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mattmin\Source\Workspaces\Online-Content\Courses\ENG\DAT222x - Essential Statistics for Data Analysis using Excel\Module 4\Module 4 Files\"/>
    </mc:Choice>
  </mc:AlternateContent>
  <bookViews>
    <workbookView xWindow="0" yWindow="0" windowWidth="20490" windowHeight="8910"/>
  </bookViews>
  <sheets>
    <sheet name="SRS" sheetId="1" r:id="rId1"/>
    <sheet name="Dice" sheetId="2" r:id="rId2"/>
    <sheet name="Standard Normal" sheetId="3" r:id="rId3"/>
    <sheet name="CI for Mu" sheetId="4" r:id="rId4"/>
    <sheet name="IQ CI" sheetId="5" r:id="rId5"/>
    <sheet name="Voters" sheetId="6" r:id="rId6"/>
    <sheet name="Sample Size" sheetId="7" r:id="rId7"/>
    <sheet name="Finite Correction" sheetId="8" r:id="rId8"/>
    <sheet name="FC Sample Size" sheetId="9" r:id="rId9"/>
  </sheets>
  <definedNames>
    <definedName name="Error" localSheetId="8">'FC Sample Size'!$G$1</definedName>
    <definedName name="ERROR">'Sample Size'!$E$5</definedName>
    <definedName name="FC">'Finite Correction'!$G$8</definedName>
    <definedName name="lowerlimit">'Finite Correction'!$G$10</definedName>
    <definedName name="N" localSheetId="8">'FC Sample Size'!$G$2</definedName>
    <definedName name="n">Voters!$E$3</definedName>
    <definedName name="phat">Voters!$E$4</definedName>
    <definedName name="popsigma">'CI for Mu'!$E$3</definedName>
    <definedName name="popsize">'Finite Correction'!$G$3</definedName>
    <definedName name="SAMPLE_SIZE">'Sample Size'!$E$6</definedName>
    <definedName name="samplemean">'CI for Mu'!$E$2</definedName>
    <definedName name="samplesize" localSheetId="7">'Finite Correction'!$G$2</definedName>
    <definedName name="samplesize">'CI for Mu'!$E$4</definedName>
    <definedName name="samplesizeFC">'FC Sample Size'!$G$5</definedName>
    <definedName name="samplesizenoFC">'FC Sample Size'!$G$4</definedName>
    <definedName name="sigma" localSheetId="8">'FC Sample Size'!$G$3</definedName>
    <definedName name="sigma" localSheetId="7">'Finite Correction'!$G$4</definedName>
    <definedName name="SIGMA">'Sample Size'!$E$4</definedName>
    <definedName name="Std_Error_phat">Voters!$E$5</definedName>
    <definedName name="upperlimit">'Finite Correction'!$G$11</definedName>
    <definedName name="xbar">'Finite Correction'!$G$5</definedName>
    <definedName name="z.025">'CI for Mu'!$E$5</definedName>
    <definedName name="z.975">'CI for Mu'!$E$6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 s="1"/>
  <c r="G15" i="8"/>
  <c r="G14" i="8"/>
  <c r="G10" i="8"/>
  <c r="G8" i="8"/>
  <c r="G11" i="8" s="1"/>
  <c r="H4" i="9"/>
  <c r="H10" i="8"/>
  <c r="H15" i="8"/>
  <c r="H14" i="8"/>
  <c r="H5" i="9"/>
  <c r="H11" i="8"/>
  <c r="H8" i="8"/>
  <c r="E10" i="7" l="1"/>
  <c r="E6" i="7"/>
  <c r="F10" i="7"/>
  <c r="F6" i="7"/>
  <c r="E4" i="6" l="1"/>
  <c r="E5" i="6" s="1"/>
  <c r="E8" i="6" s="1"/>
  <c r="F8" i="6"/>
  <c r="F5" i="6"/>
  <c r="F7" i="6"/>
  <c r="F6" i="6"/>
  <c r="E6" i="6" l="1"/>
  <c r="E7" i="6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G7" i="5"/>
  <c r="E8" i="4"/>
  <c r="E6" i="4"/>
  <c r="E9" i="4" s="1"/>
  <c r="E5" i="4"/>
  <c r="G5" i="3"/>
  <c r="G4" i="3"/>
  <c r="F5" i="3"/>
  <c r="F4" i="3"/>
  <c r="H4" i="3"/>
  <c r="I5" i="3"/>
  <c r="H5" i="3"/>
  <c r="I4" i="3"/>
  <c r="D104" i="5" l="1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106" i="5"/>
  <c r="D105" i="5"/>
  <c r="D7" i="5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5" i="2"/>
  <c r="E6" i="2"/>
  <c r="E7" i="2"/>
  <c r="E8" i="2"/>
  <c r="E9" i="2"/>
  <c r="E10" i="2"/>
  <c r="E11" i="2"/>
  <c r="E14" i="2"/>
  <c r="E15" i="2"/>
  <c r="E5" i="2"/>
  <c r="D12" i="2"/>
  <c r="E12" i="2" s="1"/>
  <c r="D13" i="2"/>
  <c r="E13" i="2" s="1"/>
  <c r="D14" i="2"/>
  <c r="D20" i="2" s="1"/>
  <c r="D26" i="2" s="1"/>
  <c r="D32" i="2" s="1"/>
  <c r="D38" i="2" s="1"/>
  <c r="D15" i="2"/>
  <c r="D21" i="2" s="1"/>
  <c r="D27" i="2" s="1"/>
  <c r="D33" i="2" s="1"/>
  <c r="D39" i="2" s="1"/>
  <c r="D16" i="2"/>
  <c r="E16" i="2" s="1"/>
  <c r="D17" i="2"/>
  <c r="D23" i="2" s="1"/>
  <c r="D22" i="2"/>
  <c r="D28" i="2" s="1"/>
  <c r="D34" i="2" s="1"/>
  <c r="D40" i="2" s="1"/>
  <c r="D11" i="2"/>
  <c r="C40" i="2"/>
  <c r="E40" i="2" s="1"/>
  <c r="C24" i="2"/>
  <c r="C25" i="2"/>
  <c r="C26" i="2"/>
  <c r="C32" i="2" s="1"/>
  <c r="E32" i="2" s="1"/>
  <c r="C27" i="2"/>
  <c r="C33" i="2" s="1"/>
  <c r="E33" i="2" s="1"/>
  <c r="C28" i="2"/>
  <c r="E28" i="2" s="1"/>
  <c r="C30" i="2"/>
  <c r="C36" i="2" s="1"/>
  <c r="C31" i="2"/>
  <c r="C37" i="2" s="1"/>
  <c r="C34" i="2"/>
  <c r="C23" i="2"/>
  <c r="C29" i="2" s="1"/>
  <c r="C35" i="2" l="1"/>
  <c r="E35" i="2" s="1"/>
  <c r="D29" i="2"/>
  <c r="D35" i="2" s="1"/>
  <c r="E23" i="2"/>
  <c r="E27" i="2"/>
  <c r="C39" i="2"/>
  <c r="E39" i="2" s="1"/>
  <c r="E22" i="2"/>
  <c r="C38" i="2"/>
  <c r="E38" i="2" s="1"/>
  <c r="D19" i="2"/>
  <c r="E21" i="2"/>
  <c r="E17" i="2"/>
  <c r="E34" i="2"/>
  <c r="E26" i="2"/>
  <c r="D18" i="2"/>
  <c r="E20" i="2"/>
  <c r="B17" i="5"/>
  <c r="C17" i="5"/>
  <c r="B29" i="5"/>
  <c r="C29" i="5"/>
  <c r="B41" i="5"/>
  <c r="C41" i="5"/>
  <c r="B57" i="5"/>
  <c r="C57" i="5"/>
  <c r="B69" i="5"/>
  <c r="C69" i="5"/>
  <c r="B77" i="5"/>
  <c r="C77" i="5"/>
  <c r="C85" i="5"/>
  <c r="B85" i="5"/>
  <c r="B101" i="5"/>
  <c r="C101" i="5"/>
  <c r="B105" i="5"/>
  <c r="C105" i="5"/>
  <c r="B10" i="5"/>
  <c r="C10" i="5"/>
  <c r="B14" i="5"/>
  <c r="C14" i="5"/>
  <c r="B18" i="5"/>
  <c r="C18" i="5"/>
  <c r="B22" i="5"/>
  <c r="C22" i="5"/>
  <c r="B26" i="5"/>
  <c r="C26" i="5"/>
  <c r="B30" i="5"/>
  <c r="C30" i="5"/>
  <c r="B34" i="5"/>
  <c r="C34" i="5"/>
  <c r="B38" i="5"/>
  <c r="C38" i="5"/>
  <c r="B42" i="5"/>
  <c r="C42" i="5"/>
  <c r="B46" i="5"/>
  <c r="C46" i="5"/>
  <c r="B50" i="5"/>
  <c r="C50" i="5"/>
  <c r="B54" i="5"/>
  <c r="C54" i="5"/>
  <c r="B58" i="5"/>
  <c r="C58" i="5"/>
  <c r="B62" i="5"/>
  <c r="C62" i="5"/>
  <c r="B66" i="5"/>
  <c r="C66" i="5"/>
  <c r="B70" i="5"/>
  <c r="C70" i="5"/>
  <c r="B74" i="5"/>
  <c r="C74" i="5"/>
  <c r="B78" i="5"/>
  <c r="C78" i="5"/>
  <c r="B82" i="5"/>
  <c r="C82" i="5"/>
  <c r="B86" i="5"/>
  <c r="C86" i="5"/>
  <c r="B90" i="5"/>
  <c r="C90" i="5"/>
  <c r="B94" i="5"/>
  <c r="C94" i="5"/>
  <c r="B98" i="5"/>
  <c r="C98" i="5"/>
  <c r="B102" i="5"/>
  <c r="C102" i="5"/>
  <c r="B9" i="5"/>
  <c r="C9" i="5"/>
  <c r="B21" i="5"/>
  <c r="C21" i="5"/>
  <c r="C33" i="5"/>
  <c r="B33" i="5"/>
  <c r="B45" i="5"/>
  <c r="C45" i="5"/>
  <c r="B53" i="5"/>
  <c r="C53" i="5"/>
  <c r="B65" i="5"/>
  <c r="C65" i="5"/>
  <c r="C81" i="5"/>
  <c r="B81" i="5"/>
  <c r="B89" i="5"/>
  <c r="C89" i="5"/>
  <c r="B97" i="5"/>
  <c r="C97" i="5"/>
  <c r="B106" i="5"/>
  <c r="C106" i="5"/>
  <c r="C11" i="5"/>
  <c r="B11" i="5"/>
  <c r="C15" i="5"/>
  <c r="B15" i="5"/>
  <c r="C19" i="5"/>
  <c r="B19" i="5"/>
  <c r="C23" i="5"/>
  <c r="B23" i="5"/>
  <c r="C27" i="5"/>
  <c r="B27" i="5"/>
  <c r="C31" i="5"/>
  <c r="B31" i="5"/>
  <c r="B35" i="5"/>
  <c r="C35" i="5"/>
  <c r="C39" i="5"/>
  <c r="B39" i="5"/>
  <c r="C43" i="5"/>
  <c r="B43" i="5"/>
  <c r="C47" i="5"/>
  <c r="B47" i="5"/>
  <c r="C51" i="5"/>
  <c r="B51" i="5"/>
  <c r="C55" i="5"/>
  <c r="B55" i="5"/>
  <c r="C59" i="5"/>
  <c r="B59" i="5"/>
  <c r="C63" i="5"/>
  <c r="B63" i="5"/>
  <c r="C67" i="5"/>
  <c r="B67" i="5"/>
  <c r="C71" i="5"/>
  <c r="B71" i="5"/>
  <c r="C75" i="5"/>
  <c r="B75" i="5"/>
  <c r="C79" i="5"/>
  <c r="B79" i="5"/>
  <c r="B83" i="5"/>
  <c r="C83" i="5"/>
  <c r="B87" i="5"/>
  <c r="C87" i="5"/>
  <c r="C91" i="5"/>
  <c r="B91" i="5"/>
  <c r="C95" i="5"/>
  <c r="B95" i="5"/>
  <c r="C99" i="5"/>
  <c r="B99" i="5"/>
  <c r="C103" i="5"/>
  <c r="B103" i="5"/>
  <c r="C13" i="5"/>
  <c r="B13" i="5"/>
  <c r="B25" i="5"/>
  <c r="C25" i="5"/>
  <c r="B37" i="5"/>
  <c r="C37" i="5"/>
  <c r="B49" i="5"/>
  <c r="C49" i="5"/>
  <c r="B61" i="5"/>
  <c r="C61" i="5"/>
  <c r="B73" i="5"/>
  <c r="C73" i="5"/>
  <c r="B93" i="5"/>
  <c r="C93" i="5"/>
  <c r="B8" i="5"/>
  <c r="C8" i="5"/>
  <c r="B12" i="5"/>
  <c r="C12" i="5"/>
  <c r="B16" i="5"/>
  <c r="C16" i="5"/>
  <c r="B20" i="5"/>
  <c r="C20" i="5"/>
  <c r="B24" i="5"/>
  <c r="C24" i="5"/>
  <c r="B28" i="5"/>
  <c r="C28" i="5"/>
  <c r="B32" i="5"/>
  <c r="C32" i="5"/>
  <c r="B36" i="5"/>
  <c r="C36" i="5"/>
  <c r="B40" i="5"/>
  <c r="C40" i="5"/>
  <c r="B44" i="5"/>
  <c r="C44" i="5"/>
  <c r="B48" i="5"/>
  <c r="C48" i="5"/>
  <c r="B52" i="5"/>
  <c r="C52" i="5"/>
  <c r="B56" i="5"/>
  <c r="C56" i="5"/>
  <c r="B60" i="5"/>
  <c r="C60" i="5"/>
  <c r="B64" i="5"/>
  <c r="C64" i="5"/>
  <c r="B68" i="5"/>
  <c r="C68" i="5"/>
  <c r="B72" i="5"/>
  <c r="C72" i="5"/>
  <c r="B76" i="5"/>
  <c r="C76" i="5"/>
  <c r="B80" i="5"/>
  <c r="C80" i="5"/>
  <c r="B84" i="5"/>
  <c r="C84" i="5"/>
  <c r="B88" i="5"/>
  <c r="C88" i="5"/>
  <c r="B92" i="5"/>
  <c r="C92" i="5"/>
  <c r="B96" i="5"/>
  <c r="C96" i="5"/>
  <c r="B100" i="5"/>
  <c r="C100" i="5"/>
  <c r="B104" i="5"/>
  <c r="C104" i="5"/>
  <c r="B7" i="5"/>
  <c r="C7" i="5"/>
  <c r="D25" i="2" l="1"/>
  <c r="E19" i="2"/>
  <c r="E29" i="2"/>
  <c r="D24" i="2"/>
  <c r="E18" i="2"/>
  <c r="A103" i="5"/>
  <c r="A95" i="5"/>
  <c r="A79" i="5"/>
  <c r="A71" i="5"/>
  <c r="A63" i="5"/>
  <c r="A55" i="5"/>
  <c r="A47" i="5"/>
  <c r="A39" i="5"/>
  <c r="A31" i="5"/>
  <c r="A23" i="5"/>
  <c r="A15" i="5"/>
  <c r="A106" i="5"/>
  <c r="A45" i="5"/>
  <c r="A21" i="5"/>
  <c r="A85" i="5"/>
  <c r="A69" i="5"/>
  <c r="A77" i="5"/>
  <c r="A87" i="5"/>
  <c r="A100" i="5"/>
  <c r="A92" i="5"/>
  <c r="A84" i="5"/>
  <c r="A76" i="5"/>
  <c r="A68" i="5"/>
  <c r="A60" i="5"/>
  <c r="A52" i="5"/>
  <c r="A44" i="5"/>
  <c r="A36" i="5"/>
  <c r="A28" i="5"/>
  <c r="A20" i="5"/>
  <c r="A12" i="5"/>
  <c r="A93" i="5"/>
  <c r="A61" i="5"/>
  <c r="A37" i="5"/>
  <c r="A53" i="5"/>
  <c r="A98" i="5"/>
  <c r="A90" i="5"/>
  <c r="A82" i="5"/>
  <c r="A74" i="5"/>
  <c r="A66" i="5"/>
  <c r="A58" i="5"/>
  <c r="A50" i="5"/>
  <c r="A42" i="5"/>
  <c r="A34" i="5"/>
  <c r="A26" i="5"/>
  <c r="A18" i="5"/>
  <c r="A10" i="5"/>
  <c r="A101" i="5"/>
  <c r="A29" i="5"/>
  <c r="A13" i="5"/>
  <c r="A96" i="5"/>
  <c r="A80" i="5"/>
  <c r="A72" i="5"/>
  <c r="A64" i="5"/>
  <c r="A56" i="5"/>
  <c r="A48" i="5"/>
  <c r="A40" i="5"/>
  <c r="A24" i="5"/>
  <c r="A16" i="5"/>
  <c r="A8" i="5"/>
  <c r="A99" i="5"/>
  <c r="A91" i="5"/>
  <c r="A83" i="5"/>
  <c r="A75" i="5"/>
  <c r="A67" i="5"/>
  <c r="A59" i="5"/>
  <c r="A51" i="5"/>
  <c r="A43" i="5"/>
  <c r="A35" i="5"/>
  <c r="A27" i="5"/>
  <c r="A19" i="5"/>
  <c r="A11" i="5"/>
  <c r="A102" i="5"/>
  <c r="A94" i="5"/>
  <c r="A86" i="5"/>
  <c r="A78" i="5"/>
  <c r="A70" i="5"/>
  <c r="A62" i="5"/>
  <c r="A54" i="5"/>
  <c r="A46" i="5"/>
  <c r="A38" i="5"/>
  <c r="A30" i="5"/>
  <c r="A22" i="5"/>
  <c r="A14" i="5"/>
  <c r="A105" i="5"/>
  <c r="A97" i="5"/>
  <c r="A89" i="5"/>
  <c r="A81" i="5"/>
  <c r="A73" i="5"/>
  <c r="A65" i="5"/>
  <c r="A57" i="5"/>
  <c r="A49" i="5"/>
  <c r="A41" i="5"/>
  <c r="A33" i="5"/>
  <c r="A25" i="5"/>
  <c r="A17" i="5"/>
  <c r="A9" i="5"/>
  <c r="A104" i="5"/>
  <c r="A88" i="5"/>
  <c r="A32" i="5"/>
  <c r="A7" i="5"/>
  <c r="D31" i="2" l="1"/>
  <c r="E25" i="2"/>
  <c r="D30" i="2"/>
  <c r="E24" i="2"/>
  <c r="A3" i="5"/>
  <c r="H4" i="2" l="1"/>
  <c r="D37" i="2"/>
  <c r="E37" i="2" s="1"/>
  <c r="E31" i="2"/>
  <c r="D36" i="2"/>
  <c r="E36" i="2" s="1"/>
  <c r="E30" i="2"/>
  <c r="F8" i="2" l="1"/>
  <c r="F40" i="2"/>
  <c r="F7" i="2"/>
  <c r="F9" i="2"/>
  <c r="F32" i="2"/>
  <c r="F16" i="2"/>
  <c r="F28" i="2"/>
  <c r="F5" i="2"/>
  <c r="H6" i="2" s="1"/>
  <c r="F11" i="2"/>
  <c r="F15" i="2"/>
  <c r="F6" i="2"/>
  <c r="F14" i="2"/>
  <c r="F12" i="2"/>
  <c r="F13" i="2"/>
  <c r="F10" i="2"/>
  <c r="F33" i="2"/>
  <c r="F17" i="2"/>
  <c r="F26" i="2"/>
  <c r="F27" i="2"/>
  <c r="F34" i="2"/>
  <c r="F22" i="2"/>
  <c r="F39" i="2"/>
  <c r="F21" i="2"/>
  <c r="F20" i="2"/>
  <c r="F23" i="2"/>
  <c r="F35" i="2"/>
  <c r="F38" i="2"/>
  <c r="F29" i="2"/>
  <c r="F18" i="2"/>
  <c r="F19" i="2"/>
  <c r="F37" i="2"/>
  <c r="F36" i="2"/>
  <c r="F24" i="2"/>
  <c r="F30" i="2"/>
  <c r="F31" i="2"/>
  <c r="F25" i="2"/>
</calcChain>
</file>

<file path=xl/sharedStrings.xml><?xml version="1.0" encoding="utf-8"?>
<sst xmlns="http://schemas.openxmlformats.org/spreadsheetml/2006/main" count="373" uniqueCount="356">
  <si>
    <t>Player</t>
  </si>
  <si>
    <t>Pero_Antic</t>
  </si>
  <si>
    <t>Gustavo_Ayon</t>
  </si>
  <si>
    <t>Elton_Brand</t>
  </si>
  <si>
    <t>DeMarre_Carroll</t>
  </si>
  <si>
    <t>Jared_Cunningham</t>
  </si>
  <si>
    <t>Al_Horford</t>
  </si>
  <si>
    <t>John_Jenkins</t>
  </si>
  <si>
    <t>Kyle_Korver</t>
  </si>
  <si>
    <t>Shelvin_Mack</t>
  </si>
  <si>
    <t>Cartier_Martin</t>
  </si>
  <si>
    <t>Paul_Millsap</t>
  </si>
  <si>
    <t>Dennis_Schroder</t>
  </si>
  <si>
    <t>Mike_Scott</t>
  </si>
  <si>
    <t>Jeff_Teague</t>
  </si>
  <si>
    <t>Lou_Williams</t>
  </si>
  <si>
    <t>James_Nunnally</t>
  </si>
  <si>
    <t>Brandon_Bass</t>
  </si>
  <si>
    <t>Keith_Bogans</t>
  </si>
  <si>
    <t>Avery_Bradley</t>
  </si>
  <si>
    <t>MarShon_Brooks</t>
  </si>
  <si>
    <t>Jordan_Crawford</t>
  </si>
  <si>
    <t>Vitor_Faverani</t>
  </si>
  <si>
    <t>Jeff_Green</t>
  </si>
  <si>
    <t>Kris_Humphries</t>
  </si>
  <si>
    <t>Courtney_Lee</t>
  </si>
  <si>
    <t>Kelly_Olynyk</t>
  </si>
  <si>
    <t>Phil_Pressey</t>
  </si>
  <si>
    <t>Rajon_Rondo</t>
  </si>
  <si>
    <t>Jared_Sullinger</t>
  </si>
  <si>
    <t>Gerald_Wallace</t>
  </si>
  <si>
    <t>Jerryd_Bayless</t>
  </si>
  <si>
    <t>Ryan_Gomes</t>
  </si>
  <si>
    <t>Joel_Anthony</t>
  </si>
  <si>
    <t>Chris_Johnson</t>
  </si>
  <si>
    <t>Vander_Blue</t>
  </si>
  <si>
    <t>Alan_Anderson</t>
  </si>
  <si>
    <t>Andray_Blatche</t>
  </si>
  <si>
    <t>Reggie_Evans</t>
  </si>
  <si>
    <t>Kevin_Garnett</t>
  </si>
  <si>
    <t>Joe_Johnson</t>
  </si>
  <si>
    <t>Andrei_Kirilenko</t>
  </si>
  <si>
    <t>Shaun_Livingston</t>
  </si>
  <si>
    <t>Brook_Lopez</t>
  </si>
  <si>
    <t>Paul_Pierce</t>
  </si>
  <si>
    <t>Mason_Plumlee</t>
  </si>
  <si>
    <t>Tornike_Shengelia</t>
  </si>
  <si>
    <t>Tyshawn_Taylor</t>
  </si>
  <si>
    <t>Mirza_Teletovic</t>
  </si>
  <si>
    <t>Jason_Terry</t>
  </si>
  <si>
    <t>Deron_Williams</t>
  </si>
  <si>
    <t>Marquis_Teague</t>
  </si>
  <si>
    <t>Jeff_Adrien</t>
  </si>
  <si>
    <t>Bismack_Biyombo</t>
  </si>
  <si>
    <t>Ben_Gordon</t>
  </si>
  <si>
    <t>Brendan_Haywood</t>
  </si>
  <si>
    <t>Gerald_Henderson</t>
  </si>
  <si>
    <t>Al_Jefferson</t>
  </si>
  <si>
    <t>Michael_Kidd-Gilchrist</t>
  </si>
  <si>
    <t>Josh_McRoberts</t>
  </si>
  <si>
    <t>Jannero_Pargo</t>
  </si>
  <si>
    <t>Ramon_Sessions</t>
  </si>
  <si>
    <t>James_Southerland</t>
  </si>
  <si>
    <t>Jeff_Taylor</t>
  </si>
  <si>
    <t>Anthony_Tolliver</t>
  </si>
  <si>
    <t>Kemba_Walker</t>
  </si>
  <si>
    <t>Cody_Zeller</t>
  </si>
  <si>
    <t>Chris_Douglas-Roberts</t>
  </si>
  <si>
    <t>Carlos_Boozer</t>
  </si>
  <si>
    <t>Jimmy_Butler</t>
  </si>
  <si>
    <t>Luol_Deng</t>
  </si>
  <si>
    <t>Mike_Dunleavy_Jr.</t>
  </si>
  <si>
    <t>Taj_Gibson</t>
  </si>
  <si>
    <t>Kirk_Hinrich</t>
  </si>
  <si>
    <t>Mike_James</t>
  </si>
  <si>
    <t>Nazr_Mohammed</t>
  </si>
  <si>
    <t>Erik_Murphy</t>
  </si>
  <si>
    <t>Joakim_Noah</t>
  </si>
  <si>
    <t>Derrick_Rose</t>
  </si>
  <si>
    <t>Tony_Snell</t>
  </si>
  <si>
    <t>D.J._Augustin</t>
  </si>
  <si>
    <t>Andrew_Bynum</t>
  </si>
  <si>
    <t>Anthony_Bennett</t>
  </si>
  <si>
    <t>Earl_Clark</t>
  </si>
  <si>
    <t>Matthew_Dellavedova</t>
  </si>
  <si>
    <t>Carrick_Felix</t>
  </si>
  <si>
    <t>Alonzo_Gee</t>
  </si>
  <si>
    <t>Kyrie_Irving</t>
  </si>
  <si>
    <t>Jarrett_Jack</t>
  </si>
  <si>
    <t>Sergey_Karasev</t>
  </si>
  <si>
    <t>C.J._Miles</t>
  </si>
  <si>
    <t>Henry_Sims</t>
  </si>
  <si>
    <t>Tristan_Thompson</t>
  </si>
  <si>
    <t>Anderson_Varejao</t>
  </si>
  <si>
    <t>Dion_Waiters</t>
  </si>
  <si>
    <t>Tyler_Zeller</t>
  </si>
  <si>
    <t>DeJuan_Blair</t>
  </si>
  <si>
    <t>Jose_Calderon</t>
  </si>
  <si>
    <t>Vince_Carter</t>
  </si>
  <si>
    <t>Jae_Crowder</t>
  </si>
  <si>
    <t>Samuel_Dalembert</t>
  </si>
  <si>
    <t>Wayne_Ellington</t>
  </si>
  <si>
    <t>Monta_Ellis</t>
  </si>
  <si>
    <t>Devin_Harris</t>
  </si>
  <si>
    <t>Bernard_James</t>
  </si>
  <si>
    <t>Shane_Larkin</t>
  </si>
  <si>
    <t>Ricky_Ledo</t>
  </si>
  <si>
    <t>Shawn_Marion</t>
  </si>
  <si>
    <t>Gal_Mekel</t>
  </si>
  <si>
    <t>Dirk_Nowitzki</t>
  </si>
  <si>
    <t>Brandan_Wright</t>
  </si>
  <si>
    <t>Darrell_Arthur</t>
  </si>
  <si>
    <t>Wilson_Chandler</t>
  </si>
  <si>
    <t>Kenneth_Faried</t>
  </si>
  <si>
    <t>Evan_Fournier</t>
  </si>
  <si>
    <t>Randy_Foye</t>
  </si>
  <si>
    <t>Danilo_Gallinari</t>
  </si>
  <si>
    <t>Jordan_Hamilton</t>
  </si>
  <si>
    <t>JJ_Hickson</t>
  </si>
  <si>
    <t>Ty_Lawson</t>
  </si>
  <si>
    <t>JaVale_McGee</t>
  </si>
  <si>
    <t>Andre_Miller</t>
  </si>
  <si>
    <t>Quincy_Miller</t>
  </si>
  <si>
    <t>Timofey_Mozgov</t>
  </si>
  <si>
    <t>Anthony_Randolph</t>
  </si>
  <si>
    <t>Nate_Robinson</t>
  </si>
  <si>
    <t>Chauncey_Billups</t>
  </si>
  <si>
    <t>Will_Bynum</t>
  </si>
  <si>
    <t>Kentavious_Caldwell-Pope</t>
  </si>
  <si>
    <t>Luigi_Datome</t>
  </si>
  <si>
    <t>Andre_Drummond</t>
  </si>
  <si>
    <t>Josh_Harrellson</t>
  </si>
  <si>
    <t>Brandon_Jennings</t>
  </si>
  <si>
    <t>Jonas_Jerebko</t>
  </si>
  <si>
    <t>Tony_Mitchell</t>
  </si>
  <si>
    <t>Greg_Monroe</t>
  </si>
  <si>
    <t>Kyle_Singler</t>
  </si>
  <si>
    <t>Peyton_Siva</t>
  </si>
  <si>
    <t>Josh_Smith</t>
  </si>
  <si>
    <t>Rodney_Stuckey</t>
  </si>
  <si>
    <t>Charlie_Villanueva</t>
  </si>
  <si>
    <t>Harrison_Barnes</t>
  </si>
  <si>
    <t>Kent_Bazemore</t>
  </si>
  <si>
    <t>Andrew_Bogut</t>
  </si>
  <si>
    <t>Stephen_Curry</t>
  </si>
  <si>
    <t>Toney_Douglas</t>
  </si>
  <si>
    <t>Festus_Ezeli</t>
  </si>
  <si>
    <t>Draymond_Green</t>
  </si>
  <si>
    <t>Andre_Iguodala</t>
  </si>
  <si>
    <t>Ognjen_Kuzmic</t>
  </si>
  <si>
    <t>David_Lee</t>
  </si>
  <si>
    <t>Nemanja_Nedovic</t>
  </si>
  <si>
    <t>Jermaine_O'Neal</t>
  </si>
  <si>
    <t>Marreese_Speights</t>
  </si>
  <si>
    <t>Klay_Thompson</t>
  </si>
  <si>
    <t>DeWayne_Dedmon</t>
  </si>
  <si>
    <t>Hilton_Armstrong</t>
  </si>
  <si>
    <t>Omer_Asik</t>
  </si>
  <si>
    <t>Patrick_Beverley</t>
  </si>
  <si>
    <t>Ronnie_Brewer</t>
  </si>
  <si>
    <t>Aaron_Brooks</t>
  </si>
  <si>
    <t>Isaiah_Canaan</t>
  </si>
  <si>
    <t>Omri_Casspi</t>
  </si>
  <si>
    <t>Robert_Covington</t>
  </si>
  <si>
    <t>Francisco_Garcia</t>
  </si>
  <si>
    <t>James_Harden</t>
  </si>
  <si>
    <t>Dwight_Howard</t>
  </si>
  <si>
    <t>Terrence_Jones</t>
  </si>
  <si>
    <t>Jeremy_Lin</t>
  </si>
  <si>
    <t>Donatas_Motiejunas</t>
  </si>
  <si>
    <t>Chandler_Parsons</t>
  </si>
  <si>
    <t>Greg_Smith</t>
  </si>
  <si>
    <t>Rasual_Butler</t>
  </si>
  <si>
    <t>Chris_Copeland</t>
  </si>
  <si>
    <t>Paul_George</t>
  </si>
  <si>
    <t>Danny_Granger</t>
  </si>
  <si>
    <t>Roy_Hibbert</t>
  </si>
  <si>
    <t>George_Hill</t>
  </si>
  <si>
    <t>Solomon_Hill</t>
  </si>
  <si>
    <t>Orlando_Johnson</t>
  </si>
  <si>
    <t>Ian_Mahinmi</t>
  </si>
  <si>
    <t>Luis_Scola</t>
  </si>
  <si>
    <t>Donald_Sloan</t>
  </si>
  <si>
    <t>Lance_Stephenson</t>
  </si>
  <si>
    <t>C.J._Watson</t>
  </si>
  <si>
    <t>David_West</t>
  </si>
  <si>
    <t>Matt_Barnes</t>
  </si>
  <si>
    <t>Reggie_Bullock</t>
  </si>
  <si>
    <t>Darren_Collison</t>
  </si>
  <si>
    <t>Jamal_Crawford</t>
  </si>
  <si>
    <t>Jared_Dudley</t>
  </si>
  <si>
    <t>Willie_Green</t>
  </si>
  <si>
    <t>Blake_Griffin</t>
  </si>
  <si>
    <t>Ryan_Hollins</t>
  </si>
  <si>
    <t>Antawn_Jamison</t>
  </si>
  <si>
    <t>DeAndre_Jordan</t>
  </si>
  <si>
    <t>Byron_Mullens</t>
  </si>
  <si>
    <t>Chris_Paul</t>
  </si>
  <si>
    <t>J.J._Redick</t>
  </si>
  <si>
    <t>Maalik_Wayns</t>
  </si>
  <si>
    <t>Stephen_Jackson</t>
  </si>
  <si>
    <t>Darius_Morris</t>
  </si>
  <si>
    <t>Hedo_Turkoglu</t>
  </si>
  <si>
    <t>Steve_Blake</t>
  </si>
  <si>
    <t>Kobe_Bryant</t>
  </si>
  <si>
    <t>Jordan_Farmar</t>
  </si>
  <si>
    <t>Pau_Gasol</t>
  </si>
  <si>
    <t>Elias_Harris</t>
  </si>
  <si>
    <t>Xavier_Henry</t>
  </si>
  <si>
    <t>Jordan_Hill</t>
  </si>
  <si>
    <t>Wesley_Johnson</t>
  </si>
  <si>
    <t>Chris_Kaman</t>
  </si>
  <si>
    <t>Ryan_Kelly</t>
  </si>
  <si>
    <t>Jodie_Meeks</t>
  </si>
  <si>
    <t>Steve_Nash</t>
  </si>
  <si>
    <t>Robert_Sacre</t>
  </si>
  <si>
    <t>Shawne_Williams</t>
  </si>
  <si>
    <t>Nick_Young</t>
  </si>
  <si>
    <t>Kendall_Marshall</t>
  </si>
  <si>
    <t>Manny_Harris</t>
  </si>
  <si>
    <t>Tony_Allen</t>
  </si>
  <si>
    <t>Nick_Calathes</t>
  </si>
  <si>
    <t>Mike_Conley</t>
  </si>
  <si>
    <t>Ed_Davis</t>
  </si>
  <si>
    <t>Jamaal_Franklin</t>
  </si>
  <si>
    <t>Marc_Gasol</t>
  </si>
  <si>
    <t>Kosta_Koufos</t>
  </si>
  <si>
    <t>Jon_Leuer</t>
  </si>
  <si>
    <t>Mike_Miller</t>
  </si>
  <si>
    <t>Quincy_Pondexter</t>
  </si>
  <si>
    <t>Tayshaun_Prince</t>
  </si>
  <si>
    <t>Zach_Randolph</t>
  </si>
  <si>
    <t>James_Johnson</t>
  </si>
  <si>
    <t>Seth_Curry</t>
  </si>
  <si>
    <t>Ray_Allen</t>
  </si>
  <si>
    <t>Chris_Andersen</t>
  </si>
  <si>
    <t>Shane_Battier</t>
  </si>
  <si>
    <t>Michael_Beasley</t>
  </si>
  <si>
    <t>Chris_Bosh</t>
  </si>
  <si>
    <t>Mario_Chalmers</t>
  </si>
  <si>
    <t>Norris_Cole</t>
  </si>
  <si>
    <t>Udonis_Haslem</t>
  </si>
  <si>
    <t>LeBron_James</t>
  </si>
  <si>
    <t>James_Jones</t>
  </si>
  <si>
    <t>Rashard_Lewis</t>
  </si>
  <si>
    <t>Roger_Mason_Jr.</t>
  </si>
  <si>
    <t>Greg_Oden</t>
  </si>
  <si>
    <t>Dwyane_Wade</t>
  </si>
  <si>
    <t>Giannis_Antetokounmpo</t>
  </si>
  <si>
    <t>Caron_Butler</t>
  </si>
  <si>
    <t>Carlos_Delfino</t>
  </si>
  <si>
    <t>John_Henson</t>
  </si>
  <si>
    <t>Ersan_Ilyasova</t>
  </si>
  <si>
    <t>Brandon_Knight</t>
  </si>
  <si>
    <t>O.J._Mayo</t>
  </si>
  <si>
    <t>Khris_Middleton</t>
  </si>
  <si>
    <t>Gary_Neal</t>
  </si>
  <si>
    <t>Zaza_Pachulia</t>
  </si>
  <si>
    <t>Miroslav_Raduljica</t>
  </si>
  <si>
    <t>Luke_Ridnour</t>
  </si>
  <si>
    <t>Larry_Sanders</t>
  </si>
  <si>
    <t>Ekpe_Udoh</t>
  </si>
  <si>
    <t>Nate_Wolters</t>
  </si>
  <si>
    <t>J.J._Barea</t>
  </si>
  <si>
    <t>Corey_Brewer</t>
  </si>
  <si>
    <t>Chase_Budinger</t>
  </si>
  <si>
    <t>Dante_Cunningham</t>
  </si>
  <si>
    <t>Gorgui_Dieng</t>
  </si>
  <si>
    <t>Robbie_Hummel</t>
  </si>
  <si>
    <t>Kevin_Love</t>
  </si>
  <si>
    <t>Kevin_Martin</t>
  </si>
  <si>
    <t>Shabazz_Muhammad</t>
  </si>
  <si>
    <t>Nikola_Pekovic</t>
  </si>
  <si>
    <t>A.J._Price</t>
  </si>
  <si>
    <t>Ricky_Rubio</t>
  </si>
  <si>
    <t>Rand</t>
  </si>
  <si>
    <t>Die 1</t>
  </si>
  <si>
    <t>Die 2</t>
  </si>
  <si>
    <t>Xbar</t>
  </si>
  <si>
    <t>Meanxbar</t>
  </si>
  <si>
    <t>Variance xbar</t>
  </si>
  <si>
    <t>Probability</t>
  </si>
  <si>
    <t>Squared dev</t>
  </si>
  <si>
    <t>2.5 %ile</t>
  </si>
  <si>
    <t>97.5%ile</t>
  </si>
  <si>
    <t>samplemean</t>
  </si>
  <si>
    <t>popsigma</t>
  </si>
  <si>
    <t>samplesize</t>
  </si>
  <si>
    <t>z.025</t>
  </si>
  <si>
    <t>z.975</t>
  </si>
  <si>
    <t>Upper Limit</t>
  </si>
  <si>
    <t>Lower Limit</t>
  </si>
  <si>
    <t>Sample</t>
  </si>
  <si>
    <t>IQ 1</t>
  </si>
  <si>
    <t>IQ 2</t>
  </si>
  <si>
    <t>IQ 3</t>
  </si>
  <si>
    <t>IQ 4</t>
  </si>
  <si>
    <t>IQ 5</t>
  </si>
  <si>
    <t>IQ 6</t>
  </si>
  <si>
    <t>IQ 7</t>
  </si>
  <si>
    <t>IQ 8</t>
  </si>
  <si>
    <t>IQ 9</t>
  </si>
  <si>
    <t>IQ 10</t>
  </si>
  <si>
    <t>IQ 11</t>
  </si>
  <si>
    <t>IQ 12</t>
  </si>
  <si>
    <t>IQ 13</t>
  </si>
  <si>
    <t>IQ 14</t>
  </si>
  <si>
    <t>IQ 15</t>
  </si>
  <si>
    <t>IQ 16</t>
  </si>
  <si>
    <t>IQ 17</t>
  </si>
  <si>
    <t>IQ 18</t>
  </si>
  <si>
    <t>IQ 19</t>
  </si>
  <si>
    <t>IQ 20</t>
  </si>
  <si>
    <t>IQ 21</t>
  </si>
  <si>
    <t>IQ 22</t>
  </si>
  <si>
    <t>IQ 23</t>
  </si>
  <si>
    <t>IQ 24</t>
  </si>
  <si>
    <t>IQ 25</t>
  </si>
  <si>
    <t>IQ 26</t>
  </si>
  <si>
    <t>IQ 27</t>
  </si>
  <si>
    <t>IQ 28</t>
  </si>
  <si>
    <t>IQ 29</t>
  </si>
  <si>
    <t>IQ 30</t>
  </si>
  <si>
    <t>IQ 31</t>
  </si>
  <si>
    <t>IQ 32</t>
  </si>
  <si>
    <t>IQ 33</t>
  </si>
  <si>
    <t>IQ 34</t>
  </si>
  <si>
    <t>IQ 35</t>
  </si>
  <si>
    <t>IQ 36</t>
  </si>
  <si>
    <t>Lower</t>
  </si>
  <si>
    <t>Upper</t>
  </si>
  <si>
    <t>Includes 100</t>
  </si>
  <si>
    <t>Include 100</t>
  </si>
  <si>
    <t>n</t>
  </si>
  <si>
    <t>phat</t>
  </si>
  <si>
    <t>Std Error phat</t>
  </si>
  <si>
    <t>Margin of error</t>
  </si>
  <si>
    <t>ESTIMATING POPULATION MEAN</t>
  </si>
  <si>
    <t>SIGMA</t>
  </si>
  <si>
    <t>ERROR</t>
  </si>
  <si>
    <t>SAMPLE SIZE</t>
  </si>
  <si>
    <t>Estimating Population Proportion</t>
  </si>
  <si>
    <t>Error</t>
  </si>
  <si>
    <t>Sample Size</t>
  </si>
  <si>
    <t>popsize</t>
  </si>
  <si>
    <t>sigma</t>
  </si>
  <si>
    <t>xbar</t>
  </si>
  <si>
    <t>FC</t>
  </si>
  <si>
    <t>lowerlimit</t>
  </si>
  <si>
    <t>upperlimit</t>
  </si>
  <si>
    <t>WITHOUT FC FACTOR</t>
  </si>
  <si>
    <t>lower</t>
  </si>
  <si>
    <t>upper</t>
  </si>
  <si>
    <t>N</t>
  </si>
  <si>
    <t>samplesizenoFC</t>
  </si>
  <si>
    <t>samplesizeFC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</si>
</sst>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6:E291"/>
  <sheetViews>
    <sheetView tabSelected="1" workbookViewId="0"/>
  </sheetViews>
  <sheetFormatPr defaultRowHeight="14.25" x14ac:dyDescent="0.45"/>
  <cols>
    <col min="5" max="5" width="16.86328125" customWidth="1"/>
  </cols>
  <sheetData>
    <row r="6" spans="4:5" x14ac:dyDescent="0.45">
      <c r="D6" t="s">
        <v>275</v>
      </c>
      <c r="E6" s="1" t="s">
        <v>0</v>
      </c>
    </row>
    <row r="7" spans="4:5" x14ac:dyDescent="0.45">
      <c r="D7">
        <v>0.99815202333836861</v>
      </c>
      <c r="E7" s="1" t="s">
        <v>67</v>
      </c>
    </row>
    <row r="8" spans="4:5" x14ac:dyDescent="0.45">
      <c r="D8">
        <v>0.99413410254151713</v>
      </c>
      <c r="E8" s="1" t="s">
        <v>221</v>
      </c>
    </row>
    <row r="9" spans="4:5" x14ac:dyDescent="0.45">
      <c r="D9">
        <v>0.98706166214641977</v>
      </c>
      <c r="E9" s="1" t="s">
        <v>44</v>
      </c>
    </row>
    <row r="10" spans="4:5" x14ac:dyDescent="0.45">
      <c r="D10">
        <v>0.98624214909112329</v>
      </c>
      <c r="E10" s="1" t="s">
        <v>158</v>
      </c>
    </row>
    <row r="11" spans="4:5" x14ac:dyDescent="0.45">
      <c r="D11">
        <v>0.98511600968541635</v>
      </c>
      <c r="E11" s="1" t="s">
        <v>245</v>
      </c>
    </row>
    <row r="12" spans="4:5" x14ac:dyDescent="0.45">
      <c r="D12">
        <v>0.9739762233271374</v>
      </c>
      <c r="E12" s="1" t="s">
        <v>250</v>
      </c>
    </row>
    <row r="13" spans="4:5" x14ac:dyDescent="0.45">
      <c r="D13">
        <v>0.97331864565069193</v>
      </c>
      <c r="E13" s="1" t="s">
        <v>26</v>
      </c>
    </row>
    <row r="14" spans="4:5" x14ac:dyDescent="0.45">
      <c r="D14">
        <v>0.97055211004734088</v>
      </c>
      <c r="E14" s="1" t="s">
        <v>150</v>
      </c>
    </row>
    <row r="15" spans="4:5" x14ac:dyDescent="0.45">
      <c r="D15">
        <v>0.96732727593205936</v>
      </c>
      <c r="E15" s="1" t="s">
        <v>134</v>
      </c>
    </row>
    <row r="16" spans="4:5" x14ac:dyDescent="0.45">
      <c r="D16">
        <v>0.96108661066850998</v>
      </c>
      <c r="E16" s="1" t="s">
        <v>192</v>
      </c>
    </row>
    <row r="17" spans="4:5" x14ac:dyDescent="0.45">
      <c r="D17">
        <v>0.960372509842356</v>
      </c>
      <c r="E17" s="1" t="s">
        <v>46</v>
      </c>
    </row>
    <row r="18" spans="4:5" x14ac:dyDescent="0.45">
      <c r="D18">
        <v>0.95670458792862634</v>
      </c>
      <c r="E18" s="1" t="s">
        <v>105</v>
      </c>
    </row>
    <row r="19" spans="4:5" x14ac:dyDescent="0.45">
      <c r="D19">
        <v>0.95597710242739675</v>
      </c>
      <c r="E19" s="1" t="s">
        <v>100</v>
      </c>
    </row>
    <row r="20" spans="4:5" x14ac:dyDescent="0.45">
      <c r="D20">
        <v>0.95305537841646371</v>
      </c>
      <c r="E20" s="1" t="s">
        <v>264</v>
      </c>
    </row>
    <row r="21" spans="4:5" x14ac:dyDescent="0.45">
      <c r="D21">
        <v>0.95052288591215606</v>
      </c>
      <c r="E21" s="1" t="s">
        <v>190</v>
      </c>
    </row>
    <row r="22" spans="4:5" x14ac:dyDescent="0.45">
      <c r="D22">
        <v>0.94894945524727492</v>
      </c>
      <c r="E22" s="1" t="s">
        <v>93</v>
      </c>
    </row>
    <row r="23" spans="4:5" x14ac:dyDescent="0.45">
      <c r="D23">
        <v>0.94065382125567121</v>
      </c>
      <c r="E23" s="1" t="s">
        <v>243</v>
      </c>
    </row>
    <row r="24" spans="4:5" x14ac:dyDescent="0.45">
      <c r="D24">
        <v>0.92387205861688093</v>
      </c>
      <c r="E24" s="1" t="s">
        <v>272</v>
      </c>
    </row>
    <row r="25" spans="4:5" x14ac:dyDescent="0.45">
      <c r="D25">
        <v>0.92310920886237224</v>
      </c>
      <c r="E25" s="1" t="s">
        <v>234</v>
      </c>
    </row>
    <row r="26" spans="4:5" x14ac:dyDescent="0.45">
      <c r="D26">
        <v>0.92014660540135995</v>
      </c>
      <c r="E26" s="1" t="s">
        <v>146</v>
      </c>
    </row>
    <row r="27" spans="4:5" x14ac:dyDescent="0.45">
      <c r="D27">
        <v>0.91782426695313368</v>
      </c>
      <c r="E27" s="1" t="s">
        <v>258</v>
      </c>
    </row>
    <row r="28" spans="4:5" x14ac:dyDescent="0.45">
      <c r="D28">
        <v>0.91779669088374294</v>
      </c>
      <c r="E28" s="1" t="s">
        <v>224</v>
      </c>
    </row>
    <row r="29" spans="4:5" x14ac:dyDescent="0.45">
      <c r="D29">
        <v>0.90686716617336383</v>
      </c>
      <c r="E29" s="1" t="s">
        <v>210</v>
      </c>
    </row>
    <row r="30" spans="4:5" x14ac:dyDescent="0.45">
      <c r="D30">
        <v>0.90625624060643684</v>
      </c>
      <c r="E30" s="1" t="s">
        <v>133</v>
      </c>
    </row>
    <row r="31" spans="4:5" x14ac:dyDescent="0.45">
      <c r="D31">
        <v>0.90116055348315693</v>
      </c>
      <c r="E31" s="1" t="s">
        <v>22</v>
      </c>
    </row>
    <row r="32" spans="4:5" x14ac:dyDescent="0.45">
      <c r="D32">
        <v>0.89944375055678771</v>
      </c>
      <c r="E32" s="1" t="s">
        <v>164</v>
      </c>
    </row>
    <row r="33" spans="4:5" x14ac:dyDescent="0.45">
      <c r="D33">
        <v>0.88859712047755635</v>
      </c>
      <c r="E33" s="1" t="s">
        <v>238</v>
      </c>
    </row>
    <row r="34" spans="4:5" x14ac:dyDescent="0.45">
      <c r="D34">
        <v>0.88561052914087735</v>
      </c>
      <c r="E34" s="1" t="s">
        <v>25</v>
      </c>
    </row>
    <row r="35" spans="4:5" x14ac:dyDescent="0.45">
      <c r="D35">
        <v>0.88461037671918508</v>
      </c>
      <c r="E35" s="1" t="s">
        <v>56</v>
      </c>
    </row>
    <row r="36" spans="4:5" x14ac:dyDescent="0.45">
      <c r="D36">
        <v>0.88449223230821905</v>
      </c>
      <c r="E36" s="1" t="s">
        <v>5</v>
      </c>
    </row>
    <row r="37" spans="4:5" x14ac:dyDescent="0.45">
      <c r="D37">
        <v>0.88431580091720574</v>
      </c>
      <c r="E37" s="1" t="s">
        <v>119</v>
      </c>
    </row>
    <row r="38" spans="4:5" x14ac:dyDescent="0.45">
      <c r="D38">
        <v>0.88386492054571275</v>
      </c>
      <c r="E38" s="1" t="s">
        <v>175</v>
      </c>
    </row>
    <row r="39" spans="4:5" x14ac:dyDescent="0.45">
      <c r="D39">
        <v>0.88203327524658615</v>
      </c>
      <c r="E39" s="1" t="s">
        <v>207</v>
      </c>
    </row>
    <row r="40" spans="4:5" x14ac:dyDescent="0.45">
      <c r="D40">
        <v>0.87612847292853013</v>
      </c>
      <c r="E40" s="1" t="s">
        <v>25</v>
      </c>
    </row>
    <row r="41" spans="4:5" x14ac:dyDescent="0.45">
      <c r="D41">
        <v>0.87556437727176606</v>
      </c>
      <c r="E41" s="1" t="s">
        <v>130</v>
      </c>
    </row>
    <row r="42" spans="4:5" x14ac:dyDescent="0.45">
      <c r="D42">
        <v>0.86736315544297238</v>
      </c>
      <c r="E42" s="1" t="s">
        <v>267</v>
      </c>
    </row>
    <row r="43" spans="4:5" x14ac:dyDescent="0.45">
      <c r="D43">
        <v>0.86285964316552255</v>
      </c>
      <c r="E43" s="1" t="s">
        <v>166</v>
      </c>
    </row>
    <row r="44" spans="4:5" x14ac:dyDescent="0.45">
      <c r="D44">
        <v>0.86184274923976467</v>
      </c>
      <c r="E44" s="1" t="s">
        <v>87</v>
      </c>
    </row>
    <row r="45" spans="4:5" x14ac:dyDescent="0.45">
      <c r="D45">
        <v>0.86126374214565793</v>
      </c>
      <c r="E45" s="1" t="s">
        <v>37</v>
      </c>
    </row>
    <row r="46" spans="4:5" x14ac:dyDescent="0.45">
      <c r="D46">
        <v>0.86116800544209837</v>
      </c>
      <c r="E46" s="1" t="s">
        <v>52</v>
      </c>
    </row>
    <row r="47" spans="4:5" x14ac:dyDescent="0.45">
      <c r="D47">
        <v>0.85607630893214559</v>
      </c>
      <c r="E47" s="1" t="s">
        <v>91</v>
      </c>
    </row>
    <row r="48" spans="4:5" x14ac:dyDescent="0.45">
      <c r="D48">
        <v>0.85486258823764871</v>
      </c>
      <c r="E48" s="1" t="s">
        <v>266</v>
      </c>
    </row>
    <row r="49" spans="4:5" x14ac:dyDescent="0.45">
      <c r="D49">
        <v>0.84286980940039125</v>
      </c>
      <c r="E49" s="1" t="s">
        <v>247</v>
      </c>
    </row>
    <row r="50" spans="4:5" x14ac:dyDescent="0.45">
      <c r="D50">
        <v>0.83479604540156127</v>
      </c>
      <c r="E50" s="1" t="s">
        <v>118</v>
      </c>
    </row>
    <row r="51" spans="4:5" x14ac:dyDescent="0.45">
      <c r="D51">
        <v>0.83434035976588572</v>
      </c>
      <c r="E51" s="1" t="s">
        <v>30</v>
      </c>
    </row>
    <row r="52" spans="4:5" x14ac:dyDescent="0.45">
      <c r="D52">
        <v>0.83193767104655014</v>
      </c>
      <c r="E52" s="1" t="s">
        <v>20</v>
      </c>
    </row>
    <row r="53" spans="4:5" x14ac:dyDescent="0.45">
      <c r="D53">
        <v>0.83142029349563196</v>
      </c>
      <c r="E53" s="1" t="s">
        <v>33</v>
      </c>
    </row>
    <row r="54" spans="4:5" x14ac:dyDescent="0.45">
      <c r="D54">
        <v>0.8298118954588608</v>
      </c>
      <c r="E54" s="1" t="s">
        <v>142</v>
      </c>
    </row>
    <row r="55" spans="4:5" x14ac:dyDescent="0.45">
      <c r="D55">
        <v>0.82765187032633325</v>
      </c>
      <c r="E55" s="1" t="s">
        <v>263</v>
      </c>
    </row>
    <row r="56" spans="4:5" x14ac:dyDescent="0.45">
      <c r="D56">
        <v>0.82732555504674821</v>
      </c>
      <c r="E56" s="1" t="s">
        <v>27</v>
      </c>
    </row>
    <row r="57" spans="4:5" x14ac:dyDescent="0.45">
      <c r="D57">
        <v>0.81958913671605782</v>
      </c>
      <c r="E57" s="1" t="s">
        <v>72</v>
      </c>
    </row>
    <row r="58" spans="4:5" x14ac:dyDescent="0.45">
      <c r="D58">
        <v>0.81785205886217116</v>
      </c>
      <c r="E58" s="1" t="s">
        <v>122</v>
      </c>
    </row>
    <row r="59" spans="4:5" x14ac:dyDescent="0.45">
      <c r="D59">
        <v>0.81622050007380242</v>
      </c>
      <c r="E59" s="1" t="s">
        <v>32</v>
      </c>
    </row>
    <row r="60" spans="4:5" x14ac:dyDescent="0.45">
      <c r="D60">
        <v>0.81316999979475424</v>
      </c>
      <c r="E60" s="1" t="s">
        <v>75</v>
      </c>
    </row>
    <row r="61" spans="4:5" x14ac:dyDescent="0.45">
      <c r="D61">
        <v>0.81298262774948604</v>
      </c>
      <c r="E61" s="1" t="s">
        <v>220</v>
      </c>
    </row>
    <row r="62" spans="4:5" x14ac:dyDescent="0.45">
      <c r="D62">
        <v>0.80744696995480891</v>
      </c>
      <c r="E62" s="1" t="s">
        <v>144</v>
      </c>
    </row>
    <row r="63" spans="4:5" x14ac:dyDescent="0.45">
      <c r="D63">
        <v>0.79346971506331077</v>
      </c>
      <c r="E63" s="1" t="s">
        <v>116</v>
      </c>
    </row>
    <row r="64" spans="4:5" x14ac:dyDescent="0.45">
      <c r="D64">
        <v>0.791695348665576</v>
      </c>
      <c r="E64" s="1" t="s">
        <v>235</v>
      </c>
    </row>
    <row r="65" spans="4:5" x14ac:dyDescent="0.45">
      <c r="D65">
        <v>0.78170295850706384</v>
      </c>
      <c r="E65" s="1" t="s">
        <v>246</v>
      </c>
    </row>
    <row r="66" spans="4:5" x14ac:dyDescent="0.45">
      <c r="D66">
        <v>0.77780018316430177</v>
      </c>
      <c r="E66" s="1" t="s">
        <v>216</v>
      </c>
    </row>
    <row r="67" spans="4:5" x14ac:dyDescent="0.45">
      <c r="D67">
        <v>0.77241792235971507</v>
      </c>
      <c r="E67" s="1" t="s">
        <v>81</v>
      </c>
    </row>
    <row r="68" spans="4:5" x14ac:dyDescent="0.45">
      <c r="D68">
        <v>0.76888055546243694</v>
      </c>
      <c r="E68" s="1" t="s">
        <v>127</v>
      </c>
    </row>
    <row r="69" spans="4:5" x14ac:dyDescent="0.45">
      <c r="D69">
        <v>0.76883631925362894</v>
      </c>
      <c r="E69" s="1" t="s">
        <v>63</v>
      </c>
    </row>
    <row r="70" spans="4:5" x14ac:dyDescent="0.45">
      <c r="D70">
        <v>0.7612402759825766</v>
      </c>
      <c r="E70" s="1" t="s">
        <v>96</v>
      </c>
    </row>
    <row r="71" spans="4:5" x14ac:dyDescent="0.45">
      <c r="D71">
        <v>0.75940530861846656</v>
      </c>
      <c r="E71" s="1" t="s">
        <v>145</v>
      </c>
    </row>
    <row r="72" spans="4:5" x14ac:dyDescent="0.45">
      <c r="D72">
        <v>0.75797841127971433</v>
      </c>
      <c r="E72" s="1" t="s">
        <v>55</v>
      </c>
    </row>
    <row r="73" spans="4:5" x14ac:dyDescent="0.45">
      <c r="D73">
        <v>0.7575254460234162</v>
      </c>
      <c r="E73" s="1" t="s">
        <v>109</v>
      </c>
    </row>
    <row r="74" spans="4:5" x14ac:dyDescent="0.45">
      <c r="D74">
        <v>0.74801472797796498</v>
      </c>
      <c r="E74" s="1" t="s">
        <v>226</v>
      </c>
    </row>
    <row r="75" spans="4:5" x14ac:dyDescent="0.45">
      <c r="D75">
        <v>0.74680958030282563</v>
      </c>
      <c r="E75" s="1" t="s">
        <v>49</v>
      </c>
    </row>
    <row r="76" spans="4:5" x14ac:dyDescent="0.45">
      <c r="D76">
        <v>0.74474089294493195</v>
      </c>
      <c r="E76" s="1" t="s">
        <v>19</v>
      </c>
    </row>
    <row r="77" spans="4:5" x14ac:dyDescent="0.45">
      <c r="D77">
        <v>0.74414391770116561</v>
      </c>
      <c r="E77" s="1" t="s">
        <v>71</v>
      </c>
    </row>
    <row r="78" spans="4:5" x14ac:dyDescent="0.45">
      <c r="D78">
        <v>0.73071450374063196</v>
      </c>
      <c r="E78" s="1" t="s">
        <v>176</v>
      </c>
    </row>
    <row r="79" spans="4:5" x14ac:dyDescent="0.45">
      <c r="D79">
        <v>0.72318402978869611</v>
      </c>
      <c r="E79" s="1" t="s">
        <v>13</v>
      </c>
    </row>
    <row r="80" spans="4:5" x14ac:dyDescent="0.45">
      <c r="D80">
        <v>0.72083673997499353</v>
      </c>
      <c r="E80" s="1" t="s">
        <v>155</v>
      </c>
    </row>
    <row r="81" spans="4:5" x14ac:dyDescent="0.45">
      <c r="D81">
        <v>0.71468211133836534</v>
      </c>
      <c r="E81" s="1" t="s">
        <v>132</v>
      </c>
    </row>
    <row r="82" spans="4:5" x14ac:dyDescent="0.45">
      <c r="D82">
        <v>0.7132139255149329</v>
      </c>
      <c r="E82" s="1" t="s">
        <v>85</v>
      </c>
    </row>
    <row r="83" spans="4:5" x14ac:dyDescent="0.45">
      <c r="D83">
        <v>0.71078277228938369</v>
      </c>
      <c r="E83" s="1" t="s">
        <v>174</v>
      </c>
    </row>
    <row r="84" spans="4:5" x14ac:dyDescent="0.45">
      <c r="D84">
        <v>0.70915850814458459</v>
      </c>
      <c r="E84" s="1" t="s">
        <v>94</v>
      </c>
    </row>
    <row r="85" spans="4:5" x14ac:dyDescent="0.45">
      <c r="D85">
        <v>0.70598531417725596</v>
      </c>
      <c r="E85" s="1" t="s">
        <v>186</v>
      </c>
    </row>
    <row r="86" spans="4:5" x14ac:dyDescent="0.45">
      <c r="D86">
        <v>0.70569682878313589</v>
      </c>
      <c r="E86" s="1" t="s">
        <v>34</v>
      </c>
    </row>
    <row r="87" spans="4:5" x14ac:dyDescent="0.45">
      <c r="D87">
        <v>0.70269770255795971</v>
      </c>
      <c r="E87" s="1" t="s">
        <v>108</v>
      </c>
    </row>
    <row r="88" spans="4:5" x14ac:dyDescent="0.45">
      <c r="D88">
        <v>0.70148804408908616</v>
      </c>
      <c r="E88" s="1" t="s">
        <v>181</v>
      </c>
    </row>
    <row r="89" spans="4:5" x14ac:dyDescent="0.45">
      <c r="D89">
        <v>0.69837625207268694</v>
      </c>
      <c r="E89" s="1" t="s">
        <v>64</v>
      </c>
    </row>
    <row r="90" spans="4:5" x14ac:dyDescent="0.45">
      <c r="D90">
        <v>0.69779058757712831</v>
      </c>
      <c r="E90" s="1" t="s">
        <v>259</v>
      </c>
    </row>
    <row r="91" spans="4:5" x14ac:dyDescent="0.45">
      <c r="D91">
        <v>0.6957977942055612</v>
      </c>
      <c r="E91" s="1" t="s">
        <v>138</v>
      </c>
    </row>
    <row r="92" spans="4:5" x14ac:dyDescent="0.45">
      <c r="D92">
        <v>0.69324292444057922</v>
      </c>
      <c r="E92" s="1" t="s">
        <v>191</v>
      </c>
    </row>
    <row r="93" spans="4:5" x14ac:dyDescent="0.45">
      <c r="D93">
        <v>0.69191725969053997</v>
      </c>
      <c r="E93" s="1" t="s">
        <v>99</v>
      </c>
    </row>
    <row r="94" spans="4:5" x14ac:dyDescent="0.45">
      <c r="D94">
        <v>0.68687764394381556</v>
      </c>
      <c r="E94" s="1" t="s">
        <v>76</v>
      </c>
    </row>
    <row r="95" spans="4:5" x14ac:dyDescent="0.45">
      <c r="D95">
        <v>0.68525794140093199</v>
      </c>
      <c r="E95" s="1" t="s">
        <v>15</v>
      </c>
    </row>
    <row r="96" spans="4:5" x14ac:dyDescent="0.45">
      <c r="D96">
        <v>0.6850144462276333</v>
      </c>
      <c r="E96" s="1" t="s">
        <v>7</v>
      </c>
    </row>
    <row r="97" spans="4:5" x14ac:dyDescent="0.45">
      <c r="D97">
        <v>0.68039738184042564</v>
      </c>
      <c r="E97" s="1" t="s">
        <v>141</v>
      </c>
    </row>
    <row r="98" spans="4:5" x14ac:dyDescent="0.45">
      <c r="D98">
        <v>0.67870050459286346</v>
      </c>
      <c r="E98" s="1" t="s">
        <v>10</v>
      </c>
    </row>
    <row r="99" spans="4:5" x14ac:dyDescent="0.45">
      <c r="D99">
        <v>0.67599480927596378</v>
      </c>
      <c r="E99" s="1" t="s">
        <v>113</v>
      </c>
    </row>
    <row r="100" spans="4:5" x14ac:dyDescent="0.45">
      <c r="D100">
        <v>0.6757277183653293</v>
      </c>
      <c r="E100" s="1" t="s">
        <v>178</v>
      </c>
    </row>
    <row r="101" spans="4:5" x14ac:dyDescent="0.45">
      <c r="D101">
        <v>0.67513670102839263</v>
      </c>
      <c r="E101" s="1" t="s">
        <v>31</v>
      </c>
    </row>
    <row r="102" spans="4:5" x14ac:dyDescent="0.45">
      <c r="D102">
        <v>0.66225885159164288</v>
      </c>
      <c r="E102" s="1" t="s">
        <v>218</v>
      </c>
    </row>
    <row r="103" spans="4:5" x14ac:dyDescent="0.45">
      <c r="D103">
        <v>0.66089365606564476</v>
      </c>
      <c r="E103" s="1" t="s">
        <v>189</v>
      </c>
    </row>
    <row r="104" spans="4:5" x14ac:dyDescent="0.45">
      <c r="D104">
        <v>0.64619041404338529</v>
      </c>
      <c r="E104" s="1" t="s">
        <v>195</v>
      </c>
    </row>
    <row r="105" spans="4:5" x14ac:dyDescent="0.45">
      <c r="D105">
        <v>0.64548100022768196</v>
      </c>
      <c r="E105" s="1" t="s">
        <v>101</v>
      </c>
    </row>
    <row r="106" spans="4:5" x14ac:dyDescent="0.45">
      <c r="D106">
        <v>0.64219832583092951</v>
      </c>
      <c r="E106" s="1" t="s">
        <v>86</v>
      </c>
    </row>
    <row r="107" spans="4:5" x14ac:dyDescent="0.45">
      <c r="D107">
        <v>0.64173255361531889</v>
      </c>
      <c r="E107" s="1" t="s">
        <v>14</v>
      </c>
    </row>
    <row r="108" spans="4:5" x14ac:dyDescent="0.45">
      <c r="D108">
        <v>0.64008622649140656</v>
      </c>
      <c r="E108" s="1" t="s">
        <v>143</v>
      </c>
    </row>
    <row r="109" spans="4:5" x14ac:dyDescent="0.45">
      <c r="D109">
        <v>0.63976601123143839</v>
      </c>
      <c r="E109" s="1" t="s">
        <v>140</v>
      </c>
    </row>
    <row r="110" spans="4:5" x14ac:dyDescent="0.45">
      <c r="D110">
        <v>0.63909647830661587</v>
      </c>
      <c r="E110" s="1" t="s">
        <v>229</v>
      </c>
    </row>
    <row r="111" spans="4:5" x14ac:dyDescent="0.45">
      <c r="D111">
        <v>0.63831402298890305</v>
      </c>
      <c r="E111" s="1" t="s">
        <v>48</v>
      </c>
    </row>
    <row r="112" spans="4:5" x14ac:dyDescent="0.45">
      <c r="D112">
        <v>0.63704053976145847</v>
      </c>
      <c r="E112" s="1" t="s">
        <v>18</v>
      </c>
    </row>
    <row r="113" spans="4:5" x14ac:dyDescent="0.45">
      <c r="D113">
        <v>0.63379230839588785</v>
      </c>
      <c r="E113" s="1" t="s">
        <v>1</v>
      </c>
    </row>
    <row r="114" spans="4:5" x14ac:dyDescent="0.45">
      <c r="D114">
        <v>0.63203993450545404</v>
      </c>
      <c r="E114" s="1" t="s">
        <v>227</v>
      </c>
    </row>
    <row r="115" spans="4:5" x14ac:dyDescent="0.45">
      <c r="D115">
        <v>0.6249770625274651</v>
      </c>
      <c r="E115" s="1" t="s">
        <v>233</v>
      </c>
    </row>
    <row r="116" spans="4:5" x14ac:dyDescent="0.45">
      <c r="D116">
        <v>0.62039951934363313</v>
      </c>
      <c r="E116" s="1" t="s">
        <v>90</v>
      </c>
    </row>
    <row r="117" spans="4:5" x14ac:dyDescent="0.45">
      <c r="D117">
        <v>0.61814296853364548</v>
      </c>
      <c r="E117" s="1" t="s">
        <v>80</v>
      </c>
    </row>
    <row r="118" spans="4:5" x14ac:dyDescent="0.45">
      <c r="D118">
        <v>0.61662041804002454</v>
      </c>
      <c r="E118" s="1" t="s">
        <v>184</v>
      </c>
    </row>
    <row r="119" spans="4:5" x14ac:dyDescent="0.45">
      <c r="D119">
        <v>0.61232985662667427</v>
      </c>
      <c r="E119" s="1" t="s">
        <v>40</v>
      </c>
    </row>
    <row r="120" spans="4:5" x14ac:dyDescent="0.45">
      <c r="D120">
        <v>0.60675551274209372</v>
      </c>
      <c r="E120" s="1" t="s">
        <v>156</v>
      </c>
    </row>
    <row r="121" spans="4:5" x14ac:dyDescent="0.45">
      <c r="D121">
        <v>0.60660275436288247</v>
      </c>
      <c r="E121" s="1" t="s">
        <v>77</v>
      </c>
    </row>
    <row r="122" spans="4:5" x14ac:dyDescent="0.45">
      <c r="D122">
        <v>0.60180045429617812</v>
      </c>
      <c r="E122" s="1" t="s">
        <v>88</v>
      </c>
    </row>
    <row r="123" spans="4:5" x14ac:dyDescent="0.45">
      <c r="D123">
        <v>0.60056556264863048</v>
      </c>
      <c r="E123" s="1" t="s">
        <v>79</v>
      </c>
    </row>
    <row r="124" spans="4:5" x14ac:dyDescent="0.45">
      <c r="D124">
        <v>0.59596005523281659</v>
      </c>
      <c r="E124" s="1" t="s">
        <v>225</v>
      </c>
    </row>
    <row r="125" spans="4:5" x14ac:dyDescent="0.45">
      <c r="D125">
        <v>0.5927054277456314</v>
      </c>
      <c r="E125" s="1" t="s">
        <v>204</v>
      </c>
    </row>
    <row r="126" spans="4:5" x14ac:dyDescent="0.45">
      <c r="D126">
        <v>0.59222614657099648</v>
      </c>
      <c r="E126" s="1" t="s">
        <v>61</v>
      </c>
    </row>
    <row r="127" spans="4:5" x14ac:dyDescent="0.45">
      <c r="D127">
        <v>0.59221578937271557</v>
      </c>
      <c r="E127" s="1" t="s">
        <v>214</v>
      </c>
    </row>
    <row r="128" spans="4:5" x14ac:dyDescent="0.45">
      <c r="D128">
        <v>0.59170627667535658</v>
      </c>
      <c r="E128" s="1" t="s">
        <v>128</v>
      </c>
    </row>
    <row r="129" spans="4:5" x14ac:dyDescent="0.45">
      <c r="D129">
        <v>0.59060136879985803</v>
      </c>
      <c r="E129" s="1" t="s">
        <v>240</v>
      </c>
    </row>
    <row r="130" spans="4:5" x14ac:dyDescent="0.45">
      <c r="D130">
        <v>0.58906873657624581</v>
      </c>
      <c r="E130" s="1" t="s">
        <v>268</v>
      </c>
    </row>
    <row r="131" spans="4:5" x14ac:dyDescent="0.45">
      <c r="D131">
        <v>0.58896838344997993</v>
      </c>
      <c r="E131" s="1" t="s">
        <v>219</v>
      </c>
    </row>
    <row r="132" spans="4:5" x14ac:dyDescent="0.45">
      <c r="D132">
        <v>0.58589599026539685</v>
      </c>
      <c r="E132" s="1" t="s">
        <v>54</v>
      </c>
    </row>
    <row r="133" spans="4:5" x14ac:dyDescent="0.45">
      <c r="D133">
        <v>0.58169796463976253</v>
      </c>
      <c r="E133" s="1" t="s">
        <v>83</v>
      </c>
    </row>
    <row r="134" spans="4:5" x14ac:dyDescent="0.45">
      <c r="D134">
        <v>0.5754482131729397</v>
      </c>
      <c r="E134" s="1" t="s">
        <v>106</v>
      </c>
    </row>
    <row r="135" spans="4:5" x14ac:dyDescent="0.45">
      <c r="D135">
        <v>0.57167492614806004</v>
      </c>
      <c r="E135" s="1" t="s">
        <v>68</v>
      </c>
    </row>
    <row r="136" spans="4:5" x14ac:dyDescent="0.45">
      <c r="D136">
        <v>0.57040882441540919</v>
      </c>
      <c r="E136" s="1" t="s">
        <v>170</v>
      </c>
    </row>
    <row r="137" spans="4:5" x14ac:dyDescent="0.45">
      <c r="D137">
        <v>0.56872159519160892</v>
      </c>
      <c r="E137" s="1" t="s">
        <v>274</v>
      </c>
    </row>
    <row r="138" spans="4:5" x14ac:dyDescent="0.45">
      <c r="D138">
        <v>0.56349043114136654</v>
      </c>
      <c r="E138" s="1" t="s">
        <v>69</v>
      </c>
    </row>
    <row r="139" spans="4:5" x14ac:dyDescent="0.45">
      <c r="D139">
        <v>0.56312287565238828</v>
      </c>
      <c r="E139" s="1" t="s">
        <v>53</v>
      </c>
    </row>
    <row r="140" spans="4:5" x14ac:dyDescent="0.45">
      <c r="D140">
        <v>0.55956519603386956</v>
      </c>
      <c r="E140" s="1" t="s">
        <v>60</v>
      </c>
    </row>
    <row r="141" spans="4:5" x14ac:dyDescent="0.45">
      <c r="D141">
        <v>0.55517178371666343</v>
      </c>
      <c r="E141" s="1" t="s">
        <v>124</v>
      </c>
    </row>
    <row r="142" spans="4:5" x14ac:dyDescent="0.45">
      <c r="D142">
        <v>0.55294180265187931</v>
      </c>
      <c r="E142" s="1" t="s">
        <v>43</v>
      </c>
    </row>
    <row r="143" spans="4:5" x14ac:dyDescent="0.45">
      <c r="D143">
        <v>0.55195600290063485</v>
      </c>
      <c r="E143" s="1" t="s">
        <v>126</v>
      </c>
    </row>
    <row r="144" spans="4:5" x14ac:dyDescent="0.45">
      <c r="D144">
        <v>0.54898422347135178</v>
      </c>
      <c r="E144" s="1" t="s">
        <v>254</v>
      </c>
    </row>
    <row r="145" spans="4:5" x14ac:dyDescent="0.45">
      <c r="D145">
        <v>0.5464004117012301</v>
      </c>
      <c r="E145" s="1" t="s">
        <v>20</v>
      </c>
    </row>
    <row r="146" spans="4:5" x14ac:dyDescent="0.45">
      <c r="D146">
        <v>0.54268723257760365</v>
      </c>
      <c r="E146" s="1" t="s">
        <v>3</v>
      </c>
    </row>
    <row r="147" spans="4:5" x14ac:dyDescent="0.45">
      <c r="D147">
        <v>0.54234047517061235</v>
      </c>
      <c r="E147" s="1" t="s">
        <v>172</v>
      </c>
    </row>
    <row r="148" spans="4:5" x14ac:dyDescent="0.45">
      <c r="D148">
        <v>0.5422897728474867</v>
      </c>
      <c r="E148" s="1" t="s">
        <v>120</v>
      </c>
    </row>
    <row r="149" spans="4:5" x14ac:dyDescent="0.45">
      <c r="D149">
        <v>0.54029542978627476</v>
      </c>
      <c r="E149" s="1" t="s">
        <v>209</v>
      </c>
    </row>
    <row r="150" spans="4:5" x14ac:dyDescent="0.45">
      <c r="D150">
        <v>0.54021246639687592</v>
      </c>
      <c r="E150" s="1" t="s">
        <v>157</v>
      </c>
    </row>
    <row r="151" spans="4:5" x14ac:dyDescent="0.45">
      <c r="D151">
        <v>0.53832411986646078</v>
      </c>
      <c r="E151" s="1" t="s">
        <v>160</v>
      </c>
    </row>
    <row r="152" spans="4:5" x14ac:dyDescent="0.45">
      <c r="D152">
        <v>0.53481336651174161</v>
      </c>
      <c r="E152" s="1" t="s">
        <v>73</v>
      </c>
    </row>
    <row r="153" spans="4:5" x14ac:dyDescent="0.45">
      <c r="D153">
        <v>0.53325153533226499</v>
      </c>
      <c r="E153" s="1" t="s">
        <v>165</v>
      </c>
    </row>
    <row r="154" spans="4:5" x14ac:dyDescent="0.45">
      <c r="D154">
        <v>0.51864428663173479</v>
      </c>
      <c r="E154" s="1" t="s">
        <v>121</v>
      </c>
    </row>
    <row r="155" spans="4:5" x14ac:dyDescent="0.45">
      <c r="D155">
        <v>0.5125748481490715</v>
      </c>
      <c r="E155" s="1" t="s">
        <v>58</v>
      </c>
    </row>
    <row r="156" spans="4:5" x14ac:dyDescent="0.45">
      <c r="D156">
        <v>0.51182020167303688</v>
      </c>
      <c r="E156" s="1" t="s">
        <v>16</v>
      </c>
    </row>
    <row r="157" spans="4:5" x14ac:dyDescent="0.45">
      <c r="D157">
        <v>0.50881098239755718</v>
      </c>
      <c r="E157" s="1" t="s">
        <v>145</v>
      </c>
    </row>
    <row r="158" spans="4:5" x14ac:dyDescent="0.45">
      <c r="D158">
        <v>0.50777196657601886</v>
      </c>
      <c r="E158" s="1" t="s">
        <v>273</v>
      </c>
    </row>
    <row r="159" spans="4:5" x14ac:dyDescent="0.45">
      <c r="D159">
        <v>0.5041019982601842</v>
      </c>
      <c r="E159" s="1" t="s">
        <v>81</v>
      </c>
    </row>
    <row r="160" spans="4:5" x14ac:dyDescent="0.45">
      <c r="D160">
        <v>0.50265360080071519</v>
      </c>
      <c r="E160" s="1" t="s">
        <v>82</v>
      </c>
    </row>
    <row r="161" spans="4:5" x14ac:dyDescent="0.45">
      <c r="D161">
        <v>0.49284722057709007</v>
      </c>
      <c r="E161" s="1" t="s">
        <v>205</v>
      </c>
    </row>
    <row r="162" spans="4:5" x14ac:dyDescent="0.45">
      <c r="D162">
        <v>0.49177043468205384</v>
      </c>
      <c r="E162" s="1" t="s">
        <v>115</v>
      </c>
    </row>
    <row r="163" spans="4:5" x14ac:dyDescent="0.45">
      <c r="D163">
        <v>0.48819698995390892</v>
      </c>
      <c r="E163" s="1" t="s">
        <v>222</v>
      </c>
    </row>
    <row r="164" spans="4:5" x14ac:dyDescent="0.45">
      <c r="D164">
        <v>0.48251523204517321</v>
      </c>
      <c r="E164" s="1" t="s">
        <v>137</v>
      </c>
    </row>
    <row r="165" spans="4:5" x14ac:dyDescent="0.45">
      <c r="D165">
        <v>0.47632706439881412</v>
      </c>
      <c r="E165" s="1" t="s">
        <v>46</v>
      </c>
    </row>
    <row r="166" spans="4:5" x14ac:dyDescent="0.45">
      <c r="D166">
        <v>0.47039784090687686</v>
      </c>
      <c r="E166" s="1" t="s">
        <v>197</v>
      </c>
    </row>
    <row r="167" spans="4:5" x14ac:dyDescent="0.45">
      <c r="D167">
        <v>0.47011853434682804</v>
      </c>
      <c r="E167" s="1" t="s">
        <v>78</v>
      </c>
    </row>
    <row r="168" spans="4:5" x14ac:dyDescent="0.45">
      <c r="D168">
        <v>0.46026646497141155</v>
      </c>
      <c r="E168" s="1" t="s">
        <v>92</v>
      </c>
    </row>
    <row r="169" spans="4:5" x14ac:dyDescent="0.45">
      <c r="D169">
        <v>0.44969984117634931</v>
      </c>
      <c r="E169" s="1" t="s">
        <v>257</v>
      </c>
    </row>
    <row r="170" spans="4:5" x14ac:dyDescent="0.45">
      <c r="D170">
        <v>0.43941868656806882</v>
      </c>
      <c r="E170" s="1" t="s">
        <v>21</v>
      </c>
    </row>
    <row r="171" spans="4:5" x14ac:dyDescent="0.45">
      <c r="D171">
        <v>0.43790775710482555</v>
      </c>
      <c r="E171" s="1" t="s">
        <v>256</v>
      </c>
    </row>
    <row r="172" spans="4:5" x14ac:dyDescent="0.45">
      <c r="D172">
        <v>0.43751021041285265</v>
      </c>
      <c r="E172" s="1" t="s">
        <v>217</v>
      </c>
    </row>
    <row r="173" spans="4:5" x14ac:dyDescent="0.45">
      <c r="D173">
        <v>0.4361832323960475</v>
      </c>
      <c r="E173" s="1" t="s">
        <v>194</v>
      </c>
    </row>
    <row r="174" spans="4:5" x14ac:dyDescent="0.45">
      <c r="D174">
        <v>0.43311595764067112</v>
      </c>
      <c r="E174" s="1" t="s">
        <v>201</v>
      </c>
    </row>
    <row r="175" spans="4:5" x14ac:dyDescent="0.45">
      <c r="D175">
        <v>0.43292057442381948</v>
      </c>
      <c r="E175" s="1" t="s">
        <v>114</v>
      </c>
    </row>
    <row r="176" spans="4:5" x14ac:dyDescent="0.45">
      <c r="D176">
        <v>0.42994796018484904</v>
      </c>
      <c r="E176" s="1" t="s">
        <v>260</v>
      </c>
    </row>
    <row r="177" spans="4:5" x14ac:dyDescent="0.45">
      <c r="D177">
        <v>0.42991601143310254</v>
      </c>
      <c r="E177" s="1" t="s">
        <v>4</v>
      </c>
    </row>
    <row r="178" spans="4:5" x14ac:dyDescent="0.45">
      <c r="D178">
        <v>0.42964139246612787</v>
      </c>
      <c r="E178" s="1" t="s">
        <v>168</v>
      </c>
    </row>
    <row r="179" spans="4:5" x14ac:dyDescent="0.45">
      <c r="D179">
        <v>0.42442224320969102</v>
      </c>
      <c r="E179" s="1" t="s">
        <v>215</v>
      </c>
    </row>
    <row r="180" spans="4:5" x14ac:dyDescent="0.45">
      <c r="D180">
        <v>0.41032363814410178</v>
      </c>
      <c r="E180" s="1" t="s">
        <v>203</v>
      </c>
    </row>
    <row r="181" spans="4:5" x14ac:dyDescent="0.45">
      <c r="D181">
        <v>0.40885631826140223</v>
      </c>
      <c r="E181" s="1" t="s">
        <v>231</v>
      </c>
    </row>
    <row r="182" spans="4:5" x14ac:dyDescent="0.45">
      <c r="D182">
        <v>0.40307609634899688</v>
      </c>
      <c r="E182" s="1" t="s">
        <v>103</v>
      </c>
    </row>
    <row r="183" spans="4:5" x14ac:dyDescent="0.45">
      <c r="D183">
        <v>0.40068955352150226</v>
      </c>
      <c r="E183" s="1" t="s">
        <v>6</v>
      </c>
    </row>
    <row r="184" spans="4:5" x14ac:dyDescent="0.45">
      <c r="D184">
        <v>0.40051316922089653</v>
      </c>
      <c r="E184" s="1" t="s">
        <v>198</v>
      </c>
    </row>
    <row r="185" spans="4:5" x14ac:dyDescent="0.45">
      <c r="D185">
        <v>0.39745145633171075</v>
      </c>
      <c r="E185" s="1" t="s">
        <v>74</v>
      </c>
    </row>
    <row r="186" spans="4:5" x14ac:dyDescent="0.45">
      <c r="D186">
        <v>0.39489497929334538</v>
      </c>
      <c r="E186" s="1" t="s">
        <v>112</v>
      </c>
    </row>
    <row r="187" spans="4:5" x14ac:dyDescent="0.45">
      <c r="D187">
        <v>0.39373983626145204</v>
      </c>
      <c r="E187" s="1" t="s">
        <v>171</v>
      </c>
    </row>
    <row r="188" spans="4:5" x14ac:dyDescent="0.45">
      <c r="D188">
        <v>0.39274364491492808</v>
      </c>
      <c r="E188" s="1" t="s">
        <v>38</v>
      </c>
    </row>
    <row r="189" spans="4:5" x14ac:dyDescent="0.45">
      <c r="D189">
        <v>0.39012706608596315</v>
      </c>
      <c r="E189" s="1" t="s">
        <v>173</v>
      </c>
    </row>
    <row r="190" spans="4:5" x14ac:dyDescent="0.45">
      <c r="D190">
        <v>0.38675510619135911</v>
      </c>
      <c r="E190" s="1" t="s">
        <v>136</v>
      </c>
    </row>
    <row r="191" spans="4:5" x14ac:dyDescent="0.45">
      <c r="D191">
        <v>0.38540912227473789</v>
      </c>
      <c r="E191" s="1" t="s">
        <v>262</v>
      </c>
    </row>
    <row r="192" spans="4:5" x14ac:dyDescent="0.45">
      <c r="D192">
        <v>0.37908876557794469</v>
      </c>
      <c r="E192" s="1" t="s">
        <v>123</v>
      </c>
    </row>
    <row r="193" spans="4:5" x14ac:dyDescent="0.45">
      <c r="D193">
        <v>0.37607234219374408</v>
      </c>
      <c r="E193" s="1" t="s">
        <v>182</v>
      </c>
    </row>
    <row r="194" spans="4:5" x14ac:dyDescent="0.45">
      <c r="D194">
        <v>0.37309735922642351</v>
      </c>
      <c r="E194" s="1" t="s">
        <v>153</v>
      </c>
    </row>
    <row r="195" spans="4:5" x14ac:dyDescent="0.45">
      <c r="D195">
        <v>0.36725592338984592</v>
      </c>
      <c r="E195" s="1" t="s">
        <v>70</v>
      </c>
    </row>
    <row r="196" spans="4:5" x14ac:dyDescent="0.45">
      <c r="D196">
        <v>0.36718562549170997</v>
      </c>
      <c r="E196" s="1" t="s">
        <v>270</v>
      </c>
    </row>
    <row r="197" spans="4:5" x14ac:dyDescent="0.45">
      <c r="D197">
        <v>0.36154790783518342</v>
      </c>
      <c r="E197" s="1" t="s">
        <v>33</v>
      </c>
    </row>
    <row r="198" spans="4:5" x14ac:dyDescent="0.45">
      <c r="D198">
        <v>0.36007694901130149</v>
      </c>
      <c r="E198" s="1" t="s">
        <v>161</v>
      </c>
    </row>
    <row r="199" spans="4:5" x14ac:dyDescent="0.45">
      <c r="D199">
        <v>0.35804453935545788</v>
      </c>
      <c r="E199" s="1" t="s">
        <v>59</v>
      </c>
    </row>
    <row r="200" spans="4:5" x14ac:dyDescent="0.45">
      <c r="D200">
        <v>0.35353555521914271</v>
      </c>
      <c r="E200" s="1" t="s">
        <v>10</v>
      </c>
    </row>
    <row r="201" spans="4:5" x14ac:dyDescent="0.45">
      <c r="D201">
        <v>0.35281727468715651</v>
      </c>
      <c r="E201" s="1" t="s">
        <v>249</v>
      </c>
    </row>
    <row r="202" spans="4:5" x14ac:dyDescent="0.45">
      <c r="D202">
        <v>0.35249696329034386</v>
      </c>
      <c r="E202" s="1" t="s">
        <v>228</v>
      </c>
    </row>
    <row r="203" spans="4:5" x14ac:dyDescent="0.45">
      <c r="D203">
        <v>0.35098522281190181</v>
      </c>
      <c r="E203" s="1" t="s">
        <v>139</v>
      </c>
    </row>
    <row r="204" spans="4:5" x14ac:dyDescent="0.45">
      <c r="D204">
        <v>0.34778798790634013</v>
      </c>
      <c r="E204" s="1" t="s">
        <v>45</v>
      </c>
    </row>
    <row r="205" spans="4:5" x14ac:dyDescent="0.45">
      <c r="D205">
        <v>0.34308919502638957</v>
      </c>
      <c r="E205" s="1" t="s">
        <v>211</v>
      </c>
    </row>
    <row r="206" spans="4:5" x14ac:dyDescent="0.45">
      <c r="D206">
        <v>0.34237373226015844</v>
      </c>
      <c r="E206" s="1" t="s">
        <v>28</v>
      </c>
    </row>
    <row r="207" spans="4:5" x14ac:dyDescent="0.45">
      <c r="D207">
        <v>0.33564400697841645</v>
      </c>
      <c r="E207" s="1" t="s">
        <v>253</v>
      </c>
    </row>
    <row r="208" spans="4:5" x14ac:dyDescent="0.45">
      <c r="D208">
        <v>0.33499119991802062</v>
      </c>
      <c r="E208" s="1" t="s">
        <v>151</v>
      </c>
    </row>
    <row r="209" spans="4:5" x14ac:dyDescent="0.45">
      <c r="D209">
        <v>0.32989447294324725</v>
      </c>
      <c r="E209" s="1" t="s">
        <v>51</v>
      </c>
    </row>
    <row r="210" spans="4:5" x14ac:dyDescent="0.45">
      <c r="D210">
        <v>0.32347727833566242</v>
      </c>
      <c r="E210" s="1" t="s">
        <v>154</v>
      </c>
    </row>
    <row r="211" spans="4:5" x14ac:dyDescent="0.45">
      <c r="D211">
        <v>0.32216876019440277</v>
      </c>
      <c r="E211" s="1" t="s">
        <v>129</v>
      </c>
    </row>
    <row r="212" spans="4:5" x14ac:dyDescent="0.45">
      <c r="D212">
        <v>0.30645498344406508</v>
      </c>
      <c r="E212" s="1" t="s">
        <v>35</v>
      </c>
    </row>
    <row r="213" spans="4:5" x14ac:dyDescent="0.45">
      <c r="D213">
        <v>0.30517398607663471</v>
      </c>
      <c r="E213" s="1" t="s">
        <v>244</v>
      </c>
    </row>
    <row r="214" spans="4:5" x14ac:dyDescent="0.45">
      <c r="D214">
        <v>0.30099268663477974</v>
      </c>
      <c r="E214" s="1" t="s">
        <v>206</v>
      </c>
    </row>
    <row r="215" spans="4:5" x14ac:dyDescent="0.45">
      <c r="D215">
        <v>0.29825910848584181</v>
      </c>
      <c r="E215" s="1" t="s">
        <v>239</v>
      </c>
    </row>
    <row r="216" spans="4:5" x14ac:dyDescent="0.45">
      <c r="D216">
        <v>0.29695435106063806</v>
      </c>
      <c r="E216" s="1" t="s">
        <v>17</v>
      </c>
    </row>
    <row r="217" spans="4:5" x14ac:dyDescent="0.45">
      <c r="D217">
        <v>0.29638690323204919</v>
      </c>
      <c r="E217" s="1" t="s">
        <v>51</v>
      </c>
    </row>
    <row r="218" spans="4:5" x14ac:dyDescent="0.45">
      <c r="D218">
        <v>0.29637616122687416</v>
      </c>
      <c r="E218" s="1" t="s">
        <v>135</v>
      </c>
    </row>
    <row r="219" spans="4:5" x14ac:dyDescent="0.45">
      <c r="D219">
        <v>0.28489498321660311</v>
      </c>
      <c r="E219" s="1" t="s">
        <v>213</v>
      </c>
    </row>
    <row r="220" spans="4:5" x14ac:dyDescent="0.45">
      <c r="D220">
        <v>0.28087579810890462</v>
      </c>
      <c r="E220" s="1" t="s">
        <v>183</v>
      </c>
    </row>
    <row r="221" spans="4:5" x14ac:dyDescent="0.45">
      <c r="D221">
        <v>0.28073408287539381</v>
      </c>
      <c r="E221" s="1" t="s">
        <v>117</v>
      </c>
    </row>
    <row r="222" spans="4:5" x14ac:dyDescent="0.45">
      <c r="D222">
        <v>0.27213629126684169</v>
      </c>
      <c r="E222" s="1" t="s">
        <v>149</v>
      </c>
    </row>
    <row r="223" spans="4:5" x14ac:dyDescent="0.45">
      <c r="D223">
        <v>0.26550975448509617</v>
      </c>
      <c r="E223" s="1" t="s">
        <v>187</v>
      </c>
    </row>
    <row r="224" spans="4:5" x14ac:dyDescent="0.45">
      <c r="D224">
        <v>0.25669858165438431</v>
      </c>
      <c r="E224" s="1" t="s">
        <v>84</v>
      </c>
    </row>
    <row r="225" spans="4:5" x14ac:dyDescent="0.45">
      <c r="D225">
        <v>0.2502188059647934</v>
      </c>
      <c r="E225" s="1" t="s">
        <v>29</v>
      </c>
    </row>
    <row r="226" spans="4:5" x14ac:dyDescent="0.45">
      <c r="D226">
        <v>0.24835020716857303</v>
      </c>
      <c r="E226" s="1" t="s">
        <v>196</v>
      </c>
    </row>
    <row r="227" spans="4:5" x14ac:dyDescent="0.45">
      <c r="D227">
        <v>0.24515378318783354</v>
      </c>
      <c r="E227" s="1" t="s">
        <v>261</v>
      </c>
    </row>
    <row r="228" spans="4:5" x14ac:dyDescent="0.45">
      <c r="D228">
        <v>0.23220601012690933</v>
      </c>
      <c r="E228" s="1" t="s">
        <v>89</v>
      </c>
    </row>
    <row r="229" spans="4:5" x14ac:dyDescent="0.45">
      <c r="D229">
        <v>0.22142744055788632</v>
      </c>
      <c r="E229" s="1" t="s">
        <v>252</v>
      </c>
    </row>
    <row r="230" spans="4:5" x14ac:dyDescent="0.45">
      <c r="D230">
        <v>0.21660361338693146</v>
      </c>
      <c r="E230" s="1" t="s">
        <v>47</v>
      </c>
    </row>
    <row r="231" spans="4:5" x14ac:dyDescent="0.45">
      <c r="D231">
        <v>0.21277508448275573</v>
      </c>
      <c r="E231" s="1" t="s">
        <v>95</v>
      </c>
    </row>
    <row r="232" spans="4:5" x14ac:dyDescent="0.45">
      <c r="D232">
        <v>0.21236361246647928</v>
      </c>
      <c r="E232" s="1" t="s">
        <v>107</v>
      </c>
    </row>
    <row r="233" spans="4:5" x14ac:dyDescent="0.45">
      <c r="D233">
        <v>0.19459264834588252</v>
      </c>
      <c r="E233" s="1" t="s">
        <v>62</v>
      </c>
    </row>
    <row r="234" spans="4:5" x14ac:dyDescent="0.45">
      <c r="D234">
        <v>0.19323359681141983</v>
      </c>
      <c r="E234" s="1" t="s">
        <v>269</v>
      </c>
    </row>
    <row r="235" spans="4:5" x14ac:dyDescent="0.45">
      <c r="D235">
        <v>0.18950931683025929</v>
      </c>
      <c r="E235" s="1" t="s">
        <v>251</v>
      </c>
    </row>
    <row r="236" spans="4:5" x14ac:dyDescent="0.45">
      <c r="D236">
        <v>0.1829353677977511</v>
      </c>
      <c r="E236" s="1" t="s">
        <v>185</v>
      </c>
    </row>
    <row r="237" spans="4:5" x14ac:dyDescent="0.45">
      <c r="D237">
        <v>0.17842422546348957</v>
      </c>
      <c r="E237" s="1" t="s">
        <v>162</v>
      </c>
    </row>
    <row r="238" spans="4:5" x14ac:dyDescent="0.45">
      <c r="D238">
        <v>0.17631789979568735</v>
      </c>
      <c r="E238" s="1" t="s">
        <v>41</v>
      </c>
    </row>
    <row r="239" spans="4:5" x14ac:dyDescent="0.45">
      <c r="D239">
        <v>0.1697408932212664</v>
      </c>
      <c r="E239" s="1" t="s">
        <v>241</v>
      </c>
    </row>
    <row r="240" spans="4:5" x14ac:dyDescent="0.45">
      <c r="D240">
        <v>0.16835811933628653</v>
      </c>
      <c r="E240" s="1" t="s">
        <v>11</v>
      </c>
    </row>
    <row r="241" spans="4:5" x14ac:dyDescent="0.45">
      <c r="D241">
        <v>0.16684639459093986</v>
      </c>
      <c r="E241" s="1" t="s">
        <v>208</v>
      </c>
    </row>
    <row r="242" spans="4:5" x14ac:dyDescent="0.45">
      <c r="D242">
        <v>0.16491880009107518</v>
      </c>
      <c r="E242" s="1" t="s">
        <v>167</v>
      </c>
    </row>
    <row r="243" spans="4:5" x14ac:dyDescent="0.45">
      <c r="D243">
        <v>0.15795576784805943</v>
      </c>
      <c r="E243" s="1" t="s">
        <v>163</v>
      </c>
    </row>
    <row r="244" spans="4:5" x14ac:dyDescent="0.45">
      <c r="D244">
        <v>0.15475603378322378</v>
      </c>
      <c r="E244" s="1" t="s">
        <v>271</v>
      </c>
    </row>
    <row r="245" spans="4:5" x14ac:dyDescent="0.45">
      <c r="D245">
        <v>0.14812359125472296</v>
      </c>
      <c r="E245" s="1" t="s">
        <v>2</v>
      </c>
    </row>
    <row r="246" spans="4:5" x14ac:dyDescent="0.45">
      <c r="D246">
        <v>0.14769789027129454</v>
      </c>
      <c r="E246" s="1" t="s">
        <v>242</v>
      </c>
    </row>
    <row r="247" spans="4:5" x14ac:dyDescent="0.45">
      <c r="D247">
        <v>0.14443397638494848</v>
      </c>
      <c r="E247" s="1" t="s">
        <v>248</v>
      </c>
    </row>
    <row r="248" spans="4:5" x14ac:dyDescent="0.45">
      <c r="D248">
        <v>0.14191971297340089</v>
      </c>
      <c r="E248" s="1" t="s">
        <v>230</v>
      </c>
    </row>
    <row r="249" spans="4:5" x14ac:dyDescent="0.45">
      <c r="D249">
        <v>0.13859144299038639</v>
      </c>
      <c r="E249" s="1" t="s">
        <v>179</v>
      </c>
    </row>
    <row r="250" spans="4:5" x14ac:dyDescent="0.45">
      <c r="D250">
        <v>0.13407628958982443</v>
      </c>
      <c r="E250" s="1" t="s">
        <v>97</v>
      </c>
    </row>
    <row r="251" spans="4:5" x14ac:dyDescent="0.45">
      <c r="D251">
        <v>0.12639556481182301</v>
      </c>
      <c r="E251" s="1" t="s">
        <v>223</v>
      </c>
    </row>
    <row r="252" spans="4:5" x14ac:dyDescent="0.45">
      <c r="D252">
        <v>0.1252117181646627</v>
      </c>
      <c r="E252" s="1" t="s">
        <v>147</v>
      </c>
    </row>
    <row r="253" spans="4:5" x14ac:dyDescent="0.45">
      <c r="D253">
        <v>0.12183292769102749</v>
      </c>
      <c r="E253" s="1" t="s">
        <v>169</v>
      </c>
    </row>
    <row r="254" spans="4:5" x14ac:dyDescent="0.45">
      <c r="D254">
        <v>0.11870416049979393</v>
      </c>
      <c r="E254" s="1" t="s">
        <v>12</v>
      </c>
    </row>
    <row r="255" spans="4:5" x14ac:dyDescent="0.45">
      <c r="D255">
        <v>0.11364759540306879</v>
      </c>
      <c r="E255" s="1" t="s">
        <v>148</v>
      </c>
    </row>
    <row r="256" spans="4:5" x14ac:dyDescent="0.45">
      <c r="D256">
        <v>0.10283057511654059</v>
      </c>
      <c r="E256" s="1" t="s">
        <v>70</v>
      </c>
    </row>
    <row r="257" spans="4:5" x14ac:dyDescent="0.45">
      <c r="D257">
        <v>0.10216516129565134</v>
      </c>
      <c r="E257" s="1" t="s">
        <v>98</v>
      </c>
    </row>
    <row r="258" spans="4:5" x14ac:dyDescent="0.45">
      <c r="D258">
        <v>0.10013798875852964</v>
      </c>
      <c r="E258" s="1" t="s">
        <v>23</v>
      </c>
    </row>
    <row r="259" spans="4:5" x14ac:dyDescent="0.45">
      <c r="D259">
        <v>9.5394025015403949E-2</v>
      </c>
      <c r="E259" s="1" t="s">
        <v>159</v>
      </c>
    </row>
    <row r="260" spans="4:5" x14ac:dyDescent="0.45">
      <c r="D260">
        <v>9.4020039534625011E-2</v>
      </c>
      <c r="E260" s="1" t="s">
        <v>188</v>
      </c>
    </row>
    <row r="261" spans="4:5" x14ac:dyDescent="0.45">
      <c r="D261">
        <v>8.8785357615330462E-2</v>
      </c>
      <c r="E261" s="1" t="s">
        <v>65</v>
      </c>
    </row>
    <row r="262" spans="4:5" x14ac:dyDescent="0.45">
      <c r="D262">
        <v>8.7418525939361835E-2</v>
      </c>
      <c r="E262" s="1" t="s">
        <v>8</v>
      </c>
    </row>
    <row r="263" spans="4:5" x14ac:dyDescent="0.45">
      <c r="D263">
        <v>8.6052512897517364E-2</v>
      </c>
      <c r="E263" s="1" t="s">
        <v>39</v>
      </c>
    </row>
    <row r="264" spans="4:5" x14ac:dyDescent="0.45">
      <c r="D264">
        <v>8.5779365899401272E-2</v>
      </c>
      <c r="E264" s="1" t="s">
        <v>21</v>
      </c>
    </row>
    <row r="265" spans="4:5" x14ac:dyDescent="0.45">
      <c r="D265">
        <v>8.5099735560694834E-2</v>
      </c>
      <c r="E265" s="1" t="s">
        <v>42</v>
      </c>
    </row>
    <row r="266" spans="4:5" x14ac:dyDescent="0.45">
      <c r="D266">
        <v>8.4950977029266461E-2</v>
      </c>
      <c r="E266" s="1" t="s">
        <v>36</v>
      </c>
    </row>
    <row r="267" spans="4:5" x14ac:dyDescent="0.45">
      <c r="D267">
        <v>8.2974220100969887E-2</v>
      </c>
      <c r="E267" s="1" t="s">
        <v>255</v>
      </c>
    </row>
    <row r="268" spans="4:5" x14ac:dyDescent="0.45">
      <c r="D268">
        <v>7.3860335859385118E-2</v>
      </c>
      <c r="E268" s="1" t="s">
        <v>24</v>
      </c>
    </row>
    <row r="269" spans="4:5" x14ac:dyDescent="0.45">
      <c r="D269">
        <v>6.1022548346026717E-2</v>
      </c>
      <c r="E269" s="1" t="s">
        <v>66</v>
      </c>
    </row>
    <row r="270" spans="4:5" x14ac:dyDescent="0.45">
      <c r="D270">
        <v>6.0314659359275269E-2</v>
      </c>
      <c r="E270" s="1" t="s">
        <v>236</v>
      </c>
    </row>
    <row r="271" spans="4:5" x14ac:dyDescent="0.45">
      <c r="D271">
        <v>5.5253919810715812E-2</v>
      </c>
      <c r="E271" s="1" t="s">
        <v>111</v>
      </c>
    </row>
    <row r="272" spans="4:5" x14ac:dyDescent="0.45">
      <c r="D272">
        <v>4.9476497771025585E-2</v>
      </c>
      <c r="E272" s="1" t="s">
        <v>110</v>
      </c>
    </row>
    <row r="273" spans="4:5" x14ac:dyDescent="0.45">
      <c r="D273">
        <v>4.4081757512421493E-2</v>
      </c>
      <c r="E273" s="1" t="s">
        <v>102</v>
      </c>
    </row>
    <row r="274" spans="4:5" x14ac:dyDescent="0.45">
      <c r="D274">
        <v>4.4002017666744164E-2</v>
      </c>
      <c r="E274" s="1" t="s">
        <v>199</v>
      </c>
    </row>
    <row r="275" spans="4:5" x14ac:dyDescent="0.45">
      <c r="D275">
        <v>4.3304011818040222E-2</v>
      </c>
      <c r="E275" s="1" t="s">
        <v>232</v>
      </c>
    </row>
    <row r="276" spans="4:5" x14ac:dyDescent="0.45">
      <c r="D276">
        <v>4.2150639702204562E-2</v>
      </c>
      <c r="E276" s="1" t="s">
        <v>177</v>
      </c>
    </row>
    <row r="277" spans="4:5" x14ac:dyDescent="0.45">
      <c r="D277">
        <v>4.1980237280250021E-2</v>
      </c>
      <c r="E277" s="1" t="s">
        <v>180</v>
      </c>
    </row>
    <row r="278" spans="4:5" x14ac:dyDescent="0.45">
      <c r="D278">
        <v>3.9461875377014066E-2</v>
      </c>
      <c r="E278" s="1" t="s">
        <v>193</v>
      </c>
    </row>
    <row r="279" spans="4:5" x14ac:dyDescent="0.45">
      <c r="D279">
        <v>3.8899155939566943E-2</v>
      </c>
      <c r="E279" s="1" t="s">
        <v>31</v>
      </c>
    </row>
    <row r="280" spans="4:5" x14ac:dyDescent="0.45">
      <c r="D280">
        <v>3.5368168244902298E-2</v>
      </c>
      <c r="E280" s="1" t="s">
        <v>237</v>
      </c>
    </row>
    <row r="281" spans="4:5" x14ac:dyDescent="0.45">
      <c r="D281">
        <v>3.4931295844295773E-2</v>
      </c>
      <c r="E281" s="1" t="s">
        <v>125</v>
      </c>
    </row>
    <row r="282" spans="4:5" x14ac:dyDescent="0.45">
      <c r="D282">
        <v>2.4419977190392683E-2</v>
      </c>
      <c r="E282" s="1" t="s">
        <v>9</v>
      </c>
    </row>
    <row r="283" spans="4:5" x14ac:dyDescent="0.45">
      <c r="D283">
        <v>2.1606682056275472E-2</v>
      </c>
      <c r="E283" s="1" t="s">
        <v>104</v>
      </c>
    </row>
    <row r="284" spans="4:5" x14ac:dyDescent="0.45">
      <c r="D284">
        <v>1.9074587817876187E-2</v>
      </c>
      <c r="E284" s="1" t="s">
        <v>152</v>
      </c>
    </row>
    <row r="285" spans="4:5" x14ac:dyDescent="0.45">
      <c r="D285">
        <v>1.6783233944523412E-2</v>
      </c>
      <c r="E285" s="1" t="s">
        <v>57</v>
      </c>
    </row>
    <row r="286" spans="4:5" x14ac:dyDescent="0.45">
      <c r="D286">
        <v>1.3153358434939144E-2</v>
      </c>
      <c r="E286" s="1" t="s">
        <v>212</v>
      </c>
    </row>
    <row r="287" spans="4:5" x14ac:dyDescent="0.45">
      <c r="D287">
        <v>1.2033525025060721E-2</v>
      </c>
      <c r="E287" s="1" t="s">
        <v>265</v>
      </c>
    </row>
    <row r="288" spans="4:5" x14ac:dyDescent="0.45">
      <c r="D288">
        <v>9.4413800823696103E-3</v>
      </c>
      <c r="E288" s="1" t="s">
        <v>131</v>
      </c>
    </row>
    <row r="289" spans="4:5" x14ac:dyDescent="0.45">
      <c r="D289">
        <v>5.3104320944221683E-3</v>
      </c>
      <c r="E289" s="1" t="s">
        <v>200</v>
      </c>
    </row>
    <row r="290" spans="4:5" x14ac:dyDescent="0.45">
      <c r="D290">
        <v>5.6306384646986896E-4</v>
      </c>
      <c r="E290" s="1" t="s">
        <v>202</v>
      </c>
    </row>
    <row r="291" spans="4:5" x14ac:dyDescent="0.45">
      <c r="D291">
        <v>3.3994953501281788E-4</v>
      </c>
      <c r="E291" s="1" t="s">
        <v>50</v>
      </c>
    </row>
  </sheetData>
  <sortState ref="D7:E291">
    <sortCondition descending="1" ref="D7:D291"/>
  </sortState>
  <printOptions headings="1" gridLines="1"/>
  <pageMargins left="0.7" right="0.7" top="0.75" bottom="0.75" header="0.3" footer="0.3"/>
  <pageSetup scale="1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0"/>
  <sheetViews>
    <sheetView workbookViewId="0"/>
  </sheetViews>
  <sheetFormatPr defaultRowHeight="14.25" x14ac:dyDescent="0.45"/>
  <cols>
    <col min="2" max="2" width="11.86328125" customWidth="1"/>
    <col min="8" max="8" width="13.3984375" customWidth="1"/>
  </cols>
  <sheetData>
    <row r="3" spans="2:8" x14ac:dyDescent="0.45">
      <c r="H3" t="s">
        <v>279</v>
      </c>
    </row>
    <row r="4" spans="2:8" x14ac:dyDescent="0.45">
      <c r="B4" t="s">
        <v>281</v>
      </c>
      <c r="C4" t="s">
        <v>276</v>
      </c>
      <c r="D4" t="s">
        <v>277</v>
      </c>
      <c r="E4" t="s">
        <v>278</v>
      </c>
      <c r="F4" t="s">
        <v>282</v>
      </c>
      <c r="H4">
        <f>SUMPRODUCT(B5:B40,E5:E40)</f>
        <v>3.5</v>
      </c>
    </row>
    <row r="5" spans="2:8" x14ac:dyDescent="0.45">
      <c r="B5">
        <f>1/36</f>
        <v>2.7777777777777776E-2</v>
      </c>
      <c r="C5">
        <v>1</v>
      </c>
      <c r="D5">
        <v>1</v>
      </c>
      <c r="E5">
        <f>AVERAGE(C5:D5)</f>
        <v>1</v>
      </c>
      <c r="F5">
        <f>(E5-$H$4)^2</f>
        <v>6.25</v>
      </c>
      <c r="H5" t="s">
        <v>280</v>
      </c>
    </row>
    <row r="6" spans="2:8" x14ac:dyDescent="0.45">
      <c r="B6">
        <f t="shared" ref="B6:B40" si="0">1/36</f>
        <v>2.7777777777777776E-2</v>
      </c>
      <c r="C6">
        <v>1</v>
      </c>
      <c r="D6">
        <v>2</v>
      </c>
      <c r="E6">
        <f t="shared" ref="E6:E40" si="1">AVERAGE(C6:D6)</f>
        <v>1.5</v>
      </c>
      <c r="F6">
        <f t="shared" ref="F6:F40" si="2">(E6-$H$4)^2</f>
        <v>4</v>
      </c>
      <c r="H6">
        <f>SUMPRODUCT(B5:B40,F5:F40)</f>
        <v>1.4583333333333333</v>
      </c>
    </row>
    <row r="7" spans="2:8" x14ac:dyDescent="0.45">
      <c r="B7">
        <f t="shared" si="0"/>
        <v>2.7777777777777776E-2</v>
      </c>
      <c r="C7">
        <v>1</v>
      </c>
      <c r="D7">
        <v>3</v>
      </c>
      <c r="E7">
        <f t="shared" si="1"/>
        <v>2</v>
      </c>
      <c r="F7">
        <f t="shared" si="2"/>
        <v>2.25</v>
      </c>
    </row>
    <row r="8" spans="2:8" x14ac:dyDescent="0.45">
      <c r="B8">
        <f t="shared" si="0"/>
        <v>2.7777777777777776E-2</v>
      </c>
      <c r="C8">
        <v>1</v>
      </c>
      <c r="D8">
        <v>4</v>
      </c>
      <c r="E8">
        <f t="shared" si="1"/>
        <v>2.5</v>
      </c>
      <c r="F8">
        <f t="shared" si="2"/>
        <v>1</v>
      </c>
    </row>
    <row r="9" spans="2:8" x14ac:dyDescent="0.45">
      <c r="B9">
        <f t="shared" si="0"/>
        <v>2.7777777777777776E-2</v>
      </c>
      <c r="C9">
        <v>1</v>
      </c>
      <c r="D9">
        <v>5</v>
      </c>
      <c r="E9">
        <f t="shared" si="1"/>
        <v>3</v>
      </c>
      <c r="F9">
        <f t="shared" si="2"/>
        <v>0.25</v>
      </c>
    </row>
    <row r="10" spans="2:8" x14ac:dyDescent="0.45">
      <c r="B10">
        <f t="shared" si="0"/>
        <v>2.7777777777777776E-2</v>
      </c>
      <c r="C10">
        <v>1</v>
      </c>
      <c r="D10">
        <v>6</v>
      </c>
      <c r="E10">
        <f t="shared" si="1"/>
        <v>3.5</v>
      </c>
      <c r="F10">
        <f t="shared" si="2"/>
        <v>0</v>
      </c>
    </row>
    <row r="11" spans="2:8" x14ac:dyDescent="0.45">
      <c r="B11">
        <f t="shared" si="0"/>
        <v>2.7777777777777776E-2</v>
      </c>
      <c r="C11">
        <v>2</v>
      </c>
      <c r="D11">
        <f>D5</f>
        <v>1</v>
      </c>
      <c r="E11">
        <f t="shared" si="1"/>
        <v>1.5</v>
      </c>
      <c r="F11">
        <f t="shared" si="2"/>
        <v>4</v>
      </c>
    </row>
    <row r="12" spans="2:8" x14ac:dyDescent="0.45">
      <c r="B12">
        <f t="shared" si="0"/>
        <v>2.7777777777777776E-2</v>
      </c>
      <c r="C12">
        <v>2</v>
      </c>
      <c r="D12">
        <f t="shared" ref="D12:D40" si="3">D6</f>
        <v>2</v>
      </c>
      <c r="E12">
        <f t="shared" si="1"/>
        <v>2</v>
      </c>
      <c r="F12">
        <f t="shared" si="2"/>
        <v>2.25</v>
      </c>
    </row>
    <row r="13" spans="2:8" x14ac:dyDescent="0.45">
      <c r="B13">
        <f t="shared" si="0"/>
        <v>2.7777777777777776E-2</v>
      </c>
      <c r="C13">
        <v>2</v>
      </c>
      <c r="D13">
        <f t="shared" si="3"/>
        <v>3</v>
      </c>
      <c r="E13">
        <f t="shared" si="1"/>
        <v>2.5</v>
      </c>
      <c r="F13">
        <f t="shared" si="2"/>
        <v>1</v>
      </c>
    </row>
    <row r="14" spans="2:8" x14ac:dyDescent="0.45">
      <c r="B14">
        <f t="shared" si="0"/>
        <v>2.7777777777777776E-2</v>
      </c>
      <c r="C14">
        <v>2</v>
      </c>
      <c r="D14">
        <f t="shared" si="3"/>
        <v>4</v>
      </c>
      <c r="E14">
        <f t="shared" si="1"/>
        <v>3</v>
      </c>
      <c r="F14">
        <f t="shared" si="2"/>
        <v>0.25</v>
      </c>
    </row>
    <row r="15" spans="2:8" x14ac:dyDescent="0.45">
      <c r="B15">
        <f t="shared" si="0"/>
        <v>2.7777777777777776E-2</v>
      </c>
      <c r="C15">
        <v>2</v>
      </c>
      <c r="D15">
        <f t="shared" si="3"/>
        <v>5</v>
      </c>
      <c r="E15">
        <f t="shared" si="1"/>
        <v>3.5</v>
      </c>
      <c r="F15">
        <f t="shared" si="2"/>
        <v>0</v>
      </c>
    </row>
    <row r="16" spans="2:8" x14ac:dyDescent="0.45">
      <c r="B16">
        <f t="shared" si="0"/>
        <v>2.7777777777777776E-2</v>
      </c>
      <c r="C16">
        <v>2</v>
      </c>
      <c r="D16">
        <f t="shared" si="3"/>
        <v>6</v>
      </c>
      <c r="E16">
        <f t="shared" si="1"/>
        <v>4</v>
      </c>
      <c r="F16">
        <f t="shared" si="2"/>
        <v>0.25</v>
      </c>
    </row>
    <row r="17" spans="2:6" x14ac:dyDescent="0.45">
      <c r="B17">
        <f t="shared" si="0"/>
        <v>2.7777777777777776E-2</v>
      </c>
      <c r="C17">
        <v>3</v>
      </c>
      <c r="D17">
        <f t="shared" si="3"/>
        <v>1</v>
      </c>
      <c r="E17">
        <f t="shared" si="1"/>
        <v>2</v>
      </c>
      <c r="F17">
        <f t="shared" si="2"/>
        <v>2.25</v>
      </c>
    </row>
    <row r="18" spans="2:6" x14ac:dyDescent="0.45">
      <c r="B18">
        <f t="shared" si="0"/>
        <v>2.7777777777777776E-2</v>
      </c>
      <c r="C18">
        <v>3</v>
      </c>
      <c r="D18">
        <f t="shared" si="3"/>
        <v>2</v>
      </c>
      <c r="E18">
        <f t="shared" si="1"/>
        <v>2.5</v>
      </c>
      <c r="F18">
        <f t="shared" si="2"/>
        <v>1</v>
      </c>
    </row>
    <row r="19" spans="2:6" x14ac:dyDescent="0.45">
      <c r="B19">
        <f t="shared" si="0"/>
        <v>2.7777777777777776E-2</v>
      </c>
      <c r="C19">
        <v>3</v>
      </c>
      <c r="D19">
        <f t="shared" si="3"/>
        <v>3</v>
      </c>
      <c r="E19">
        <f t="shared" si="1"/>
        <v>3</v>
      </c>
      <c r="F19">
        <f t="shared" si="2"/>
        <v>0.25</v>
      </c>
    </row>
    <row r="20" spans="2:6" x14ac:dyDescent="0.45">
      <c r="B20">
        <f t="shared" si="0"/>
        <v>2.7777777777777776E-2</v>
      </c>
      <c r="C20">
        <v>3</v>
      </c>
      <c r="D20">
        <f t="shared" si="3"/>
        <v>4</v>
      </c>
      <c r="E20">
        <f t="shared" si="1"/>
        <v>3.5</v>
      </c>
      <c r="F20">
        <f t="shared" si="2"/>
        <v>0</v>
      </c>
    </row>
    <row r="21" spans="2:6" x14ac:dyDescent="0.45">
      <c r="B21">
        <f t="shared" si="0"/>
        <v>2.7777777777777776E-2</v>
      </c>
      <c r="C21">
        <v>3</v>
      </c>
      <c r="D21">
        <f t="shared" si="3"/>
        <v>5</v>
      </c>
      <c r="E21">
        <f t="shared" si="1"/>
        <v>4</v>
      </c>
      <c r="F21">
        <f t="shared" si="2"/>
        <v>0.25</v>
      </c>
    </row>
    <row r="22" spans="2:6" x14ac:dyDescent="0.45">
      <c r="B22">
        <f t="shared" si="0"/>
        <v>2.7777777777777776E-2</v>
      </c>
      <c r="C22">
        <v>3</v>
      </c>
      <c r="D22">
        <f t="shared" si="3"/>
        <v>6</v>
      </c>
      <c r="E22">
        <f t="shared" si="1"/>
        <v>4.5</v>
      </c>
      <c r="F22">
        <f t="shared" si="2"/>
        <v>1</v>
      </c>
    </row>
    <row r="23" spans="2:6" x14ac:dyDescent="0.45">
      <c r="B23">
        <f t="shared" si="0"/>
        <v>2.7777777777777776E-2</v>
      </c>
      <c r="C23">
        <f>C17+1</f>
        <v>4</v>
      </c>
      <c r="D23">
        <f t="shared" si="3"/>
        <v>1</v>
      </c>
      <c r="E23">
        <f t="shared" si="1"/>
        <v>2.5</v>
      </c>
      <c r="F23">
        <f t="shared" si="2"/>
        <v>1</v>
      </c>
    </row>
    <row r="24" spans="2:6" x14ac:dyDescent="0.45">
      <c r="B24">
        <f t="shared" si="0"/>
        <v>2.7777777777777776E-2</v>
      </c>
      <c r="C24">
        <f t="shared" ref="C24:C40" si="4">C18+1</f>
        <v>4</v>
      </c>
      <c r="D24">
        <f t="shared" si="3"/>
        <v>2</v>
      </c>
      <c r="E24">
        <f t="shared" si="1"/>
        <v>3</v>
      </c>
      <c r="F24">
        <f t="shared" si="2"/>
        <v>0.25</v>
      </c>
    </row>
    <row r="25" spans="2:6" x14ac:dyDescent="0.45">
      <c r="B25">
        <f t="shared" si="0"/>
        <v>2.7777777777777776E-2</v>
      </c>
      <c r="C25">
        <f t="shared" si="4"/>
        <v>4</v>
      </c>
      <c r="D25">
        <f t="shared" si="3"/>
        <v>3</v>
      </c>
      <c r="E25">
        <f t="shared" si="1"/>
        <v>3.5</v>
      </c>
      <c r="F25">
        <f t="shared" si="2"/>
        <v>0</v>
      </c>
    </row>
    <row r="26" spans="2:6" x14ac:dyDescent="0.45">
      <c r="B26">
        <f t="shared" si="0"/>
        <v>2.7777777777777776E-2</v>
      </c>
      <c r="C26">
        <f t="shared" si="4"/>
        <v>4</v>
      </c>
      <c r="D26">
        <f t="shared" si="3"/>
        <v>4</v>
      </c>
      <c r="E26">
        <f t="shared" si="1"/>
        <v>4</v>
      </c>
      <c r="F26">
        <f t="shared" si="2"/>
        <v>0.25</v>
      </c>
    </row>
    <row r="27" spans="2:6" x14ac:dyDescent="0.45">
      <c r="B27">
        <f t="shared" si="0"/>
        <v>2.7777777777777776E-2</v>
      </c>
      <c r="C27">
        <f t="shared" si="4"/>
        <v>4</v>
      </c>
      <c r="D27">
        <f t="shared" si="3"/>
        <v>5</v>
      </c>
      <c r="E27">
        <f t="shared" si="1"/>
        <v>4.5</v>
      </c>
      <c r="F27">
        <f t="shared" si="2"/>
        <v>1</v>
      </c>
    </row>
    <row r="28" spans="2:6" x14ac:dyDescent="0.45">
      <c r="B28">
        <f t="shared" si="0"/>
        <v>2.7777777777777776E-2</v>
      </c>
      <c r="C28">
        <f t="shared" si="4"/>
        <v>4</v>
      </c>
      <c r="D28">
        <f t="shared" si="3"/>
        <v>6</v>
      </c>
      <c r="E28">
        <f t="shared" si="1"/>
        <v>5</v>
      </c>
      <c r="F28">
        <f t="shared" si="2"/>
        <v>2.25</v>
      </c>
    </row>
    <row r="29" spans="2:6" x14ac:dyDescent="0.45">
      <c r="B29">
        <f t="shared" si="0"/>
        <v>2.7777777777777776E-2</v>
      </c>
      <c r="C29">
        <f t="shared" si="4"/>
        <v>5</v>
      </c>
      <c r="D29">
        <f t="shared" si="3"/>
        <v>1</v>
      </c>
      <c r="E29">
        <f t="shared" si="1"/>
        <v>3</v>
      </c>
      <c r="F29">
        <f t="shared" si="2"/>
        <v>0.25</v>
      </c>
    </row>
    <row r="30" spans="2:6" x14ac:dyDescent="0.45">
      <c r="B30">
        <f t="shared" si="0"/>
        <v>2.7777777777777776E-2</v>
      </c>
      <c r="C30">
        <f t="shared" si="4"/>
        <v>5</v>
      </c>
      <c r="D30">
        <f t="shared" si="3"/>
        <v>2</v>
      </c>
      <c r="E30">
        <f t="shared" si="1"/>
        <v>3.5</v>
      </c>
      <c r="F30">
        <f t="shared" si="2"/>
        <v>0</v>
      </c>
    </row>
    <row r="31" spans="2:6" x14ac:dyDescent="0.45">
      <c r="B31">
        <f t="shared" si="0"/>
        <v>2.7777777777777776E-2</v>
      </c>
      <c r="C31">
        <f t="shared" si="4"/>
        <v>5</v>
      </c>
      <c r="D31">
        <f t="shared" si="3"/>
        <v>3</v>
      </c>
      <c r="E31">
        <f t="shared" si="1"/>
        <v>4</v>
      </c>
      <c r="F31">
        <f t="shared" si="2"/>
        <v>0.25</v>
      </c>
    </row>
    <row r="32" spans="2:6" x14ac:dyDescent="0.45">
      <c r="B32">
        <f t="shared" si="0"/>
        <v>2.7777777777777776E-2</v>
      </c>
      <c r="C32">
        <f t="shared" si="4"/>
        <v>5</v>
      </c>
      <c r="D32">
        <f t="shared" si="3"/>
        <v>4</v>
      </c>
      <c r="E32">
        <f t="shared" si="1"/>
        <v>4.5</v>
      </c>
      <c r="F32">
        <f t="shared" si="2"/>
        <v>1</v>
      </c>
    </row>
    <row r="33" spans="2:6" x14ac:dyDescent="0.45">
      <c r="B33">
        <f t="shared" si="0"/>
        <v>2.7777777777777776E-2</v>
      </c>
      <c r="C33">
        <f t="shared" si="4"/>
        <v>5</v>
      </c>
      <c r="D33">
        <f t="shared" si="3"/>
        <v>5</v>
      </c>
      <c r="E33">
        <f t="shared" si="1"/>
        <v>5</v>
      </c>
      <c r="F33">
        <f t="shared" si="2"/>
        <v>2.25</v>
      </c>
    </row>
    <row r="34" spans="2:6" x14ac:dyDescent="0.45">
      <c r="B34">
        <f t="shared" si="0"/>
        <v>2.7777777777777776E-2</v>
      </c>
      <c r="C34">
        <f t="shared" si="4"/>
        <v>5</v>
      </c>
      <c r="D34">
        <f t="shared" si="3"/>
        <v>6</v>
      </c>
      <c r="E34">
        <f t="shared" si="1"/>
        <v>5.5</v>
      </c>
      <c r="F34">
        <f t="shared" si="2"/>
        <v>4</v>
      </c>
    </row>
    <row r="35" spans="2:6" x14ac:dyDescent="0.45">
      <c r="B35">
        <f t="shared" si="0"/>
        <v>2.7777777777777776E-2</v>
      </c>
      <c r="C35">
        <f t="shared" si="4"/>
        <v>6</v>
      </c>
      <c r="D35">
        <f t="shared" si="3"/>
        <v>1</v>
      </c>
      <c r="E35">
        <f t="shared" si="1"/>
        <v>3.5</v>
      </c>
      <c r="F35">
        <f t="shared" si="2"/>
        <v>0</v>
      </c>
    </row>
    <row r="36" spans="2:6" x14ac:dyDescent="0.45">
      <c r="B36">
        <f t="shared" si="0"/>
        <v>2.7777777777777776E-2</v>
      </c>
      <c r="C36">
        <f t="shared" si="4"/>
        <v>6</v>
      </c>
      <c r="D36">
        <f t="shared" si="3"/>
        <v>2</v>
      </c>
      <c r="E36">
        <f t="shared" si="1"/>
        <v>4</v>
      </c>
      <c r="F36">
        <f t="shared" si="2"/>
        <v>0.25</v>
      </c>
    </row>
    <row r="37" spans="2:6" x14ac:dyDescent="0.45">
      <c r="B37">
        <f t="shared" si="0"/>
        <v>2.7777777777777776E-2</v>
      </c>
      <c r="C37">
        <f t="shared" si="4"/>
        <v>6</v>
      </c>
      <c r="D37">
        <f t="shared" si="3"/>
        <v>3</v>
      </c>
      <c r="E37">
        <f t="shared" si="1"/>
        <v>4.5</v>
      </c>
      <c r="F37">
        <f t="shared" si="2"/>
        <v>1</v>
      </c>
    </row>
    <row r="38" spans="2:6" x14ac:dyDescent="0.45">
      <c r="B38">
        <f t="shared" si="0"/>
        <v>2.7777777777777776E-2</v>
      </c>
      <c r="C38">
        <f t="shared" si="4"/>
        <v>6</v>
      </c>
      <c r="D38">
        <f t="shared" si="3"/>
        <v>4</v>
      </c>
      <c r="E38">
        <f t="shared" si="1"/>
        <v>5</v>
      </c>
      <c r="F38">
        <f t="shared" si="2"/>
        <v>2.25</v>
      </c>
    </row>
    <row r="39" spans="2:6" x14ac:dyDescent="0.45">
      <c r="B39">
        <f t="shared" si="0"/>
        <v>2.7777777777777776E-2</v>
      </c>
      <c r="C39">
        <f t="shared" si="4"/>
        <v>6</v>
      </c>
      <c r="D39">
        <f t="shared" si="3"/>
        <v>5</v>
      </c>
      <c r="E39">
        <f t="shared" si="1"/>
        <v>5.5</v>
      </c>
      <c r="F39">
        <f t="shared" si="2"/>
        <v>4</v>
      </c>
    </row>
    <row r="40" spans="2:6" x14ac:dyDescent="0.45">
      <c r="B40">
        <f t="shared" si="0"/>
        <v>2.7777777777777776E-2</v>
      </c>
      <c r="C40">
        <f t="shared" si="4"/>
        <v>6</v>
      </c>
      <c r="D40">
        <f t="shared" si="3"/>
        <v>6</v>
      </c>
      <c r="E40">
        <f t="shared" si="1"/>
        <v>6</v>
      </c>
      <c r="F40">
        <f t="shared" si="2"/>
        <v>6.25</v>
      </c>
    </row>
  </sheetData>
  <printOptions headings="1" gridLines="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4:I5"/>
  <sheetViews>
    <sheetView workbookViewId="0"/>
  </sheetViews>
  <sheetFormatPr defaultColWidth="9.1328125" defaultRowHeight="14.25" x14ac:dyDescent="0.45"/>
  <cols>
    <col min="1" max="7" width="9.1328125" style="1"/>
    <col min="8" max="8" width="26.1328125" style="1" customWidth="1"/>
    <col min="9" max="9" width="19.3984375" style="1" bestFit="1" customWidth="1"/>
    <col min="10" max="16384" width="9.1328125" style="1"/>
  </cols>
  <sheetData>
    <row r="4" spans="5:9" x14ac:dyDescent="0.45">
      <c r="E4" s="1" t="s">
        <v>283</v>
      </c>
      <c r="F4" s="1">
        <f>_xlfn.NORM.INV(0.025,0,1)</f>
        <v>-1.9599639845400538</v>
      </c>
      <c r="G4" s="1">
        <f>_xlfn.NORM.S.INV(0.025)</f>
        <v>-1.9599639845400538</v>
      </c>
      <c r="H4" s="1" t="str">
        <f ca="1">_xlfn.FORMULATEXT(F4)</f>
        <v>=NORM.INV(0.025,0,1)</v>
      </c>
      <c r="I4" s="1" t="str">
        <f ca="1">_xlfn.FORMULATEXT(G4)</f>
        <v>=NORM.S.INV(0.025)</v>
      </c>
    </row>
    <row r="5" spans="5:9" x14ac:dyDescent="0.45">
      <c r="E5" s="1" t="s">
        <v>284</v>
      </c>
      <c r="F5" s="1">
        <f>_xlfn.NORM.INV(0.975,0,1)</f>
        <v>1.9599639845400536</v>
      </c>
      <c r="G5" s="1">
        <f>_xlfn.NORM.S.INV(0.975)</f>
        <v>1.9599639845400536</v>
      </c>
      <c r="H5" s="1" t="str">
        <f ca="1">_xlfn.FORMULATEXT(F5)</f>
        <v>=NORM.INV(0.975,0,1)</v>
      </c>
      <c r="I5" s="1" t="str">
        <f ca="1">_xlfn.FORMULATEXT(G5)</f>
        <v>=NORM.S.INV(0.975)</v>
      </c>
    </row>
  </sheetData>
  <printOptions headings="1" gridLines="1"/>
  <pageMargins left="0.7" right="0.7" top="0.75" bottom="0.75" header="0.3" footer="0.3"/>
  <pageSetup scale="78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G12"/>
  <sheetViews>
    <sheetView workbookViewId="0"/>
  </sheetViews>
  <sheetFormatPr defaultRowHeight="14.25" x14ac:dyDescent="0.45"/>
  <cols>
    <col min="4" max="4" width="12.86328125" customWidth="1"/>
  </cols>
  <sheetData>
    <row r="1" spans="3:7" x14ac:dyDescent="0.45">
      <c r="C1" s="1"/>
      <c r="D1" s="1"/>
      <c r="E1" s="1"/>
      <c r="F1" s="1"/>
      <c r="G1" s="1"/>
    </row>
    <row r="2" spans="3:7" x14ac:dyDescent="0.45">
      <c r="C2" s="1"/>
      <c r="D2" s="1" t="s">
        <v>285</v>
      </c>
      <c r="E2" s="1">
        <v>4500</v>
      </c>
      <c r="F2" s="1"/>
      <c r="G2" s="1"/>
    </row>
    <row r="3" spans="3:7" x14ac:dyDescent="0.45">
      <c r="C3" s="1"/>
      <c r="D3" s="1" t="s">
        <v>286</v>
      </c>
      <c r="E3" s="1">
        <v>500</v>
      </c>
      <c r="F3" s="1"/>
      <c r="G3" s="1"/>
    </row>
    <row r="4" spans="3:7" x14ac:dyDescent="0.45">
      <c r="C4" s="1"/>
      <c r="D4" s="1" t="s">
        <v>287</v>
      </c>
      <c r="E4" s="1">
        <v>100</v>
      </c>
      <c r="F4" s="1"/>
      <c r="G4" s="1"/>
    </row>
    <row r="5" spans="3:7" x14ac:dyDescent="0.45">
      <c r="C5" s="1"/>
      <c r="D5" s="1" t="s">
        <v>288</v>
      </c>
      <c r="E5" s="1">
        <f>_xlfn.NORM.S.INV(0.025)</f>
        <v>-1.9599639845400538</v>
      </c>
      <c r="F5" s="1"/>
      <c r="G5" s="1"/>
    </row>
    <row r="6" spans="3:7" x14ac:dyDescent="0.45">
      <c r="C6" s="1"/>
      <c r="D6" s="1" t="s">
        <v>289</v>
      </c>
      <c r="E6" s="1">
        <f>_xlfn.NORM.S.INV(0.975)</f>
        <v>1.9599639845400536</v>
      </c>
      <c r="F6" s="1"/>
      <c r="G6" s="1"/>
    </row>
    <row r="7" spans="3:7" x14ac:dyDescent="0.45">
      <c r="C7" s="1"/>
      <c r="D7" s="1"/>
      <c r="E7" s="1"/>
      <c r="F7" s="1"/>
      <c r="G7" s="1"/>
    </row>
    <row r="8" spans="3:7" x14ac:dyDescent="0.45">
      <c r="C8" s="1"/>
      <c r="D8" s="1" t="s">
        <v>291</v>
      </c>
      <c r="E8" s="1">
        <f>samplemean+z.025*popsigma/SQRT(samplesize)</f>
        <v>4402.0018007729977</v>
      </c>
      <c r="F8" s="1"/>
      <c r="G8" s="1"/>
    </row>
    <row r="9" spans="3:7" x14ac:dyDescent="0.45">
      <c r="C9" s="1"/>
      <c r="D9" s="1" t="s">
        <v>290</v>
      </c>
      <c r="E9" s="1">
        <f>samplemean+z.975*popsigma/SQRT(samplesize)</f>
        <v>4597.9981992270023</v>
      </c>
      <c r="F9" s="1"/>
      <c r="G9" s="1"/>
    </row>
    <row r="10" spans="3:7" x14ac:dyDescent="0.45">
      <c r="C10" s="1"/>
      <c r="D10" s="1"/>
      <c r="E10" s="1"/>
      <c r="F10" s="1"/>
      <c r="G10" s="1"/>
    </row>
    <row r="11" spans="3:7" x14ac:dyDescent="0.45">
      <c r="C11" s="1"/>
      <c r="D11" s="1"/>
      <c r="E11" s="1"/>
      <c r="F11" s="1"/>
      <c r="G11" s="1"/>
    </row>
    <row r="12" spans="3:7" x14ac:dyDescent="0.45">
      <c r="C12" s="1"/>
      <c r="D12" s="1"/>
      <c r="E12" s="1"/>
      <c r="F12" s="1"/>
      <c r="G12" s="1"/>
    </row>
  </sheetData>
  <printOptions headings="1" gridLines="1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06"/>
  <sheetViews>
    <sheetView workbookViewId="0"/>
  </sheetViews>
  <sheetFormatPr defaultRowHeight="14.25" x14ac:dyDescent="0.45"/>
  <cols>
    <col min="1" max="1" width="17.1328125" customWidth="1"/>
  </cols>
  <sheetData>
    <row r="2" spans="1:42" x14ac:dyDescent="0.45">
      <c r="A2" t="s">
        <v>332</v>
      </c>
    </row>
    <row r="3" spans="1:42" x14ac:dyDescent="0.45">
      <c r="A3">
        <f ca="1">COUNTIF(A7:A106,"yes")</f>
        <v>92</v>
      </c>
    </row>
    <row r="6" spans="1:42" x14ac:dyDescent="0.45">
      <c r="A6" t="s">
        <v>331</v>
      </c>
      <c r="B6" t="s">
        <v>329</v>
      </c>
      <c r="C6" t="s">
        <v>330</v>
      </c>
      <c r="D6" t="s">
        <v>278</v>
      </c>
      <c r="E6" t="s">
        <v>292</v>
      </c>
      <c r="G6" t="s">
        <v>293</v>
      </c>
      <c r="H6" t="s">
        <v>294</v>
      </c>
      <c r="I6" t="s">
        <v>295</v>
      </c>
      <c r="J6" t="s">
        <v>296</v>
      </c>
      <c r="K6" t="s">
        <v>297</v>
      </c>
      <c r="L6" t="s">
        <v>298</v>
      </c>
      <c r="M6" t="s">
        <v>299</v>
      </c>
      <c r="N6" t="s">
        <v>300</v>
      </c>
      <c r="O6" t="s">
        <v>301</v>
      </c>
      <c r="P6" t="s">
        <v>302</v>
      </c>
      <c r="Q6" t="s">
        <v>303</v>
      </c>
      <c r="R6" t="s">
        <v>304</v>
      </c>
      <c r="S6" t="s">
        <v>305</v>
      </c>
      <c r="T6" t="s">
        <v>306</v>
      </c>
      <c r="U6" t="s">
        <v>307</v>
      </c>
      <c r="V6" t="s">
        <v>308</v>
      </c>
      <c r="W6" t="s">
        <v>309</v>
      </c>
      <c r="X6" t="s">
        <v>310</v>
      </c>
      <c r="Y6" t="s">
        <v>311</v>
      </c>
      <c r="Z6" t="s">
        <v>312</v>
      </c>
      <c r="AA6" t="s">
        <v>313</v>
      </c>
      <c r="AB6" t="s">
        <v>314</v>
      </c>
      <c r="AC6" t="s">
        <v>315</v>
      </c>
      <c r="AD6" t="s">
        <v>316</v>
      </c>
      <c r="AE6" t="s">
        <v>317</v>
      </c>
      <c r="AF6" t="s">
        <v>318</v>
      </c>
      <c r="AG6" t="s">
        <v>319</v>
      </c>
      <c r="AH6" t="s">
        <v>320</v>
      </c>
      <c r="AI6" t="s">
        <v>321</v>
      </c>
      <c r="AJ6" t="s">
        <v>322</v>
      </c>
      <c r="AK6" t="s">
        <v>323</v>
      </c>
      <c r="AL6" t="s">
        <v>324</v>
      </c>
      <c r="AM6" t="s">
        <v>325</v>
      </c>
      <c r="AN6" t="s">
        <v>326</v>
      </c>
      <c r="AO6" t="s">
        <v>327</v>
      </c>
      <c r="AP6" t="s">
        <v>328</v>
      </c>
    </row>
    <row r="7" spans="1:42" x14ac:dyDescent="0.45">
      <c r="A7" t="str">
        <f ca="1">IF(AND(B7&lt;100,C7&gt;100),"yes","no")</f>
        <v>yes</v>
      </c>
      <c r="B7">
        <f ca="1">D7-(1.96*15/SQRT(36))</f>
        <v>95.438932422997283</v>
      </c>
      <c r="C7">
        <f ca="1">D7+(1.96*15/SQRT(36))</f>
        <v>105.23893242299729</v>
      </c>
      <c r="D7">
        <f ca="1">AVERAGE(G7:AP7)</f>
        <v>100.33893242299729</v>
      </c>
      <c r="E7">
        <v>1</v>
      </c>
      <c r="G7">
        <f ca="1">NORMINV(RAND(),100,15)</f>
        <v>68.554723277173082</v>
      </c>
      <c r="H7">
        <f t="shared" ref="H7:AP14" ca="1" si="0">NORMINV(RAND(),100,15)</f>
        <v>73.188344784506171</v>
      </c>
      <c r="I7">
        <f t="shared" ca="1" si="0"/>
        <v>134.7480129877801</v>
      </c>
      <c r="J7">
        <f t="shared" ca="1" si="0"/>
        <v>107.07592613454237</v>
      </c>
      <c r="K7">
        <f t="shared" ca="1" si="0"/>
        <v>124.24044847238</v>
      </c>
      <c r="L7">
        <f t="shared" ca="1" si="0"/>
        <v>90.754677308532479</v>
      </c>
      <c r="M7">
        <f t="shared" ca="1" si="0"/>
        <v>104.38319985679874</v>
      </c>
      <c r="N7">
        <f t="shared" ca="1" si="0"/>
        <v>108.10590298049996</v>
      </c>
      <c r="O7">
        <f t="shared" ca="1" si="0"/>
        <v>100.15287445332953</v>
      </c>
      <c r="P7">
        <f t="shared" ca="1" si="0"/>
        <v>82.923447836997781</v>
      </c>
      <c r="Q7">
        <f t="shared" ca="1" si="0"/>
        <v>93.762420602665301</v>
      </c>
      <c r="R7">
        <f t="shared" ca="1" si="0"/>
        <v>97.177175815150918</v>
      </c>
      <c r="S7">
        <f t="shared" ca="1" si="0"/>
        <v>110.73077454756238</v>
      </c>
      <c r="T7">
        <f t="shared" ca="1" si="0"/>
        <v>122.67804394155152</v>
      </c>
      <c r="U7">
        <f t="shared" ca="1" si="0"/>
        <v>94.73237537003466</v>
      </c>
      <c r="V7">
        <f t="shared" ca="1" si="0"/>
        <v>103.25498023681949</v>
      </c>
      <c r="W7">
        <f t="shared" ca="1" si="0"/>
        <v>104.8074980430362</v>
      </c>
      <c r="X7">
        <f t="shared" ca="1" si="0"/>
        <v>85.750107092078139</v>
      </c>
      <c r="Y7">
        <f t="shared" ca="1" si="0"/>
        <v>94.019872891137325</v>
      </c>
      <c r="Z7">
        <f t="shared" ca="1" si="0"/>
        <v>91.51431604728127</v>
      </c>
      <c r="AA7">
        <f t="shared" ca="1" si="0"/>
        <v>102.70305111544694</v>
      </c>
      <c r="AB7">
        <f t="shared" ca="1" si="0"/>
        <v>93.685655405020114</v>
      </c>
      <c r="AC7">
        <f t="shared" ca="1" si="0"/>
        <v>95.331224228533287</v>
      </c>
      <c r="AD7">
        <f t="shared" ca="1" si="0"/>
        <v>108.01889517138227</v>
      </c>
      <c r="AE7">
        <f t="shared" ca="1" si="0"/>
        <v>136.25293031198345</v>
      </c>
      <c r="AF7">
        <f t="shared" ca="1" si="0"/>
        <v>82.041740138431919</v>
      </c>
      <c r="AG7">
        <f t="shared" ca="1" si="0"/>
        <v>97.343894438160319</v>
      </c>
      <c r="AH7">
        <f t="shared" ca="1" si="0"/>
        <v>97.43755916517587</v>
      </c>
      <c r="AI7">
        <f t="shared" ca="1" si="0"/>
        <v>101.07186221820356</v>
      </c>
      <c r="AJ7">
        <f t="shared" ca="1" si="0"/>
        <v>113.7749397586401</v>
      </c>
      <c r="AK7">
        <f t="shared" ca="1" si="0"/>
        <v>112.08085576626644</v>
      </c>
      <c r="AL7">
        <f t="shared" ca="1" si="0"/>
        <v>109.869368976228</v>
      </c>
      <c r="AM7">
        <f t="shared" ca="1" si="0"/>
        <v>111.6856670311532</v>
      </c>
      <c r="AN7">
        <f t="shared" ca="1" si="0"/>
        <v>94.133830334402106</v>
      </c>
      <c r="AO7">
        <f t="shared" ca="1" si="0"/>
        <v>86.531353942365556</v>
      </c>
      <c r="AP7">
        <f t="shared" ca="1" si="0"/>
        <v>77.683616546651621</v>
      </c>
    </row>
    <row r="8" spans="1:42" x14ac:dyDescent="0.45">
      <c r="A8" t="str">
        <f t="shared" ref="A8:A71" ca="1" si="1">IF(AND(B8&lt;100,C8&gt;100),"yes","no")</f>
        <v>yes</v>
      </c>
      <c r="B8">
        <f t="shared" ref="B8:B71" ca="1" si="2">D8-(1.96*15/SQRT(36))</f>
        <v>93.820756733445791</v>
      </c>
      <c r="C8">
        <f t="shared" ref="C8:C71" ca="1" si="3">D8+(1.96*15/SQRT(36))</f>
        <v>103.6207567334458</v>
      </c>
      <c r="D8">
        <f t="shared" ref="D8:D71" ca="1" si="4">AVERAGE(G8:AP8)</f>
        <v>98.720756733445796</v>
      </c>
      <c r="E8">
        <v>2</v>
      </c>
      <c r="G8">
        <f t="shared" ref="G8:V30" ca="1" si="5">NORMINV(RAND(),100,15)</f>
        <v>100.09238225481758</v>
      </c>
      <c r="H8">
        <f t="shared" ca="1" si="0"/>
        <v>98.318269519135598</v>
      </c>
      <c r="I8">
        <f t="shared" ca="1" si="0"/>
        <v>97.884030205244912</v>
      </c>
      <c r="J8">
        <f t="shared" ca="1" si="0"/>
        <v>106.97329742846816</v>
      </c>
      <c r="K8">
        <f t="shared" ca="1" si="0"/>
        <v>109.20439151138334</v>
      </c>
      <c r="L8">
        <f t="shared" ca="1" si="0"/>
        <v>115.93966994206443</v>
      </c>
      <c r="M8">
        <f t="shared" ca="1" si="0"/>
        <v>137.1951875500441</v>
      </c>
      <c r="N8">
        <f t="shared" ca="1" si="0"/>
        <v>63.015124240803935</v>
      </c>
      <c r="O8">
        <f t="shared" ca="1" si="0"/>
        <v>85.078464967421482</v>
      </c>
      <c r="P8">
        <f t="shared" ca="1" si="0"/>
        <v>85.49217454956289</v>
      </c>
      <c r="Q8">
        <f t="shared" ca="1" si="0"/>
        <v>102.15867871150823</v>
      </c>
      <c r="R8">
        <f t="shared" ca="1" si="0"/>
        <v>89.114943353486581</v>
      </c>
      <c r="S8">
        <f t="shared" ca="1" si="0"/>
        <v>116.03666540280909</v>
      </c>
      <c r="T8">
        <f t="shared" ca="1" si="0"/>
        <v>92.504561538512888</v>
      </c>
      <c r="U8">
        <f t="shared" ca="1" si="0"/>
        <v>80.210048671099685</v>
      </c>
      <c r="V8">
        <f t="shared" ca="1" si="0"/>
        <v>103.91359531268378</v>
      </c>
      <c r="W8">
        <f t="shared" ca="1" si="0"/>
        <v>82.441473043845775</v>
      </c>
      <c r="X8">
        <f t="shared" ca="1" si="0"/>
        <v>108.30897331407269</v>
      </c>
      <c r="Y8">
        <f t="shared" ca="1" si="0"/>
        <v>118.72358017988989</v>
      </c>
      <c r="Z8">
        <f t="shared" ca="1" si="0"/>
        <v>82.2974298659623</v>
      </c>
      <c r="AA8">
        <f t="shared" ca="1" si="0"/>
        <v>93.345174098195287</v>
      </c>
      <c r="AB8">
        <f t="shared" ca="1" si="0"/>
        <v>98.031849069114358</v>
      </c>
      <c r="AC8">
        <f t="shared" ca="1" si="0"/>
        <v>105.22861928003343</v>
      </c>
      <c r="AD8">
        <f t="shared" ca="1" si="0"/>
        <v>104.67904208975902</v>
      </c>
      <c r="AE8">
        <f t="shared" ca="1" si="0"/>
        <v>88.0906543551948</v>
      </c>
      <c r="AF8">
        <f t="shared" ca="1" si="0"/>
        <v>93.442058430418214</v>
      </c>
      <c r="AG8">
        <f t="shared" ca="1" si="0"/>
        <v>103.23607271825139</v>
      </c>
      <c r="AH8">
        <f t="shared" ca="1" si="0"/>
        <v>102.10879484959874</v>
      </c>
      <c r="AI8">
        <f t="shared" ca="1" si="0"/>
        <v>101.2254562922577</v>
      </c>
      <c r="AJ8">
        <f t="shared" ca="1" si="0"/>
        <v>97.86048989987215</v>
      </c>
      <c r="AK8">
        <f t="shared" ca="1" si="0"/>
        <v>76.135495754598594</v>
      </c>
      <c r="AL8">
        <f t="shared" ca="1" si="0"/>
        <v>102.45678278602499</v>
      </c>
      <c r="AM8">
        <f t="shared" ca="1" si="0"/>
        <v>106.74883911009952</v>
      </c>
      <c r="AN8">
        <f t="shared" ca="1" si="0"/>
        <v>119.70713132471781</v>
      </c>
      <c r="AO8">
        <f t="shared" ca="1" si="0"/>
        <v>91.537511452908376</v>
      </c>
      <c r="AP8">
        <f t="shared" ca="1" si="0"/>
        <v>95.210329330187264</v>
      </c>
    </row>
    <row r="9" spans="1:42" x14ac:dyDescent="0.45">
      <c r="A9" t="str">
        <f t="shared" ca="1" si="1"/>
        <v>yes</v>
      </c>
      <c r="B9">
        <f t="shared" ca="1" si="2"/>
        <v>93.230012189187079</v>
      </c>
      <c r="C9">
        <f t="shared" ca="1" si="3"/>
        <v>103.03001218918709</v>
      </c>
      <c r="D9">
        <f t="shared" ca="1" si="4"/>
        <v>98.130012189187084</v>
      </c>
      <c r="E9">
        <v>3</v>
      </c>
      <c r="G9">
        <f t="shared" ca="1" si="5"/>
        <v>121.37522216564784</v>
      </c>
      <c r="H9">
        <f t="shared" ca="1" si="0"/>
        <v>100.22376264160991</v>
      </c>
      <c r="I9">
        <f t="shared" ca="1" si="0"/>
        <v>87.766452720586244</v>
      </c>
      <c r="J9">
        <f t="shared" ca="1" si="0"/>
        <v>101.13555058928351</v>
      </c>
      <c r="K9">
        <f t="shared" ca="1" si="0"/>
        <v>82.318730074445625</v>
      </c>
      <c r="L9">
        <f t="shared" ca="1" si="0"/>
        <v>83.045468420774668</v>
      </c>
      <c r="M9">
        <f t="shared" ca="1" si="0"/>
        <v>77.685116553168982</v>
      </c>
      <c r="N9">
        <f t="shared" ca="1" si="0"/>
        <v>99.557253916990703</v>
      </c>
      <c r="O9">
        <f t="shared" ca="1" si="0"/>
        <v>86.214233636219959</v>
      </c>
      <c r="P9">
        <f t="shared" ca="1" si="0"/>
        <v>94.541942665625811</v>
      </c>
      <c r="Q9">
        <f t="shared" ca="1" si="0"/>
        <v>97.426853706928654</v>
      </c>
      <c r="R9">
        <f t="shared" ca="1" si="0"/>
        <v>115.84595332324619</v>
      </c>
      <c r="S9">
        <f t="shared" ca="1" si="0"/>
        <v>96.435317138340935</v>
      </c>
      <c r="T9">
        <f t="shared" ca="1" si="0"/>
        <v>105.20658974125746</v>
      </c>
      <c r="U9">
        <f t="shared" ca="1" si="0"/>
        <v>98.493713528044523</v>
      </c>
      <c r="V9">
        <f t="shared" ca="1" si="0"/>
        <v>115.53805514913154</v>
      </c>
      <c r="W9">
        <f t="shared" ca="1" si="0"/>
        <v>104.47089913910814</v>
      </c>
      <c r="X9">
        <f t="shared" ca="1" si="0"/>
        <v>121.65509184879876</v>
      </c>
      <c r="Y9">
        <f t="shared" ca="1" si="0"/>
        <v>87.267453840487832</v>
      </c>
      <c r="Z9">
        <f t="shared" ca="1" si="0"/>
        <v>77.446131655391042</v>
      </c>
      <c r="AA9">
        <f t="shared" ca="1" si="0"/>
        <v>127.5166989552598</v>
      </c>
      <c r="AB9">
        <f t="shared" ca="1" si="0"/>
        <v>124.13170857886786</v>
      </c>
      <c r="AC9">
        <f t="shared" ca="1" si="0"/>
        <v>103.99309226098451</v>
      </c>
      <c r="AD9">
        <f t="shared" ca="1" si="0"/>
        <v>91.068028508598303</v>
      </c>
      <c r="AE9">
        <f t="shared" ca="1" si="0"/>
        <v>92.357120820487452</v>
      </c>
      <c r="AF9">
        <f t="shared" ca="1" si="0"/>
        <v>86.449595587654372</v>
      </c>
      <c r="AG9">
        <f t="shared" ca="1" si="0"/>
        <v>76.971604456802098</v>
      </c>
      <c r="AH9">
        <f t="shared" ca="1" si="0"/>
        <v>59.849452515495138</v>
      </c>
      <c r="AI9">
        <f t="shared" ca="1" si="0"/>
        <v>87.843144403352682</v>
      </c>
      <c r="AJ9">
        <f t="shared" ca="1" si="0"/>
        <v>85.407468081450574</v>
      </c>
      <c r="AK9">
        <f t="shared" ca="1" si="0"/>
        <v>104.23416466106505</v>
      </c>
      <c r="AL9">
        <f t="shared" ca="1" si="0"/>
        <v>111.20443039447144</v>
      </c>
      <c r="AM9">
        <f t="shared" ca="1" si="0"/>
        <v>104.63494159409376</v>
      </c>
      <c r="AN9">
        <f t="shared" ca="1" si="0"/>
        <v>121.19215049843004</v>
      </c>
      <c r="AO9">
        <f t="shared" ca="1" si="0"/>
        <v>112.69978582538255</v>
      </c>
      <c r="AP9">
        <f t="shared" ca="1" si="0"/>
        <v>89.47725921325069</v>
      </c>
    </row>
    <row r="10" spans="1:42" x14ac:dyDescent="0.45">
      <c r="A10" t="str">
        <f t="shared" ca="1" si="1"/>
        <v>yes</v>
      </c>
      <c r="B10">
        <f t="shared" ca="1" si="2"/>
        <v>93.210665961410072</v>
      </c>
      <c r="C10">
        <f t="shared" ca="1" si="3"/>
        <v>103.01066596141008</v>
      </c>
      <c r="D10">
        <f t="shared" ca="1" si="4"/>
        <v>98.110665961410078</v>
      </c>
      <c r="E10">
        <v>4</v>
      </c>
      <c r="G10">
        <f t="shared" ca="1" si="5"/>
        <v>79.625828572496118</v>
      </c>
      <c r="H10">
        <f t="shared" ca="1" si="0"/>
        <v>110.3518800106001</v>
      </c>
      <c r="I10">
        <f t="shared" ca="1" si="0"/>
        <v>89.652037086074358</v>
      </c>
      <c r="J10">
        <f t="shared" ca="1" si="0"/>
        <v>102.51282778104502</v>
      </c>
      <c r="K10">
        <f t="shared" ca="1" si="0"/>
        <v>89.914547631134056</v>
      </c>
      <c r="L10">
        <f t="shared" ca="1" si="0"/>
        <v>116.65775865623456</v>
      </c>
      <c r="M10">
        <f t="shared" ca="1" si="0"/>
        <v>117.44367260604419</v>
      </c>
      <c r="N10">
        <f t="shared" ca="1" si="0"/>
        <v>89.481914936691098</v>
      </c>
      <c r="O10">
        <f t="shared" ca="1" si="0"/>
        <v>103.94287984346808</v>
      </c>
      <c r="P10">
        <f t="shared" ca="1" si="0"/>
        <v>126.74608861560986</v>
      </c>
      <c r="Q10">
        <f t="shared" ca="1" si="0"/>
        <v>123.9204119988173</v>
      </c>
      <c r="R10">
        <f t="shared" ca="1" si="0"/>
        <v>114.5131847604129</v>
      </c>
      <c r="S10">
        <f t="shared" ca="1" si="0"/>
        <v>88.304306182282801</v>
      </c>
      <c r="T10">
        <f t="shared" ca="1" si="0"/>
        <v>78.99304647127218</v>
      </c>
      <c r="U10">
        <f t="shared" ca="1" si="0"/>
        <v>123.06452311096051</v>
      </c>
      <c r="V10">
        <f t="shared" ca="1" si="0"/>
        <v>102.2392142864058</v>
      </c>
      <c r="W10">
        <f t="shared" ca="1" si="0"/>
        <v>87.697302079229004</v>
      </c>
      <c r="X10">
        <f t="shared" ca="1" si="0"/>
        <v>96.321591968372431</v>
      </c>
      <c r="Y10">
        <f t="shared" ca="1" si="0"/>
        <v>83.517208189436388</v>
      </c>
      <c r="Z10">
        <f t="shared" ca="1" si="0"/>
        <v>66.304477305494032</v>
      </c>
      <c r="AA10">
        <f t="shared" ca="1" si="0"/>
        <v>82.521962617996678</v>
      </c>
      <c r="AB10">
        <f t="shared" ca="1" si="0"/>
        <v>70.365062839247059</v>
      </c>
      <c r="AC10">
        <f t="shared" ca="1" si="0"/>
        <v>89.928137321464803</v>
      </c>
      <c r="AD10">
        <f t="shared" ca="1" si="0"/>
        <v>104.7199341865937</v>
      </c>
      <c r="AE10">
        <f t="shared" ca="1" si="0"/>
        <v>97.158997743218436</v>
      </c>
      <c r="AF10">
        <f t="shared" ca="1" si="0"/>
        <v>120.62069146254485</v>
      </c>
      <c r="AG10">
        <f t="shared" ca="1" si="0"/>
        <v>102.58871558713639</v>
      </c>
      <c r="AH10">
        <f t="shared" ca="1" si="0"/>
        <v>102.90775875865039</v>
      </c>
      <c r="AI10">
        <f t="shared" ca="1" si="0"/>
        <v>83.26394648007215</v>
      </c>
      <c r="AJ10">
        <f t="shared" ca="1" si="0"/>
        <v>80.391304961959463</v>
      </c>
      <c r="AK10">
        <f t="shared" ca="1" si="0"/>
        <v>89.11181233794963</v>
      </c>
      <c r="AL10">
        <f t="shared" ca="1" si="0"/>
        <v>110.46641637925663</v>
      </c>
      <c r="AM10">
        <f t="shared" ca="1" si="0"/>
        <v>109.83041077524175</v>
      </c>
      <c r="AN10">
        <f t="shared" ca="1" si="0"/>
        <v>90.3859372145767</v>
      </c>
      <c r="AO10">
        <f t="shared" ca="1" si="0"/>
        <v>108.75556216641633</v>
      </c>
      <c r="AP10">
        <f t="shared" ca="1" si="0"/>
        <v>97.762621686357008</v>
      </c>
    </row>
    <row r="11" spans="1:42" x14ac:dyDescent="0.45">
      <c r="A11" t="str">
        <f t="shared" ca="1" si="1"/>
        <v>yes</v>
      </c>
      <c r="B11">
        <f t="shared" ca="1" si="2"/>
        <v>94.225705740454742</v>
      </c>
      <c r="C11">
        <f t="shared" ca="1" si="3"/>
        <v>104.02570574045475</v>
      </c>
      <c r="D11">
        <f t="shared" ca="1" si="4"/>
        <v>99.125705740454748</v>
      </c>
      <c r="E11">
        <v>5</v>
      </c>
      <c r="G11">
        <f t="shared" ca="1" si="5"/>
        <v>89.115415324385751</v>
      </c>
      <c r="H11">
        <f t="shared" ca="1" si="0"/>
        <v>97.387361241015711</v>
      </c>
      <c r="I11">
        <f t="shared" ca="1" si="0"/>
        <v>129.66002000925101</v>
      </c>
      <c r="J11">
        <f t="shared" ca="1" si="0"/>
        <v>94.439910270143599</v>
      </c>
      <c r="K11">
        <f t="shared" ca="1" si="0"/>
        <v>73.672190910760733</v>
      </c>
      <c r="L11">
        <f t="shared" ca="1" si="0"/>
        <v>116.77952749137501</v>
      </c>
      <c r="M11">
        <f t="shared" ca="1" si="0"/>
        <v>123.20037599082534</v>
      </c>
      <c r="N11">
        <f t="shared" ca="1" si="0"/>
        <v>99.013929534790677</v>
      </c>
      <c r="O11">
        <f t="shared" ca="1" si="0"/>
        <v>116.22179855397481</v>
      </c>
      <c r="P11">
        <f t="shared" ca="1" si="0"/>
        <v>124.37300859894896</v>
      </c>
      <c r="Q11">
        <f t="shared" ca="1" si="0"/>
        <v>129.47820249936177</v>
      </c>
      <c r="R11">
        <f t="shared" ca="1" si="0"/>
        <v>92.919997519082855</v>
      </c>
      <c r="S11">
        <f t="shared" ca="1" si="0"/>
        <v>82.662483365724867</v>
      </c>
      <c r="T11">
        <f t="shared" ca="1" si="0"/>
        <v>89.782087927954876</v>
      </c>
      <c r="U11">
        <f t="shared" ca="1" si="0"/>
        <v>85.704071250325939</v>
      </c>
      <c r="V11">
        <f t="shared" ca="1" si="0"/>
        <v>73.801834212160543</v>
      </c>
      <c r="W11">
        <f t="shared" ca="1" si="0"/>
        <v>108.15641297871991</v>
      </c>
      <c r="X11">
        <f t="shared" ca="1" si="0"/>
        <v>87.132839370635054</v>
      </c>
      <c r="Y11">
        <f t="shared" ca="1" si="0"/>
        <v>87.896669606143362</v>
      </c>
      <c r="Z11">
        <f t="shared" ca="1" si="0"/>
        <v>80.508760613873861</v>
      </c>
      <c r="AA11">
        <f t="shared" ca="1" si="0"/>
        <v>79.251015964141573</v>
      </c>
      <c r="AB11">
        <f t="shared" ca="1" si="0"/>
        <v>114.74839431664492</v>
      </c>
      <c r="AC11">
        <f t="shared" ca="1" si="0"/>
        <v>85.38255483886833</v>
      </c>
      <c r="AD11">
        <f t="shared" ca="1" si="0"/>
        <v>100.49384473001652</v>
      </c>
      <c r="AE11">
        <f t="shared" ca="1" si="0"/>
        <v>95.387427722863364</v>
      </c>
      <c r="AF11">
        <f t="shared" ca="1" si="0"/>
        <v>130.93111270310072</v>
      </c>
      <c r="AG11">
        <f t="shared" ca="1" si="0"/>
        <v>63.052943859273768</v>
      </c>
      <c r="AH11">
        <f t="shared" ca="1" si="0"/>
        <v>78.409678991566864</v>
      </c>
      <c r="AI11">
        <f t="shared" ca="1" si="0"/>
        <v>104.7249936648755</v>
      </c>
      <c r="AJ11">
        <f t="shared" ca="1" si="0"/>
        <v>93.328816313817228</v>
      </c>
      <c r="AK11">
        <f t="shared" ca="1" si="0"/>
        <v>97.177672537462627</v>
      </c>
      <c r="AL11">
        <f t="shared" ca="1" si="0"/>
        <v>130.09735542140606</v>
      </c>
      <c r="AM11">
        <f t="shared" ca="1" si="0"/>
        <v>109.08716618086159</v>
      </c>
      <c r="AN11">
        <f t="shared" ca="1" si="0"/>
        <v>97.092813606232937</v>
      </c>
      <c r="AO11">
        <f t="shared" ca="1" si="0"/>
        <v>102.33342525357895</v>
      </c>
      <c r="AP11">
        <f t="shared" ca="1" si="0"/>
        <v>105.11929328220532</v>
      </c>
    </row>
    <row r="12" spans="1:42" x14ac:dyDescent="0.45">
      <c r="A12" t="str">
        <f t="shared" ca="1" si="1"/>
        <v>yes</v>
      </c>
      <c r="B12">
        <f t="shared" ca="1" si="2"/>
        <v>95.116911135429689</v>
      </c>
      <c r="C12">
        <f t="shared" ca="1" si="3"/>
        <v>104.9169111354297</v>
      </c>
      <c r="D12">
        <f t="shared" ca="1" si="4"/>
        <v>100.01691113542969</v>
      </c>
      <c r="E12">
        <v>6</v>
      </c>
      <c r="G12">
        <f t="shared" ca="1" si="5"/>
        <v>99.053320667495669</v>
      </c>
      <c r="H12">
        <f t="shared" ca="1" si="0"/>
        <v>92.454752522241279</v>
      </c>
      <c r="I12">
        <f t="shared" ca="1" si="0"/>
        <v>108.59948604260006</v>
      </c>
      <c r="J12">
        <f t="shared" ca="1" si="0"/>
        <v>114.36908530025758</v>
      </c>
      <c r="K12">
        <f t="shared" ca="1" si="0"/>
        <v>103.65283024413493</v>
      </c>
      <c r="L12">
        <f t="shared" ca="1" si="0"/>
        <v>103.19136563557514</v>
      </c>
      <c r="M12">
        <f t="shared" ca="1" si="0"/>
        <v>130.35253887663632</v>
      </c>
      <c r="N12">
        <f t="shared" ca="1" si="0"/>
        <v>106.39892431648209</v>
      </c>
      <c r="O12">
        <f t="shared" ca="1" si="0"/>
        <v>118.58656319118967</v>
      </c>
      <c r="P12">
        <f t="shared" ca="1" si="0"/>
        <v>102.85055947430234</v>
      </c>
      <c r="Q12">
        <f t="shared" ca="1" si="0"/>
        <v>74.348426304741537</v>
      </c>
      <c r="R12">
        <f t="shared" ca="1" si="0"/>
        <v>115.06076881353917</v>
      </c>
      <c r="S12">
        <f t="shared" ca="1" si="0"/>
        <v>84.433353726787445</v>
      </c>
      <c r="T12">
        <f t="shared" ca="1" si="0"/>
        <v>118.66478017024562</v>
      </c>
      <c r="U12">
        <f t="shared" ca="1" si="0"/>
        <v>97.600131045434281</v>
      </c>
      <c r="V12">
        <f t="shared" ca="1" si="0"/>
        <v>98.027969401079659</v>
      </c>
      <c r="W12">
        <f t="shared" ca="1" si="0"/>
        <v>96.957586140446253</v>
      </c>
      <c r="X12">
        <f t="shared" ca="1" si="0"/>
        <v>84.352169642985231</v>
      </c>
      <c r="Y12">
        <f t="shared" ca="1" si="0"/>
        <v>77.515039614149003</v>
      </c>
      <c r="Z12">
        <f t="shared" ca="1" si="0"/>
        <v>86.128788748668271</v>
      </c>
      <c r="AA12">
        <f t="shared" ca="1" si="0"/>
        <v>122.74204226324026</v>
      </c>
      <c r="AB12">
        <f t="shared" ca="1" si="0"/>
        <v>105.97548470618354</v>
      </c>
      <c r="AC12">
        <f t="shared" ca="1" si="0"/>
        <v>104.48863278843797</v>
      </c>
      <c r="AD12">
        <f t="shared" ca="1" si="0"/>
        <v>94.561028870108643</v>
      </c>
      <c r="AE12">
        <f t="shared" ca="1" si="0"/>
        <v>104.7344633900115</v>
      </c>
      <c r="AF12">
        <f t="shared" ca="1" si="0"/>
        <v>90.944500746333887</v>
      </c>
      <c r="AG12">
        <f t="shared" ca="1" si="0"/>
        <v>136.1847185568501</v>
      </c>
      <c r="AH12">
        <f t="shared" ca="1" si="0"/>
        <v>71.976506747952641</v>
      </c>
      <c r="AI12">
        <f t="shared" ca="1" si="0"/>
        <v>65.574013856189055</v>
      </c>
      <c r="AJ12">
        <f t="shared" ca="1" si="0"/>
        <v>105.15375019767107</v>
      </c>
      <c r="AK12">
        <f t="shared" ca="1" si="0"/>
        <v>96.656206119016346</v>
      </c>
      <c r="AL12">
        <f t="shared" ca="1" si="0"/>
        <v>105.43327015697588</v>
      </c>
      <c r="AM12">
        <f t="shared" ca="1" si="0"/>
        <v>98.328380568479616</v>
      </c>
      <c r="AN12">
        <f t="shared" ca="1" si="0"/>
        <v>121.3135834866993</v>
      </c>
      <c r="AO12">
        <f t="shared" ca="1" si="0"/>
        <v>91.793429976367733</v>
      </c>
      <c r="AP12">
        <f t="shared" ca="1" si="0"/>
        <v>72.150348565960883</v>
      </c>
    </row>
    <row r="13" spans="1:42" x14ac:dyDescent="0.45">
      <c r="A13" t="str">
        <f t="shared" ca="1" si="1"/>
        <v>yes</v>
      </c>
      <c r="B13">
        <f t="shared" ca="1" si="2"/>
        <v>95.884665065716575</v>
      </c>
      <c r="C13">
        <f t="shared" ca="1" si="3"/>
        <v>105.68466506571659</v>
      </c>
      <c r="D13">
        <f t="shared" ca="1" si="4"/>
        <v>100.78466506571658</v>
      </c>
      <c r="E13">
        <v>7</v>
      </c>
      <c r="G13">
        <f t="shared" ca="1" si="5"/>
        <v>96.646726132249952</v>
      </c>
      <c r="H13">
        <f t="shared" ca="1" si="0"/>
        <v>109.15690329164643</v>
      </c>
      <c r="I13">
        <f t="shared" ca="1" si="0"/>
        <v>88.86180144398665</v>
      </c>
      <c r="J13">
        <f t="shared" ca="1" si="0"/>
        <v>82.760517177148969</v>
      </c>
      <c r="K13">
        <f t="shared" ca="1" si="0"/>
        <v>121.29079913935297</v>
      </c>
      <c r="L13">
        <f t="shared" ca="1" si="0"/>
        <v>99.57187613460529</v>
      </c>
      <c r="M13">
        <f t="shared" ca="1" si="0"/>
        <v>108.685505622547</v>
      </c>
      <c r="N13">
        <f t="shared" ca="1" si="0"/>
        <v>110.5459870650692</v>
      </c>
      <c r="O13">
        <f t="shared" ca="1" si="0"/>
        <v>78.418539715511002</v>
      </c>
      <c r="P13">
        <f t="shared" ca="1" si="0"/>
        <v>86.275502415446994</v>
      </c>
      <c r="Q13">
        <f t="shared" ca="1" si="0"/>
        <v>100.83144485372668</v>
      </c>
      <c r="R13">
        <f t="shared" ca="1" si="0"/>
        <v>121.70520090041805</v>
      </c>
      <c r="S13">
        <f t="shared" ca="1" si="0"/>
        <v>97.71070005652453</v>
      </c>
      <c r="T13">
        <f t="shared" ca="1" si="0"/>
        <v>91.6514085565111</v>
      </c>
      <c r="U13">
        <f t="shared" ca="1" si="0"/>
        <v>99.031451487530461</v>
      </c>
      <c r="V13">
        <f t="shared" ca="1" si="0"/>
        <v>84.975817485244022</v>
      </c>
      <c r="W13">
        <f t="shared" ca="1" si="0"/>
        <v>83.901284603642182</v>
      </c>
      <c r="X13">
        <f t="shared" ca="1" si="0"/>
        <v>114.78511643155205</v>
      </c>
      <c r="Y13">
        <f t="shared" ca="1" si="0"/>
        <v>101.5997553749169</v>
      </c>
      <c r="Z13">
        <f t="shared" ca="1" si="0"/>
        <v>101.64834778452406</v>
      </c>
      <c r="AA13">
        <f t="shared" ca="1" si="0"/>
        <v>116.17012178026697</v>
      </c>
      <c r="AB13">
        <f t="shared" ca="1" si="0"/>
        <v>97.776966664139934</v>
      </c>
      <c r="AC13">
        <f t="shared" ca="1" si="0"/>
        <v>90.187539929688356</v>
      </c>
      <c r="AD13">
        <f t="shared" ca="1" si="0"/>
        <v>88.474549018076104</v>
      </c>
      <c r="AE13">
        <f t="shared" ca="1" si="0"/>
        <v>126.31368358505401</v>
      </c>
      <c r="AF13">
        <f t="shared" ca="1" si="0"/>
        <v>97.02729360742569</v>
      </c>
      <c r="AG13">
        <f t="shared" ca="1" si="0"/>
        <v>81.383410492788059</v>
      </c>
      <c r="AH13">
        <f t="shared" ca="1" si="0"/>
        <v>133.06795241121546</v>
      </c>
      <c r="AI13">
        <f t="shared" ca="1" si="0"/>
        <v>82.785780325563763</v>
      </c>
      <c r="AJ13">
        <f t="shared" ca="1" si="0"/>
        <v>100.2111173088162</v>
      </c>
      <c r="AK13">
        <f t="shared" ca="1" si="0"/>
        <v>116.29180785247647</v>
      </c>
      <c r="AL13">
        <f t="shared" ca="1" si="0"/>
        <v>130.2865597064328</v>
      </c>
      <c r="AM13">
        <f t="shared" ca="1" si="0"/>
        <v>91.80655601058362</v>
      </c>
      <c r="AN13">
        <f t="shared" ca="1" si="0"/>
        <v>94.021101906793035</v>
      </c>
      <c r="AO13">
        <f t="shared" ca="1" si="0"/>
        <v>99.205864115908639</v>
      </c>
      <c r="AP13">
        <f t="shared" ca="1" si="0"/>
        <v>103.18295197841323</v>
      </c>
    </row>
    <row r="14" spans="1:42" x14ac:dyDescent="0.45">
      <c r="A14" t="str">
        <f t="shared" ca="1" si="1"/>
        <v>yes</v>
      </c>
      <c r="B14">
        <f t="shared" ca="1" si="2"/>
        <v>96.386803116205527</v>
      </c>
      <c r="C14">
        <f t="shared" ca="1" si="3"/>
        <v>106.18680311620554</v>
      </c>
      <c r="D14">
        <f t="shared" ca="1" si="4"/>
        <v>101.28680311620553</v>
      </c>
      <c r="E14">
        <v>8</v>
      </c>
      <c r="G14">
        <f t="shared" ca="1" si="5"/>
        <v>97.993139789783456</v>
      </c>
      <c r="H14">
        <f t="shared" ca="1" si="0"/>
        <v>108.25111361895499</v>
      </c>
      <c r="I14">
        <f t="shared" ca="1" si="0"/>
        <v>73.303694573987599</v>
      </c>
      <c r="J14">
        <f t="shared" ca="1" si="0"/>
        <v>94.133188130578532</v>
      </c>
      <c r="K14">
        <f t="shared" ca="1" si="0"/>
        <v>103.88271379807014</v>
      </c>
      <c r="L14">
        <f t="shared" ca="1" si="0"/>
        <v>114.21306052757481</v>
      </c>
      <c r="M14">
        <f t="shared" ca="1" si="0"/>
        <v>112.58728360681359</v>
      </c>
      <c r="N14">
        <f t="shared" ca="1" si="0"/>
        <v>98.502852810422496</v>
      </c>
      <c r="O14">
        <f t="shared" ca="1" si="0"/>
        <v>67.066349420928759</v>
      </c>
      <c r="P14">
        <f t="shared" ca="1" si="0"/>
        <v>100.61169428532386</v>
      </c>
      <c r="Q14">
        <f t="shared" ca="1" si="0"/>
        <v>121.78471027844748</v>
      </c>
      <c r="R14">
        <f t="shared" ref="R14:AG45" ca="1" si="6">NORMINV(RAND(),100,15)</f>
        <v>98.250397032320066</v>
      </c>
      <c r="S14">
        <f t="shared" ca="1" si="6"/>
        <v>112.53868601003992</v>
      </c>
      <c r="T14">
        <f t="shared" ca="1" si="6"/>
        <v>86.529618157794076</v>
      </c>
      <c r="U14">
        <f t="shared" ca="1" si="6"/>
        <v>120.50999171202069</v>
      </c>
      <c r="V14">
        <f t="shared" ca="1" si="6"/>
        <v>96.514821774909564</v>
      </c>
      <c r="W14">
        <f t="shared" ca="1" si="6"/>
        <v>104.78429378638954</v>
      </c>
      <c r="X14">
        <f t="shared" ca="1" si="6"/>
        <v>98.198963749630835</v>
      </c>
      <c r="Y14">
        <f t="shared" ca="1" si="6"/>
        <v>78.300859096664539</v>
      </c>
      <c r="Z14">
        <f t="shared" ca="1" si="6"/>
        <v>100.15617216627363</v>
      </c>
      <c r="AA14">
        <f t="shared" ca="1" si="6"/>
        <v>93.427738941684439</v>
      </c>
      <c r="AB14">
        <f t="shared" ca="1" si="6"/>
        <v>122.47457178932774</v>
      </c>
      <c r="AC14">
        <f t="shared" ca="1" si="6"/>
        <v>106.0956319819347</v>
      </c>
      <c r="AD14">
        <f t="shared" ca="1" si="6"/>
        <v>86.049716702893477</v>
      </c>
      <c r="AE14">
        <f t="shared" ca="1" si="6"/>
        <v>101.11882622827872</v>
      </c>
      <c r="AF14">
        <f t="shared" ca="1" si="6"/>
        <v>95.506024285480535</v>
      </c>
      <c r="AG14">
        <f t="shared" ca="1" si="6"/>
        <v>83.62290397409285</v>
      </c>
      <c r="AH14">
        <f t="shared" ref="AH14:AP42" ca="1" si="7">NORMINV(RAND(),100,15)</f>
        <v>95.133792359614404</v>
      </c>
      <c r="AI14">
        <f t="shared" ca="1" si="7"/>
        <v>93.031992145132847</v>
      </c>
      <c r="AJ14">
        <f t="shared" ca="1" si="7"/>
        <v>123.47087203867598</v>
      </c>
      <c r="AK14">
        <f t="shared" ca="1" si="7"/>
        <v>112.59455303556517</v>
      </c>
      <c r="AL14">
        <f t="shared" ca="1" si="7"/>
        <v>113.39788181986209</v>
      </c>
      <c r="AM14">
        <f t="shared" ca="1" si="7"/>
        <v>95.20952371880918</v>
      </c>
      <c r="AN14">
        <f t="shared" ca="1" si="7"/>
        <v>115.50088205707586</v>
      </c>
      <c r="AO14">
        <f t="shared" ca="1" si="7"/>
        <v>104.46769867844823</v>
      </c>
      <c r="AP14">
        <f t="shared" ca="1" si="7"/>
        <v>117.10869809959443</v>
      </c>
    </row>
    <row r="15" spans="1:42" x14ac:dyDescent="0.45">
      <c r="A15" t="str">
        <f t="shared" ca="1" si="1"/>
        <v>yes</v>
      </c>
      <c r="B15">
        <f t="shared" ca="1" si="2"/>
        <v>94.603423350681538</v>
      </c>
      <c r="C15">
        <f t="shared" ca="1" si="3"/>
        <v>104.40342335068155</v>
      </c>
      <c r="D15">
        <f t="shared" ca="1" si="4"/>
        <v>99.503423350681544</v>
      </c>
      <c r="E15">
        <v>9</v>
      </c>
      <c r="G15">
        <f t="shared" ca="1" si="5"/>
        <v>90.924632598532042</v>
      </c>
      <c r="H15">
        <f t="shared" ca="1" si="5"/>
        <v>99.17212199073154</v>
      </c>
      <c r="I15">
        <f t="shared" ca="1" si="5"/>
        <v>111.78413108753446</v>
      </c>
      <c r="J15">
        <f t="shared" ca="1" si="5"/>
        <v>124.83241155790071</v>
      </c>
      <c r="K15">
        <f t="shared" ca="1" si="5"/>
        <v>107.17961856397341</v>
      </c>
      <c r="L15">
        <f t="shared" ca="1" si="5"/>
        <v>84.459008279394027</v>
      </c>
      <c r="M15">
        <f t="shared" ca="1" si="5"/>
        <v>135.89789247518308</v>
      </c>
      <c r="N15">
        <f t="shared" ca="1" si="5"/>
        <v>108.52227656101041</v>
      </c>
      <c r="O15">
        <f t="shared" ca="1" si="5"/>
        <v>86.885479255294854</v>
      </c>
      <c r="P15">
        <f t="shared" ca="1" si="5"/>
        <v>91.054286894461157</v>
      </c>
      <c r="Q15">
        <f t="shared" ca="1" si="5"/>
        <v>110.19382906686459</v>
      </c>
      <c r="R15">
        <f t="shared" ca="1" si="5"/>
        <v>90.208648996021765</v>
      </c>
      <c r="S15">
        <f t="shared" ca="1" si="5"/>
        <v>88.966010713490391</v>
      </c>
      <c r="T15">
        <f t="shared" ca="1" si="5"/>
        <v>90.805057053575055</v>
      </c>
      <c r="U15">
        <f t="shared" ca="1" si="5"/>
        <v>92.191726715653985</v>
      </c>
      <c r="V15">
        <f t="shared" ca="1" si="5"/>
        <v>97.482850758035141</v>
      </c>
      <c r="W15">
        <f t="shared" ca="1" si="6"/>
        <v>106.80604141234298</v>
      </c>
      <c r="X15">
        <f t="shared" ca="1" si="6"/>
        <v>111.24554474358878</v>
      </c>
      <c r="Y15">
        <f t="shared" ca="1" si="6"/>
        <v>110.26646238515255</v>
      </c>
      <c r="Z15">
        <f t="shared" ca="1" si="6"/>
        <v>95.372499477010052</v>
      </c>
      <c r="AA15">
        <f t="shared" ca="1" si="6"/>
        <v>79.245238474488033</v>
      </c>
      <c r="AB15">
        <f t="shared" ca="1" si="6"/>
        <v>118.96595591537732</v>
      </c>
      <c r="AC15">
        <f t="shared" ca="1" si="6"/>
        <v>96.254339376942085</v>
      </c>
      <c r="AD15">
        <f t="shared" ca="1" si="6"/>
        <v>79.945596923243556</v>
      </c>
      <c r="AE15">
        <f t="shared" ca="1" si="6"/>
        <v>96.117353399349469</v>
      </c>
      <c r="AF15">
        <f t="shared" ca="1" si="6"/>
        <v>112.65751918715338</v>
      </c>
      <c r="AG15">
        <f t="shared" ca="1" si="6"/>
        <v>115.47142858890217</v>
      </c>
      <c r="AH15">
        <f t="shared" ca="1" si="7"/>
        <v>83.205550771934796</v>
      </c>
      <c r="AI15">
        <f t="shared" ca="1" si="7"/>
        <v>84.455832411711953</v>
      </c>
      <c r="AJ15">
        <f t="shared" ca="1" si="7"/>
        <v>87.108942404049259</v>
      </c>
      <c r="AK15">
        <f t="shared" ca="1" si="7"/>
        <v>94.815198639867091</v>
      </c>
      <c r="AL15">
        <f t="shared" ca="1" si="7"/>
        <v>84.05986079831365</v>
      </c>
      <c r="AM15">
        <f t="shared" ca="1" si="7"/>
        <v>103.73704767831971</v>
      </c>
      <c r="AN15">
        <f t="shared" ca="1" si="7"/>
        <v>88.546249629320641</v>
      </c>
      <c r="AO15">
        <f t="shared" ca="1" si="7"/>
        <v>100.79516670804882</v>
      </c>
      <c r="AP15">
        <f t="shared" ca="1" si="7"/>
        <v>122.49142913176213</v>
      </c>
    </row>
    <row r="16" spans="1:42" x14ac:dyDescent="0.45">
      <c r="A16" t="str">
        <f t="shared" ca="1" si="1"/>
        <v>yes</v>
      </c>
      <c r="B16">
        <f t="shared" ca="1" si="2"/>
        <v>92.298548306583314</v>
      </c>
      <c r="C16">
        <f t="shared" ca="1" si="3"/>
        <v>102.09854830658333</v>
      </c>
      <c r="D16">
        <f t="shared" ca="1" si="4"/>
        <v>97.198548306583319</v>
      </c>
      <c r="E16">
        <v>10</v>
      </c>
      <c r="G16">
        <f t="shared" ca="1" si="5"/>
        <v>94.914114868209268</v>
      </c>
      <c r="H16">
        <f t="shared" ca="1" si="5"/>
        <v>109.72344798417538</v>
      </c>
      <c r="I16">
        <f t="shared" ca="1" si="5"/>
        <v>113.00762289529125</v>
      </c>
      <c r="J16">
        <f t="shared" ca="1" si="5"/>
        <v>73.980506245997432</v>
      </c>
      <c r="K16">
        <f t="shared" ca="1" si="5"/>
        <v>100.49795614761707</v>
      </c>
      <c r="L16">
        <f t="shared" ca="1" si="5"/>
        <v>95.393381625326043</v>
      </c>
      <c r="M16">
        <f t="shared" ca="1" si="5"/>
        <v>120.31978955771292</v>
      </c>
      <c r="N16">
        <f t="shared" ca="1" si="5"/>
        <v>94.1307191023689</v>
      </c>
      <c r="O16">
        <f t="shared" ca="1" si="5"/>
        <v>91.515812984453518</v>
      </c>
      <c r="P16">
        <f t="shared" ca="1" si="5"/>
        <v>95.89544728087688</v>
      </c>
      <c r="Q16">
        <f t="shared" ca="1" si="5"/>
        <v>76.219918257606196</v>
      </c>
      <c r="R16">
        <f t="shared" ca="1" si="5"/>
        <v>105.98570807213895</v>
      </c>
      <c r="S16">
        <f t="shared" ca="1" si="5"/>
        <v>104.75521990907625</v>
      </c>
      <c r="T16">
        <f t="shared" ca="1" si="5"/>
        <v>107.20624611804874</v>
      </c>
      <c r="U16">
        <f t="shared" ca="1" si="5"/>
        <v>99.681398908376252</v>
      </c>
      <c r="V16">
        <f t="shared" ca="1" si="5"/>
        <v>119.95860273185562</v>
      </c>
      <c r="W16">
        <f t="shared" ca="1" si="6"/>
        <v>80.629685557341006</v>
      </c>
      <c r="X16">
        <f t="shared" ca="1" si="6"/>
        <v>103.42598754892538</v>
      </c>
      <c r="Y16">
        <f t="shared" ca="1" si="6"/>
        <v>90.574596565905324</v>
      </c>
      <c r="Z16">
        <f t="shared" ca="1" si="6"/>
        <v>92.575031208727111</v>
      </c>
      <c r="AA16">
        <f t="shared" ca="1" si="6"/>
        <v>103.85209551674033</v>
      </c>
      <c r="AB16">
        <f t="shared" ca="1" si="6"/>
        <v>96.732789053672903</v>
      </c>
      <c r="AC16">
        <f t="shared" ca="1" si="6"/>
        <v>92.142045056412471</v>
      </c>
      <c r="AD16">
        <f t="shared" ca="1" si="6"/>
        <v>103.64373013196386</v>
      </c>
      <c r="AE16">
        <f t="shared" ca="1" si="6"/>
        <v>83.069216797878823</v>
      </c>
      <c r="AF16">
        <f t="shared" ca="1" si="6"/>
        <v>83.9636069178855</v>
      </c>
      <c r="AG16">
        <f t="shared" ca="1" si="6"/>
        <v>108.85201359788438</v>
      </c>
      <c r="AH16">
        <f t="shared" ca="1" si="7"/>
        <v>88.97221094812673</v>
      </c>
      <c r="AI16">
        <f t="shared" ca="1" si="7"/>
        <v>87.669756964282229</v>
      </c>
      <c r="AJ16">
        <f t="shared" ca="1" si="7"/>
        <v>101.69549283345482</v>
      </c>
      <c r="AK16">
        <f t="shared" ca="1" si="7"/>
        <v>118.92946760758247</v>
      </c>
      <c r="AL16">
        <f t="shared" ca="1" si="7"/>
        <v>82.773208477750586</v>
      </c>
      <c r="AM16">
        <f t="shared" ca="1" si="7"/>
        <v>86.708885481347522</v>
      </c>
      <c r="AN16">
        <f t="shared" ca="1" si="7"/>
        <v>95.3541706724546</v>
      </c>
      <c r="AO16">
        <f t="shared" ca="1" si="7"/>
        <v>95.19337948554103</v>
      </c>
      <c r="AP16">
        <f t="shared" ca="1" si="7"/>
        <v>99.204475923992334</v>
      </c>
    </row>
    <row r="17" spans="1:42" x14ac:dyDescent="0.45">
      <c r="A17" t="str">
        <f t="shared" ca="1" si="1"/>
        <v>yes</v>
      </c>
      <c r="B17">
        <f t="shared" ca="1" si="2"/>
        <v>92.497148569729688</v>
      </c>
      <c r="C17">
        <f t="shared" ca="1" si="3"/>
        <v>102.2971485697297</v>
      </c>
      <c r="D17">
        <f t="shared" ca="1" si="4"/>
        <v>97.397148569729694</v>
      </c>
      <c r="E17">
        <v>11</v>
      </c>
      <c r="G17">
        <f t="shared" ca="1" si="5"/>
        <v>90.00757634801991</v>
      </c>
      <c r="H17">
        <f t="shared" ca="1" si="5"/>
        <v>121.48165459383614</v>
      </c>
      <c r="I17">
        <f t="shared" ca="1" si="5"/>
        <v>104.29249645657383</v>
      </c>
      <c r="J17">
        <f t="shared" ca="1" si="5"/>
        <v>94.947651266562204</v>
      </c>
      <c r="K17">
        <f t="shared" ca="1" si="5"/>
        <v>110.78976730694845</v>
      </c>
      <c r="L17">
        <f t="shared" ca="1" si="5"/>
        <v>91.92621114968523</v>
      </c>
      <c r="M17">
        <f t="shared" ca="1" si="5"/>
        <v>70.005536202533861</v>
      </c>
      <c r="N17">
        <f t="shared" ca="1" si="5"/>
        <v>91.486481155322338</v>
      </c>
      <c r="O17">
        <f t="shared" ca="1" si="5"/>
        <v>99.562482958760782</v>
      </c>
      <c r="P17">
        <f t="shared" ca="1" si="5"/>
        <v>70.713926711101379</v>
      </c>
      <c r="Q17">
        <f t="shared" ca="1" si="5"/>
        <v>82.051424437802794</v>
      </c>
      <c r="R17">
        <f t="shared" ca="1" si="5"/>
        <v>105.31199699138888</v>
      </c>
      <c r="S17">
        <f t="shared" ca="1" si="5"/>
        <v>86.158289328756638</v>
      </c>
      <c r="T17">
        <f t="shared" ca="1" si="5"/>
        <v>107.02005515708863</v>
      </c>
      <c r="U17">
        <f t="shared" ca="1" si="5"/>
        <v>130.21141729579071</v>
      </c>
      <c r="V17">
        <f t="shared" ca="1" si="5"/>
        <v>110.52109115520854</v>
      </c>
      <c r="W17">
        <f t="shared" ca="1" si="6"/>
        <v>89.374764195444314</v>
      </c>
      <c r="X17">
        <f t="shared" ca="1" si="6"/>
        <v>97.652800863157552</v>
      </c>
      <c r="Y17">
        <f t="shared" ca="1" si="6"/>
        <v>72.789665443033357</v>
      </c>
      <c r="Z17">
        <f t="shared" ca="1" si="6"/>
        <v>99.623006372068701</v>
      </c>
      <c r="AA17">
        <f t="shared" ca="1" si="6"/>
        <v>88.137407693238259</v>
      </c>
      <c r="AB17">
        <f t="shared" ca="1" si="6"/>
        <v>76.376167715170936</v>
      </c>
      <c r="AC17">
        <f t="shared" ca="1" si="6"/>
        <v>77.625969397698555</v>
      </c>
      <c r="AD17">
        <f t="shared" ca="1" si="6"/>
        <v>90.89901061445353</v>
      </c>
      <c r="AE17">
        <f t="shared" ca="1" si="6"/>
        <v>89.95320723547232</v>
      </c>
      <c r="AF17">
        <f t="shared" ca="1" si="6"/>
        <v>91.286653479895506</v>
      </c>
      <c r="AG17">
        <f t="shared" ca="1" si="6"/>
        <v>126.12806652159016</v>
      </c>
      <c r="AH17">
        <f t="shared" ca="1" si="7"/>
        <v>97.683637127857011</v>
      </c>
      <c r="AI17">
        <f t="shared" ca="1" si="7"/>
        <v>106.93318420396717</v>
      </c>
      <c r="AJ17">
        <f t="shared" ca="1" si="7"/>
        <v>126.07411095564564</v>
      </c>
      <c r="AK17">
        <f t="shared" ca="1" si="7"/>
        <v>99.734914909599524</v>
      </c>
      <c r="AL17">
        <f t="shared" ca="1" si="7"/>
        <v>107.01065890882724</v>
      </c>
      <c r="AM17">
        <f t="shared" ca="1" si="7"/>
        <v>91.499298550974189</v>
      </c>
      <c r="AN17">
        <f t="shared" ca="1" si="7"/>
        <v>101.22367484127756</v>
      </c>
      <c r="AO17">
        <f t="shared" ca="1" si="7"/>
        <v>101.28167898729575</v>
      </c>
      <c r="AP17">
        <f t="shared" ca="1" si="7"/>
        <v>108.52141197822192</v>
      </c>
    </row>
    <row r="18" spans="1:42" x14ac:dyDescent="0.45">
      <c r="A18" t="str">
        <f t="shared" ca="1" si="1"/>
        <v>yes</v>
      </c>
      <c r="B18">
        <f t="shared" ca="1" si="2"/>
        <v>93.592057403596471</v>
      </c>
      <c r="C18">
        <f t="shared" ca="1" si="3"/>
        <v>103.39205740359648</v>
      </c>
      <c r="D18">
        <f t="shared" ca="1" si="4"/>
        <v>98.492057403596476</v>
      </c>
      <c r="E18">
        <v>12</v>
      </c>
      <c r="G18">
        <f t="shared" ca="1" si="5"/>
        <v>107.087156663581</v>
      </c>
      <c r="H18">
        <f t="shared" ca="1" si="5"/>
        <v>97.263804243901816</v>
      </c>
      <c r="I18">
        <f t="shared" ca="1" si="5"/>
        <v>120.62285776633198</v>
      </c>
      <c r="J18">
        <f t="shared" ca="1" si="5"/>
        <v>99.062841105861537</v>
      </c>
      <c r="K18">
        <f t="shared" ca="1" si="5"/>
        <v>120.25649308197038</v>
      </c>
      <c r="L18">
        <f t="shared" ca="1" si="5"/>
        <v>69.857513766456719</v>
      </c>
      <c r="M18">
        <f t="shared" ca="1" si="5"/>
        <v>81.354984558005825</v>
      </c>
      <c r="N18">
        <f t="shared" ca="1" si="5"/>
        <v>78.816981077561536</v>
      </c>
      <c r="O18">
        <f t="shared" ca="1" si="5"/>
        <v>72.972556010610631</v>
      </c>
      <c r="P18">
        <f t="shared" ca="1" si="5"/>
        <v>92.843093449704057</v>
      </c>
      <c r="Q18">
        <f t="shared" ca="1" si="5"/>
        <v>115.72078663727882</v>
      </c>
      <c r="R18">
        <f t="shared" ca="1" si="5"/>
        <v>106.67293594730103</v>
      </c>
      <c r="S18">
        <f t="shared" ca="1" si="5"/>
        <v>79.624885501787944</v>
      </c>
      <c r="T18">
        <f t="shared" ca="1" si="5"/>
        <v>96.556771093964144</v>
      </c>
      <c r="U18">
        <f t="shared" ca="1" si="5"/>
        <v>99.029812896522856</v>
      </c>
      <c r="V18">
        <f t="shared" ca="1" si="5"/>
        <v>96.058815504048894</v>
      </c>
      <c r="W18">
        <f t="shared" ca="1" si="6"/>
        <v>83.845472566834502</v>
      </c>
      <c r="X18">
        <f t="shared" ca="1" si="6"/>
        <v>134.3960981397052</v>
      </c>
      <c r="Y18">
        <f t="shared" ca="1" si="6"/>
        <v>97.826115028339771</v>
      </c>
      <c r="Z18">
        <f t="shared" ca="1" si="6"/>
        <v>130.00501255655291</v>
      </c>
      <c r="AA18">
        <f t="shared" ca="1" si="6"/>
        <v>102.95716599548449</v>
      </c>
      <c r="AB18">
        <f t="shared" ca="1" si="6"/>
        <v>100.68763112966903</v>
      </c>
      <c r="AC18">
        <f t="shared" ca="1" si="6"/>
        <v>108.50900278691766</v>
      </c>
      <c r="AD18">
        <f t="shared" ca="1" si="6"/>
        <v>82.463021736450656</v>
      </c>
      <c r="AE18">
        <f t="shared" ca="1" si="6"/>
        <v>91.621170786170893</v>
      </c>
      <c r="AF18">
        <f t="shared" ca="1" si="6"/>
        <v>87.262330322197442</v>
      </c>
      <c r="AG18">
        <f t="shared" ca="1" si="6"/>
        <v>94.60194518521017</v>
      </c>
      <c r="AH18">
        <f t="shared" ca="1" si="7"/>
        <v>100.67448207856988</v>
      </c>
      <c r="AI18">
        <f t="shared" ca="1" si="7"/>
        <v>104.38993021346309</v>
      </c>
      <c r="AJ18">
        <f t="shared" ca="1" si="7"/>
        <v>104.60433588135379</v>
      </c>
      <c r="AK18">
        <f t="shared" ca="1" si="7"/>
        <v>87.44687813851499</v>
      </c>
      <c r="AL18">
        <f t="shared" ca="1" si="7"/>
        <v>115.0423733921937</v>
      </c>
      <c r="AM18">
        <f t="shared" ca="1" si="7"/>
        <v>101.07301081859323</v>
      </c>
      <c r="AN18">
        <f t="shared" ca="1" si="7"/>
        <v>84.330433974516637</v>
      </c>
      <c r="AO18">
        <f t="shared" ca="1" si="7"/>
        <v>78.873804093573781</v>
      </c>
      <c r="AP18">
        <f t="shared" ca="1" si="7"/>
        <v>121.30156240027247</v>
      </c>
    </row>
    <row r="19" spans="1:42" x14ac:dyDescent="0.45">
      <c r="A19" t="str">
        <f t="shared" ca="1" si="1"/>
        <v>no</v>
      </c>
      <c r="B19">
        <f t="shared" ca="1" si="2"/>
        <v>88.358958882432461</v>
      </c>
      <c r="C19">
        <f t="shared" ca="1" si="3"/>
        <v>98.158958882432472</v>
      </c>
      <c r="D19">
        <f t="shared" ca="1" si="4"/>
        <v>93.258958882432466</v>
      </c>
      <c r="E19">
        <v>13</v>
      </c>
      <c r="G19">
        <f t="shared" ca="1" si="5"/>
        <v>85.569665944317293</v>
      </c>
      <c r="H19">
        <f t="shared" ca="1" si="5"/>
        <v>98.103674414308742</v>
      </c>
      <c r="I19">
        <f t="shared" ca="1" si="5"/>
        <v>87.659025953003351</v>
      </c>
      <c r="J19">
        <f t="shared" ca="1" si="5"/>
        <v>97.743217234032372</v>
      </c>
      <c r="K19">
        <f t="shared" ca="1" si="5"/>
        <v>87.479438297062103</v>
      </c>
      <c r="L19">
        <f t="shared" ca="1" si="5"/>
        <v>70.064849833211326</v>
      </c>
      <c r="M19">
        <f t="shared" ca="1" si="5"/>
        <v>84.248997207133741</v>
      </c>
      <c r="N19">
        <f t="shared" ca="1" si="5"/>
        <v>105.44989611221169</v>
      </c>
      <c r="O19">
        <f t="shared" ca="1" si="5"/>
        <v>79.907471501102577</v>
      </c>
      <c r="P19">
        <f t="shared" ca="1" si="5"/>
        <v>94.8149433381856</v>
      </c>
      <c r="Q19">
        <f t="shared" ca="1" si="5"/>
        <v>95.660007624918961</v>
      </c>
      <c r="R19">
        <f t="shared" ca="1" si="5"/>
        <v>89.735562154586177</v>
      </c>
      <c r="S19">
        <f t="shared" ca="1" si="5"/>
        <v>89.043639612543615</v>
      </c>
      <c r="T19">
        <f t="shared" ca="1" si="5"/>
        <v>69.313744520587818</v>
      </c>
      <c r="U19">
        <f t="shared" ca="1" si="5"/>
        <v>83.999401524238408</v>
      </c>
      <c r="V19">
        <f t="shared" ca="1" si="5"/>
        <v>118.22604397606104</v>
      </c>
      <c r="W19">
        <f t="shared" ca="1" si="6"/>
        <v>48.00058041007118</v>
      </c>
      <c r="X19">
        <f t="shared" ca="1" si="6"/>
        <v>89.118473526391924</v>
      </c>
      <c r="Y19">
        <f t="shared" ca="1" si="6"/>
        <v>93.956631138993416</v>
      </c>
      <c r="Z19">
        <f t="shared" ca="1" si="6"/>
        <v>94.867384010924226</v>
      </c>
      <c r="AA19">
        <f t="shared" ca="1" si="6"/>
        <v>77.984700182161106</v>
      </c>
      <c r="AB19">
        <f t="shared" ca="1" si="6"/>
        <v>93.749430342916142</v>
      </c>
      <c r="AC19">
        <f t="shared" ca="1" si="6"/>
        <v>86.466027048621484</v>
      </c>
      <c r="AD19">
        <f t="shared" ca="1" si="6"/>
        <v>101.0374518927825</v>
      </c>
      <c r="AE19">
        <f t="shared" ca="1" si="6"/>
        <v>110.89374412102778</v>
      </c>
      <c r="AF19">
        <f t="shared" ca="1" si="6"/>
        <v>125.99826869935015</v>
      </c>
      <c r="AG19">
        <f t="shared" ca="1" si="6"/>
        <v>88.140962246140717</v>
      </c>
      <c r="AH19">
        <f t="shared" ca="1" si="7"/>
        <v>86.674103287092862</v>
      </c>
      <c r="AI19">
        <f t="shared" ca="1" si="7"/>
        <v>80.498259123630135</v>
      </c>
      <c r="AJ19">
        <f t="shared" ca="1" si="7"/>
        <v>107.8781798814143</v>
      </c>
      <c r="AK19">
        <f t="shared" ca="1" si="7"/>
        <v>124.39221486621364</v>
      </c>
      <c r="AL19">
        <f t="shared" ca="1" si="7"/>
        <v>107.5369323671115</v>
      </c>
      <c r="AM19">
        <f t="shared" ca="1" si="7"/>
        <v>82.747044981394794</v>
      </c>
      <c r="AN19">
        <f t="shared" ca="1" si="7"/>
        <v>121.50071952373925</v>
      </c>
      <c r="AO19">
        <f t="shared" ca="1" si="7"/>
        <v>111.66243205390121</v>
      </c>
      <c r="AP19">
        <f t="shared" ca="1" si="7"/>
        <v>87.199400816185204</v>
      </c>
    </row>
    <row r="20" spans="1:42" x14ac:dyDescent="0.45">
      <c r="A20" t="str">
        <f t="shared" ca="1" si="1"/>
        <v>yes</v>
      </c>
      <c r="B20">
        <f t="shared" ca="1" si="2"/>
        <v>92.004294642713035</v>
      </c>
      <c r="C20">
        <f t="shared" ca="1" si="3"/>
        <v>101.80429464271305</v>
      </c>
      <c r="D20">
        <f t="shared" ca="1" si="4"/>
        <v>96.90429464271304</v>
      </c>
      <c r="E20">
        <v>14</v>
      </c>
      <c r="G20">
        <f t="shared" ca="1" si="5"/>
        <v>81.600774910583539</v>
      </c>
      <c r="H20">
        <f t="shared" ca="1" si="5"/>
        <v>93.471836419173286</v>
      </c>
      <c r="I20">
        <f t="shared" ca="1" si="5"/>
        <v>124.63288860700162</v>
      </c>
      <c r="J20">
        <f t="shared" ca="1" si="5"/>
        <v>72.296829521627956</v>
      </c>
      <c r="K20">
        <f t="shared" ca="1" si="5"/>
        <v>89.229557339723243</v>
      </c>
      <c r="L20">
        <f t="shared" ca="1" si="5"/>
        <v>104.50535195750946</v>
      </c>
      <c r="M20">
        <f t="shared" ca="1" si="5"/>
        <v>98.352904023324669</v>
      </c>
      <c r="N20">
        <f t="shared" ca="1" si="5"/>
        <v>109.78062439685992</v>
      </c>
      <c r="O20">
        <f t="shared" ca="1" si="5"/>
        <v>89.584302678756529</v>
      </c>
      <c r="P20">
        <f t="shared" ca="1" si="5"/>
        <v>87.499034693099063</v>
      </c>
      <c r="Q20">
        <f t="shared" ca="1" si="5"/>
        <v>110.38765297522357</v>
      </c>
      <c r="R20">
        <f t="shared" ca="1" si="5"/>
        <v>98.181414885043424</v>
      </c>
      <c r="S20">
        <f t="shared" ca="1" si="5"/>
        <v>93.915221276607966</v>
      </c>
      <c r="T20">
        <f t="shared" ca="1" si="5"/>
        <v>103.00234371483812</v>
      </c>
      <c r="U20">
        <f t="shared" ca="1" si="5"/>
        <v>111.38656616974728</v>
      </c>
      <c r="V20">
        <f t="shared" ca="1" si="5"/>
        <v>87.775942582793135</v>
      </c>
      <c r="W20">
        <f t="shared" ca="1" si="6"/>
        <v>88.113247916232666</v>
      </c>
      <c r="X20">
        <f t="shared" ca="1" si="6"/>
        <v>100.07153669446757</v>
      </c>
      <c r="Y20">
        <f t="shared" ca="1" si="6"/>
        <v>96.780909981852602</v>
      </c>
      <c r="Z20">
        <f t="shared" ca="1" si="6"/>
        <v>86.092232869637016</v>
      </c>
      <c r="AA20">
        <f t="shared" ca="1" si="6"/>
        <v>85.233332398151489</v>
      </c>
      <c r="AB20">
        <f t="shared" ca="1" si="6"/>
        <v>103.72535234395926</v>
      </c>
      <c r="AC20">
        <f t="shared" ca="1" si="6"/>
        <v>88.111291605832406</v>
      </c>
      <c r="AD20">
        <f t="shared" ca="1" si="6"/>
        <v>83.11995520364917</v>
      </c>
      <c r="AE20">
        <f t="shared" ca="1" si="6"/>
        <v>97.764875691710998</v>
      </c>
      <c r="AF20">
        <f t="shared" ca="1" si="6"/>
        <v>114.84436122926769</v>
      </c>
      <c r="AG20">
        <f t="shared" ca="1" si="6"/>
        <v>117.98431441182157</v>
      </c>
      <c r="AH20">
        <f t="shared" ca="1" si="7"/>
        <v>74.938784269618353</v>
      </c>
      <c r="AI20">
        <f t="shared" ca="1" si="7"/>
        <v>101.13337401103432</v>
      </c>
      <c r="AJ20">
        <f t="shared" ca="1" si="7"/>
        <v>69.685280263604668</v>
      </c>
      <c r="AK20">
        <f t="shared" ca="1" si="7"/>
        <v>101.23608874126391</v>
      </c>
      <c r="AL20">
        <f t="shared" ca="1" si="7"/>
        <v>106.82353876542906</v>
      </c>
      <c r="AM20">
        <f t="shared" ca="1" si="7"/>
        <v>106.73482998757436</v>
      </c>
      <c r="AN20">
        <f t="shared" ca="1" si="7"/>
        <v>127.64270689993333</v>
      </c>
      <c r="AO20">
        <f t="shared" ca="1" si="7"/>
        <v>92.806017811594373</v>
      </c>
      <c r="AP20">
        <f t="shared" ca="1" si="7"/>
        <v>90.109329889121781</v>
      </c>
    </row>
    <row r="21" spans="1:42" x14ac:dyDescent="0.45">
      <c r="A21" t="str">
        <f t="shared" ca="1" si="1"/>
        <v>yes</v>
      </c>
      <c r="B21">
        <f t="shared" ca="1" si="2"/>
        <v>90.308659286206023</v>
      </c>
      <c r="C21">
        <f t="shared" ca="1" si="3"/>
        <v>100.10865928620603</v>
      </c>
      <c r="D21">
        <f t="shared" ca="1" si="4"/>
        <v>95.208659286206029</v>
      </c>
      <c r="E21">
        <v>15</v>
      </c>
      <c r="G21">
        <f t="shared" ca="1" si="5"/>
        <v>127.77535811268669</v>
      </c>
      <c r="H21">
        <f t="shared" ca="1" si="5"/>
        <v>91.815647301102914</v>
      </c>
      <c r="I21">
        <f t="shared" ca="1" si="5"/>
        <v>117.65856648755363</v>
      </c>
      <c r="J21">
        <f t="shared" ca="1" si="5"/>
        <v>70.07851300216501</v>
      </c>
      <c r="K21">
        <f t="shared" ca="1" si="5"/>
        <v>93.056616811959515</v>
      </c>
      <c r="L21">
        <f t="shared" ca="1" si="5"/>
        <v>89.102192062405805</v>
      </c>
      <c r="M21">
        <f t="shared" ca="1" si="5"/>
        <v>105.92651309092739</v>
      </c>
      <c r="N21">
        <f t="shared" ca="1" si="5"/>
        <v>93.438914989223477</v>
      </c>
      <c r="O21">
        <f t="shared" ca="1" si="5"/>
        <v>100.0808175147187</v>
      </c>
      <c r="P21">
        <f t="shared" ca="1" si="5"/>
        <v>107.79528913738314</v>
      </c>
      <c r="Q21">
        <f t="shared" ca="1" si="5"/>
        <v>74.690844232102393</v>
      </c>
      <c r="R21">
        <f t="shared" ca="1" si="5"/>
        <v>99.620279403454887</v>
      </c>
      <c r="S21">
        <f t="shared" ca="1" si="5"/>
        <v>92.217085155522042</v>
      </c>
      <c r="T21">
        <f t="shared" ca="1" si="5"/>
        <v>70.109560462105151</v>
      </c>
      <c r="U21">
        <f t="shared" ca="1" si="5"/>
        <v>92.150648079711743</v>
      </c>
      <c r="V21">
        <f t="shared" ca="1" si="5"/>
        <v>81.129164859937134</v>
      </c>
      <c r="W21">
        <f t="shared" ca="1" si="6"/>
        <v>100.48027444409374</v>
      </c>
      <c r="X21">
        <f t="shared" ca="1" si="6"/>
        <v>80.404618932954264</v>
      </c>
      <c r="Y21">
        <f t="shared" ca="1" si="6"/>
        <v>119.36394626973313</v>
      </c>
      <c r="Z21">
        <f t="shared" ca="1" si="6"/>
        <v>93.796559425576362</v>
      </c>
      <c r="AA21">
        <f t="shared" ca="1" si="6"/>
        <v>83.069861180151349</v>
      </c>
      <c r="AB21">
        <f t="shared" ca="1" si="6"/>
        <v>96.734844996519328</v>
      </c>
      <c r="AC21">
        <f t="shared" ca="1" si="6"/>
        <v>93.879888138574998</v>
      </c>
      <c r="AD21">
        <f t="shared" ca="1" si="6"/>
        <v>79.033983859735457</v>
      </c>
      <c r="AE21">
        <f t="shared" ca="1" si="6"/>
        <v>101.74673588868579</v>
      </c>
      <c r="AF21">
        <f t="shared" ca="1" si="6"/>
        <v>82.427790096037654</v>
      </c>
      <c r="AG21">
        <f t="shared" ca="1" si="6"/>
        <v>95.806355472305114</v>
      </c>
      <c r="AH21">
        <f t="shared" ca="1" si="7"/>
        <v>111.11709336067838</v>
      </c>
      <c r="AI21">
        <f t="shared" ca="1" si="7"/>
        <v>122.02804495057002</v>
      </c>
      <c r="AJ21">
        <f t="shared" ca="1" si="7"/>
        <v>102.90405220994721</v>
      </c>
      <c r="AK21">
        <f t="shared" ca="1" si="7"/>
        <v>98.244513696770866</v>
      </c>
      <c r="AL21">
        <f t="shared" ca="1" si="7"/>
        <v>88.514088741029582</v>
      </c>
      <c r="AM21">
        <f t="shared" ca="1" si="7"/>
        <v>95.147527417632602</v>
      </c>
      <c r="AN21">
        <f t="shared" ca="1" si="7"/>
        <v>90.4722893599847</v>
      </c>
      <c r="AO21">
        <f t="shared" ca="1" si="7"/>
        <v>101.08920596198676</v>
      </c>
      <c r="AP21">
        <f t="shared" ca="1" si="7"/>
        <v>84.604049197490241</v>
      </c>
    </row>
    <row r="22" spans="1:42" x14ac:dyDescent="0.45">
      <c r="A22" t="str">
        <f t="shared" ca="1" si="1"/>
        <v>yes</v>
      </c>
      <c r="B22">
        <f t="shared" ca="1" si="2"/>
        <v>98.951212426021456</v>
      </c>
      <c r="C22">
        <f t="shared" ca="1" si="3"/>
        <v>108.75121242602147</v>
      </c>
      <c r="D22">
        <f t="shared" ca="1" si="4"/>
        <v>103.85121242602146</v>
      </c>
      <c r="E22">
        <v>16</v>
      </c>
      <c r="G22">
        <f t="shared" ca="1" si="5"/>
        <v>111.12398041913605</v>
      </c>
      <c r="H22">
        <f t="shared" ca="1" si="5"/>
        <v>138.41149178450488</v>
      </c>
      <c r="I22">
        <f t="shared" ca="1" si="5"/>
        <v>98.43569973602753</v>
      </c>
      <c r="J22">
        <f t="shared" ca="1" si="5"/>
        <v>118.95453504455686</v>
      </c>
      <c r="K22">
        <f t="shared" ca="1" si="5"/>
        <v>92.238072984973599</v>
      </c>
      <c r="L22">
        <f t="shared" ca="1" si="5"/>
        <v>111.5507547945013</v>
      </c>
      <c r="M22">
        <f t="shared" ca="1" si="5"/>
        <v>105.12045503937632</v>
      </c>
      <c r="N22">
        <f t="shared" ca="1" si="5"/>
        <v>108.26099443235671</v>
      </c>
      <c r="O22">
        <f t="shared" ca="1" si="5"/>
        <v>99.027737972808126</v>
      </c>
      <c r="P22">
        <f t="shared" ca="1" si="5"/>
        <v>99.341310296745604</v>
      </c>
      <c r="Q22">
        <f t="shared" ca="1" si="5"/>
        <v>110.96113722023158</v>
      </c>
      <c r="R22">
        <f t="shared" ca="1" si="5"/>
        <v>104.38286925135151</v>
      </c>
      <c r="S22">
        <f t="shared" ca="1" si="5"/>
        <v>89.263341933586005</v>
      </c>
      <c r="T22">
        <f t="shared" ca="1" si="5"/>
        <v>111.80595940056079</v>
      </c>
      <c r="U22">
        <f t="shared" ca="1" si="5"/>
        <v>99.650999692110105</v>
      </c>
      <c r="V22">
        <f t="shared" ca="1" si="5"/>
        <v>100.85324992072975</v>
      </c>
      <c r="W22">
        <f t="shared" ca="1" si="6"/>
        <v>104.20881940086132</v>
      </c>
      <c r="X22">
        <f t="shared" ca="1" si="6"/>
        <v>107.19796551786915</v>
      </c>
      <c r="Y22">
        <f t="shared" ca="1" si="6"/>
        <v>128.87199452625657</v>
      </c>
      <c r="Z22">
        <f t="shared" ca="1" si="6"/>
        <v>90.888095966690088</v>
      </c>
      <c r="AA22">
        <f t="shared" ca="1" si="6"/>
        <v>106.97301303030375</v>
      </c>
      <c r="AB22">
        <f t="shared" ca="1" si="6"/>
        <v>103.38349811116699</v>
      </c>
      <c r="AC22">
        <f t="shared" ca="1" si="6"/>
        <v>88.470583907799792</v>
      </c>
      <c r="AD22">
        <f t="shared" ca="1" si="6"/>
        <v>82.245506024282065</v>
      </c>
      <c r="AE22">
        <f t="shared" ca="1" si="6"/>
        <v>107.12057180844084</v>
      </c>
      <c r="AF22">
        <f t="shared" ca="1" si="6"/>
        <v>88.213773309803969</v>
      </c>
      <c r="AG22">
        <f t="shared" ca="1" si="6"/>
        <v>78.312800403133977</v>
      </c>
      <c r="AH22">
        <f t="shared" ca="1" si="7"/>
        <v>112.42194511233086</v>
      </c>
      <c r="AI22">
        <f t="shared" ca="1" si="7"/>
        <v>112.69152821817048</v>
      </c>
      <c r="AJ22">
        <f t="shared" ca="1" si="7"/>
        <v>112.22411666128235</v>
      </c>
      <c r="AK22">
        <f t="shared" ca="1" si="7"/>
        <v>93.941080668499183</v>
      </c>
      <c r="AL22">
        <f t="shared" ca="1" si="7"/>
        <v>120.23969054374476</v>
      </c>
      <c r="AM22">
        <f t="shared" ca="1" si="7"/>
        <v>76.707525783022319</v>
      </c>
      <c r="AN22">
        <f t="shared" ca="1" si="7"/>
        <v>99.561072447444985</v>
      </c>
      <c r="AO22">
        <f t="shared" ca="1" si="7"/>
        <v>117.57815477276624</v>
      </c>
      <c r="AP22">
        <f t="shared" ca="1" si="7"/>
        <v>108.00932119934674</v>
      </c>
    </row>
    <row r="23" spans="1:42" x14ac:dyDescent="0.45">
      <c r="A23" t="str">
        <f t="shared" ca="1" si="1"/>
        <v>yes</v>
      </c>
      <c r="B23">
        <f t="shared" ca="1" si="2"/>
        <v>95.444277482782113</v>
      </c>
      <c r="C23">
        <f t="shared" ca="1" si="3"/>
        <v>105.24427748278212</v>
      </c>
      <c r="D23">
        <f t="shared" ca="1" si="4"/>
        <v>100.34427748278212</v>
      </c>
      <c r="E23">
        <v>17</v>
      </c>
      <c r="G23">
        <f t="shared" ca="1" si="5"/>
        <v>91.767855716227984</v>
      </c>
      <c r="H23">
        <f t="shared" ca="1" si="5"/>
        <v>88.325550531845337</v>
      </c>
      <c r="I23">
        <f t="shared" ca="1" si="5"/>
        <v>97.616237322602274</v>
      </c>
      <c r="J23">
        <f t="shared" ca="1" si="5"/>
        <v>86.476281707986431</v>
      </c>
      <c r="K23">
        <f t="shared" ca="1" si="5"/>
        <v>77.169898722175958</v>
      </c>
      <c r="L23">
        <f t="shared" ca="1" si="5"/>
        <v>115.26239620900451</v>
      </c>
      <c r="M23">
        <f t="shared" ca="1" si="5"/>
        <v>92.925550526930579</v>
      </c>
      <c r="N23">
        <f t="shared" ca="1" si="5"/>
        <v>94.739217942383945</v>
      </c>
      <c r="O23">
        <f t="shared" ca="1" si="5"/>
        <v>114.74888914774695</v>
      </c>
      <c r="P23">
        <f t="shared" ca="1" si="5"/>
        <v>138.16357921157575</v>
      </c>
      <c r="Q23">
        <f t="shared" ca="1" si="5"/>
        <v>110.59093512161647</v>
      </c>
      <c r="R23">
        <f t="shared" ca="1" si="5"/>
        <v>112.78194854864824</v>
      </c>
      <c r="S23">
        <f t="shared" ca="1" si="5"/>
        <v>110.22315072652422</v>
      </c>
      <c r="T23">
        <f t="shared" ca="1" si="5"/>
        <v>77.379421625661251</v>
      </c>
      <c r="U23">
        <f t="shared" ca="1" si="5"/>
        <v>95.485368585480657</v>
      </c>
      <c r="V23">
        <f t="shared" ca="1" si="5"/>
        <v>97.472530698572413</v>
      </c>
      <c r="W23">
        <f t="shared" ca="1" si="6"/>
        <v>115.83281585043528</v>
      </c>
      <c r="X23">
        <f t="shared" ca="1" si="6"/>
        <v>73.707145254105455</v>
      </c>
      <c r="Y23">
        <f t="shared" ca="1" si="6"/>
        <v>73.233679673901037</v>
      </c>
      <c r="Z23">
        <f t="shared" ca="1" si="6"/>
        <v>109.65211583654138</v>
      </c>
      <c r="AA23">
        <f t="shared" ca="1" si="6"/>
        <v>101.77131776608462</v>
      </c>
      <c r="AB23">
        <f t="shared" ca="1" si="6"/>
        <v>120.73800281035234</v>
      </c>
      <c r="AC23">
        <f t="shared" ca="1" si="6"/>
        <v>100.89468459302105</v>
      </c>
      <c r="AD23">
        <f t="shared" ca="1" si="6"/>
        <v>107.70735504110661</v>
      </c>
      <c r="AE23">
        <f t="shared" ca="1" si="6"/>
        <v>108.5419964632834</v>
      </c>
      <c r="AF23">
        <f t="shared" ca="1" si="6"/>
        <v>124.29599746453891</v>
      </c>
      <c r="AG23">
        <f t="shared" ca="1" si="6"/>
        <v>133.33726310231251</v>
      </c>
      <c r="AH23">
        <f t="shared" ca="1" si="7"/>
        <v>100.40512391861452</v>
      </c>
      <c r="AI23">
        <f t="shared" ca="1" si="7"/>
        <v>79.650402650508482</v>
      </c>
      <c r="AJ23">
        <f t="shared" ca="1" si="7"/>
        <v>100.93513453745568</v>
      </c>
      <c r="AK23">
        <f t="shared" ca="1" si="7"/>
        <v>82.0573242330792</v>
      </c>
      <c r="AL23">
        <f t="shared" ca="1" si="7"/>
        <v>88.258201225849348</v>
      </c>
      <c r="AM23">
        <f t="shared" ca="1" si="7"/>
        <v>83.741618158380106</v>
      </c>
      <c r="AN23">
        <f t="shared" ca="1" si="7"/>
        <v>98.064087760355633</v>
      </c>
      <c r="AO23">
        <f t="shared" ca="1" si="7"/>
        <v>115.33372069542136</v>
      </c>
      <c r="AP23">
        <f t="shared" ca="1" si="7"/>
        <v>93.107189999826289</v>
      </c>
    </row>
    <row r="24" spans="1:42" x14ac:dyDescent="0.45">
      <c r="A24" t="str">
        <f t="shared" ca="1" si="1"/>
        <v>yes</v>
      </c>
      <c r="B24">
        <f t="shared" ca="1" si="2"/>
        <v>94.772735097830719</v>
      </c>
      <c r="C24">
        <f t="shared" ca="1" si="3"/>
        <v>104.57273509783073</v>
      </c>
      <c r="D24">
        <f t="shared" ca="1" si="4"/>
        <v>99.672735097830724</v>
      </c>
      <c r="E24">
        <v>18</v>
      </c>
      <c r="G24">
        <f t="shared" ca="1" si="5"/>
        <v>82.227236484581923</v>
      </c>
      <c r="H24">
        <f t="shared" ca="1" si="5"/>
        <v>88.406700206177135</v>
      </c>
      <c r="I24">
        <f t="shared" ca="1" si="5"/>
        <v>104.3806998064417</v>
      </c>
      <c r="J24">
        <f t="shared" ca="1" si="5"/>
        <v>114.52609573488809</v>
      </c>
      <c r="K24">
        <f t="shared" ca="1" si="5"/>
        <v>97.669302879504002</v>
      </c>
      <c r="L24">
        <f t="shared" ca="1" si="5"/>
        <v>91.155487024535717</v>
      </c>
      <c r="M24">
        <f t="shared" ca="1" si="5"/>
        <v>93.294676583976639</v>
      </c>
      <c r="N24">
        <f t="shared" ca="1" si="5"/>
        <v>122.12800837487235</v>
      </c>
      <c r="O24">
        <f t="shared" ca="1" si="5"/>
        <v>101.12055553255614</v>
      </c>
      <c r="P24">
        <f t="shared" ca="1" si="5"/>
        <v>99.889970819077675</v>
      </c>
      <c r="Q24">
        <f t="shared" ca="1" si="5"/>
        <v>111.71492031878198</v>
      </c>
      <c r="R24">
        <f t="shared" ca="1" si="5"/>
        <v>79.072538937369046</v>
      </c>
      <c r="S24">
        <f t="shared" ca="1" si="5"/>
        <v>116.46893581054928</v>
      </c>
      <c r="T24">
        <f t="shared" ca="1" si="5"/>
        <v>89.058792233292067</v>
      </c>
      <c r="U24">
        <f t="shared" ca="1" si="5"/>
        <v>102.4325112783885</v>
      </c>
      <c r="V24">
        <f t="shared" ca="1" si="5"/>
        <v>95.518332803188471</v>
      </c>
      <c r="W24">
        <f t="shared" ca="1" si="6"/>
        <v>86.324967594601844</v>
      </c>
      <c r="X24">
        <f t="shared" ca="1" si="6"/>
        <v>75.199604649947872</v>
      </c>
      <c r="Y24">
        <f t="shared" ca="1" si="6"/>
        <v>71.103674770007459</v>
      </c>
      <c r="Z24">
        <f t="shared" ca="1" si="6"/>
        <v>118.22639843806263</v>
      </c>
      <c r="AA24">
        <f t="shared" ca="1" si="6"/>
        <v>99.311504748104753</v>
      </c>
      <c r="AB24">
        <f t="shared" ca="1" si="6"/>
        <v>105.45963923489406</v>
      </c>
      <c r="AC24">
        <f t="shared" ca="1" si="6"/>
        <v>129.76046552511627</v>
      </c>
      <c r="AD24">
        <f t="shared" ca="1" si="6"/>
        <v>73.649563801234748</v>
      </c>
      <c r="AE24">
        <f t="shared" ca="1" si="6"/>
        <v>77.756817731374696</v>
      </c>
      <c r="AF24">
        <f t="shared" ca="1" si="6"/>
        <v>107.29312266827088</v>
      </c>
      <c r="AG24">
        <f t="shared" ca="1" si="6"/>
        <v>102.4976128316532</v>
      </c>
      <c r="AH24">
        <f t="shared" ca="1" si="7"/>
        <v>112.82885958889055</v>
      </c>
      <c r="AI24">
        <f t="shared" ca="1" si="7"/>
        <v>115.98671994465576</v>
      </c>
      <c r="AJ24">
        <f t="shared" ca="1" si="7"/>
        <v>100.52962088410274</v>
      </c>
      <c r="AK24">
        <f t="shared" ca="1" si="7"/>
        <v>91.297101721396928</v>
      </c>
      <c r="AL24">
        <f t="shared" ca="1" si="7"/>
        <v>129.4029001288292</v>
      </c>
      <c r="AM24">
        <f t="shared" ca="1" si="7"/>
        <v>134.60904696748824</v>
      </c>
      <c r="AN24">
        <f t="shared" ca="1" si="7"/>
        <v>102.71778875231711</v>
      </c>
      <c r="AO24">
        <f t="shared" ca="1" si="7"/>
        <v>73.520571161464716</v>
      </c>
      <c r="AP24">
        <f t="shared" ca="1" si="7"/>
        <v>91.677717551311829</v>
      </c>
    </row>
    <row r="25" spans="1:42" x14ac:dyDescent="0.45">
      <c r="A25" t="str">
        <f t="shared" ca="1" si="1"/>
        <v>yes</v>
      </c>
      <c r="B25">
        <f t="shared" ca="1" si="2"/>
        <v>93.695834018354546</v>
      </c>
      <c r="C25">
        <f t="shared" ca="1" si="3"/>
        <v>103.49583401835456</v>
      </c>
      <c r="D25">
        <f t="shared" ca="1" si="4"/>
        <v>98.595834018354552</v>
      </c>
      <c r="E25">
        <v>19</v>
      </c>
      <c r="G25">
        <f t="shared" ca="1" si="5"/>
        <v>99.728815478168428</v>
      </c>
      <c r="H25">
        <f t="shared" ca="1" si="5"/>
        <v>95.345399437309055</v>
      </c>
      <c r="I25">
        <f t="shared" ca="1" si="5"/>
        <v>112.18595837973257</v>
      </c>
      <c r="J25">
        <f t="shared" ca="1" si="5"/>
        <v>102.03939701242497</v>
      </c>
      <c r="K25">
        <f t="shared" ca="1" si="5"/>
        <v>104.40243682608383</v>
      </c>
      <c r="L25">
        <f t="shared" ca="1" si="5"/>
        <v>119.30281102949134</v>
      </c>
      <c r="M25">
        <f t="shared" ca="1" si="5"/>
        <v>60.548822690852596</v>
      </c>
      <c r="N25">
        <f t="shared" ca="1" si="5"/>
        <v>82.625316772323956</v>
      </c>
      <c r="O25">
        <f t="shared" ca="1" si="5"/>
        <v>109.69309653920598</v>
      </c>
      <c r="P25">
        <f t="shared" ca="1" si="5"/>
        <v>98.466086788872587</v>
      </c>
      <c r="Q25">
        <f t="shared" ca="1" si="5"/>
        <v>104.07011113961576</v>
      </c>
      <c r="R25">
        <f t="shared" ca="1" si="5"/>
        <v>117.47243483152252</v>
      </c>
      <c r="S25">
        <f t="shared" ca="1" si="5"/>
        <v>96.544346297721674</v>
      </c>
      <c r="T25">
        <f t="shared" ca="1" si="5"/>
        <v>131.36092365402774</v>
      </c>
      <c r="U25">
        <f t="shared" ca="1" si="5"/>
        <v>82.147736773204684</v>
      </c>
      <c r="V25">
        <f t="shared" ca="1" si="5"/>
        <v>80.052337859439859</v>
      </c>
      <c r="W25">
        <f t="shared" ca="1" si="6"/>
        <v>78.913648181414615</v>
      </c>
      <c r="X25">
        <f t="shared" ca="1" si="6"/>
        <v>120.80093433747578</v>
      </c>
      <c r="Y25">
        <f t="shared" ca="1" si="6"/>
        <v>88.564097584498043</v>
      </c>
      <c r="Z25">
        <f t="shared" ca="1" si="6"/>
        <v>97.929732421526609</v>
      </c>
      <c r="AA25">
        <f t="shared" ca="1" si="6"/>
        <v>83.199057584962588</v>
      </c>
      <c r="AB25">
        <f t="shared" ca="1" si="6"/>
        <v>99.012390989659835</v>
      </c>
      <c r="AC25">
        <f t="shared" ca="1" si="6"/>
        <v>114.57873808063655</v>
      </c>
      <c r="AD25">
        <f t="shared" ca="1" si="6"/>
        <v>125.00154972649243</v>
      </c>
      <c r="AE25">
        <f t="shared" ca="1" si="6"/>
        <v>106.74478154132056</v>
      </c>
      <c r="AF25">
        <f t="shared" ca="1" si="6"/>
        <v>127.94613786940195</v>
      </c>
      <c r="AG25">
        <f t="shared" ca="1" si="6"/>
        <v>82.356853203386194</v>
      </c>
      <c r="AH25">
        <f t="shared" ca="1" si="7"/>
        <v>112.25641389049233</v>
      </c>
      <c r="AI25">
        <f t="shared" ca="1" si="7"/>
        <v>109.22300365767825</v>
      </c>
      <c r="AJ25">
        <f t="shared" ca="1" si="7"/>
        <v>79.287554623121594</v>
      </c>
      <c r="AK25">
        <f t="shared" ca="1" si="7"/>
        <v>98.314760524908479</v>
      </c>
      <c r="AL25">
        <f t="shared" ca="1" si="7"/>
        <v>103.5899686019677</v>
      </c>
      <c r="AM25">
        <f t="shared" ca="1" si="7"/>
        <v>81.235564346046147</v>
      </c>
      <c r="AN25">
        <f t="shared" ca="1" si="7"/>
        <v>83.987333925397166</v>
      </c>
      <c r="AO25">
        <f t="shared" ca="1" si="7"/>
        <v>72.555718849268402</v>
      </c>
      <c r="AP25">
        <f t="shared" ca="1" si="7"/>
        <v>87.965753211111604</v>
      </c>
    </row>
    <row r="26" spans="1:42" x14ac:dyDescent="0.45">
      <c r="A26" t="str">
        <f t="shared" ca="1" si="1"/>
        <v>yes</v>
      </c>
      <c r="B26">
        <f t="shared" ca="1" si="2"/>
        <v>93.956547590089258</v>
      </c>
      <c r="C26">
        <f t="shared" ca="1" si="3"/>
        <v>103.75654759008927</v>
      </c>
      <c r="D26">
        <f t="shared" ca="1" si="4"/>
        <v>98.856547590089264</v>
      </c>
      <c r="E26">
        <v>20</v>
      </c>
      <c r="G26">
        <f t="shared" ca="1" si="5"/>
        <v>117.81548689755954</v>
      </c>
      <c r="H26">
        <f t="shared" ca="1" si="5"/>
        <v>112.83765420417097</v>
      </c>
      <c r="I26">
        <f t="shared" ca="1" si="5"/>
        <v>91.872288929947672</v>
      </c>
      <c r="J26">
        <f t="shared" ca="1" si="5"/>
        <v>97.060061513038008</v>
      </c>
      <c r="K26">
        <f t="shared" ca="1" si="5"/>
        <v>88.710724731148133</v>
      </c>
      <c r="L26">
        <f t="shared" ca="1" si="5"/>
        <v>88.722365965836886</v>
      </c>
      <c r="M26">
        <f t="shared" ca="1" si="5"/>
        <v>90.417394221475618</v>
      </c>
      <c r="N26">
        <f t="shared" ca="1" si="5"/>
        <v>83.707960723482159</v>
      </c>
      <c r="O26">
        <f t="shared" ca="1" si="5"/>
        <v>109.0470402944092</v>
      </c>
      <c r="P26">
        <f t="shared" ca="1" si="5"/>
        <v>92.299571000041311</v>
      </c>
      <c r="Q26">
        <f t="shared" ca="1" si="5"/>
        <v>100.54675862042092</v>
      </c>
      <c r="R26">
        <f t="shared" ca="1" si="5"/>
        <v>99.950993477700493</v>
      </c>
      <c r="S26">
        <f t="shared" ca="1" si="5"/>
        <v>109.05205614191564</v>
      </c>
      <c r="T26">
        <f t="shared" ca="1" si="5"/>
        <v>111.33452325981015</v>
      </c>
      <c r="U26">
        <f t="shared" ca="1" si="5"/>
        <v>77.513170881789335</v>
      </c>
      <c r="V26">
        <f t="shared" ca="1" si="5"/>
        <v>90.019878983910289</v>
      </c>
      <c r="W26">
        <f t="shared" ca="1" si="6"/>
        <v>115.89170277973986</v>
      </c>
      <c r="X26">
        <f t="shared" ca="1" si="6"/>
        <v>97.82044319267456</v>
      </c>
      <c r="Y26">
        <f t="shared" ca="1" si="6"/>
        <v>104.37347328469711</v>
      </c>
      <c r="Z26">
        <f t="shared" ca="1" si="6"/>
        <v>99.210397272394246</v>
      </c>
      <c r="AA26">
        <f t="shared" ca="1" si="6"/>
        <v>90.146703927355773</v>
      </c>
      <c r="AB26">
        <f t="shared" ca="1" si="6"/>
        <v>101.80976955135365</v>
      </c>
      <c r="AC26">
        <f t="shared" ca="1" si="6"/>
        <v>112.5710258108665</v>
      </c>
      <c r="AD26">
        <f t="shared" ca="1" si="6"/>
        <v>104.46688273011534</v>
      </c>
      <c r="AE26">
        <f t="shared" ca="1" si="6"/>
        <v>93.812635505022499</v>
      </c>
      <c r="AF26">
        <f t="shared" ca="1" si="6"/>
        <v>79.411207234577972</v>
      </c>
      <c r="AG26">
        <f t="shared" ca="1" si="6"/>
        <v>78.498236260003239</v>
      </c>
      <c r="AH26">
        <f t="shared" ca="1" si="7"/>
        <v>123.43750955206808</v>
      </c>
      <c r="AI26">
        <f t="shared" ca="1" si="7"/>
        <v>98.475853345597855</v>
      </c>
      <c r="AJ26">
        <f t="shared" ca="1" si="7"/>
        <v>113.95764932275262</v>
      </c>
      <c r="AK26">
        <f t="shared" ca="1" si="7"/>
        <v>87.668734244457085</v>
      </c>
      <c r="AL26">
        <f t="shared" ca="1" si="7"/>
        <v>118.92813473196905</v>
      </c>
      <c r="AM26">
        <f t="shared" ca="1" si="7"/>
        <v>84.222915880462239</v>
      </c>
      <c r="AN26">
        <f t="shared" ca="1" si="7"/>
        <v>85.215152977966383</v>
      </c>
      <c r="AO26">
        <f t="shared" ca="1" si="7"/>
        <v>110.19263039293939</v>
      </c>
      <c r="AP26">
        <f t="shared" ca="1" si="7"/>
        <v>97.81672539954377</v>
      </c>
    </row>
    <row r="27" spans="1:42" x14ac:dyDescent="0.45">
      <c r="A27" t="str">
        <f t="shared" ca="1" si="1"/>
        <v>yes</v>
      </c>
      <c r="B27">
        <f t="shared" ca="1" si="2"/>
        <v>96.834228515410771</v>
      </c>
      <c r="C27">
        <f t="shared" ca="1" si="3"/>
        <v>106.63422851541078</v>
      </c>
      <c r="D27">
        <f t="shared" ca="1" si="4"/>
        <v>101.73422851541078</v>
      </c>
      <c r="E27">
        <v>21</v>
      </c>
      <c r="G27">
        <f t="shared" ca="1" si="5"/>
        <v>84.252436838969004</v>
      </c>
      <c r="H27">
        <f t="shared" ca="1" si="5"/>
        <v>87.630531243421373</v>
      </c>
      <c r="I27">
        <f t="shared" ca="1" si="5"/>
        <v>104.31419820802495</v>
      </c>
      <c r="J27">
        <f t="shared" ca="1" si="5"/>
        <v>128.16314531756427</v>
      </c>
      <c r="K27">
        <f t="shared" ca="1" si="5"/>
        <v>115.93120986296844</v>
      </c>
      <c r="L27">
        <f t="shared" ca="1" si="5"/>
        <v>83.275790256240441</v>
      </c>
      <c r="M27">
        <f t="shared" ca="1" si="5"/>
        <v>91.502695811216839</v>
      </c>
      <c r="N27">
        <f t="shared" ca="1" si="5"/>
        <v>114.39966415334827</v>
      </c>
      <c r="O27">
        <f t="shared" ca="1" si="5"/>
        <v>101.51048162453807</v>
      </c>
      <c r="P27">
        <f t="shared" ca="1" si="5"/>
        <v>106.0050097882467</v>
      </c>
      <c r="Q27">
        <f t="shared" ca="1" si="5"/>
        <v>113.13879092328709</v>
      </c>
      <c r="R27">
        <f t="shared" ca="1" si="5"/>
        <v>97.263000505995748</v>
      </c>
      <c r="S27">
        <f t="shared" ca="1" si="5"/>
        <v>95.843472039902437</v>
      </c>
      <c r="T27">
        <f t="shared" ca="1" si="5"/>
        <v>96.515512782638012</v>
      </c>
      <c r="U27">
        <f t="shared" ca="1" si="5"/>
        <v>117.10086711690386</v>
      </c>
      <c r="V27">
        <f t="shared" ca="1" si="5"/>
        <v>97.410746628192612</v>
      </c>
      <c r="W27">
        <f t="shared" ca="1" si="6"/>
        <v>102.32279433165986</v>
      </c>
      <c r="X27">
        <f t="shared" ca="1" si="6"/>
        <v>107.12518599665758</v>
      </c>
      <c r="Y27">
        <f t="shared" ca="1" si="6"/>
        <v>80.399801005799361</v>
      </c>
      <c r="Z27">
        <f t="shared" ca="1" si="6"/>
        <v>119.12316078341371</v>
      </c>
      <c r="AA27">
        <f t="shared" ca="1" si="6"/>
        <v>97.41368254556798</v>
      </c>
      <c r="AB27">
        <f t="shared" ca="1" si="6"/>
        <v>105.59482546656736</v>
      </c>
      <c r="AC27">
        <f t="shared" ca="1" si="6"/>
        <v>124.79459778289205</v>
      </c>
      <c r="AD27">
        <f t="shared" ca="1" si="6"/>
        <v>79.258277719000162</v>
      </c>
      <c r="AE27">
        <f t="shared" ca="1" si="6"/>
        <v>117.15219850882336</v>
      </c>
      <c r="AF27">
        <f t="shared" ca="1" si="6"/>
        <v>89.096936376806283</v>
      </c>
      <c r="AG27">
        <f t="shared" ca="1" si="6"/>
        <v>93.458775396085088</v>
      </c>
      <c r="AH27">
        <f t="shared" ca="1" si="7"/>
        <v>88.338195392135304</v>
      </c>
      <c r="AI27">
        <f t="shared" ca="1" si="7"/>
        <v>110.97128866278432</v>
      </c>
      <c r="AJ27">
        <f t="shared" ca="1" si="7"/>
        <v>117.82939772023589</v>
      </c>
      <c r="AK27">
        <f t="shared" ca="1" si="7"/>
        <v>84.212419906494574</v>
      </c>
      <c r="AL27">
        <f t="shared" ca="1" si="7"/>
        <v>114.67337682158029</v>
      </c>
      <c r="AM27">
        <f t="shared" ca="1" si="7"/>
        <v>103.23418461679223</v>
      </c>
      <c r="AN27">
        <f t="shared" ca="1" si="7"/>
        <v>100.60313591944848</v>
      </c>
      <c r="AO27">
        <f t="shared" ca="1" si="7"/>
        <v>96.70329205851327</v>
      </c>
      <c r="AP27">
        <f t="shared" ca="1" si="7"/>
        <v>95.869146442071653</v>
      </c>
    </row>
    <row r="28" spans="1:42" x14ac:dyDescent="0.45">
      <c r="A28" t="str">
        <f t="shared" ca="1" si="1"/>
        <v>yes</v>
      </c>
      <c r="B28">
        <f t="shared" ca="1" si="2"/>
        <v>97.615964585058862</v>
      </c>
      <c r="C28">
        <f t="shared" ca="1" si="3"/>
        <v>107.41596458505887</v>
      </c>
      <c r="D28">
        <f t="shared" ca="1" si="4"/>
        <v>102.51596458505887</v>
      </c>
      <c r="E28">
        <v>22</v>
      </c>
      <c r="G28">
        <f t="shared" ca="1" si="5"/>
        <v>82.67459522318434</v>
      </c>
      <c r="H28">
        <f t="shared" ca="1" si="5"/>
        <v>75.944532990213744</v>
      </c>
      <c r="I28">
        <f t="shared" ca="1" si="5"/>
        <v>117.9584801285522</v>
      </c>
      <c r="J28">
        <f t="shared" ca="1" si="5"/>
        <v>87.185302110081579</v>
      </c>
      <c r="K28">
        <f t="shared" ca="1" si="5"/>
        <v>113.3561562848909</v>
      </c>
      <c r="L28">
        <f t="shared" ca="1" si="5"/>
        <v>98.312993799422813</v>
      </c>
      <c r="M28">
        <f t="shared" ca="1" si="5"/>
        <v>112.02422274637949</v>
      </c>
      <c r="N28">
        <f t="shared" ca="1" si="5"/>
        <v>119.39184880729604</v>
      </c>
      <c r="O28">
        <f t="shared" ca="1" si="5"/>
        <v>94.753711818116372</v>
      </c>
      <c r="P28">
        <f t="shared" ca="1" si="5"/>
        <v>126.86134659482573</v>
      </c>
      <c r="Q28">
        <f t="shared" ca="1" si="5"/>
        <v>93.068012146988977</v>
      </c>
      <c r="R28">
        <f t="shared" ca="1" si="5"/>
        <v>66.023582979268554</v>
      </c>
      <c r="S28">
        <f t="shared" ca="1" si="5"/>
        <v>114.83288449213157</v>
      </c>
      <c r="T28">
        <f t="shared" ca="1" si="5"/>
        <v>116.77080050044074</v>
      </c>
      <c r="U28">
        <f t="shared" ca="1" si="5"/>
        <v>105.54071948742478</v>
      </c>
      <c r="V28">
        <f t="shared" ca="1" si="5"/>
        <v>113.45016011038999</v>
      </c>
      <c r="W28">
        <f t="shared" ca="1" si="6"/>
        <v>116.05273353499544</v>
      </c>
      <c r="X28">
        <f t="shared" ca="1" si="6"/>
        <v>100.48281896759556</v>
      </c>
      <c r="Y28">
        <f t="shared" ca="1" si="6"/>
        <v>70.123765649444522</v>
      </c>
      <c r="Z28">
        <f t="shared" ca="1" si="6"/>
        <v>112.0949928294481</v>
      </c>
      <c r="AA28">
        <f t="shared" ca="1" si="6"/>
        <v>103.77719526585764</v>
      </c>
      <c r="AB28">
        <f t="shared" ca="1" si="6"/>
        <v>87.037424774388839</v>
      </c>
      <c r="AC28">
        <f t="shared" ca="1" si="6"/>
        <v>89.999053229422557</v>
      </c>
      <c r="AD28">
        <f t="shared" ca="1" si="6"/>
        <v>108.8918727943249</v>
      </c>
      <c r="AE28">
        <f t="shared" ca="1" si="6"/>
        <v>99.757096173901218</v>
      </c>
      <c r="AF28">
        <f t="shared" ca="1" si="6"/>
        <v>108.13484034641679</v>
      </c>
      <c r="AG28">
        <f t="shared" ca="1" si="6"/>
        <v>97.426770177680694</v>
      </c>
      <c r="AH28">
        <f t="shared" ca="1" si="7"/>
        <v>97.132181571553502</v>
      </c>
      <c r="AI28">
        <f t="shared" ca="1" si="7"/>
        <v>85.111468561334064</v>
      </c>
      <c r="AJ28">
        <f t="shared" ca="1" si="7"/>
        <v>139.58738809211644</v>
      </c>
      <c r="AK28">
        <f t="shared" ca="1" si="7"/>
        <v>111.87519118871077</v>
      </c>
      <c r="AL28">
        <f t="shared" ca="1" si="7"/>
        <v>120.22258784038289</v>
      </c>
      <c r="AM28">
        <f t="shared" ca="1" si="7"/>
        <v>104.79772801586236</v>
      </c>
      <c r="AN28">
        <f t="shared" ca="1" si="7"/>
        <v>102.16624117900965</v>
      </c>
      <c r="AO28">
        <f t="shared" ca="1" si="7"/>
        <v>108.75869516308006</v>
      </c>
      <c r="AP28">
        <f t="shared" ca="1" si="7"/>
        <v>88.995329486984446</v>
      </c>
    </row>
    <row r="29" spans="1:42" x14ac:dyDescent="0.45">
      <c r="A29" t="str">
        <f t="shared" ca="1" si="1"/>
        <v>yes</v>
      </c>
      <c r="B29">
        <f t="shared" ca="1" si="2"/>
        <v>98.889095739859044</v>
      </c>
      <c r="C29">
        <f t="shared" ca="1" si="3"/>
        <v>108.68909573985906</v>
      </c>
      <c r="D29">
        <f t="shared" ca="1" si="4"/>
        <v>103.78909573985905</v>
      </c>
      <c r="E29">
        <v>23</v>
      </c>
      <c r="G29">
        <f t="shared" ca="1" si="5"/>
        <v>112.05090387533099</v>
      </c>
      <c r="H29">
        <f t="shared" ca="1" si="5"/>
        <v>116.25292131864447</v>
      </c>
      <c r="I29">
        <f t="shared" ca="1" si="5"/>
        <v>100.43739662148189</v>
      </c>
      <c r="J29">
        <f t="shared" ca="1" si="5"/>
        <v>97.963794492873618</v>
      </c>
      <c r="K29">
        <f t="shared" ca="1" si="5"/>
        <v>85.027683880727182</v>
      </c>
      <c r="L29">
        <f t="shared" ca="1" si="5"/>
        <v>101.5126391499354</v>
      </c>
      <c r="M29">
        <f t="shared" ca="1" si="5"/>
        <v>132.19083351088761</v>
      </c>
      <c r="N29">
        <f t="shared" ca="1" si="5"/>
        <v>110.45364212696387</v>
      </c>
      <c r="O29">
        <f t="shared" ca="1" si="5"/>
        <v>99.203835623476252</v>
      </c>
      <c r="P29">
        <f t="shared" ca="1" si="5"/>
        <v>100.48886757770248</v>
      </c>
      <c r="Q29">
        <f t="shared" ca="1" si="5"/>
        <v>106.33755819533401</v>
      </c>
      <c r="R29">
        <f t="shared" ca="1" si="5"/>
        <v>126.69061276459561</v>
      </c>
      <c r="S29">
        <f t="shared" ca="1" si="5"/>
        <v>118.85543298750986</v>
      </c>
      <c r="T29">
        <f t="shared" ca="1" si="5"/>
        <v>83.454971271915724</v>
      </c>
      <c r="U29">
        <f t="shared" ca="1" si="5"/>
        <v>121.99158098112832</v>
      </c>
      <c r="V29">
        <f t="shared" ca="1" si="5"/>
        <v>75.640165202490792</v>
      </c>
      <c r="W29">
        <f t="shared" ca="1" si="6"/>
        <v>109.85243048746023</v>
      </c>
      <c r="X29">
        <f t="shared" ca="1" si="6"/>
        <v>70.340882513041691</v>
      </c>
      <c r="Y29">
        <f t="shared" ca="1" si="6"/>
        <v>113.27850650299931</v>
      </c>
      <c r="Z29">
        <f t="shared" ca="1" si="6"/>
        <v>125.09261011525653</v>
      </c>
      <c r="AA29">
        <f t="shared" ca="1" si="6"/>
        <v>65.71392501456225</v>
      </c>
      <c r="AB29">
        <f t="shared" ca="1" si="6"/>
        <v>104.42767533761146</v>
      </c>
      <c r="AC29">
        <f t="shared" ca="1" si="6"/>
        <v>113.30725827107571</v>
      </c>
      <c r="AD29">
        <f t="shared" ca="1" si="6"/>
        <v>81.75006982889515</v>
      </c>
      <c r="AE29">
        <f t="shared" ca="1" si="6"/>
        <v>131.50769731934341</v>
      </c>
      <c r="AF29">
        <f t="shared" ca="1" si="6"/>
        <v>95.39008956533489</v>
      </c>
      <c r="AG29">
        <f t="shared" ca="1" si="6"/>
        <v>116.7969986722449</v>
      </c>
      <c r="AH29">
        <f t="shared" ca="1" si="7"/>
        <v>120.31562265028064</v>
      </c>
      <c r="AI29">
        <f t="shared" ca="1" si="7"/>
        <v>91.269330611540965</v>
      </c>
      <c r="AJ29">
        <f t="shared" ca="1" si="7"/>
        <v>83.159465826852426</v>
      </c>
      <c r="AK29">
        <f t="shared" ca="1" si="7"/>
        <v>71.121631163846487</v>
      </c>
      <c r="AL29">
        <f t="shared" ca="1" si="7"/>
        <v>111.63113432335521</v>
      </c>
      <c r="AM29">
        <f t="shared" ca="1" si="7"/>
        <v>136.71414182271945</v>
      </c>
      <c r="AN29">
        <f t="shared" ca="1" si="7"/>
        <v>111.44961610974046</v>
      </c>
      <c r="AO29">
        <f t="shared" ca="1" si="7"/>
        <v>92.229920894153238</v>
      </c>
      <c r="AP29">
        <f t="shared" ca="1" si="7"/>
        <v>102.50560002361317</v>
      </c>
    </row>
    <row r="30" spans="1:42" x14ac:dyDescent="0.45">
      <c r="A30" t="str">
        <f t="shared" ca="1" si="1"/>
        <v>yes</v>
      </c>
      <c r="B30">
        <f t="shared" ca="1" si="2"/>
        <v>90.586420158148329</v>
      </c>
      <c r="C30">
        <f t="shared" ca="1" si="3"/>
        <v>100.38642015814834</v>
      </c>
      <c r="D30">
        <f t="shared" ca="1" si="4"/>
        <v>95.486420158148334</v>
      </c>
      <c r="E30">
        <v>24</v>
      </c>
      <c r="G30">
        <f t="shared" ca="1" si="5"/>
        <v>91.605083634188418</v>
      </c>
      <c r="H30">
        <f t="shared" ca="1" si="5"/>
        <v>96.052908416778081</v>
      </c>
      <c r="I30">
        <f t="shared" ca="1" si="5"/>
        <v>78.040401058709676</v>
      </c>
      <c r="J30">
        <f t="shared" ca="1" si="5"/>
        <v>113.54097931437417</v>
      </c>
      <c r="K30">
        <f t="shared" ca="1" si="5"/>
        <v>69.302919441731575</v>
      </c>
      <c r="L30">
        <f t="shared" ca="1" si="5"/>
        <v>113.83135419803705</v>
      </c>
      <c r="M30">
        <f t="shared" ca="1" si="5"/>
        <v>108.96689508316616</v>
      </c>
      <c r="N30">
        <f t="shared" ca="1" si="5"/>
        <v>95.969593430544265</v>
      </c>
      <c r="O30">
        <f t="shared" ref="O30:AD45" ca="1" si="8">NORMINV(RAND(),100,15)</f>
        <v>93.316419154187329</v>
      </c>
      <c r="P30">
        <f t="shared" ca="1" si="8"/>
        <v>104.97698846249045</v>
      </c>
      <c r="Q30">
        <f t="shared" ca="1" si="8"/>
        <v>89.853851111911936</v>
      </c>
      <c r="R30">
        <f t="shared" ca="1" si="8"/>
        <v>90.327248862341918</v>
      </c>
      <c r="S30">
        <f t="shared" ca="1" si="8"/>
        <v>98.175003035590208</v>
      </c>
      <c r="T30">
        <f t="shared" ca="1" si="8"/>
        <v>85.494331358508745</v>
      </c>
      <c r="U30">
        <f t="shared" ca="1" si="8"/>
        <v>108.21783693818401</v>
      </c>
      <c r="V30">
        <f t="shared" ca="1" si="8"/>
        <v>98.281752113279779</v>
      </c>
      <c r="W30">
        <f t="shared" ca="1" si="8"/>
        <v>101.32045888752349</v>
      </c>
      <c r="X30">
        <f t="shared" ca="1" si="8"/>
        <v>91.472186657072768</v>
      </c>
      <c r="Y30">
        <f t="shared" ca="1" si="8"/>
        <v>113.85004429909164</v>
      </c>
      <c r="Z30">
        <f t="shared" ca="1" si="8"/>
        <v>106.55146210426791</v>
      </c>
      <c r="AA30">
        <f t="shared" ca="1" si="8"/>
        <v>105.17780445270049</v>
      </c>
      <c r="AB30">
        <f t="shared" ca="1" si="8"/>
        <v>91.303816535001545</v>
      </c>
      <c r="AC30">
        <f t="shared" ca="1" si="8"/>
        <v>79.317127296274123</v>
      </c>
      <c r="AD30">
        <f t="shared" ca="1" si="8"/>
        <v>124.44914285862721</v>
      </c>
      <c r="AE30">
        <f t="shared" ca="1" si="6"/>
        <v>81.395761269037365</v>
      </c>
      <c r="AF30">
        <f t="shared" ca="1" si="6"/>
        <v>59.274414238871856</v>
      </c>
      <c r="AG30">
        <f t="shared" ca="1" si="6"/>
        <v>93.888023552780325</v>
      </c>
      <c r="AH30">
        <f t="shared" ca="1" si="7"/>
        <v>76.798323544304239</v>
      </c>
      <c r="AI30">
        <f t="shared" ca="1" si="7"/>
        <v>112.34509256887686</v>
      </c>
      <c r="AJ30">
        <f t="shared" ca="1" si="7"/>
        <v>102.89780196135713</v>
      </c>
      <c r="AK30">
        <f t="shared" ca="1" si="7"/>
        <v>105.16488599659772</v>
      </c>
      <c r="AL30">
        <f t="shared" ca="1" si="7"/>
        <v>124.69141800342612</v>
      </c>
      <c r="AM30">
        <f t="shared" ca="1" si="7"/>
        <v>110.0923029531566</v>
      </c>
      <c r="AN30">
        <f t="shared" ca="1" si="7"/>
        <v>68.129811386255909</v>
      </c>
      <c r="AO30">
        <f t="shared" ca="1" si="7"/>
        <v>69.614333974450943</v>
      </c>
      <c r="AP30">
        <f t="shared" ca="1" si="7"/>
        <v>83.823347539642015</v>
      </c>
    </row>
    <row r="31" spans="1:42" x14ac:dyDescent="0.45">
      <c r="A31" t="str">
        <f t="shared" ca="1" si="1"/>
        <v>yes</v>
      </c>
      <c r="B31">
        <f t="shared" ca="1" si="2"/>
        <v>97.470440781028174</v>
      </c>
      <c r="C31">
        <f t="shared" ca="1" si="3"/>
        <v>107.27044078102819</v>
      </c>
      <c r="D31">
        <f t="shared" ca="1" si="4"/>
        <v>102.37044078102818</v>
      </c>
      <c r="E31">
        <v>25</v>
      </c>
      <c r="G31">
        <f t="shared" ref="G31:V46" ca="1" si="9">NORMINV(RAND(),100,15)</f>
        <v>101.90349588852661</v>
      </c>
      <c r="H31">
        <f t="shared" ca="1" si="9"/>
        <v>126.92037188397759</v>
      </c>
      <c r="I31">
        <f t="shared" ca="1" si="9"/>
        <v>102.16134077483544</v>
      </c>
      <c r="J31">
        <f t="shared" ca="1" si="9"/>
        <v>87.319009447783429</v>
      </c>
      <c r="K31">
        <f t="shared" ca="1" si="9"/>
        <v>71.097319657113573</v>
      </c>
      <c r="L31">
        <f t="shared" ca="1" si="9"/>
        <v>98.743221237116387</v>
      </c>
      <c r="M31">
        <f t="shared" ca="1" si="9"/>
        <v>91.533786111571828</v>
      </c>
      <c r="N31">
        <f t="shared" ca="1" si="9"/>
        <v>107.53594356974102</v>
      </c>
      <c r="O31">
        <f t="shared" ca="1" si="9"/>
        <v>97.304620539059883</v>
      </c>
      <c r="P31">
        <f t="shared" ca="1" si="9"/>
        <v>104.76489351050074</v>
      </c>
      <c r="Q31">
        <f t="shared" ca="1" si="9"/>
        <v>121.28186852692578</v>
      </c>
      <c r="R31">
        <f t="shared" ca="1" si="9"/>
        <v>88.802345122818409</v>
      </c>
      <c r="S31">
        <f t="shared" ca="1" si="9"/>
        <v>111.77249735725761</v>
      </c>
      <c r="T31">
        <f t="shared" ca="1" si="9"/>
        <v>85.119078262254106</v>
      </c>
      <c r="U31">
        <f t="shared" ca="1" si="9"/>
        <v>90.266218642466001</v>
      </c>
      <c r="V31">
        <f t="shared" ca="1" si="9"/>
        <v>134.6872531158414</v>
      </c>
      <c r="W31">
        <f t="shared" ca="1" si="8"/>
        <v>82.575678677785589</v>
      </c>
      <c r="X31">
        <f t="shared" ca="1" si="8"/>
        <v>112.63563702596883</v>
      </c>
      <c r="Y31">
        <f t="shared" ca="1" si="8"/>
        <v>87.662652599670338</v>
      </c>
      <c r="Z31">
        <f t="shared" ca="1" si="8"/>
        <v>122.34780994839724</v>
      </c>
      <c r="AA31">
        <f t="shared" ca="1" si="8"/>
        <v>107.83026904530857</v>
      </c>
      <c r="AB31">
        <f t="shared" ca="1" si="8"/>
        <v>89.123564843486605</v>
      </c>
      <c r="AC31">
        <f t="shared" ca="1" si="8"/>
        <v>74.544966913980872</v>
      </c>
      <c r="AD31">
        <f t="shared" ca="1" si="8"/>
        <v>104.8560191045943</v>
      </c>
      <c r="AE31">
        <f t="shared" ca="1" si="6"/>
        <v>108.77147273716901</v>
      </c>
      <c r="AF31">
        <f t="shared" ca="1" si="6"/>
        <v>104.47792320197004</v>
      </c>
      <c r="AG31">
        <f t="shared" ca="1" si="6"/>
        <v>80.87591924499354</v>
      </c>
      <c r="AH31">
        <f t="shared" ca="1" si="7"/>
        <v>102.27617630866087</v>
      </c>
      <c r="AI31">
        <f t="shared" ca="1" si="7"/>
        <v>124.01676389731088</v>
      </c>
      <c r="AJ31">
        <f t="shared" ca="1" si="7"/>
        <v>100.44032777667745</v>
      </c>
      <c r="AK31">
        <f t="shared" ca="1" si="7"/>
        <v>123.14004267144587</v>
      </c>
      <c r="AL31">
        <f t="shared" ca="1" si="7"/>
        <v>112.80942348094642</v>
      </c>
      <c r="AM31">
        <f t="shared" ca="1" si="7"/>
        <v>100.08276853633785</v>
      </c>
      <c r="AN31">
        <f t="shared" ca="1" si="7"/>
        <v>126.43874015211662</v>
      </c>
      <c r="AO31">
        <f t="shared" ca="1" si="7"/>
        <v>111.09855329156397</v>
      </c>
      <c r="AP31">
        <f t="shared" ca="1" si="7"/>
        <v>88.117895010839547</v>
      </c>
    </row>
    <row r="32" spans="1:42" x14ac:dyDescent="0.45">
      <c r="A32" t="str">
        <f t="shared" ca="1" si="1"/>
        <v>yes</v>
      </c>
      <c r="B32">
        <f t="shared" ca="1" si="2"/>
        <v>93.650890810177216</v>
      </c>
      <c r="C32">
        <f t="shared" ca="1" si="3"/>
        <v>103.45089081017723</v>
      </c>
      <c r="D32">
        <f t="shared" ca="1" si="4"/>
        <v>98.550890810177222</v>
      </c>
      <c r="E32">
        <v>26</v>
      </c>
      <c r="G32">
        <f t="shared" ca="1" si="9"/>
        <v>79.589499840132262</v>
      </c>
      <c r="H32">
        <f t="shared" ca="1" si="9"/>
        <v>73.097791065721822</v>
      </c>
      <c r="I32">
        <f t="shared" ca="1" si="9"/>
        <v>84.894557671532041</v>
      </c>
      <c r="J32">
        <f t="shared" ca="1" si="9"/>
        <v>102.34165203479165</v>
      </c>
      <c r="K32">
        <f t="shared" ca="1" si="9"/>
        <v>113.86932307206683</v>
      </c>
      <c r="L32">
        <f t="shared" ca="1" si="9"/>
        <v>90.817059169727941</v>
      </c>
      <c r="M32">
        <f t="shared" ca="1" si="9"/>
        <v>88.003410250893708</v>
      </c>
      <c r="N32">
        <f t="shared" ca="1" si="9"/>
        <v>109.75655187309296</v>
      </c>
      <c r="O32">
        <f t="shared" ca="1" si="9"/>
        <v>130.15347385245258</v>
      </c>
      <c r="P32">
        <f t="shared" ca="1" si="9"/>
        <v>92.689776357070713</v>
      </c>
      <c r="Q32">
        <f t="shared" ca="1" si="9"/>
        <v>84.966990982495489</v>
      </c>
      <c r="R32">
        <f t="shared" ca="1" si="9"/>
        <v>103.0065706314375</v>
      </c>
      <c r="S32">
        <f t="shared" ca="1" si="9"/>
        <v>91.909316343884129</v>
      </c>
      <c r="T32">
        <f t="shared" ca="1" si="9"/>
        <v>112.05043991137006</v>
      </c>
      <c r="U32">
        <f t="shared" ca="1" si="9"/>
        <v>98.023647450557107</v>
      </c>
      <c r="V32">
        <f t="shared" ca="1" si="9"/>
        <v>83.932308698139053</v>
      </c>
      <c r="W32">
        <f t="shared" ca="1" si="8"/>
        <v>77.645263483882758</v>
      </c>
      <c r="X32">
        <f t="shared" ca="1" si="8"/>
        <v>76.23378303566902</v>
      </c>
      <c r="Y32">
        <f t="shared" ca="1" si="8"/>
        <v>117.96820361658932</v>
      </c>
      <c r="Z32">
        <f t="shared" ca="1" si="8"/>
        <v>92.09645578467665</v>
      </c>
      <c r="AA32">
        <f t="shared" ca="1" si="8"/>
        <v>95.299260511177224</v>
      </c>
      <c r="AB32">
        <f t="shared" ca="1" si="8"/>
        <v>107.83732829585556</v>
      </c>
      <c r="AC32">
        <f t="shared" ca="1" si="8"/>
        <v>132.0884145184159</v>
      </c>
      <c r="AD32">
        <f t="shared" ca="1" si="8"/>
        <v>98.635831223232486</v>
      </c>
      <c r="AE32">
        <f t="shared" ca="1" si="6"/>
        <v>120.71296261935939</v>
      </c>
      <c r="AF32">
        <f t="shared" ca="1" si="6"/>
        <v>106.08429722433821</v>
      </c>
      <c r="AG32">
        <f t="shared" ca="1" si="6"/>
        <v>98.254251492451459</v>
      </c>
      <c r="AH32">
        <f t="shared" ca="1" si="7"/>
        <v>117.4133148926112</v>
      </c>
      <c r="AI32">
        <f t="shared" ca="1" si="7"/>
        <v>79.114699576422055</v>
      </c>
      <c r="AJ32">
        <f t="shared" ca="1" si="7"/>
        <v>128.10767137410275</v>
      </c>
      <c r="AK32">
        <f t="shared" ca="1" si="7"/>
        <v>112.52902968184715</v>
      </c>
      <c r="AL32">
        <f t="shared" ca="1" si="7"/>
        <v>99.655459477068263</v>
      </c>
      <c r="AM32">
        <f t="shared" ca="1" si="7"/>
        <v>90.841665667133725</v>
      </c>
      <c r="AN32">
        <f t="shared" ca="1" si="7"/>
        <v>102.60336660428895</v>
      </c>
      <c r="AO32">
        <f t="shared" ca="1" si="7"/>
        <v>81.202221794942631</v>
      </c>
      <c r="AP32">
        <f t="shared" ca="1" si="7"/>
        <v>74.406219086949847</v>
      </c>
    </row>
    <row r="33" spans="1:42" x14ac:dyDescent="0.45">
      <c r="A33" t="str">
        <f t="shared" ca="1" si="1"/>
        <v>yes</v>
      </c>
      <c r="B33">
        <f t="shared" ca="1" si="2"/>
        <v>92.295135625979427</v>
      </c>
      <c r="C33">
        <f t="shared" ca="1" si="3"/>
        <v>102.09513562597944</v>
      </c>
      <c r="D33">
        <f t="shared" ca="1" si="4"/>
        <v>97.195135625979432</v>
      </c>
      <c r="E33">
        <v>27</v>
      </c>
      <c r="G33">
        <f t="shared" ca="1" si="9"/>
        <v>105.67517675765993</v>
      </c>
      <c r="H33">
        <f t="shared" ca="1" si="9"/>
        <v>91.663600233567664</v>
      </c>
      <c r="I33">
        <f t="shared" ca="1" si="9"/>
        <v>101.53992652784544</v>
      </c>
      <c r="J33">
        <f t="shared" ca="1" si="9"/>
        <v>67.978535612671834</v>
      </c>
      <c r="K33">
        <f t="shared" ca="1" si="9"/>
        <v>107.74722181573759</v>
      </c>
      <c r="L33">
        <f t="shared" ca="1" si="9"/>
        <v>104.05729238931048</v>
      </c>
      <c r="M33">
        <f t="shared" ca="1" si="9"/>
        <v>101.21904089093081</v>
      </c>
      <c r="N33">
        <f t="shared" ca="1" si="9"/>
        <v>98.821497816100333</v>
      </c>
      <c r="O33">
        <f t="shared" ca="1" si="9"/>
        <v>79.361823271750396</v>
      </c>
      <c r="P33">
        <f t="shared" ca="1" si="9"/>
        <v>97.006691827421534</v>
      </c>
      <c r="Q33">
        <f t="shared" ca="1" si="9"/>
        <v>75.949307657495496</v>
      </c>
      <c r="R33">
        <f t="shared" ca="1" si="9"/>
        <v>72.289418399698405</v>
      </c>
      <c r="S33">
        <f t="shared" ca="1" si="9"/>
        <v>117.36622380929401</v>
      </c>
      <c r="T33">
        <f t="shared" ca="1" si="9"/>
        <v>90.983671814274132</v>
      </c>
      <c r="U33">
        <f t="shared" ca="1" si="9"/>
        <v>93.034738321559871</v>
      </c>
      <c r="V33">
        <f t="shared" ca="1" si="9"/>
        <v>83.834801188013671</v>
      </c>
      <c r="W33">
        <f t="shared" ca="1" si="8"/>
        <v>80.027764223325576</v>
      </c>
      <c r="X33">
        <f t="shared" ca="1" si="8"/>
        <v>121.02864682461149</v>
      </c>
      <c r="Y33">
        <f t="shared" ca="1" si="8"/>
        <v>117.93605782034966</v>
      </c>
      <c r="Z33">
        <f t="shared" ca="1" si="8"/>
        <v>94.931600625226153</v>
      </c>
      <c r="AA33">
        <f t="shared" ca="1" si="8"/>
        <v>75.125799118847752</v>
      </c>
      <c r="AB33">
        <f t="shared" ca="1" si="8"/>
        <v>96.827532672213266</v>
      </c>
      <c r="AC33">
        <f t="shared" ca="1" si="8"/>
        <v>96.273187488477461</v>
      </c>
      <c r="AD33">
        <f t="shared" ca="1" si="8"/>
        <v>88.522042032085039</v>
      </c>
      <c r="AE33">
        <f t="shared" ca="1" si="6"/>
        <v>75.747553247899532</v>
      </c>
      <c r="AF33">
        <f t="shared" ca="1" si="6"/>
        <v>111.59674411271348</v>
      </c>
      <c r="AG33">
        <f t="shared" ca="1" si="6"/>
        <v>131.73174313684356</v>
      </c>
      <c r="AH33">
        <f t="shared" ca="1" si="7"/>
        <v>79.057769517678608</v>
      </c>
      <c r="AI33">
        <f t="shared" ca="1" si="7"/>
        <v>110.56358474395262</v>
      </c>
      <c r="AJ33">
        <f t="shared" ca="1" si="7"/>
        <v>97.738639047587668</v>
      </c>
      <c r="AK33">
        <f t="shared" ca="1" si="7"/>
        <v>101.44782496421527</v>
      </c>
      <c r="AL33">
        <f t="shared" ca="1" si="7"/>
        <v>96.097275170103046</v>
      </c>
      <c r="AM33">
        <f t="shared" ca="1" si="7"/>
        <v>101.66538476776829</v>
      </c>
      <c r="AN33">
        <f t="shared" ca="1" si="7"/>
        <v>128.26708552799425</v>
      </c>
      <c r="AO33">
        <f t="shared" ca="1" si="7"/>
        <v>111.5734243461764</v>
      </c>
      <c r="AP33">
        <f t="shared" ca="1" si="7"/>
        <v>94.336254813858119</v>
      </c>
    </row>
    <row r="34" spans="1:42" x14ac:dyDescent="0.45">
      <c r="A34" t="str">
        <f t="shared" ca="1" si="1"/>
        <v>yes</v>
      </c>
      <c r="B34">
        <f t="shared" ca="1" si="2"/>
        <v>94.390817433059098</v>
      </c>
      <c r="C34">
        <f t="shared" ca="1" si="3"/>
        <v>104.19081743305911</v>
      </c>
      <c r="D34">
        <f t="shared" ca="1" si="4"/>
        <v>99.290817433059104</v>
      </c>
      <c r="E34">
        <v>28</v>
      </c>
      <c r="G34">
        <f t="shared" ca="1" si="9"/>
        <v>117.42096206441065</v>
      </c>
      <c r="H34">
        <f t="shared" ca="1" si="9"/>
        <v>95.757218340878552</v>
      </c>
      <c r="I34">
        <f t="shared" ca="1" si="9"/>
        <v>81.078427872813592</v>
      </c>
      <c r="J34">
        <f t="shared" ca="1" si="9"/>
        <v>85.161332294458546</v>
      </c>
      <c r="K34">
        <f t="shared" ca="1" si="9"/>
        <v>113.47293018081973</v>
      </c>
      <c r="L34">
        <f t="shared" ca="1" si="9"/>
        <v>80.319782049934076</v>
      </c>
      <c r="M34">
        <f t="shared" ca="1" si="9"/>
        <v>107.12170821341574</v>
      </c>
      <c r="N34">
        <f t="shared" ca="1" si="9"/>
        <v>81.036088126729567</v>
      </c>
      <c r="O34">
        <f t="shared" ca="1" si="9"/>
        <v>91.784236847977994</v>
      </c>
      <c r="P34">
        <f t="shared" ca="1" si="9"/>
        <v>98.575545944227954</v>
      </c>
      <c r="Q34">
        <f t="shared" ca="1" si="9"/>
        <v>95.516417630732448</v>
      </c>
      <c r="R34">
        <f t="shared" ca="1" si="9"/>
        <v>106.12794799057183</v>
      </c>
      <c r="S34">
        <f t="shared" ca="1" si="9"/>
        <v>73.55343755630048</v>
      </c>
      <c r="T34">
        <f t="shared" ca="1" si="9"/>
        <v>106.87448974310347</v>
      </c>
      <c r="U34">
        <f t="shared" ca="1" si="9"/>
        <v>82.216812475603177</v>
      </c>
      <c r="V34">
        <f t="shared" ca="1" si="9"/>
        <v>88.432196973298346</v>
      </c>
      <c r="W34">
        <f t="shared" ca="1" si="8"/>
        <v>83.476060820043728</v>
      </c>
      <c r="X34">
        <f t="shared" ca="1" si="8"/>
        <v>106.32636386248849</v>
      </c>
      <c r="Y34">
        <f t="shared" ca="1" si="8"/>
        <v>100.62564480369485</v>
      </c>
      <c r="Z34">
        <f t="shared" ca="1" si="8"/>
        <v>92.254883981376508</v>
      </c>
      <c r="AA34">
        <f t="shared" ca="1" si="8"/>
        <v>95.199561758682904</v>
      </c>
      <c r="AB34">
        <f t="shared" ca="1" si="8"/>
        <v>115.24208272375887</v>
      </c>
      <c r="AC34">
        <f t="shared" ca="1" si="8"/>
        <v>86.29629476529368</v>
      </c>
      <c r="AD34">
        <f t="shared" ca="1" si="8"/>
        <v>107.99928879075753</v>
      </c>
      <c r="AE34">
        <f t="shared" ca="1" si="6"/>
        <v>115.41175531890306</v>
      </c>
      <c r="AF34">
        <f t="shared" ca="1" si="6"/>
        <v>108.68187115165961</v>
      </c>
      <c r="AG34">
        <f t="shared" ca="1" si="6"/>
        <v>122.65789335931562</v>
      </c>
      <c r="AH34">
        <f t="shared" ca="1" si="7"/>
        <v>125.23412264984734</v>
      </c>
      <c r="AI34">
        <f t="shared" ca="1" si="7"/>
        <v>77.907880145806644</v>
      </c>
      <c r="AJ34">
        <f t="shared" ca="1" si="7"/>
        <v>107.79453372341712</v>
      </c>
      <c r="AK34">
        <f t="shared" ca="1" si="7"/>
        <v>84.233447278398572</v>
      </c>
      <c r="AL34">
        <f t="shared" ca="1" si="7"/>
        <v>106.07024291316317</v>
      </c>
      <c r="AM34">
        <f t="shared" ca="1" si="7"/>
        <v>110.65523725662803</v>
      </c>
      <c r="AN34">
        <f t="shared" ca="1" si="7"/>
        <v>99.041984348034305</v>
      </c>
      <c r="AO34">
        <f t="shared" ca="1" si="7"/>
        <v>100.8619043611683</v>
      </c>
      <c r="AP34">
        <f t="shared" ca="1" si="7"/>
        <v>124.04883927241274</v>
      </c>
    </row>
    <row r="35" spans="1:42" x14ac:dyDescent="0.45">
      <c r="A35" t="str">
        <f t="shared" ca="1" si="1"/>
        <v>yes</v>
      </c>
      <c r="B35">
        <f t="shared" ca="1" si="2"/>
        <v>92.803793231861874</v>
      </c>
      <c r="C35">
        <f t="shared" ca="1" si="3"/>
        <v>102.60379323186189</v>
      </c>
      <c r="D35">
        <f t="shared" ca="1" si="4"/>
        <v>97.70379323186188</v>
      </c>
      <c r="E35">
        <v>29</v>
      </c>
      <c r="G35">
        <f t="shared" ca="1" si="9"/>
        <v>105.4523542522484</v>
      </c>
      <c r="H35">
        <f t="shared" ca="1" si="9"/>
        <v>97.8272423383725</v>
      </c>
      <c r="I35">
        <f t="shared" ca="1" si="9"/>
        <v>98.719406803453467</v>
      </c>
      <c r="J35">
        <f t="shared" ca="1" si="9"/>
        <v>102.57574307775583</v>
      </c>
      <c r="K35">
        <f t="shared" ca="1" si="9"/>
        <v>101.97417266199737</v>
      </c>
      <c r="L35">
        <f t="shared" ca="1" si="9"/>
        <v>108.96751024343445</v>
      </c>
      <c r="M35">
        <f t="shared" ca="1" si="9"/>
        <v>94.175687102419516</v>
      </c>
      <c r="N35">
        <f t="shared" ca="1" si="9"/>
        <v>93.762382132059969</v>
      </c>
      <c r="O35">
        <f t="shared" ca="1" si="9"/>
        <v>101.99256959936076</v>
      </c>
      <c r="P35">
        <f t="shared" ca="1" si="9"/>
        <v>98.989028783990989</v>
      </c>
      <c r="Q35">
        <f t="shared" ca="1" si="9"/>
        <v>104.7761288971503</v>
      </c>
      <c r="R35">
        <f t="shared" ca="1" si="9"/>
        <v>166.20178023344829</v>
      </c>
      <c r="S35">
        <f t="shared" ca="1" si="9"/>
        <v>116.41128595854292</v>
      </c>
      <c r="T35">
        <f t="shared" ca="1" si="9"/>
        <v>69.330557499487995</v>
      </c>
      <c r="U35">
        <f t="shared" ca="1" si="9"/>
        <v>81.580692705541836</v>
      </c>
      <c r="V35">
        <f t="shared" ca="1" si="9"/>
        <v>53.819155358540456</v>
      </c>
      <c r="W35">
        <f t="shared" ca="1" si="8"/>
        <v>112.19567509957862</v>
      </c>
      <c r="X35">
        <f t="shared" ca="1" si="8"/>
        <v>92.225601204998</v>
      </c>
      <c r="Y35">
        <f t="shared" ca="1" si="8"/>
        <v>94.071676224589282</v>
      </c>
      <c r="Z35">
        <f t="shared" ca="1" si="8"/>
        <v>95.369013765251324</v>
      </c>
      <c r="AA35">
        <f t="shared" ca="1" si="8"/>
        <v>115.00540822764802</v>
      </c>
      <c r="AB35">
        <f t="shared" ca="1" si="8"/>
        <v>108.73633526566698</v>
      </c>
      <c r="AC35">
        <f t="shared" ca="1" si="8"/>
        <v>92.592158177804549</v>
      </c>
      <c r="AD35">
        <f t="shared" ca="1" si="8"/>
        <v>99.103131984947964</v>
      </c>
      <c r="AE35">
        <f t="shared" ca="1" si="6"/>
        <v>106.7495471761108</v>
      </c>
      <c r="AF35">
        <f t="shared" ca="1" si="6"/>
        <v>94.536737057033193</v>
      </c>
      <c r="AG35">
        <f t="shared" ca="1" si="6"/>
        <v>66.37268744714072</v>
      </c>
      <c r="AH35">
        <f t="shared" ca="1" si="7"/>
        <v>74.808777990950034</v>
      </c>
      <c r="AI35">
        <f t="shared" ca="1" si="7"/>
        <v>72.499735910471998</v>
      </c>
      <c r="AJ35">
        <f t="shared" ca="1" si="7"/>
        <v>113.56423289807171</v>
      </c>
      <c r="AK35">
        <f t="shared" ca="1" si="7"/>
        <v>96.742164775118241</v>
      </c>
      <c r="AL35">
        <f t="shared" ca="1" si="7"/>
        <v>95.178096389799691</v>
      </c>
      <c r="AM35">
        <f t="shared" ca="1" si="7"/>
        <v>90.336951394216669</v>
      </c>
      <c r="AN35">
        <f t="shared" ca="1" si="7"/>
        <v>86.125269821146134</v>
      </c>
      <c r="AO35">
        <f t="shared" ca="1" si="7"/>
        <v>121.32889625667616</v>
      </c>
      <c r="AP35">
        <f t="shared" ca="1" si="7"/>
        <v>93.238761632001953</v>
      </c>
    </row>
    <row r="36" spans="1:42" x14ac:dyDescent="0.45">
      <c r="A36" t="str">
        <f t="shared" ca="1" si="1"/>
        <v>yes</v>
      </c>
      <c r="B36">
        <f t="shared" ca="1" si="2"/>
        <v>99.068624441111638</v>
      </c>
      <c r="C36">
        <f t="shared" ca="1" si="3"/>
        <v>108.86862444111165</v>
      </c>
      <c r="D36">
        <f t="shared" ca="1" si="4"/>
        <v>103.96862444111164</v>
      </c>
      <c r="E36">
        <v>30</v>
      </c>
      <c r="G36">
        <f t="shared" ca="1" si="9"/>
        <v>123.55130384524702</v>
      </c>
      <c r="H36">
        <f t="shared" ca="1" si="9"/>
        <v>130.10547400495093</v>
      </c>
      <c r="I36">
        <f t="shared" ca="1" si="9"/>
        <v>101.79448163046369</v>
      </c>
      <c r="J36">
        <f t="shared" ca="1" si="9"/>
        <v>93.969028646086656</v>
      </c>
      <c r="K36">
        <f t="shared" ca="1" si="9"/>
        <v>81.175035127360104</v>
      </c>
      <c r="L36">
        <f t="shared" ca="1" si="9"/>
        <v>107.3321105371113</v>
      </c>
      <c r="M36">
        <f t="shared" ca="1" si="9"/>
        <v>108.96746913378168</v>
      </c>
      <c r="N36">
        <f t="shared" ca="1" si="9"/>
        <v>105.75042762227746</v>
      </c>
      <c r="O36">
        <f t="shared" ca="1" si="9"/>
        <v>111.73493253845953</v>
      </c>
      <c r="P36">
        <f t="shared" ca="1" si="9"/>
        <v>113.09962108497153</v>
      </c>
      <c r="Q36">
        <f t="shared" ca="1" si="9"/>
        <v>104.77564876199708</v>
      </c>
      <c r="R36">
        <f t="shared" ca="1" si="9"/>
        <v>117.83370529008427</v>
      </c>
      <c r="S36">
        <f t="shared" ca="1" si="9"/>
        <v>126.48136503237478</v>
      </c>
      <c r="T36">
        <f t="shared" ca="1" si="9"/>
        <v>101.78701102004302</v>
      </c>
      <c r="U36">
        <f t="shared" ca="1" si="9"/>
        <v>100.52156179565229</v>
      </c>
      <c r="V36">
        <f t="shared" ca="1" si="9"/>
        <v>122.47942081952075</v>
      </c>
      <c r="W36">
        <f t="shared" ca="1" si="8"/>
        <v>104.17313206517677</v>
      </c>
      <c r="X36">
        <f t="shared" ca="1" si="8"/>
        <v>99.009753709512012</v>
      </c>
      <c r="Y36">
        <f t="shared" ca="1" si="8"/>
        <v>87.78533100020951</v>
      </c>
      <c r="Z36">
        <f t="shared" ca="1" si="8"/>
        <v>118.2864052287013</v>
      </c>
      <c r="AA36">
        <f t="shared" ca="1" si="8"/>
        <v>72.406097466767605</v>
      </c>
      <c r="AB36">
        <f t="shared" ca="1" si="8"/>
        <v>94.586391083984253</v>
      </c>
      <c r="AC36">
        <f t="shared" ca="1" si="8"/>
        <v>98.239313446594835</v>
      </c>
      <c r="AD36">
        <f t="shared" ca="1" si="8"/>
        <v>87.350776233161483</v>
      </c>
      <c r="AE36">
        <f t="shared" ca="1" si="6"/>
        <v>121.05922893954423</v>
      </c>
      <c r="AF36">
        <f t="shared" ca="1" si="6"/>
        <v>74.217008955905143</v>
      </c>
      <c r="AG36">
        <f t="shared" ca="1" si="6"/>
        <v>101.05120459185784</v>
      </c>
      <c r="AH36">
        <f t="shared" ca="1" si="7"/>
        <v>126.27859156646556</v>
      </c>
      <c r="AI36">
        <f t="shared" ca="1" si="7"/>
        <v>88.617848547813423</v>
      </c>
      <c r="AJ36">
        <f t="shared" ca="1" si="7"/>
        <v>108.05236429915166</v>
      </c>
      <c r="AK36">
        <f t="shared" ca="1" si="7"/>
        <v>73.253256866097132</v>
      </c>
      <c r="AL36">
        <f t="shared" ca="1" si="7"/>
        <v>99.790426114329463</v>
      </c>
      <c r="AM36">
        <f t="shared" ca="1" si="7"/>
        <v>104.88386645210555</v>
      </c>
      <c r="AN36">
        <f t="shared" ca="1" si="7"/>
        <v>105.50098266250006</v>
      </c>
      <c r="AO36">
        <f t="shared" ca="1" si="7"/>
        <v>105.59160581780699</v>
      </c>
      <c r="AP36">
        <f t="shared" ca="1" si="7"/>
        <v>121.37829794195279</v>
      </c>
    </row>
    <row r="37" spans="1:42" x14ac:dyDescent="0.45">
      <c r="A37" t="str">
        <f t="shared" ca="1" si="1"/>
        <v>yes</v>
      </c>
      <c r="B37">
        <f t="shared" ca="1" si="2"/>
        <v>94.943191851108566</v>
      </c>
      <c r="C37">
        <f t="shared" ca="1" si="3"/>
        <v>104.74319185110858</v>
      </c>
      <c r="D37">
        <f t="shared" ca="1" si="4"/>
        <v>99.843191851108571</v>
      </c>
      <c r="E37">
        <v>31</v>
      </c>
      <c r="G37">
        <f t="shared" ca="1" si="9"/>
        <v>84.607863652620935</v>
      </c>
      <c r="H37">
        <f t="shared" ca="1" si="9"/>
        <v>109.09724869561013</v>
      </c>
      <c r="I37">
        <f t="shared" ca="1" si="9"/>
        <v>100.65676603505479</v>
      </c>
      <c r="J37">
        <f t="shared" ca="1" si="9"/>
        <v>108.3243595681967</v>
      </c>
      <c r="K37">
        <f t="shared" ca="1" si="9"/>
        <v>75.881291782673728</v>
      </c>
      <c r="L37">
        <f t="shared" ca="1" si="9"/>
        <v>100.21624511584959</v>
      </c>
      <c r="M37">
        <f t="shared" ca="1" si="9"/>
        <v>102.75387386344896</v>
      </c>
      <c r="N37">
        <f t="shared" ca="1" si="9"/>
        <v>102.09873631566894</v>
      </c>
      <c r="O37">
        <f t="shared" ca="1" si="9"/>
        <v>122.72591146519088</v>
      </c>
      <c r="P37">
        <f t="shared" ca="1" si="9"/>
        <v>84.136900516605166</v>
      </c>
      <c r="Q37">
        <f t="shared" ca="1" si="9"/>
        <v>115.36549143620886</v>
      </c>
      <c r="R37">
        <f t="shared" ca="1" si="9"/>
        <v>87.05505295010947</v>
      </c>
      <c r="S37">
        <f t="shared" ca="1" si="9"/>
        <v>103.66182965621289</v>
      </c>
      <c r="T37">
        <f t="shared" ca="1" si="9"/>
        <v>86.520175169182295</v>
      </c>
      <c r="U37">
        <f t="shared" ca="1" si="9"/>
        <v>93.361841103742634</v>
      </c>
      <c r="V37">
        <f t="shared" ca="1" si="9"/>
        <v>110.04924105225176</v>
      </c>
      <c r="W37">
        <f t="shared" ca="1" si="8"/>
        <v>116.03856050323859</v>
      </c>
      <c r="X37">
        <f t="shared" ca="1" si="8"/>
        <v>94.781091639678209</v>
      </c>
      <c r="Y37">
        <f t="shared" ca="1" si="8"/>
        <v>96.873582347834315</v>
      </c>
      <c r="Z37">
        <f t="shared" ca="1" si="8"/>
        <v>96.849046879953889</v>
      </c>
      <c r="AA37">
        <f t="shared" ca="1" si="8"/>
        <v>112.38619114517741</v>
      </c>
      <c r="AB37">
        <f t="shared" ca="1" si="8"/>
        <v>103.8183377455841</v>
      </c>
      <c r="AC37">
        <f t="shared" ca="1" si="8"/>
        <v>83.336038573976481</v>
      </c>
      <c r="AD37">
        <f t="shared" ca="1" si="8"/>
        <v>126.01651095614805</v>
      </c>
      <c r="AE37">
        <f t="shared" ca="1" si="6"/>
        <v>99.888878587754107</v>
      </c>
      <c r="AF37">
        <f t="shared" ca="1" si="6"/>
        <v>96.137046056491556</v>
      </c>
      <c r="AG37">
        <f t="shared" ca="1" si="6"/>
        <v>82.089819242539932</v>
      </c>
      <c r="AH37">
        <f t="shared" ca="1" si="7"/>
        <v>110.71047033925552</v>
      </c>
      <c r="AI37">
        <f t="shared" ca="1" si="7"/>
        <v>86.274813660275441</v>
      </c>
      <c r="AJ37">
        <f t="shared" ca="1" si="7"/>
        <v>102.39616393924743</v>
      </c>
      <c r="AK37">
        <f t="shared" ca="1" si="7"/>
        <v>128.60840248169114</v>
      </c>
      <c r="AL37">
        <f t="shared" ca="1" si="7"/>
        <v>96.332693907304247</v>
      </c>
      <c r="AM37">
        <f t="shared" ca="1" si="7"/>
        <v>82.570995348059427</v>
      </c>
      <c r="AN37">
        <f t="shared" ca="1" si="7"/>
        <v>92.606326516692363</v>
      </c>
      <c r="AO37">
        <f t="shared" ca="1" si="7"/>
        <v>111.99227961686535</v>
      </c>
      <c r="AP37">
        <f t="shared" ca="1" si="7"/>
        <v>88.134828773513917</v>
      </c>
    </row>
    <row r="38" spans="1:42" x14ac:dyDescent="0.45">
      <c r="A38" t="str">
        <f t="shared" ca="1" si="1"/>
        <v>yes</v>
      </c>
      <c r="B38">
        <f t="shared" ca="1" si="2"/>
        <v>96.298650107641976</v>
      </c>
      <c r="C38">
        <f t="shared" ca="1" si="3"/>
        <v>106.09865010764199</v>
      </c>
      <c r="D38">
        <f t="shared" ca="1" si="4"/>
        <v>101.19865010764198</v>
      </c>
      <c r="E38">
        <v>32</v>
      </c>
      <c r="G38">
        <f t="shared" ca="1" si="9"/>
        <v>92.393530250116925</v>
      </c>
      <c r="H38">
        <f t="shared" ca="1" si="9"/>
        <v>72.623324966599327</v>
      </c>
      <c r="I38">
        <f t="shared" ca="1" si="9"/>
        <v>111.97277081939566</v>
      </c>
      <c r="J38">
        <f t="shared" ca="1" si="9"/>
        <v>108.58036747338936</v>
      </c>
      <c r="K38">
        <f t="shared" ca="1" si="9"/>
        <v>72.851852870833952</v>
      </c>
      <c r="L38">
        <f t="shared" ca="1" si="9"/>
        <v>97.39678881093721</v>
      </c>
      <c r="M38">
        <f t="shared" ca="1" si="9"/>
        <v>116.60856589488178</v>
      </c>
      <c r="N38">
        <f t="shared" ca="1" si="9"/>
        <v>104.72643365968526</v>
      </c>
      <c r="O38">
        <f t="shared" ca="1" si="9"/>
        <v>120.66527003516622</v>
      </c>
      <c r="P38">
        <f t="shared" ca="1" si="9"/>
        <v>107.505350555869</v>
      </c>
      <c r="Q38">
        <f t="shared" ca="1" si="9"/>
        <v>100.45868823566634</v>
      </c>
      <c r="R38">
        <f t="shared" ca="1" si="9"/>
        <v>133.09630064732258</v>
      </c>
      <c r="S38">
        <f t="shared" ca="1" si="9"/>
        <v>116.35360200955355</v>
      </c>
      <c r="T38">
        <f t="shared" ca="1" si="9"/>
        <v>111.99671167356593</v>
      </c>
      <c r="U38">
        <f t="shared" ca="1" si="9"/>
        <v>98.808044706156949</v>
      </c>
      <c r="V38">
        <f t="shared" ca="1" si="9"/>
        <v>76.799246870762289</v>
      </c>
      <c r="W38">
        <f t="shared" ca="1" si="8"/>
        <v>88.229894435966386</v>
      </c>
      <c r="X38">
        <f t="shared" ca="1" si="8"/>
        <v>97.934883271490008</v>
      </c>
      <c r="Y38">
        <f t="shared" ca="1" si="8"/>
        <v>107.5632034310013</v>
      </c>
      <c r="Z38">
        <f t="shared" ca="1" si="8"/>
        <v>110.60640758344269</v>
      </c>
      <c r="AA38">
        <f t="shared" ca="1" si="8"/>
        <v>121.1488783312322</v>
      </c>
      <c r="AB38">
        <f t="shared" ca="1" si="8"/>
        <v>104.12822919348545</v>
      </c>
      <c r="AC38">
        <f t="shared" ca="1" si="8"/>
        <v>87.859660231688764</v>
      </c>
      <c r="AD38">
        <f t="shared" ca="1" si="8"/>
        <v>94.651441497283002</v>
      </c>
      <c r="AE38">
        <f t="shared" ca="1" si="6"/>
        <v>70.578547050942859</v>
      </c>
      <c r="AF38">
        <f t="shared" ca="1" si="6"/>
        <v>124.81060182650995</v>
      </c>
      <c r="AG38">
        <f t="shared" ca="1" si="6"/>
        <v>101.25106765166733</v>
      </c>
      <c r="AH38">
        <f t="shared" ca="1" si="7"/>
        <v>77.185899666927696</v>
      </c>
      <c r="AI38">
        <f t="shared" ca="1" si="7"/>
        <v>99.208269545228532</v>
      </c>
      <c r="AJ38">
        <f t="shared" ca="1" si="7"/>
        <v>91.040924573382043</v>
      </c>
      <c r="AK38">
        <f t="shared" ca="1" si="7"/>
        <v>109.99700394379728</v>
      </c>
      <c r="AL38">
        <f t="shared" ca="1" si="7"/>
        <v>85.13967703225191</v>
      </c>
      <c r="AM38">
        <f t="shared" ca="1" si="7"/>
        <v>99.140649323256653</v>
      </c>
      <c r="AN38">
        <f t="shared" ca="1" si="7"/>
        <v>93.398271637997183</v>
      </c>
      <c r="AO38">
        <f t="shared" ca="1" si="7"/>
        <v>100.69485864173146</v>
      </c>
      <c r="AP38">
        <f t="shared" ca="1" si="7"/>
        <v>135.74618552592702</v>
      </c>
    </row>
    <row r="39" spans="1:42" x14ac:dyDescent="0.45">
      <c r="A39" t="str">
        <f t="shared" ca="1" si="1"/>
        <v>yes</v>
      </c>
      <c r="B39">
        <f t="shared" ca="1" si="2"/>
        <v>96.273536381682064</v>
      </c>
      <c r="C39">
        <f t="shared" ca="1" si="3"/>
        <v>106.07353638168208</v>
      </c>
      <c r="D39">
        <f t="shared" ca="1" si="4"/>
        <v>101.17353638168207</v>
      </c>
      <c r="E39">
        <v>33</v>
      </c>
      <c r="G39">
        <f t="shared" ca="1" si="9"/>
        <v>89.766330273504892</v>
      </c>
      <c r="H39">
        <f t="shared" ca="1" si="9"/>
        <v>111.37223511351903</v>
      </c>
      <c r="I39">
        <f t="shared" ca="1" si="9"/>
        <v>123.55461242844282</v>
      </c>
      <c r="J39">
        <f t="shared" ca="1" si="9"/>
        <v>104.69081153688387</v>
      </c>
      <c r="K39">
        <f t="shared" ca="1" si="9"/>
        <v>120.50586470850112</v>
      </c>
      <c r="L39">
        <f t="shared" ca="1" si="9"/>
        <v>76.810823644545039</v>
      </c>
      <c r="M39">
        <f t="shared" ca="1" si="9"/>
        <v>123.30770123788879</v>
      </c>
      <c r="N39">
        <f t="shared" ca="1" si="9"/>
        <v>107.93491478943209</v>
      </c>
      <c r="O39">
        <f t="shared" ca="1" si="9"/>
        <v>106.89665093356592</v>
      </c>
      <c r="P39">
        <f t="shared" ca="1" si="9"/>
        <v>85.854065329627971</v>
      </c>
      <c r="Q39">
        <f t="shared" ca="1" si="9"/>
        <v>102.9556304494638</v>
      </c>
      <c r="R39">
        <f t="shared" ca="1" si="9"/>
        <v>98.69462874443316</v>
      </c>
      <c r="S39">
        <f t="shared" ca="1" si="9"/>
        <v>70.720238692753114</v>
      </c>
      <c r="T39">
        <f t="shared" ca="1" si="9"/>
        <v>121.41548742864353</v>
      </c>
      <c r="U39">
        <f t="shared" ca="1" si="9"/>
        <v>109.21150768249214</v>
      </c>
      <c r="V39">
        <f t="shared" ca="1" si="9"/>
        <v>108.49660187889674</v>
      </c>
      <c r="W39">
        <f t="shared" ca="1" si="8"/>
        <v>88.905409933416422</v>
      </c>
      <c r="X39">
        <f t="shared" ca="1" si="8"/>
        <v>116.86800858395789</v>
      </c>
      <c r="Y39">
        <f t="shared" ca="1" si="8"/>
        <v>85.894806731615176</v>
      </c>
      <c r="Z39">
        <f t="shared" ca="1" si="8"/>
        <v>116.03027539157343</v>
      </c>
      <c r="AA39">
        <f t="shared" ca="1" si="8"/>
        <v>89.059782446413749</v>
      </c>
      <c r="AB39">
        <f t="shared" ca="1" si="8"/>
        <v>88.398592130908696</v>
      </c>
      <c r="AC39">
        <f t="shared" ca="1" si="8"/>
        <v>98.448151623779154</v>
      </c>
      <c r="AD39">
        <f t="shared" ca="1" si="8"/>
        <v>108.09559644457356</v>
      </c>
      <c r="AE39">
        <f t="shared" ca="1" si="6"/>
        <v>114.25066265762555</v>
      </c>
      <c r="AF39">
        <f t="shared" ca="1" si="6"/>
        <v>68.793443354215583</v>
      </c>
      <c r="AG39">
        <f t="shared" ca="1" si="6"/>
        <v>85.352499516232186</v>
      </c>
      <c r="AH39">
        <f t="shared" ca="1" si="7"/>
        <v>104.0807011418766</v>
      </c>
      <c r="AI39">
        <f t="shared" ca="1" si="7"/>
        <v>110.01215660289897</v>
      </c>
      <c r="AJ39">
        <f t="shared" ca="1" si="7"/>
        <v>112.65814518669427</v>
      </c>
      <c r="AK39">
        <f t="shared" ca="1" si="7"/>
        <v>86.292269132524538</v>
      </c>
      <c r="AL39">
        <f t="shared" ca="1" si="7"/>
        <v>104.82481516584734</v>
      </c>
      <c r="AM39">
        <f t="shared" ca="1" si="7"/>
        <v>119.89899858103097</v>
      </c>
      <c r="AN39">
        <f t="shared" ca="1" si="7"/>
        <v>90.900880771225317</v>
      </c>
      <c r="AO39">
        <f t="shared" ca="1" si="7"/>
        <v>83.887607122953142</v>
      </c>
      <c r="AP39">
        <f t="shared" ca="1" si="7"/>
        <v>107.40640234859904</v>
      </c>
    </row>
    <row r="40" spans="1:42" x14ac:dyDescent="0.45">
      <c r="A40" t="str">
        <f t="shared" ca="1" si="1"/>
        <v>yes</v>
      </c>
      <c r="B40">
        <f t="shared" ca="1" si="2"/>
        <v>92.138285447350299</v>
      </c>
      <c r="C40">
        <f t="shared" ca="1" si="3"/>
        <v>101.93828544735031</v>
      </c>
      <c r="D40">
        <f t="shared" ca="1" si="4"/>
        <v>97.038285447350304</v>
      </c>
      <c r="E40">
        <v>34</v>
      </c>
      <c r="G40">
        <f t="shared" ca="1" si="9"/>
        <v>89.184677514792895</v>
      </c>
      <c r="H40">
        <f t="shared" ca="1" si="9"/>
        <v>100.50626325093171</v>
      </c>
      <c r="I40">
        <f t="shared" ca="1" si="9"/>
        <v>123.52637691363336</v>
      </c>
      <c r="J40">
        <f t="shared" ca="1" si="9"/>
        <v>85.001538483958711</v>
      </c>
      <c r="K40">
        <f t="shared" ca="1" si="9"/>
        <v>97.139034166624839</v>
      </c>
      <c r="L40">
        <f t="shared" ca="1" si="9"/>
        <v>84.764974709150152</v>
      </c>
      <c r="M40">
        <f t="shared" ca="1" si="9"/>
        <v>92.572961287177037</v>
      </c>
      <c r="N40">
        <f t="shared" ca="1" si="9"/>
        <v>69.166761298931846</v>
      </c>
      <c r="O40">
        <f t="shared" ca="1" si="9"/>
        <v>90.379943058677412</v>
      </c>
      <c r="P40">
        <f t="shared" ca="1" si="9"/>
        <v>76.51045268819648</v>
      </c>
      <c r="Q40">
        <f t="shared" ca="1" si="9"/>
        <v>114.03272927466415</v>
      </c>
      <c r="R40">
        <f t="shared" ca="1" si="9"/>
        <v>111.18483216932484</v>
      </c>
      <c r="S40">
        <f t="shared" ca="1" si="9"/>
        <v>97.808212520686908</v>
      </c>
      <c r="T40">
        <f t="shared" ca="1" si="9"/>
        <v>125.41541256953499</v>
      </c>
      <c r="U40">
        <f t="shared" ca="1" si="9"/>
        <v>88.417664714814691</v>
      </c>
      <c r="V40">
        <f t="shared" ca="1" si="9"/>
        <v>78.697541773921415</v>
      </c>
      <c r="W40">
        <f t="shared" ca="1" si="8"/>
        <v>92.083077847308545</v>
      </c>
      <c r="X40">
        <f t="shared" ca="1" si="8"/>
        <v>106.20861901229223</v>
      </c>
      <c r="Y40">
        <f t="shared" ca="1" si="8"/>
        <v>105.40752642907924</v>
      </c>
      <c r="Z40">
        <f t="shared" ca="1" si="8"/>
        <v>60.731782584926826</v>
      </c>
      <c r="AA40">
        <f t="shared" ca="1" si="8"/>
        <v>110.44961868558966</v>
      </c>
      <c r="AB40">
        <f t="shared" ca="1" si="8"/>
        <v>123.7093376868139</v>
      </c>
      <c r="AC40">
        <f t="shared" ca="1" si="8"/>
        <v>98.166524348762906</v>
      </c>
      <c r="AD40">
        <f t="shared" ca="1" si="8"/>
        <v>70.247157440046095</v>
      </c>
      <c r="AE40">
        <f t="shared" ca="1" si="6"/>
        <v>95.736985673482749</v>
      </c>
      <c r="AF40">
        <f t="shared" ca="1" si="6"/>
        <v>100.97288217352641</v>
      </c>
      <c r="AG40">
        <f t="shared" ca="1" si="6"/>
        <v>99.572142995064155</v>
      </c>
      <c r="AH40">
        <f t="shared" ca="1" si="7"/>
        <v>95.106132006667679</v>
      </c>
      <c r="AI40">
        <f t="shared" ca="1" si="7"/>
        <v>96.764159695973959</v>
      </c>
      <c r="AJ40">
        <f t="shared" ca="1" si="7"/>
        <v>111.36205637795085</v>
      </c>
      <c r="AK40">
        <f t="shared" ca="1" si="7"/>
        <v>94.834446481859388</v>
      </c>
      <c r="AL40">
        <f t="shared" ca="1" si="7"/>
        <v>86.328237591321169</v>
      </c>
      <c r="AM40">
        <f t="shared" ca="1" si="7"/>
        <v>81.895636208144964</v>
      </c>
      <c r="AN40">
        <f t="shared" ca="1" si="7"/>
        <v>104.56983664549745</v>
      </c>
      <c r="AO40">
        <f t="shared" ca="1" si="7"/>
        <v>112.64308530445962</v>
      </c>
      <c r="AP40">
        <f t="shared" ca="1" si="7"/>
        <v>122.27965452082228</v>
      </c>
    </row>
    <row r="41" spans="1:42" x14ac:dyDescent="0.45">
      <c r="A41" t="str">
        <f t="shared" ca="1" si="1"/>
        <v>yes</v>
      </c>
      <c r="B41">
        <f t="shared" ca="1" si="2"/>
        <v>93.271604818911896</v>
      </c>
      <c r="C41">
        <f t="shared" ca="1" si="3"/>
        <v>103.07160481891191</v>
      </c>
      <c r="D41">
        <f t="shared" ca="1" si="4"/>
        <v>98.171604818911902</v>
      </c>
      <c r="E41">
        <v>35</v>
      </c>
      <c r="G41">
        <f t="shared" ca="1" si="9"/>
        <v>95.821544730992429</v>
      </c>
      <c r="H41">
        <f t="shared" ca="1" si="9"/>
        <v>78.597459545817713</v>
      </c>
      <c r="I41">
        <f t="shared" ca="1" si="9"/>
        <v>90.797681410593654</v>
      </c>
      <c r="J41">
        <f t="shared" ca="1" si="9"/>
        <v>109.33425504750819</v>
      </c>
      <c r="K41">
        <f t="shared" ca="1" si="9"/>
        <v>102.14337933536544</v>
      </c>
      <c r="L41">
        <f t="shared" ca="1" si="9"/>
        <v>112.69432142500509</v>
      </c>
      <c r="M41">
        <f t="shared" ca="1" si="9"/>
        <v>96.745051597048416</v>
      </c>
      <c r="N41">
        <f t="shared" ca="1" si="9"/>
        <v>93.617703055717556</v>
      </c>
      <c r="O41">
        <f t="shared" ca="1" si="9"/>
        <v>93.620618288931027</v>
      </c>
      <c r="P41">
        <f t="shared" ca="1" si="9"/>
        <v>110.38969386713551</v>
      </c>
      <c r="Q41">
        <f t="shared" ca="1" si="9"/>
        <v>105.16332970005148</v>
      </c>
      <c r="R41">
        <f t="shared" ca="1" si="9"/>
        <v>96.663953291495034</v>
      </c>
      <c r="S41">
        <f t="shared" ca="1" si="9"/>
        <v>117.01933493924508</v>
      </c>
      <c r="T41">
        <f t="shared" ca="1" si="9"/>
        <v>77.080626988290504</v>
      </c>
      <c r="U41">
        <f t="shared" ca="1" si="9"/>
        <v>65.828960089317363</v>
      </c>
      <c r="V41">
        <f t="shared" ca="1" si="9"/>
        <v>105.10178312098104</v>
      </c>
      <c r="W41">
        <f t="shared" ca="1" si="8"/>
        <v>100.18306140640871</v>
      </c>
      <c r="X41">
        <f t="shared" ca="1" si="8"/>
        <v>84.853819571044156</v>
      </c>
      <c r="Y41">
        <f t="shared" ca="1" si="8"/>
        <v>101.9898049198901</v>
      </c>
      <c r="Z41">
        <f t="shared" ca="1" si="8"/>
        <v>103.67998936079459</v>
      </c>
      <c r="AA41">
        <f t="shared" ca="1" si="8"/>
        <v>96.90332957587799</v>
      </c>
      <c r="AB41">
        <f t="shared" ca="1" si="8"/>
        <v>102.01935710325087</v>
      </c>
      <c r="AC41">
        <f t="shared" ca="1" si="8"/>
        <v>99.40616634031241</v>
      </c>
      <c r="AD41">
        <f t="shared" ca="1" si="8"/>
        <v>100.67959769268238</v>
      </c>
      <c r="AE41">
        <f t="shared" ca="1" si="6"/>
        <v>113.92179993577622</v>
      </c>
      <c r="AF41">
        <f t="shared" ca="1" si="6"/>
        <v>109.59880046990752</v>
      </c>
      <c r="AG41">
        <f t="shared" ca="1" si="6"/>
        <v>94.469044736553187</v>
      </c>
      <c r="AH41">
        <f t="shared" ca="1" si="7"/>
        <v>80.740207440955999</v>
      </c>
      <c r="AI41">
        <f t="shared" ca="1" si="7"/>
        <v>101.02701423080241</v>
      </c>
      <c r="AJ41">
        <f t="shared" ca="1" si="7"/>
        <v>91.566750807120258</v>
      </c>
      <c r="AK41">
        <f t="shared" ca="1" si="7"/>
        <v>82.330124817882293</v>
      </c>
      <c r="AL41">
        <f t="shared" ca="1" si="7"/>
        <v>116.76174729333081</v>
      </c>
      <c r="AM41">
        <f t="shared" ca="1" si="7"/>
        <v>118.91472703024498</v>
      </c>
      <c r="AN41">
        <f t="shared" ca="1" si="7"/>
        <v>100.70241393603243</v>
      </c>
      <c r="AO41">
        <f t="shared" ca="1" si="7"/>
        <v>106.43984554816558</v>
      </c>
      <c r="AP41">
        <f t="shared" ca="1" si="7"/>
        <v>77.370474830300338</v>
      </c>
    </row>
    <row r="42" spans="1:42" x14ac:dyDescent="0.45">
      <c r="A42" t="str">
        <f t="shared" ca="1" si="1"/>
        <v>yes</v>
      </c>
      <c r="B42">
        <f t="shared" ca="1" si="2"/>
        <v>95.215701765194765</v>
      </c>
      <c r="C42">
        <f t="shared" ca="1" si="3"/>
        <v>105.01570176519478</v>
      </c>
      <c r="D42">
        <f t="shared" ca="1" si="4"/>
        <v>100.11570176519477</v>
      </c>
      <c r="E42">
        <v>36</v>
      </c>
      <c r="G42">
        <f t="shared" ca="1" si="9"/>
        <v>105.33161144584322</v>
      </c>
      <c r="H42">
        <f t="shared" ca="1" si="9"/>
        <v>118.92803417189396</v>
      </c>
      <c r="I42">
        <f t="shared" ca="1" si="9"/>
        <v>70.260991516137722</v>
      </c>
      <c r="J42">
        <f t="shared" ca="1" si="9"/>
        <v>118.91232033757356</v>
      </c>
      <c r="K42">
        <f t="shared" ca="1" si="9"/>
        <v>91.239839547455034</v>
      </c>
      <c r="L42">
        <f t="shared" ca="1" si="9"/>
        <v>98.800544619759279</v>
      </c>
      <c r="M42">
        <f t="shared" ca="1" si="9"/>
        <v>120.25961769247732</v>
      </c>
      <c r="N42">
        <f t="shared" ca="1" si="9"/>
        <v>111.60473502770546</v>
      </c>
      <c r="O42">
        <f t="shared" ca="1" si="9"/>
        <v>117.89098190145566</v>
      </c>
      <c r="P42">
        <f t="shared" ca="1" si="9"/>
        <v>103.52888090105228</v>
      </c>
      <c r="Q42">
        <f t="shared" ca="1" si="9"/>
        <v>117.13625850802943</v>
      </c>
      <c r="R42">
        <f t="shared" ca="1" si="9"/>
        <v>105.60481538464347</v>
      </c>
      <c r="S42">
        <f t="shared" ca="1" si="9"/>
        <v>91.557624396097921</v>
      </c>
      <c r="T42">
        <f t="shared" ca="1" si="9"/>
        <v>92.007743384148071</v>
      </c>
      <c r="U42">
        <f t="shared" ca="1" si="9"/>
        <v>102.58836507765217</v>
      </c>
      <c r="V42">
        <f t="shared" ca="1" si="9"/>
        <v>87.892408392193246</v>
      </c>
      <c r="W42">
        <f t="shared" ca="1" si="8"/>
        <v>117.47557955877264</v>
      </c>
      <c r="X42">
        <f t="shared" ca="1" si="8"/>
        <v>93.375330515004194</v>
      </c>
      <c r="Y42">
        <f t="shared" ca="1" si="8"/>
        <v>107.6502604318943</v>
      </c>
      <c r="Z42">
        <f t="shared" ca="1" si="8"/>
        <v>99.124701955318372</v>
      </c>
      <c r="AA42">
        <f t="shared" ca="1" si="8"/>
        <v>104.62368113326929</v>
      </c>
      <c r="AB42">
        <f t="shared" ca="1" si="8"/>
        <v>89.597611172230103</v>
      </c>
      <c r="AC42">
        <f t="shared" ca="1" si="8"/>
        <v>93.962436558725301</v>
      </c>
      <c r="AD42">
        <f t="shared" ca="1" si="8"/>
        <v>68.639305476774382</v>
      </c>
      <c r="AE42">
        <f t="shared" ca="1" si="6"/>
        <v>93.979997118834959</v>
      </c>
      <c r="AF42">
        <f t="shared" ca="1" si="6"/>
        <v>91.004897645575582</v>
      </c>
      <c r="AG42">
        <f t="shared" ca="1" si="6"/>
        <v>99.128805868821999</v>
      </c>
      <c r="AH42">
        <f t="shared" ca="1" si="7"/>
        <v>100.69293860421347</v>
      </c>
      <c r="AI42">
        <f t="shared" ca="1" si="7"/>
        <v>108.91635534856941</v>
      </c>
      <c r="AJ42">
        <f t="shared" ca="1" si="7"/>
        <v>106.67011289548812</v>
      </c>
      <c r="AK42">
        <f t="shared" ref="AK42:AP42" ca="1" si="10">NORMINV(RAND(),100,15)</f>
        <v>59.010731350750035</v>
      </c>
      <c r="AL42">
        <f t="shared" ca="1" si="10"/>
        <v>107.42300081098514</v>
      </c>
      <c r="AM42">
        <f t="shared" ca="1" si="10"/>
        <v>85.518294992365725</v>
      </c>
      <c r="AN42">
        <f t="shared" ca="1" si="10"/>
        <v>94.713683751605203</v>
      </c>
      <c r="AO42">
        <f t="shared" ca="1" si="10"/>
        <v>108.11116043513013</v>
      </c>
      <c r="AP42">
        <f t="shared" ca="1" si="10"/>
        <v>121.00160561856597</v>
      </c>
    </row>
    <row r="43" spans="1:42" x14ac:dyDescent="0.45">
      <c r="A43" t="str">
        <f t="shared" ca="1" si="1"/>
        <v>yes</v>
      </c>
      <c r="B43">
        <f t="shared" ca="1" si="2"/>
        <v>90.45412651157821</v>
      </c>
      <c r="C43">
        <f t="shared" ca="1" si="3"/>
        <v>100.25412651157822</v>
      </c>
      <c r="D43">
        <f t="shared" ca="1" si="4"/>
        <v>95.354126511578215</v>
      </c>
      <c r="E43">
        <v>37</v>
      </c>
      <c r="G43">
        <f t="shared" ca="1" si="9"/>
        <v>71.982626672048724</v>
      </c>
      <c r="H43">
        <f t="shared" ca="1" si="9"/>
        <v>83.614210097977619</v>
      </c>
      <c r="I43">
        <f t="shared" ca="1" si="9"/>
        <v>116.34975590892527</v>
      </c>
      <c r="J43">
        <f t="shared" ca="1" si="9"/>
        <v>108.61511572104105</v>
      </c>
      <c r="K43">
        <f t="shared" ca="1" si="9"/>
        <v>102.78290571125318</v>
      </c>
      <c r="L43">
        <f t="shared" ca="1" si="9"/>
        <v>106.90566191956773</v>
      </c>
      <c r="M43">
        <f t="shared" ca="1" si="9"/>
        <v>106.19108308448678</v>
      </c>
      <c r="N43">
        <f t="shared" ca="1" si="9"/>
        <v>98.032953858563062</v>
      </c>
      <c r="O43">
        <f t="shared" ca="1" si="9"/>
        <v>90.500828404181036</v>
      </c>
      <c r="P43">
        <f t="shared" ca="1" si="9"/>
        <v>97.898210344227877</v>
      </c>
      <c r="Q43">
        <f t="shared" ca="1" si="9"/>
        <v>111.31515285845497</v>
      </c>
      <c r="R43">
        <f t="shared" ca="1" si="9"/>
        <v>87.640798485704011</v>
      </c>
      <c r="S43">
        <f t="shared" ca="1" si="9"/>
        <v>108.3355527611443</v>
      </c>
      <c r="T43">
        <f t="shared" ca="1" si="9"/>
        <v>97.027959452672363</v>
      </c>
      <c r="U43">
        <f t="shared" ca="1" si="9"/>
        <v>104.06695764292733</v>
      </c>
      <c r="V43">
        <f t="shared" ca="1" si="9"/>
        <v>58.815676354189115</v>
      </c>
      <c r="W43">
        <f t="shared" ca="1" si="8"/>
        <v>104.90218203261222</v>
      </c>
      <c r="X43">
        <f t="shared" ca="1" si="8"/>
        <v>97.546965473071694</v>
      </c>
      <c r="Y43">
        <f t="shared" ca="1" si="8"/>
        <v>125.68787277573976</v>
      </c>
      <c r="Z43">
        <f t="shared" ca="1" si="8"/>
        <v>90.377418688883012</v>
      </c>
      <c r="AA43">
        <f t="shared" ca="1" si="8"/>
        <v>91.214462658265518</v>
      </c>
      <c r="AB43">
        <f t="shared" ca="1" si="8"/>
        <v>97.553696810221439</v>
      </c>
      <c r="AC43">
        <f t="shared" ca="1" si="8"/>
        <v>82.305257655096568</v>
      </c>
      <c r="AD43">
        <f t="shared" ca="1" si="8"/>
        <v>106.85200153257307</v>
      </c>
      <c r="AE43">
        <f t="shared" ca="1" si="6"/>
        <v>102.85375808175955</v>
      </c>
      <c r="AF43">
        <f t="shared" ca="1" si="6"/>
        <v>109.69153722611546</v>
      </c>
      <c r="AG43">
        <f t="shared" ca="1" si="6"/>
        <v>76.861634893486922</v>
      </c>
      <c r="AH43">
        <f t="shared" ref="AH43:AP91" ca="1" si="11">NORMINV(RAND(),100,15)</f>
        <v>102.99956190180532</v>
      </c>
      <c r="AI43">
        <f t="shared" ca="1" si="11"/>
        <v>82.997896304066714</v>
      </c>
      <c r="AJ43">
        <f t="shared" ca="1" si="11"/>
        <v>76.885492655479396</v>
      </c>
      <c r="AK43">
        <f t="shared" ca="1" si="11"/>
        <v>108.85402742190101</v>
      </c>
      <c r="AL43">
        <f t="shared" ca="1" si="11"/>
        <v>79.504796409540873</v>
      </c>
      <c r="AM43">
        <f t="shared" ca="1" si="11"/>
        <v>93.455299265420422</v>
      </c>
      <c r="AN43">
        <f t="shared" ca="1" si="11"/>
        <v>83.713242970852718</v>
      </c>
      <c r="AO43">
        <f t="shared" ca="1" si="11"/>
        <v>91.072672954135811</v>
      </c>
      <c r="AP43">
        <f t="shared" ca="1" si="11"/>
        <v>77.343327428424104</v>
      </c>
    </row>
    <row r="44" spans="1:42" x14ac:dyDescent="0.45">
      <c r="A44" t="str">
        <f t="shared" ca="1" si="1"/>
        <v>yes</v>
      </c>
      <c r="B44">
        <f t="shared" ca="1" si="2"/>
        <v>96.308708260528334</v>
      </c>
      <c r="C44">
        <f t="shared" ca="1" si="3"/>
        <v>106.10870826052835</v>
      </c>
      <c r="D44">
        <f t="shared" ca="1" si="4"/>
        <v>101.20870826052834</v>
      </c>
      <c r="E44">
        <v>38</v>
      </c>
      <c r="G44">
        <f t="shared" ca="1" si="9"/>
        <v>120.41834550053989</v>
      </c>
      <c r="H44">
        <f t="shared" ca="1" si="9"/>
        <v>96.936535831664216</v>
      </c>
      <c r="I44">
        <f t="shared" ca="1" si="9"/>
        <v>100.55539674443669</v>
      </c>
      <c r="J44">
        <f t="shared" ca="1" si="9"/>
        <v>110.82916339024749</v>
      </c>
      <c r="K44">
        <f t="shared" ca="1" si="9"/>
        <v>102.13834774045334</v>
      </c>
      <c r="L44">
        <f t="shared" ca="1" si="9"/>
        <v>112.75853721431656</v>
      </c>
      <c r="M44">
        <f t="shared" ca="1" si="9"/>
        <v>116.05353533931884</v>
      </c>
      <c r="N44">
        <f t="shared" ca="1" si="9"/>
        <v>99.445589491395793</v>
      </c>
      <c r="O44">
        <f t="shared" ca="1" si="9"/>
        <v>109.68629850288518</v>
      </c>
      <c r="P44">
        <f t="shared" ca="1" si="9"/>
        <v>107.01015497260533</v>
      </c>
      <c r="Q44">
        <f t="shared" ca="1" si="9"/>
        <v>98.526701485712337</v>
      </c>
      <c r="R44">
        <f t="shared" ca="1" si="9"/>
        <v>112.34177423797837</v>
      </c>
      <c r="S44">
        <f t="shared" ca="1" si="9"/>
        <v>88.328285242669466</v>
      </c>
      <c r="T44">
        <f t="shared" ca="1" si="9"/>
        <v>101.5610827209677</v>
      </c>
      <c r="U44">
        <f t="shared" ca="1" si="9"/>
        <v>92.647444951624735</v>
      </c>
      <c r="V44">
        <f t="shared" ca="1" si="9"/>
        <v>100.44341657225863</v>
      </c>
      <c r="W44">
        <f t="shared" ca="1" si="8"/>
        <v>104.02802764221319</v>
      </c>
      <c r="X44">
        <f t="shared" ca="1" si="8"/>
        <v>86.466616962499131</v>
      </c>
      <c r="Y44">
        <f t="shared" ca="1" si="8"/>
        <v>71.276221219663697</v>
      </c>
      <c r="Z44">
        <f t="shared" ca="1" si="8"/>
        <v>109.64304944414987</v>
      </c>
      <c r="AA44">
        <f t="shared" ca="1" si="8"/>
        <v>94.270449937102782</v>
      </c>
      <c r="AB44">
        <f t="shared" ca="1" si="8"/>
        <v>114.85875908945344</v>
      </c>
      <c r="AC44">
        <f t="shared" ca="1" si="8"/>
        <v>114.31160962348892</v>
      </c>
      <c r="AD44">
        <f t="shared" ca="1" si="8"/>
        <v>98.050263652629255</v>
      </c>
      <c r="AE44">
        <f t="shared" ca="1" si="6"/>
        <v>100.05221433660785</v>
      </c>
      <c r="AF44">
        <f t="shared" ca="1" si="6"/>
        <v>97.750646630897663</v>
      </c>
      <c r="AG44">
        <f t="shared" ca="1" si="6"/>
        <v>115.44969314623813</v>
      </c>
      <c r="AH44">
        <f t="shared" ca="1" si="11"/>
        <v>94.899623505779545</v>
      </c>
      <c r="AI44">
        <f t="shared" ca="1" si="11"/>
        <v>114.16253648261839</v>
      </c>
      <c r="AJ44">
        <f t="shared" ca="1" si="11"/>
        <v>74.372383303345671</v>
      </c>
      <c r="AK44">
        <f t="shared" ca="1" si="11"/>
        <v>99.710598974110397</v>
      </c>
      <c r="AL44">
        <f t="shared" ca="1" si="11"/>
        <v>108.9928422379204</v>
      </c>
      <c r="AM44">
        <f t="shared" ca="1" si="11"/>
        <v>98.65608169454363</v>
      </c>
      <c r="AN44">
        <f t="shared" ca="1" si="11"/>
        <v>75.936961308062962</v>
      </c>
      <c r="AO44">
        <f t="shared" ca="1" si="11"/>
        <v>91.500966363799478</v>
      </c>
      <c r="AP44">
        <f t="shared" ca="1" si="11"/>
        <v>109.44334188482213</v>
      </c>
    </row>
    <row r="45" spans="1:42" x14ac:dyDescent="0.45">
      <c r="A45" t="str">
        <f t="shared" ca="1" si="1"/>
        <v>no</v>
      </c>
      <c r="B45">
        <f t="shared" ca="1" si="2"/>
        <v>89.979494266642163</v>
      </c>
      <c r="C45">
        <f t="shared" ca="1" si="3"/>
        <v>99.779494266642175</v>
      </c>
      <c r="D45">
        <f t="shared" ca="1" si="4"/>
        <v>94.879494266642169</v>
      </c>
      <c r="E45">
        <v>39</v>
      </c>
      <c r="G45">
        <f t="shared" ca="1" si="9"/>
        <v>99.872644504762889</v>
      </c>
      <c r="H45">
        <f t="shared" ca="1" si="9"/>
        <v>83.983725152229653</v>
      </c>
      <c r="I45">
        <f t="shared" ca="1" si="9"/>
        <v>99.800831702384372</v>
      </c>
      <c r="J45">
        <f t="shared" ca="1" si="9"/>
        <v>78.42156470024436</v>
      </c>
      <c r="K45">
        <f t="shared" ca="1" si="9"/>
        <v>110.930237409152</v>
      </c>
      <c r="L45">
        <f t="shared" ca="1" si="9"/>
        <v>88.471198044299697</v>
      </c>
      <c r="M45">
        <f t="shared" ca="1" si="9"/>
        <v>92.108170818904597</v>
      </c>
      <c r="N45">
        <f t="shared" ca="1" si="9"/>
        <v>97.93378310885592</v>
      </c>
      <c r="O45">
        <f t="shared" ca="1" si="9"/>
        <v>74.415978470252497</v>
      </c>
      <c r="P45">
        <f t="shared" ca="1" si="9"/>
        <v>86.104027446401332</v>
      </c>
      <c r="Q45">
        <f t="shared" ca="1" si="9"/>
        <v>94.989401663420935</v>
      </c>
      <c r="R45">
        <f t="shared" ca="1" si="9"/>
        <v>109.6869231315618</v>
      </c>
      <c r="S45">
        <f t="shared" ca="1" si="9"/>
        <v>71.235425260088093</v>
      </c>
      <c r="T45">
        <f t="shared" ca="1" si="9"/>
        <v>115.39749330668425</v>
      </c>
      <c r="U45">
        <f t="shared" ca="1" si="9"/>
        <v>106.44658204000595</v>
      </c>
      <c r="V45">
        <f t="shared" ca="1" si="9"/>
        <v>91.310735247153829</v>
      </c>
      <c r="W45">
        <f t="shared" ca="1" si="8"/>
        <v>97.550466699729512</v>
      </c>
      <c r="X45">
        <f t="shared" ca="1" si="8"/>
        <v>120.04265265405407</v>
      </c>
      <c r="Y45">
        <f t="shared" ca="1" si="8"/>
        <v>99.402361672146057</v>
      </c>
      <c r="Z45">
        <f t="shared" ca="1" si="8"/>
        <v>87.51115541176523</v>
      </c>
      <c r="AA45">
        <f t="shared" ca="1" si="8"/>
        <v>95.921478643538379</v>
      </c>
      <c r="AB45">
        <f t="shared" ca="1" si="8"/>
        <v>100.17563002298925</v>
      </c>
      <c r="AC45">
        <f t="shared" ca="1" si="8"/>
        <v>88.072425298670993</v>
      </c>
      <c r="AD45">
        <f t="shared" ca="1" si="8"/>
        <v>92.803670776416254</v>
      </c>
      <c r="AE45">
        <f t="shared" ca="1" si="6"/>
        <v>116.29605497040554</v>
      </c>
      <c r="AF45">
        <f t="shared" ca="1" si="6"/>
        <v>112.21678780400481</v>
      </c>
      <c r="AG45">
        <f t="shared" ca="1" si="6"/>
        <v>91.566091892686075</v>
      </c>
      <c r="AH45">
        <f t="shared" ca="1" si="11"/>
        <v>85.579947965922315</v>
      </c>
      <c r="AI45">
        <f t="shared" ca="1" si="11"/>
        <v>75.439990825987906</v>
      </c>
      <c r="AJ45">
        <f t="shared" ca="1" si="11"/>
        <v>95.703155287789883</v>
      </c>
      <c r="AK45">
        <f t="shared" ca="1" si="11"/>
        <v>81.845098414811034</v>
      </c>
      <c r="AL45">
        <f t="shared" ca="1" si="11"/>
        <v>81.861257676467957</v>
      </c>
      <c r="AM45">
        <f t="shared" ca="1" si="11"/>
        <v>92.386935102722063</v>
      </c>
      <c r="AN45">
        <f t="shared" ca="1" si="11"/>
        <v>87.482168805817878</v>
      </c>
      <c r="AO45">
        <f t="shared" ca="1" si="11"/>
        <v>119.02696325765375</v>
      </c>
      <c r="AP45">
        <f t="shared" ca="1" si="11"/>
        <v>93.668778409136578</v>
      </c>
    </row>
    <row r="46" spans="1:42" x14ac:dyDescent="0.45">
      <c r="A46" t="str">
        <f t="shared" ca="1" si="1"/>
        <v>yes</v>
      </c>
      <c r="B46">
        <f t="shared" ca="1" si="2"/>
        <v>90.889448464436896</v>
      </c>
      <c r="C46">
        <f t="shared" ca="1" si="3"/>
        <v>100.68944846443691</v>
      </c>
      <c r="D46">
        <f t="shared" ca="1" si="4"/>
        <v>95.789448464436902</v>
      </c>
      <c r="E46">
        <v>40</v>
      </c>
      <c r="G46">
        <f t="shared" ca="1" si="9"/>
        <v>65.688523197271678</v>
      </c>
      <c r="H46">
        <f t="shared" ca="1" si="9"/>
        <v>76.570314811238802</v>
      </c>
      <c r="I46">
        <f t="shared" ca="1" si="9"/>
        <v>92.407073844115473</v>
      </c>
      <c r="J46">
        <f t="shared" ca="1" si="9"/>
        <v>100.59405973200806</v>
      </c>
      <c r="K46">
        <f t="shared" ca="1" si="9"/>
        <v>95.161999900801831</v>
      </c>
      <c r="L46">
        <f t="shared" ca="1" si="9"/>
        <v>76.390510045272521</v>
      </c>
      <c r="M46">
        <f t="shared" ca="1" si="9"/>
        <v>107.71681519402588</v>
      </c>
      <c r="N46">
        <f t="shared" ca="1" si="9"/>
        <v>80.540751675160067</v>
      </c>
      <c r="O46">
        <f t="shared" ca="1" si="9"/>
        <v>82.859007760894571</v>
      </c>
      <c r="P46">
        <f t="shared" ca="1" si="9"/>
        <v>85.795344740861864</v>
      </c>
      <c r="Q46">
        <f t="shared" ca="1" si="9"/>
        <v>90.590129609983876</v>
      </c>
      <c r="R46">
        <f t="shared" ca="1" si="9"/>
        <v>101.64255751425345</v>
      </c>
      <c r="S46">
        <f t="shared" ca="1" si="9"/>
        <v>107.3118203021819</v>
      </c>
      <c r="T46">
        <f t="shared" ca="1" si="9"/>
        <v>105.77968169871693</v>
      </c>
      <c r="U46">
        <f t="shared" ca="1" si="9"/>
        <v>122.05771480122472</v>
      </c>
      <c r="V46">
        <f t="shared" ref="V46:AK61" ca="1" si="12">NORMINV(RAND(),100,15)</f>
        <v>74.035470149160659</v>
      </c>
      <c r="W46">
        <f t="shared" ca="1" si="12"/>
        <v>126.64161499442787</v>
      </c>
      <c r="X46">
        <f t="shared" ca="1" si="12"/>
        <v>92.177239453007132</v>
      </c>
      <c r="Y46">
        <f t="shared" ca="1" si="12"/>
        <v>78.649304829369981</v>
      </c>
      <c r="Z46">
        <f t="shared" ca="1" si="12"/>
        <v>100.74786501680956</v>
      </c>
      <c r="AA46">
        <f t="shared" ca="1" si="12"/>
        <v>110.88347367149535</v>
      </c>
      <c r="AB46">
        <f t="shared" ca="1" si="12"/>
        <v>95.169996320001673</v>
      </c>
      <c r="AC46">
        <f t="shared" ca="1" si="12"/>
        <v>70.873632915496017</v>
      </c>
      <c r="AD46">
        <f t="shared" ca="1" si="12"/>
        <v>104.84989011426302</v>
      </c>
      <c r="AE46">
        <f t="shared" ca="1" si="12"/>
        <v>117.74565220150197</v>
      </c>
      <c r="AF46">
        <f t="shared" ca="1" si="12"/>
        <v>100.12827673926566</v>
      </c>
      <c r="AG46">
        <f t="shared" ca="1" si="12"/>
        <v>96.679385314488727</v>
      </c>
      <c r="AH46">
        <f t="shared" ca="1" si="12"/>
        <v>88.847577250592664</v>
      </c>
      <c r="AI46">
        <f t="shared" ca="1" si="12"/>
        <v>114.80735044644439</v>
      </c>
      <c r="AJ46">
        <f t="shared" ca="1" si="12"/>
        <v>78.848428020200174</v>
      </c>
      <c r="AK46">
        <f t="shared" ca="1" si="12"/>
        <v>99.268898832533225</v>
      </c>
      <c r="AL46">
        <f t="shared" ca="1" si="11"/>
        <v>109.01167809879826</v>
      </c>
      <c r="AM46">
        <f t="shared" ca="1" si="11"/>
        <v>91.976896874314477</v>
      </c>
      <c r="AN46">
        <f t="shared" ca="1" si="11"/>
        <v>108.3419336531402</v>
      </c>
      <c r="AO46">
        <f t="shared" ca="1" si="11"/>
        <v>108.96028529115007</v>
      </c>
      <c r="AP46">
        <f t="shared" ca="1" si="11"/>
        <v>88.668989705255399</v>
      </c>
    </row>
    <row r="47" spans="1:42" x14ac:dyDescent="0.45">
      <c r="A47" t="str">
        <f t="shared" ca="1" si="1"/>
        <v>yes</v>
      </c>
      <c r="B47">
        <f t="shared" ca="1" si="2"/>
        <v>97.619986289675097</v>
      </c>
      <c r="C47">
        <f t="shared" ca="1" si="3"/>
        <v>107.41998628967511</v>
      </c>
      <c r="D47">
        <f t="shared" ca="1" si="4"/>
        <v>102.5199862896751</v>
      </c>
      <c r="E47">
        <v>41</v>
      </c>
      <c r="G47">
        <f t="shared" ref="G47:V62" ca="1" si="13">NORMINV(RAND(),100,15)</f>
        <v>103.88868073061496</v>
      </c>
      <c r="H47">
        <f t="shared" ca="1" si="13"/>
        <v>119.44723614084126</v>
      </c>
      <c r="I47">
        <f t="shared" ca="1" si="13"/>
        <v>114.60640349810947</v>
      </c>
      <c r="J47">
        <f t="shared" ca="1" si="13"/>
        <v>102.91892465409559</v>
      </c>
      <c r="K47">
        <f t="shared" ca="1" si="13"/>
        <v>70.645636098557063</v>
      </c>
      <c r="L47">
        <f t="shared" ca="1" si="13"/>
        <v>70.12769570005679</v>
      </c>
      <c r="M47">
        <f t="shared" ca="1" si="13"/>
        <v>94.731042855451633</v>
      </c>
      <c r="N47">
        <f t="shared" ca="1" si="13"/>
        <v>108.57179110059249</v>
      </c>
      <c r="O47">
        <f t="shared" ca="1" si="13"/>
        <v>110.49935846890801</v>
      </c>
      <c r="P47">
        <f t="shared" ca="1" si="13"/>
        <v>84.77720300957148</v>
      </c>
      <c r="Q47">
        <f t="shared" ca="1" si="13"/>
        <v>107.91967423365507</v>
      </c>
      <c r="R47">
        <f t="shared" ca="1" si="13"/>
        <v>79.771054281096355</v>
      </c>
      <c r="S47">
        <f t="shared" ca="1" si="13"/>
        <v>74.590285337242307</v>
      </c>
      <c r="T47">
        <f t="shared" ca="1" si="13"/>
        <v>93.745012231808033</v>
      </c>
      <c r="U47">
        <f t="shared" ca="1" si="13"/>
        <v>113.55032962985813</v>
      </c>
      <c r="V47">
        <f t="shared" ca="1" si="13"/>
        <v>121.91887632003734</v>
      </c>
      <c r="W47">
        <f t="shared" ca="1" si="12"/>
        <v>86.264566310739951</v>
      </c>
      <c r="X47">
        <f t="shared" ca="1" si="12"/>
        <v>111.51614572174371</v>
      </c>
      <c r="Y47">
        <f t="shared" ca="1" si="12"/>
        <v>113.79879407325161</v>
      </c>
      <c r="Z47">
        <f t="shared" ca="1" si="12"/>
        <v>93.353041747576711</v>
      </c>
      <c r="AA47">
        <f t="shared" ca="1" si="12"/>
        <v>114.1162182446009</v>
      </c>
      <c r="AB47">
        <f t="shared" ca="1" si="12"/>
        <v>94.425101580506961</v>
      </c>
      <c r="AC47">
        <f t="shared" ca="1" si="12"/>
        <v>110.47126530558587</v>
      </c>
      <c r="AD47">
        <f t="shared" ca="1" si="12"/>
        <v>112.87745335394598</v>
      </c>
      <c r="AE47">
        <f t="shared" ca="1" si="12"/>
        <v>115.1894098208266</v>
      </c>
      <c r="AF47">
        <f t="shared" ca="1" si="12"/>
        <v>108.77113314118881</v>
      </c>
      <c r="AG47">
        <f t="shared" ca="1" si="12"/>
        <v>120.78458085217405</v>
      </c>
      <c r="AH47">
        <f t="shared" ca="1" si="12"/>
        <v>120.16534332610186</v>
      </c>
      <c r="AI47">
        <f t="shared" ca="1" si="12"/>
        <v>103.53251229652226</v>
      </c>
      <c r="AJ47">
        <f t="shared" ca="1" si="12"/>
        <v>87.777427681532075</v>
      </c>
      <c r="AK47">
        <f t="shared" ca="1" si="12"/>
        <v>90.844583577570972</v>
      </c>
      <c r="AL47">
        <f t="shared" ca="1" si="11"/>
        <v>125.93702690941599</v>
      </c>
      <c r="AM47">
        <f t="shared" ca="1" si="11"/>
        <v>118.62950594365903</v>
      </c>
      <c r="AN47">
        <f t="shared" ca="1" si="11"/>
        <v>80.976964636152104</v>
      </c>
      <c r="AO47">
        <f t="shared" ca="1" si="11"/>
        <v>93.738224191475595</v>
      </c>
      <c r="AP47">
        <f t="shared" ca="1" si="11"/>
        <v>115.84100342323696</v>
      </c>
    </row>
    <row r="48" spans="1:42" x14ac:dyDescent="0.45">
      <c r="A48" t="str">
        <f t="shared" ca="1" si="1"/>
        <v>yes</v>
      </c>
      <c r="B48">
        <f t="shared" ca="1" si="2"/>
        <v>96.997962529917544</v>
      </c>
      <c r="C48">
        <f t="shared" ca="1" si="3"/>
        <v>106.79796252991756</v>
      </c>
      <c r="D48">
        <f t="shared" ca="1" si="4"/>
        <v>101.89796252991755</v>
      </c>
      <c r="E48">
        <v>42</v>
      </c>
      <c r="G48">
        <f t="shared" ca="1" si="13"/>
        <v>114.21508211236772</v>
      </c>
      <c r="H48">
        <f t="shared" ca="1" si="13"/>
        <v>89.439631218329936</v>
      </c>
      <c r="I48">
        <f t="shared" ca="1" si="13"/>
        <v>105.2830409127772</v>
      </c>
      <c r="J48">
        <f t="shared" ca="1" si="13"/>
        <v>96.381997328185861</v>
      </c>
      <c r="K48">
        <f t="shared" ca="1" si="13"/>
        <v>95.203833306577749</v>
      </c>
      <c r="L48">
        <f t="shared" ca="1" si="13"/>
        <v>126.53591374846302</v>
      </c>
      <c r="M48">
        <f t="shared" ca="1" si="13"/>
        <v>86.109392672497378</v>
      </c>
      <c r="N48">
        <f t="shared" ca="1" si="13"/>
        <v>98.918113486436681</v>
      </c>
      <c r="O48">
        <f t="shared" ca="1" si="13"/>
        <v>92.658903579501398</v>
      </c>
      <c r="P48">
        <f t="shared" ca="1" si="13"/>
        <v>88.154641185506932</v>
      </c>
      <c r="Q48">
        <f t="shared" ca="1" si="13"/>
        <v>111.67521077077781</v>
      </c>
      <c r="R48">
        <f t="shared" ca="1" si="13"/>
        <v>110.25331308185218</v>
      </c>
      <c r="S48">
        <f t="shared" ca="1" si="13"/>
        <v>114.07894237246688</v>
      </c>
      <c r="T48">
        <f t="shared" ca="1" si="13"/>
        <v>81.586775091888313</v>
      </c>
      <c r="U48">
        <f t="shared" ca="1" si="13"/>
        <v>87.170803139109779</v>
      </c>
      <c r="V48">
        <f t="shared" ca="1" si="13"/>
        <v>118.2059339326468</v>
      </c>
      <c r="W48">
        <f t="shared" ca="1" si="12"/>
        <v>96.505742103378751</v>
      </c>
      <c r="X48">
        <f t="shared" ca="1" si="12"/>
        <v>98.490924305128317</v>
      </c>
      <c r="Y48">
        <f t="shared" ca="1" si="12"/>
        <v>100.50752699662598</v>
      </c>
      <c r="Z48">
        <f t="shared" ca="1" si="12"/>
        <v>127.77039148397344</v>
      </c>
      <c r="AA48">
        <f t="shared" ca="1" si="12"/>
        <v>93.502320980083041</v>
      </c>
      <c r="AB48">
        <f t="shared" ca="1" si="12"/>
        <v>113.11685538715602</v>
      </c>
      <c r="AC48">
        <f t="shared" ca="1" si="12"/>
        <v>114.98849949282729</v>
      </c>
      <c r="AD48">
        <f t="shared" ca="1" si="12"/>
        <v>81.847145196723176</v>
      </c>
      <c r="AE48">
        <f t="shared" ca="1" si="12"/>
        <v>99.192599849485561</v>
      </c>
      <c r="AF48">
        <f t="shared" ca="1" si="12"/>
        <v>78.880360077799224</v>
      </c>
      <c r="AG48">
        <f t="shared" ca="1" si="12"/>
        <v>86.36237493361655</v>
      </c>
      <c r="AH48">
        <f t="shared" ca="1" si="12"/>
        <v>96.192601535133193</v>
      </c>
      <c r="AI48">
        <f t="shared" ca="1" si="12"/>
        <v>114.33768659398157</v>
      </c>
      <c r="AJ48">
        <f t="shared" ca="1" si="12"/>
        <v>88.248709518124315</v>
      </c>
      <c r="AK48">
        <f t="shared" ca="1" si="12"/>
        <v>122.22043888204423</v>
      </c>
      <c r="AL48">
        <f t="shared" ca="1" si="11"/>
        <v>125.919191559811</v>
      </c>
      <c r="AM48">
        <f t="shared" ca="1" si="11"/>
        <v>83.607446331209957</v>
      </c>
      <c r="AN48">
        <f t="shared" ca="1" si="11"/>
        <v>122.62782098489582</v>
      </c>
      <c r="AO48">
        <f t="shared" ca="1" si="11"/>
        <v>122.15176093900507</v>
      </c>
      <c r="AP48">
        <f t="shared" ca="1" si="11"/>
        <v>85.98472598664388</v>
      </c>
    </row>
    <row r="49" spans="1:42" x14ac:dyDescent="0.45">
      <c r="A49" t="str">
        <f t="shared" ca="1" si="1"/>
        <v>yes</v>
      </c>
      <c r="B49">
        <f t="shared" ca="1" si="2"/>
        <v>93.040729170824051</v>
      </c>
      <c r="C49">
        <f t="shared" ca="1" si="3"/>
        <v>102.84072917082406</v>
      </c>
      <c r="D49">
        <f t="shared" ca="1" si="4"/>
        <v>97.940729170824056</v>
      </c>
      <c r="E49">
        <v>43</v>
      </c>
      <c r="G49">
        <f t="shared" ca="1" si="13"/>
        <v>94.898117298474261</v>
      </c>
      <c r="H49">
        <f t="shared" ca="1" si="13"/>
        <v>84.704589381201487</v>
      </c>
      <c r="I49">
        <f t="shared" ca="1" si="13"/>
        <v>113.80163451480963</v>
      </c>
      <c r="J49">
        <f t="shared" ca="1" si="13"/>
        <v>117.07270605720201</v>
      </c>
      <c r="K49">
        <f t="shared" ca="1" si="13"/>
        <v>129.42724393582603</v>
      </c>
      <c r="L49">
        <f t="shared" ca="1" si="13"/>
        <v>118.01023148060082</v>
      </c>
      <c r="M49">
        <f t="shared" ca="1" si="13"/>
        <v>99.320103616794086</v>
      </c>
      <c r="N49">
        <f t="shared" ca="1" si="13"/>
        <v>89.766241293470117</v>
      </c>
      <c r="O49">
        <f t="shared" ca="1" si="13"/>
        <v>88.887677577604762</v>
      </c>
      <c r="P49">
        <f t="shared" ca="1" si="13"/>
        <v>74.789590940444597</v>
      </c>
      <c r="Q49">
        <f t="shared" ca="1" si="13"/>
        <v>83.337276832059899</v>
      </c>
      <c r="R49">
        <f t="shared" ca="1" si="13"/>
        <v>99.391032819607048</v>
      </c>
      <c r="S49">
        <f t="shared" ca="1" si="13"/>
        <v>107.45180457048352</v>
      </c>
      <c r="T49">
        <f t="shared" ca="1" si="13"/>
        <v>93.324457499502188</v>
      </c>
      <c r="U49">
        <f t="shared" ca="1" si="13"/>
        <v>124.25580611431522</v>
      </c>
      <c r="V49">
        <f t="shared" ca="1" si="13"/>
        <v>96.697463707838111</v>
      </c>
      <c r="W49">
        <f t="shared" ca="1" si="12"/>
        <v>91.032838987183368</v>
      </c>
      <c r="X49">
        <f t="shared" ca="1" si="12"/>
        <v>98.866237082802769</v>
      </c>
      <c r="Y49">
        <f t="shared" ca="1" si="12"/>
        <v>112.85905687321814</v>
      </c>
      <c r="Z49">
        <f t="shared" ca="1" si="12"/>
        <v>96.89313887579948</v>
      </c>
      <c r="AA49">
        <f t="shared" ca="1" si="12"/>
        <v>88.651713213467161</v>
      </c>
      <c r="AB49">
        <f t="shared" ca="1" si="12"/>
        <v>122.39534788051493</v>
      </c>
      <c r="AC49">
        <f t="shared" ca="1" si="12"/>
        <v>101.41901074899236</v>
      </c>
      <c r="AD49">
        <f t="shared" ca="1" si="12"/>
        <v>68.919193900608732</v>
      </c>
      <c r="AE49">
        <f t="shared" ca="1" si="12"/>
        <v>63.097412303304097</v>
      </c>
      <c r="AF49">
        <f t="shared" ca="1" si="12"/>
        <v>99.051697243878678</v>
      </c>
      <c r="AG49">
        <f t="shared" ca="1" si="12"/>
        <v>108.13158819707927</v>
      </c>
      <c r="AH49">
        <f t="shared" ca="1" si="12"/>
        <v>140.85268448444614</v>
      </c>
      <c r="AI49">
        <f t="shared" ca="1" si="12"/>
        <v>107.98978660377004</v>
      </c>
      <c r="AJ49">
        <f t="shared" ca="1" si="12"/>
        <v>84.236868336907492</v>
      </c>
      <c r="AK49">
        <f t="shared" ca="1" si="12"/>
        <v>80.957108317357353</v>
      </c>
      <c r="AL49">
        <f t="shared" ca="1" si="11"/>
        <v>95.260525692585304</v>
      </c>
      <c r="AM49">
        <f t="shared" ca="1" si="11"/>
        <v>72.319083963914153</v>
      </c>
      <c r="AN49">
        <f t="shared" ca="1" si="11"/>
        <v>108.02249952097361</v>
      </c>
      <c r="AO49">
        <f t="shared" ca="1" si="11"/>
        <v>76.443987175517975</v>
      </c>
      <c r="AP49">
        <f t="shared" ca="1" si="11"/>
        <v>93.330493107111423</v>
      </c>
    </row>
    <row r="50" spans="1:42" x14ac:dyDescent="0.45">
      <c r="A50" t="str">
        <f t="shared" ca="1" si="1"/>
        <v>yes</v>
      </c>
      <c r="B50">
        <f t="shared" ca="1" si="2"/>
        <v>92.048695400677843</v>
      </c>
      <c r="C50">
        <f t="shared" ca="1" si="3"/>
        <v>101.84869540067785</v>
      </c>
      <c r="D50">
        <f t="shared" ca="1" si="4"/>
        <v>96.948695400677849</v>
      </c>
      <c r="E50">
        <v>44</v>
      </c>
      <c r="G50">
        <f t="shared" ca="1" si="13"/>
        <v>90.875955690471628</v>
      </c>
      <c r="H50">
        <f t="shared" ca="1" si="13"/>
        <v>120.80049615745108</v>
      </c>
      <c r="I50">
        <f t="shared" ca="1" si="13"/>
        <v>101.82905567633193</v>
      </c>
      <c r="J50">
        <f t="shared" ca="1" si="13"/>
        <v>124.5686142555748</v>
      </c>
      <c r="K50">
        <f t="shared" ca="1" si="13"/>
        <v>88.703130968576005</v>
      </c>
      <c r="L50">
        <f t="shared" ca="1" si="13"/>
        <v>94.418128909443638</v>
      </c>
      <c r="M50">
        <f t="shared" ca="1" si="13"/>
        <v>72.44528657477403</v>
      </c>
      <c r="N50">
        <f t="shared" ca="1" si="13"/>
        <v>98.213118873757907</v>
      </c>
      <c r="O50">
        <f t="shared" ca="1" si="13"/>
        <v>111.83499358439711</v>
      </c>
      <c r="P50">
        <f t="shared" ca="1" si="13"/>
        <v>84.063586777893477</v>
      </c>
      <c r="Q50">
        <f t="shared" ca="1" si="13"/>
        <v>85.804843918184602</v>
      </c>
      <c r="R50">
        <f t="shared" ca="1" si="13"/>
        <v>71.030656846340179</v>
      </c>
      <c r="S50">
        <f t="shared" ca="1" si="13"/>
        <v>122.18101618832324</v>
      </c>
      <c r="T50">
        <f t="shared" ca="1" si="13"/>
        <v>120.44995822261671</v>
      </c>
      <c r="U50">
        <f t="shared" ca="1" si="13"/>
        <v>77.831471004799909</v>
      </c>
      <c r="V50">
        <f t="shared" ca="1" si="13"/>
        <v>114.18210261005302</v>
      </c>
      <c r="W50">
        <f t="shared" ca="1" si="12"/>
        <v>105.25342320209057</v>
      </c>
      <c r="X50">
        <f t="shared" ca="1" si="12"/>
        <v>101.2101092633406</v>
      </c>
      <c r="Y50">
        <f t="shared" ca="1" si="12"/>
        <v>81.269563752544769</v>
      </c>
      <c r="Z50">
        <f t="shared" ca="1" si="12"/>
        <v>90.939313571869064</v>
      </c>
      <c r="AA50">
        <f t="shared" ca="1" si="12"/>
        <v>81.801803300885013</v>
      </c>
      <c r="AB50">
        <f t="shared" ca="1" si="12"/>
        <v>70.212728904960983</v>
      </c>
      <c r="AC50">
        <f t="shared" ca="1" si="12"/>
        <v>82.508809183544983</v>
      </c>
      <c r="AD50">
        <f t="shared" ca="1" si="12"/>
        <v>131.72466371061765</v>
      </c>
      <c r="AE50">
        <f t="shared" ca="1" si="12"/>
        <v>105.71125959759816</v>
      </c>
      <c r="AF50">
        <f t="shared" ca="1" si="12"/>
        <v>91.860565314749209</v>
      </c>
      <c r="AG50">
        <f t="shared" ca="1" si="12"/>
        <v>102.25399973338342</v>
      </c>
      <c r="AH50">
        <f t="shared" ca="1" si="12"/>
        <v>104.75610793732722</v>
      </c>
      <c r="AI50">
        <f t="shared" ca="1" si="12"/>
        <v>101.911285426449</v>
      </c>
      <c r="AJ50">
        <f t="shared" ca="1" si="12"/>
        <v>88.920398013955776</v>
      </c>
      <c r="AK50">
        <f t="shared" ca="1" si="12"/>
        <v>95.901595350055032</v>
      </c>
      <c r="AL50">
        <f t="shared" ca="1" si="11"/>
        <v>90.210195010159126</v>
      </c>
      <c r="AM50">
        <f t="shared" ca="1" si="11"/>
        <v>122.26208829080636</v>
      </c>
      <c r="AN50">
        <f t="shared" ca="1" si="11"/>
        <v>96.14579703149559</v>
      </c>
      <c r="AO50">
        <f t="shared" ca="1" si="11"/>
        <v>87.811918703417945</v>
      </c>
      <c r="AP50">
        <f t="shared" ca="1" si="11"/>
        <v>78.254992866161928</v>
      </c>
    </row>
    <row r="51" spans="1:42" x14ac:dyDescent="0.45">
      <c r="A51" t="str">
        <f t="shared" ca="1" si="1"/>
        <v>yes</v>
      </c>
      <c r="B51">
        <f t="shared" ca="1" si="2"/>
        <v>96.070361972825069</v>
      </c>
      <c r="C51">
        <f t="shared" ca="1" si="3"/>
        <v>105.87036197282508</v>
      </c>
      <c r="D51">
        <f t="shared" ca="1" si="4"/>
        <v>100.97036197282507</v>
      </c>
      <c r="E51">
        <v>45</v>
      </c>
      <c r="G51">
        <f t="shared" ca="1" si="13"/>
        <v>110.11058217416739</v>
      </c>
      <c r="H51">
        <f t="shared" ca="1" si="13"/>
        <v>85.439855586338282</v>
      </c>
      <c r="I51">
        <f t="shared" ca="1" si="13"/>
        <v>87.833432190816154</v>
      </c>
      <c r="J51">
        <f t="shared" ca="1" si="13"/>
        <v>100.68616673442597</v>
      </c>
      <c r="K51">
        <f t="shared" ca="1" si="13"/>
        <v>96.965011603434078</v>
      </c>
      <c r="L51">
        <f t="shared" ca="1" si="13"/>
        <v>119.3459428153898</v>
      </c>
      <c r="M51">
        <f t="shared" ca="1" si="13"/>
        <v>81.093273198338863</v>
      </c>
      <c r="N51">
        <f t="shared" ca="1" si="13"/>
        <v>127.61004373657957</v>
      </c>
      <c r="O51">
        <f t="shared" ca="1" si="13"/>
        <v>93.46983968029042</v>
      </c>
      <c r="P51">
        <f t="shared" ca="1" si="13"/>
        <v>111.33715059784093</v>
      </c>
      <c r="Q51">
        <f t="shared" ca="1" si="13"/>
        <v>89.810539910094477</v>
      </c>
      <c r="R51">
        <f t="shared" ca="1" si="13"/>
        <v>96.402692883466614</v>
      </c>
      <c r="S51">
        <f t="shared" ca="1" si="13"/>
        <v>89.345014359459867</v>
      </c>
      <c r="T51">
        <f t="shared" ca="1" si="13"/>
        <v>83.907721907335414</v>
      </c>
      <c r="U51">
        <f t="shared" ca="1" si="13"/>
        <v>90.636200695996308</v>
      </c>
      <c r="V51">
        <f t="shared" ca="1" si="13"/>
        <v>90.592351692093501</v>
      </c>
      <c r="W51">
        <f t="shared" ca="1" si="12"/>
        <v>88.982352208320634</v>
      </c>
      <c r="X51">
        <f t="shared" ca="1" si="12"/>
        <v>81.580940893967721</v>
      </c>
      <c r="Y51">
        <f t="shared" ca="1" si="12"/>
        <v>118.98912324636534</v>
      </c>
      <c r="Z51">
        <f t="shared" ca="1" si="12"/>
        <v>77.580480337215249</v>
      </c>
      <c r="AA51">
        <f t="shared" ca="1" si="12"/>
        <v>95.118132695102616</v>
      </c>
      <c r="AB51">
        <f t="shared" ca="1" si="12"/>
        <v>128.48177785704442</v>
      </c>
      <c r="AC51">
        <f t="shared" ca="1" si="12"/>
        <v>102.88742318313797</v>
      </c>
      <c r="AD51">
        <f t="shared" ca="1" si="12"/>
        <v>101.59421497865837</v>
      </c>
      <c r="AE51">
        <f t="shared" ca="1" si="12"/>
        <v>102.5058989391741</v>
      </c>
      <c r="AF51">
        <f t="shared" ca="1" si="12"/>
        <v>100.25597794940438</v>
      </c>
      <c r="AG51">
        <f t="shared" ca="1" si="12"/>
        <v>101.60821132326669</v>
      </c>
      <c r="AH51">
        <f t="shared" ca="1" si="12"/>
        <v>115.6149635889798</v>
      </c>
      <c r="AI51">
        <f t="shared" ca="1" si="12"/>
        <v>73.586315743691557</v>
      </c>
      <c r="AJ51">
        <f t="shared" ca="1" si="12"/>
        <v>121.29849916649475</v>
      </c>
      <c r="AK51">
        <f t="shared" ca="1" si="12"/>
        <v>97.257973052573519</v>
      </c>
      <c r="AL51">
        <f t="shared" ca="1" si="11"/>
        <v>98.94490177920278</v>
      </c>
      <c r="AM51">
        <f t="shared" ca="1" si="11"/>
        <v>94.116487661489415</v>
      </c>
      <c r="AN51">
        <f t="shared" ca="1" si="11"/>
        <v>117.48445670638793</v>
      </c>
      <c r="AO51">
        <f t="shared" ca="1" si="11"/>
        <v>124.82642829081628</v>
      </c>
      <c r="AP51">
        <f t="shared" ca="1" si="11"/>
        <v>137.63265165434166</v>
      </c>
    </row>
    <row r="52" spans="1:42" x14ac:dyDescent="0.45">
      <c r="A52" t="str">
        <f t="shared" ca="1" si="1"/>
        <v>yes</v>
      </c>
      <c r="B52">
        <f t="shared" ca="1" si="2"/>
        <v>98.729493375091451</v>
      </c>
      <c r="C52">
        <f t="shared" ca="1" si="3"/>
        <v>108.52949337509146</v>
      </c>
      <c r="D52">
        <f t="shared" ca="1" si="4"/>
        <v>103.62949337509146</v>
      </c>
      <c r="E52">
        <v>46</v>
      </c>
      <c r="G52">
        <f t="shared" ca="1" si="13"/>
        <v>102.31555598870629</v>
      </c>
      <c r="H52">
        <f t="shared" ca="1" si="13"/>
        <v>103.1278263721255</v>
      </c>
      <c r="I52">
        <f t="shared" ca="1" si="13"/>
        <v>95.619384604230859</v>
      </c>
      <c r="J52">
        <f t="shared" ca="1" si="13"/>
        <v>88.871959374722849</v>
      </c>
      <c r="K52">
        <f t="shared" ca="1" si="13"/>
        <v>115.97219905714431</v>
      </c>
      <c r="L52">
        <f t="shared" ca="1" si="13"/>
        <v>91.214237207256829</v>
      </c>
      <c r="M52">
        <f t="shared" ca="1" si="13"/>
        <v>121.6743657632629</v>
      </c>
      <c r="N52">
        <f t="shared" ca="1" si="13"/>
        <v>76.620591387293103</v>
      </c>
      <c r="O52">
        <f t="shared" ca="1" si="13"/>
        <v>103.66085170297801</v>
      </c>
      <c r="P52">
        <f t="shared" ca="1" si="13"/>
        <v>99.360781246828537</v>
      </c>
      <c r="Q52">
        <f t="shared" ca="1" si="13"/>
        <v>101.37031258439005</v>
      </c>
      <c r="R52">
        <f t="shared" ca="1" si="13"/>
        <v>100.67902986909239</v>
      </c>
      <c r="S52">
        <f t="shared" ca="1" si="13"/>
        <v>85.872232502451041</v>
      </c>
      <c r="T52">
        <f t="shared" ca="1" si="13"/>
        <v>93.187200138273042</v>
      </c>
      <c r="U52">
        <f t="shared" ca="1" si="13"/>
        <v>110.75301146119813</v>
      </c>
      <c r="V52">
        <f t="shared" ca="1" si="13"/>
        <v>87.710934039067695</v>
      </c>
      <c r="W52">
        <f t="shared" ca="1" si="12"/>
        <v>88.126172905308451</v>
      </c>
      <c r="X52">
        <f t="shared" ca="1" si="12"/>
        <v>132.31323367986016</v>
      </c>
      <c r="Y52">
        <f t="shared" ca="1" si="12"/>
        <v>106.3660086068828</v>
      </c>
      <c r="Z52">
        <f t="shared" ca="1" si="12"/>
        <v>106.09037493158488</v>
      </c>
      <c r="AA52">
        <f t="shared" ca="1" si="12"/>
        <v>117.52174524802993</v>
      </c>
      <c r="AB52">
        <f t="shared" ca="1" si="12"/>
        <v>97.252080182638338</v>
      </c>
      <c r="AC52">
        <f t="shared" ca="1" si="12"/>
        <v>133.79886403155518</v>
      </c>
      <c r="AD52">
        <f t="shared" ca="1" si="12"/>
        <v>94.162163746245341</v>
      </c>
      <c r="AE52">
        <f t="shared" ca="1" si="12"/>
        <v>123.96227439252678</v>
      </c>
      <c r="AF52">
        <f t="shared" ca="1" si="12"/>
        <v>117.5411273179745</v>
      </c>
      <c r="AG52">
        <f t="shared" ca="1" si="12"/>
        <v>111.05058142487856</v>
      </c>
      <c r="AH52">
        <f t="shared" ca="1" si="12"/>
        <v>125.23421138936817</v>
      </c>
      <c r="AI52">
        <f t="shared" ca="1" si="12"/>
        <v>101.33601468876248</v>
      </c>
      <c r="AJ52">
        <f t="shared" ca="1" si="12"/>
        <v>108.35834395323268</v>
      </c>
      <c r="AK52">
        <f t="shared" ca="1" si="12"/>
        <v>103.63482045099072</v>
      </c>
      <c r="AL52">
        <f t="shared" ca="1" si="11"/>
        <v>123.50317202330083</v>
      </c>
      <c r="AM52">
        <f t="shared" ca="1" si="11"/>
        <v>108.2023457052059</v>
      </c>
      <c r="AN52">
        <f t="shared" ca="1" si="11"/>
        <v>76.510841505597867</v>
      </c>
      <c r="AO52">
        <f t="shared" ca="1" si="11"/>
        <v>95.215911582826138</v>
      </c>
      <c r="AP52">
        <f t="shared" ca="1" si="11"/>
        <v>82.471000437499981</v>
      </c>
    </row>
    <row r="53" spans="1:42" x14ac:dyDescent="0.45">
      <c r="A53" t="str">
        <f t="shared" ca="1" si="1"/>
        <v>yes</v>
      </c>
      <c r="B53">
        <f t="shared" ca="1" si="2"/>
        <v>96.921833804910378</v>
      </c>
      <c r="C53">
        <f t="shared" ca="1" si="3"/>
        <v>106.72183380491039</v>
      </c>
      <c r="D53">
        <f t="shared" ca="1" si="4"/>
        <v>101.82183380491038</v>
      </c>
      <c r="E53">
        <v>47</v>
      </c>
      <c r="G53">
        <f t="shared" ca="1" si="13"/>
        <v>89.568992410255262</v>
      </c>
      <c r="H53">
        <f t="shared" ca="1" si="13"/>
        <v>106.38917351681792</v>
      </c>
      <c r="I53">
        <f t="shared" ca="1" si="13"/>
        <v>103.98534651824247</v>
      </c>
      <c r="J53">
        <f t="shared" ca="1" si="13"/>
        <v>106.06780008802104</v>
      </c>
      <c r="K53">
        <f t="shared" ca="1" si="13"/>
        <v>94.750440793299816</v>
      </c>
      <c r="L53">
        <f t="shared" ca="1" si="13"/>
        <v>98.108361882903793</v>
      </c>
      <c r="M53">
        <f t="shared" ca="1" si="13"/>
        <v>89.609416462939805</v>
      </c>
      <c r="N53">
        <f t="shared" ca="1" si="13"/>
        <v>103.40807956595576</v>
      </c>
      <c r="O53">
        <f t="shared" ca="1" si="13"/>
        <v>85.746198800351038</v>
      </c>
      <c r="P53">
        <f t="shared" ca="1" si="13"/>
        <v>73.267487830822859</v>
      </c>
      <c r="Q53">
        <f t="shared" ca="1" si="13"/>
        <v>101.89145292093278</v>
      </c>
      <c r="R53">
        <f t="shared" ca="1" si="13"/>
        <v>108.90246896001626</v>
      </c>
      <c r="S53">
        <f t="shared" ca="1" si="13"/>
        <v>129.6269029305366</v>
      </c>
      <c r="T53">
        <f t="shared" ca="1" si="13"/>
        <v>108.83266011699385</v>
      </c>
      <c r="U53">
        <f t="shared" ca="1" si="13"/>
        <v>102.01530760506633</v>
      </c>
      <c r="V53">
        <f t="shared" ca="1" si="13"/>
        <v>107.08444796655249</v>
      </c>
      <c r="W53">
        <f t="shared" ca="1" si="12"/>
        <v>99.786504092738113</v>
      </c>
      <c r="X53">
        <f t="shared" ca="1" si="12"/>
        <v>122.43916599336637</v>
      </c>
      <c r="Y53">
        <f t="shared" ca="1" si="12"/>
        <v>118.92022667866813</v>
      </c>
      <c r="Z53">
        <f t="shared" ca="1" si="12"/>
        <v>110.8028957263966</v>
      </c>
      <c r="AA53">
        <f t="shared" ca="1" si="12"/>
        <v>124.18087481269313</v>
      </c>
      <c r="AB53">
        <f t="shared" ca="1" si="12"/>
        <v>90.527120390854037</v>
      </c>
      <c r="AC53">
        <f t="shared" ca="1" si="12"/>
        <v>78.04608081266835</v>
      </c>
      <c r="AD53">
        <f t="shared" ca="1" si="12"/>
        <v>45.665633546142836</v>
      </c>
      <c r="AE53">
        <f t="shared" ca="1" si="12"/>
        <v>95.299724291896283</v>
      </c>
      <c r="AF53">
        <f t="shared" ca="1" si="12"/>
        <v>128.26323168174372</v>
      </c>
      <c r="AG53">
        <f t="shared" ca="1" si="12"/>
        <v>99.516812876666577</v>
      </c>
      <c r="AH53">
        <f t="shared" ca="1" si="12"/>
        <v>145.60778437807335</v>
      </c>
      <c r="AI53">
        <f t="shared" ca="1" si="12"/>
        <v>99.365578798107506</v>
      </c>
      <c r="AJ53">
        <f t="shared" ca="1" si="12"/>
        <v>93.073903736185656</v>
      </c>
      <c r="AK53">
        <f t="shared" ca="1" si="12"/>
        <v>109.52251706351149</v>
      </c>
      <c r="AL53">
        <f t="shared" ca="1" si="11"/>
        <v>92.401082167348491</v>
      </c>
      <c r="AM53">
        <f t="shared" ca="1" si="11"/>
        <v>99.803717153907002</v>
      </c>
      <c r="AN53">
        <f t="shared" ca="1" si="11"/>
        <v>105.42575152050722</v>
      </c>
      <c r="AO53">
        <f t="shared" ca="1" si="11"/>
        <v>111.11392494001109</v>
      </c>
      <c r="AP53">
        <f t="shared" ca="1" si="11"/>
        <v>86.56894794557904</v>
      </c>
    </row>
    <row r="54" spans="1:42" x14ac:dyDescent="0.45">
      <c r="A54" t="str">
        <f t="shared" ca="1" si="1"/>
        <v>yes</v>
      </c>
      <c r="B54">
        <f t="shared" ca="1" si="2"/>
        <v>94.734084410863659</v>
      </c>
      <c r="C54">
        <f t="shared" ca="1" si="3"/>
        <v>104.53408441086367</v>
      </c>
      <c r="D54">
        <f t="shared" ca="1" si="4"/>
        <v>99.634084410863665</v>
      </c>
      <c r="E54">
        <v>48</v>
      </c>
      <c r="G54">
        <f t="shared" ca="1" si="13"/>
        <v>112.21409763694334</v>
      </c>
      <c r="H54">
        <f t="shared" ca="1" si="13"/>
        <v>92.891611961236705</v>
      </c>
      <c r="I54">
        <f t="shared" ca="1" si="13"/>
        <v>96.431425459458609</v>
      </c>
      <c r="J54">
        <f t="shared" ca="1" si="13"/>
        <v>96.852043369541462</v>
      </c>
      <c r="K54">
        <f t="shared" ca="1" si="13"/>
        <v>120.29415162763021</v>
      </c>
      <c r="L54">
        <f t="shared" ca="1" si="13"/>
        <v>116.02827403130935</v>
      </c>
      <c r="M54">
        <f t="shared" ca="1" si="13"/>
        <v>99.876419198374109</v>
      </c>
      <c r="N54">
        <f t="shared" ca="1" si="13"/>
        <v>115.87506908441456</v>
      </c>
      <c r="O54">
        <f t="shared" ca="1" si="13"/>
        <v>121.04251476902394</v>
      </c>
      <c r="P54">
        <f t="shared" ca="1" si="13"/>
        <v>106.64970067514479</v>
      </c>
      <c r="Q54">
        <f t="shared" ca="1" si="13"/>
        <v>77.383371843857645</v>
      </c>
      <c r="R54">
        <f t="shared" ca="1" si="13"/>
        <v>71.938245302593188</v>
      </c>
      <c r="S54">
        <f t="shared" ca="1" si="13"/>
        <v>55.166304671600841</v>
      </c>
      <c r="T54">
        <f t="shared" ca="1" si="13"/>
        <v>101.4391519595939</v>
      </c>
      <c r="U54">
        <f t="shared" ca="1" si="13"/>
        <v>101.3418620060319</v>
      </c>
      <c r="V54">
        <f t="shared" ca="1" si="13"/>
        <v>99.733775751086739</v>
      </c>
      <c r="W54">
        <f t="shared" ca="1" si="12"/>
        <v>102.30337236600975</v>
      </c>
      <c r="X54">
        <f t="shared" ca="1" si="12"/>
        <v>95.307130287270965</v>
      </c>
      <c r="Y54">
        <f t="shared" ca="1" si="12"/>
        <v>92.57528575797393</v>
      </c>
      <c r="Z54">
        <f t="shared" ca="1" si="12"/>
        <v>95.746315693538861</v>
      </c>
      <c r="AA54">
        <f t="shared" ca="1" si="12"/>
        <v>79.257123541021116</v>
      </c>
      <c r="AB54">
        <f t="shared" ca="1" si="12"/>
        <v>110.10869879122905</v>
      </c>
      <c r="AC54">
        <f t="shared" ca="1" si="12"/>
        <v>106.73859395239771</v>
      </c>
      <c r="AD54">
        <f t="shared" ca="1" si="12"/>
        <v>113.89524255264583</v>
      </c>
      <c r="AE54">
        <f t="shared" ca="1" si="12"/>
        <v>109.083641747944</v>
      </c>
      <c r="AF54">
        <f t="shared" ca="1" si="12"/>
        <v>88.266302351642025</v>
      </c>
      <c r="AG54">
        <f t="shared" ca="1" si="12"/>
        <v>104.30747405322171</v>
      </c>
      <c r="AH54">
        <f t="shared" ca="1" si="12"/>
        <v>103.43816545612708</v>
      </c>
      <c r="AI54">
        <f t="shared" ca="1" si="12"/>
        <v>85.410193543562087</v>
      </c>
      <c r="AJ54">
        <f t="shared" ca="1" si="12"/>
        <v>92.221719598413614</v>
      </c>
      <c r="AK54">
        <f t="shared" ca="1" si="12"/>
        <v>118.89123600119055</v>
      </c>
      <c r="AL54">
        <f t="shared" ca="1" si="11"/>
        <v>84.011622437812122</v>
      </c>
      <c r="AM54">
        <f t="shared" ca="1" si="11"/>
        <v>86.702529229216836</v>
      </c>
      <c r="AN54">
        <f t="shared" ca="1" si="11"/>
        <v>114.06300282872265</v>
      </c>
      <c r="AO54">
        <f t="shared" ca="1" si="11"/>
        <v>88.738278382804495</v>
      </c>
      <c r="AP54">
        <f t="shared" ca="1" si="11"/>
        <v>130.60309087050655</v>
      </c>
    </row>
    <row r="55" spans="1:42" x14ac:dyDescent="0.45">
      <c r="A55" t="str">
        <f t="shared" ca="1" si="1"/>
        <v>yes</v>
      </c>
      <c r="B55">
        <f t="shared" ca="1" si="2"/>
        <v>92.733360792580697</v>
      </c>
      <c r="C55">
        <f t="shared" ca="1" si="3"/>
        <v>102.53336079258071</v>
      </c>
      <c r="D55">
        <f t="shared" ca="1" si="4"/>
        <v>97.633360792580703</v>
      </c>
      <c r="E55">
        <v>49</v>
      </c>
      <c r="G55">
        <f t="shared" ca="1" si="13"/>
        <v>103.30896375059056</v>
      </c>
      <c r="H55">
        <f t="shared" ca="1" si="13"/>
        <v>118.97878475488997</v>
      </c>
      <c r="I55">
        <f t="shared" ca="1" si="13"/>
        <v>96.310027599738277</v>
      </c>
      <c r="J55">
        <f t="shared" ca="1" si="13"/>
        <v>102.69723234379742</v>
      </c>
      <c r="K55">
        <f t="shared" ca="1" si="13"/>
        <v>94.069089972458841</v>
      </c>
      <c r="L55">
        <f t="shared" ca="1" si="13"/>
        <v>94.448829552922334</v>
      </c>
      <c r="M55">
        <f t="shared" ca="1" si="13"/>
        <v>110.22435497874861</v>
      </c>
      <c r="N55">
        <f t="shared" ca="1" si="13"/>
        <v>72.047976365044406</v>
      </c>
      <c r="O55">
        <f t="shared" ca="1" si="13"/>
        <v>91.787887087950637</v>
      </c>
      <c r="P55">
        <f t="shared" ca="1" si="13"/>
        <v>91.254790019391891</v>
      </c>
      <c r="Q55">
        <f t="shared" ca="1" si="13"/>
        <v>73.895114542258852</v>
      </c>
      <c r="R55">
        <f t="shared" ca="1" si="13"/>
        <v>107.91654691860268</v>
      </c>
      <c r="S55">
        <f t="shared" ca="1" si="13"/>
        <v>83.784169308701948</v>
      </c>
      <c r="T55">
        <f t="shared" ca="1" si="13"/>
        <v>105.68832339975317</v>
      </c>
      <c r="U55">
        <f t="shared" ca="1" si="13"/>
        <v>106.08460982420848</v>
      </c>
      <c r="V55">
        <f t="shared" ca="1" si="13"/>
        <v>109.2478289246297</v>
      </c>
      <c r="W55">
        <f t="shared" ca="1" si="12"/>
        <v>100.9940419284535</v>
      </c>
      <c r="X55">
        <f t="shared" ca="1" si="12"/>
        <v>86.887960763689676</v>
      </c>
      <c r="Y55">
        <f t="shared" ca="1" si="12"/>
        <v>100.10412609441543</v>
      </c>
      <c r="Z55">
        <f t="shared" ca="1" si="12"/>
        <v>74.38106856590943</v>
      </c>
      <c r="AA55">
        <f t="shared" ca="1" si="12"/>
        <v>83.377282900834615</v>
      </c>
      <c r="AB55">
        <f t="shared" ca="1" si="12"/>
        <v>82.274505192294711</v>
      </c>
      <c r="AC55">
        <f t="shared" ca="1" si="12"/>
        <v>114.0598439062087</v>
      </c>
      <c r="AD55">
        <f t="shared" ca="1" si="12"/>
        <v>95.833682621612013</v>
      </c>
      <c r="AE55">
        <f t="shared" ca="1" si="12"/>
        <v>106.33576995962409</v>
      </c>
      <c r="AF55">
        <f t="shared" ca="1" si="12"/>
        <v>104.31094907327765</v>
      </c>
      <c r="AG55">
        <f t="shared" ca="1" si="12"/>
        <v>92.613068318413113</v>
      </c>
      <c r="AH55">
        <f t="shared" ca="1" si="12"/>
        <v>103.0549303213094</v>
      </c>
      <c r="AI55">
        <f t="shared" ca="1" si="12"/>
        <v>116.75102426545088</v>
      </c>
      <c r="AJ55">
        <f t="shared" ca="1" si="12"/>
        <v>95.714887317044287</v>
      </c>
      <c r="AK55">
        <f t="shared" ca="1" si="12"/>
        <v>93.116645463827311</v>
      </c>
      <c r="AL55">
        <f t="shared" ca="1" si="11"/>
        <v>93.365709719322908</v>
      </c>
      <c r="AM55">
        <f t="shared" ca="1" si="11"/>
        <v>107.36548377575342</v>
      </c>
      <c r="AN55">
        <f t="shared" ca="1" si="11"/>
        <v>108.23928452863424</v>
      </c>
      <c r="AO55">
        <f t="shared" ca="1" si="11"/>
        <v>103.1287261982706</v>
      </c>
      <c r="AP55">
        <f t="shared" ca="1" si="11"/>
        <v>91.147468274871869</v>
      </c>
    </row>
    <row r="56" spans="1:42" x14ac:dyDescent="0.45">
      <c r="A56" t="str">
        <f t="shared" ca="1" si="1"/>
        <v>no</v>
      </c>
      <c r="B56">
        <f t="shared" ca="1" si="2"/>
        <v>100.21126353248228</v>
      </c>
      <c r="C56">
        <f t="shared" ca="1" si="3"/>
        <v>110.01126353248229</v>
      </c>
      <c r="D56">
        <f t="shared" ca="1" si="4"/>
        <v>105.11126353248228</v>
      </c>
      <c r="E56">
        <v>50</v>
      </c>
      <c r="G56">
        <f t="shared" ca="1" si="13"/>
        <v>100.96161867159751</v>
      </c>
      <c r="H56">
        <f t="shared" ca="1" si="13"/>
        <v>87.05463860685029</v>
      </c>
      <c r="I56">
        <f t="shared" ca="1" si="13"/>
        <v>114.79486995602821</v>
      </c>
      <c r="J56">
        <f t="shared" ca="1" si="13"/>
        <v>101.2993095559694</v>
      </c>
      <c r="K56">
        <f t="shared" ca="1" si="13"/>
        <v>103.03713079084866</v>
      </c>
      <c r="L56">
        <f t="shared" ca="1" si="13"/>
        <v>111.48640236216535</v>
      </c>
      <c r="M56">
        <f t="shared" ca="1" si="13"/>
        <v>93.487812831936068</v>
      </c>
      <c r="N56">
        <f t="shared" ca="1" si="13"/>
        <v>86.077534014217974</v>
      </c>
      <c r="O56">
        <f t="shared" ca="1" si="13"/>
        <v>134.20083178885545</v>
      </c>
      <c r="P56">
        <f t="shared" ca="1" si="13"/>
        <v>112.85835243847166</v>
      </c>
      <c r="Q56">
        <f t="shared" ca="1" si="13"/>
        <v>96.126646650108398</v>
      </c>
      <c r="R56">
        <f t="shared" ca="1" si="13"/>
        <v>127.46273125563761</v>
      </c>
      <c r="S56">
        <f t="shared" ca="1" si="13"/>
        <v>113.50683270918779</v>
      </c>
      <c r="T56">
        <f t="shared" ca="1" si="13"/>
        <v>90.941835784357295</v>
      </c>
      <c r="U56">
        <f t="shared" ca="1" si="13"/>
        <v>105.83137485650556</v>
      </c>
      <c r="V56">
        <f t="shared" ca="1" si="13"/>
        <v>107.35153853815599</v>
      </c>
      <c r="W56">
        <f t="shared" ca="1" si="12"/>
        <v>104.59146842666253</v>
      </c>
      <c r="X56">
        <f t="shared" ca="1" si="12"/>
        <v>84.097550222467575</v>
      </c>
      <c r="Y56">
        <f t="shared" ca="1" si="12"/>
        <v>83.857754137546834</v>
      </c>
      <c r="Z56">
        <f t="shared" ca="1" si="12"/>
        <v>116.88445167519305</v>
      </c>
      <c r="AA56">
        <f t="shared" ca="1" si="12"/>
        <v>86.831468059559384</v>
      </c>
      <c r="AB56">
        <f t="shared" ca="1" si="12"/>
        <v>110.54305217740644</v>
      </c>
      <c r="AC56">
        <f t="shared" ca="1" si="12"/>
        <v>127.84661923263612</v>
      </c>
      <c r="AD56">
        <f t="shared" ca="1" si="12"/>
        <v>122.30594901409745</v>
      </c>
      <c r="AE56">
        <f t="shared" ca="1" si="12"/>
        <v>107.41333345328079</v>
      </c>
      <c r="AF56">
        <f t="shared" ca="1" si="12"/>
        <v>104.85593955989134</v>
      </c>
      <c r="AG56">
        <f t="shared" ca="1" si="12"/>
        <v>103.55203336374142</v>
      </c>
      <c r="AH56">
        <f t="shared" ca="1" si="12"/>
        <v>76.795833078907108</v>
      </c>
      <c r="AI56">
        <f t="shared" ca="1" si="12"/>
        <v>106.18625563953729</v>
      </c>
      <c r="AJ56">
        <f t="shared" ca="1" si="12"/>
        <v>114.32680174599179</v>
      </c>
      <c r="AK56">
        <f t="shared" ca="1" si="12"/>
        <v>107.81596680679424</v>
      </c>
      <c r="AL56">
        <f t="shared" ca="1" si="11"/>
        <v>102.60916954894905</v>
      </c>
      <c r="AM56">
        <f t="shared" ca="1" si="11"/>
        <v>90.06144633205588</v>
      </c>
      <c r="AN56">
        <f t="shared" ca="1" si="11"/>
        <v>106.53830198448144</v>
      </c>
      <c r="AO56">
        <f t="shared" ca="1" si="11"/>
        <v>120.88201097234169</v>
      </c>
      <c r="AP56">
        <f t="shared" ca="1" si="11"/>
        <v>119.53062092692824</v>
      </c>
    </row>
    <row r="57" spans="1:42" x14ac:dyDescent="0.45">
      <c r="A57" t="str">
        <f t="shared" ca="1" si="1"/>
        <v>yes</v>
      </c>
      <c r="B57">
        <f t="shared" ca="1" si="2"/>
        <v>95.617276815173213</v>
      </c>
      <c r="C57">
        <f t="shared" ca="1" si="3"/>
        <v>105.41727681517322</v>
      </c>
      <c r="D57">
        <f t="shared" ca="1" si="4"/>
        <v>100.51727681517322</v>
      </c>
      <c r="E57">
        <v>51</v>
      </c>
      <c r="G57">
        <f t="shared" ca="1" si="13"/>
        <v>114.44559479692403</v>
      </c>
      <c r="H57">
        <f t="shared" ca="1" si="13"/>
        <v>89.290861087171592</v>
      </c>
      <c r="I57">
        <f t="shared" ca="1" si="13"/>
        <v>133.93612898182792</v>
      </c>
      <c r="J57">
        <f t="shared" ca="1" si="13"/>
        <v>108.55860436774378</v>
      </c>
      <c r="K57">
        <f t="shared" ca="1" si="13"/>
        <v>104.89994437911047</v>
      </c>
      <c r="L57">
        <f t="shared" ca="1" si="13"/>
        <v>96.011990990115734</v>
      </c>
      <c r="M57">
        <f t="shared" ca="1" si="13"/>
        <v>83.862863598675773</v>
      </c>
      <c r="N57">
        <f t="shared" ca="1" si="13"/>
        <v>93.781837243302604</v>
      </c>
      <c r="O57">
        <f t="shared" ca="1" si="13"/>
        <v>94.39303106038308</v>
      </c>
      <c r="P57">
        <f t="shared" ca="1" si="13"/>
        <v>91.195905302692182</v>
      </c>
      <c r="Q57">
        <f t="shared" ca="1" si="13"/>
        <v>92.012084401737923</v>
      </c>
      <c r="R57">
        <f t="shared" ca="1" si="13"/>
        <v>119.62383297454248</v>
      </c>
      <c r="S57">
        <f t="shared" ca="1" si="13"/>
        <v>75.42333383967096</v>
      </c>
      <c r="T57">
        <f t="shared" ca="1" si="13"/>
        <v>118.58673008492021</v>
      </c>
      <c r="U57">
        <f t="shared" ca="1" si="13"/>
        <v>89.446096886496107</v>
      </c>
      <c r="V57">
        <f t="shared" ca="1" si="13"/>
        <v>111.63544943815999</v>
      </c>
      <c r="W57">
        <f t="shared" ca="1" si="12"/>
        <v>88.716176305941133</v>
      </c>
      <c r="X57">
        <f t="shared" ca="1" si="12"/>
        <v>112.05715801246444</v>
      </c>
      <c r="Y57">
        <f t="shared" ca="1" si="12"/>
        <v>103.4596716083976</v>
      </c>
      <c r="Z57">
        <f t="shared" ca="1" si="12"/>
        <v>105.02619027213683</v>
      </c>
      <c r="AA57">
        <f t="shared" ca="1" si="12"/>
        <v>117.64100881964254</v>
      </c>
      <c r="AB57">
        <f t="shared" ca="1" si="12"/>
        <v>108.43718208809167</v>
      </c>
      <c r="AC57">
        <f t="shared" ca="1" si="12"/>
        <v>88.123938434438514</v>
      </c>
      <c r="AD57">
        <f t="shared" ca="1" si="12"/>
        <v>99.985751853437904</v>
      </c>
      <c r="AE57">
        <f t="shared" ca="1" si="12"/>
        <v>112.86099646126006</v>
      </c>
      <c r="AF57">
        <f t="shared" ca="1" si="12"/>
        <v>99.08231671491977</v>
      </c>
      <c r="AG57">
        <f t="shared" ca="1" si="12"/>
        <v>113.38127208063811</v>
      </c>
      <c r="AH57">
        <f t="shared" ca="1" si="12"/>
        <v>94.252148569122483</v>
      </c>
      <c r="AI57">
        <f t="shared" ca="1" si="12"/>
        <v>129.94476242870161</v>
      </c>
      <c r="AJ57">
        <f t="shared" ca="1" si="12"/>
        <v>94.089521953289065</v>
      </c>
      <c r="AK57">
        <f t="shared" ca="1" si="12"/>
        <v>100.58630772398402</v>
      </c>
      <c r="AL57">
        <f t="shared" ca="1" si="11"/>
        <v>61.508189237686693</v>
      </c>
      <c r="AM57">
        <f t="shared" ca="1" si="11"/>
        <v>88.764054542272746</v>
      </c>
      <c r="AN57">
        <f t="shared" ca="1" si="11"/>
        <v>102.17737426234453</v>
      </c>
      <c r="AO57">
        <f t="shared" ca="1" si="11"/>
        <v>80.404764822998715</v>
      </c>
      <c r="AP57">
        <f t="shared" ca="1" si="11"/>
        <v>101.01888972099236</v>
      </c>
    </row>
    <row r="58" spans="1:42" x14ac:dyDescent="0.45">
      <c r="A58" t="str">
        <f t="shared" ca="1" si="1"/>
        <v>yes</v>
      </c>
      <c r="B58">
        <f t="shared" ca="1" si="2"/>
        <v>96.474516266812046</v>
      </c>
      <c r="C58">
        <f t="shared" ca="1" si="3"/>
        <v>106.27451626681206</v>
      </c>
      <c r="D58">
        <f t="shared" ca="1" si="4"/>
        <v>101.37451626681205</v>
      </c>
      <c r="E58">
        <v>52</v>
      </c>
      <c r="G58">
        <f t="shared" ca="1" si="13"/>
        <v>115.47289550962658</v>
      </c>
      <c r="H58">
        <f t="shared" ca="1" si="13"/>
        <v>82.362732864199955</v>
      </c>
      <c r="I58">
        <f t="shared" ca="1" si="13"/>
        <v>95.237851304465423</v>
      </c>
      <c r="J58">
        <f t="shared" ca="1" si="13"/>
        <v>108.87703431671059</v>
      </c>
      <c r="K58">
        <f t="shared" ca="1" si="13"/>
        <v>102.7475224743153</v>
      </c>
      <c r="L58">
        <f t="shared" ca="1" si="13"/>
        <v>110.45021362098444</v>
      </c>
      <c r="M58">
        <f t="shared" ca="1" si="13"/>
        <v>132.40022219846747</v>
      </c>
      <c r="N58">
        <f t="shared" ca="1" si="13"/>
        <v>140.79818071821501</v>
      </c>
      <c r="O58">
        <f t="shared" ca="1" si="13"/>
        <v>101.18482539775385</v>
      </c>
      <c r="P58">
        <f t="shared" ca="1" si="13"/>
        <v>100.88884222840574</v>
      </c>
      <c r="Q58">
        <f t="shared" ca="1" si="13"/>
        <v>90.07201391807348</v>
      </c>
      <c r="R58">
        <f t="shared" ca="1" si="13"/>
        <v>110.54204147876564</v>
      </c>
      <c r="S58">
        <f t="shared" ca="1" si="13"/>
        <v>96.910693161253477</v>
      </c>
      <c r="T58">
        <f t="shared" ca="1" si="13"/>
        <v>108.3104893255628</v>
      </c>
      <c r="U58">
        <f t="shared" ca="1" si="13"/>
        <v>94.843622307989435</v>
      </c>
      <c r="V58">
        <f t="shared" ca="1" si="13"/>
        <v>118.12674760959726</v>
      </c>
      <c r="W58">
        <f t="shared" ca="1" si="12"/>
        <v>86.569060895609624</v>
      </c>
      <c r="X58">
        <f t="shared" ca="1" si="12"/>
        <v>95.262599796354436</v>
      </c>
      <c r="Y58">
        <f t="shared" ca="1" si="12"/>
        <v>90.118394163756719</v>
      </c>
      <c r="Z58">
        <f t="shared" ca="1" si="12"/>
        <v>118.64585977986772</v>
      </c>
      <c r="AA58">
        <f t="shared" ca="1" si="12"/>
        <v>128.21552677582497</v>
      </c>
      <c r="AB58">
        <f t="shared" ca="1" si="12"/>
        <v>95.747416910990253</v>
      </c>
      <c r="AC58">
        <f t="shared" ca="1" si="12"/>
        <v>89.139533220434217</v>
      </c>
      <c r="AD58">
        <f t="shared" ca="1" si="12"/>
        <v>85.456733230332588</v>
      </c>
      <c r="AE58">
        <f t="shared" ca="1" si="12"/>
        <v>98.780005071527214</v>
      </c>
      <c r="AF58">
        <f t="shared" ca="1" si="12"/>
        <v>96.327320425121371</v>
      </c>
      <c r="AG58">
        <f t="shared" ca="1" si="12"/>
        <v>108.40670731694088</v>
      </c>
      <c r="AH58">
        <f t="shared" ca="1" si="12"/>
        <v>114.25182090877814</v>
      </c>
      <c r="AI58">
        <f t="shared" ca="1" si="12"/>
        <v>101.48675061106032</v>
      </c>
      <c r="AJ58">
        <f t="shared" ca="1" si="12"/>
        <v>98.193602193204811</v>
      </c>
      <c r="AK58">
        <f t="shared" ca="1" si="12"/>
        <v>103.06752111791792</v>
      </c>
      <c r="AL58">
        <f t="shared" ca="1" si="11"/>
        <v>80.400856530648539</v>
      </c>
      <c r="AM58">
        <f t="shared" ca="1" si="11"/>
        <v>60.953155432142246</v>
      </c>
      <c r="AN58">
        <f t="shared" ca="1" si="11"/>
        <v>100.82065423507953</v>
      </c>
      <c r="AO58">
        <f t="shared" ca="1" si="11"/>
        <v>102.7884201235475</v>
      </c>
      <c r="AP58">
        <f t="shared" ca="1" si="11"/>
        <v>85.624718431708757</v>
      </c>
    </row>
    <row r="59" spans="1:42" x14ac:dyDescent="0.45">
      <c r="A59" t="str">
        <f t="shared" ca="1" si="1"/>
        <v>yes</v>
      </c>
      <c r="B59">
        <f t="shared" ca="1" si="2"/>
        <v>98.913639855485457</v>
      </c>
      <c r="C59">
        <f t="shared" ca="1" si="3"/>
        <v>108.71363985548547</v>
      </c>
      <c r="D59">
        <f t="shared" ca="1" si="4"/>
        <v>103.81363985548546</v>
      </c>
      <c r="E59">
        <v>53</v>
      </c>
      <c r="G59">
        <f t="shared" ca="1" si="13"/>
        <v>110.53159861488595</v>
      </c>
      <c r="H59">
        <f t="shared" ca="1" si="13"/>
        <v>123.45792591349357</v>
      </c>
      <c r="I59">
        <f t="shared" ca="1" si="13"/>
        <v>113.29229078102448</v>
      </c>
      <c r="J59">
        <f t="shared" ca="1" si="13"/>
        <v>92.903081317863808</v>
      </c>
      <c r="K59">
        <f t="shared" ca="1" si="13"/>
        <v>98.294240578741309</v>
      </c>
      <c r="L59">
        <f t="shared" ca="1" si="13"/>
        <v>76.614852478392464</v>
      </c>
      <c r="M59">
        <f t="shared" ca="1" si="13"/>
        <v>88.808805245970433</v>
      </c>
      <c r="N59">
        <f t="shared" ca="1" si="13"/>
        <v>136.71136634145074</v>
      </c>
      <c r="O59">
        <f t="shared" ca="1" si="13"/>
        <v>102.68653594080935</v>
      </c>
      <c r="P59">
        <f t="shared" ca="1" si="13"/>
        <v>103.80635270074954</v>
      </c>
      <c r="Q59">
        <f t="shared" ca="1" si="13"/>
        <v>117.93845214066901</v>
      </c>
      <c r="R59">
        <f t="shared" ca="1" si="13"/>
        <v>87.361016752340973</v>
      </c>
      <c r="S59">
        <f t="shared" ca="1" si="13"/>
        <v>113.09562884271752</v>
      </c>
      <c r="T59">
        <f t="shared" ca="1" si="13"/>
        <v>109.18934548726357</v>
      </c>
      <c r="U59">
        <f t="shared" ca="1" si="13"/>
        <v>119.61646106618838</v>
      </c>
      <c r="V59">
        <f t="shared" ca="1" si="13"/>
        <v>102.58524859054083</v>
      </c>
      <c r="W59">
        <f t="shared" ca="1" si="12"/>
        <v>88.691654127710933</v>
      </c>
      <c r="X59">
        <f t="shared" ca="1" si="12"/>
        <v>64.638627888195842</v>
      </c>
      <c r="Y59">
        <f t="shared" ca="1" si="12"/>
        <v>141.07598312373642</v>
      </c>
      <c r="Z59">
        <f t="shared" ca="1" si="12"/>
        <v>114.86907548336819</v>
      </c>
      <c r="AA59">
        <f t="shared" ca="1" si="12"/>
        <v>120.32833366232218</v>
      </c>
      <c r="AB59">
        <f t="shared" ca="1" si="12"/>
        <v>86.658900012317403</v>
      </c>
      <c r="AC59">
        <f t="shared" ca="1" si="12"/>
        <v>94.066124544235436</v>
      </c>
      <c r="AD59">
        <f t="shared" ca="1" si="12"/>
        <v>115.59280334161042</v>
      </c>
      <c r="AE59">
        <f t="shared" ca="1" si="12"/>
        <v>80.51583046058029</v>
      </c>
      <c r="AF59">
        <f t="shared" ca="1" si="12"/>
        <v>118.23431353487263</v>
      </c>
      <c r="AG59">
        <f t="shared" ca="1" si="12"/>
        <v>94.78756741472219</v>
      </c>
      <c r="AH59">
        <f t="shared" ca="1" si="12"/>
        <v>114.71621130475734</v>
      </c>
      <c r="AI59">
        <f t="shared" ca="1" si="12"/>
        <v>95.9225080480998</v>
      </c>
      <c r="AJ59">
        <f t="shared" ca="1" si="12"/>
        <v>81.185033737043995</v>
      </c>
      <c r="AK59">
        <f t="shared" ca="1" si="12"/>
        <v>112.27259263178024</v>
      </c>
      <c r="AL59">
        <f t="shared" ca="1" si="11"/>
        <v>89.004234524226206</v>
      </c>
      <c r="AM59">
        <f t="shared" ca="1" si="11"/>
        <v>94.64921968811214</v>
      </c>
      <c r="AN59">
        <f t="shared" ca="1" si="11"/>
        <v>112.51557283069843</v>
      </c>
      <c r="AO59">
        <f t="shared" ca="1" si="11"/>
        <v>96.22738521081078</v>
      </c>
      <c r="AP59">
        <f t="shared" ca="1" si="11"/>
        <v>124.44586043517411</v>
      </c>
    </row>
    <row r="60" spans="1:42" x14ac:dyDescent="0.45">
      <c r="A60" t="str">
        <f t="shared" ca="1" si="1"/>
        <v>no</v>
      </c>
      <c r="B60">
        <f t="shared" ca="1" si="2"/>
        <v>89.28440905381602</v>
      </c>
      <c r="C60">
        <f t="shared" ca="1" si="3"/>
        <v>99.084409053816032</v>
      </c>
      <c r="D60">
        <f t="shared" ca="1" si="4"/>
        <v>94.184409053816026</v>
      </c>
      <c r="E60">
        <v>54</v>
      </c>
      <c r="G60">
        <f t="shared" ca="1" si="13"/>
        <v>93.734203260280552</v>
      </c>
      <c r="H60">
        <f t="shared" ca="1" si="13"/>
        <v>89.409625242620294</v>
      </c>
      <c r="I60">
        <f t="shared" ca="1" si="13"/>
        <v>102.91924964107939</v>
      </c>
      <c r="J60">
        <f t="shared" ca="1" si="13"/>
        <v>105.91913835831716</v>
      </c>
      <c r="K60">
        <f t="shared" ca="1" si="13"/>
        <v>94.470279038880804</v>
      </c>
      <c r="L60">
        <f t="shared" ca="1" si="13"/>
        <v>76.55697659688947</v>
      </c>
      <c r="M60">
        <f t="shared" ca="1" si="13"/>
        <v>89.534756691539116</v>
      </c>
      <c r="N60">
        <f t="shared" ca="1" si="13"/>
        <v>120.40356535895327</v>
      </c>
      <c r="O60">
        <f t="shared" ca="1" si="13"/>
        <v>92.372353885537137</v>
      </c>
      <c r="P60">
        <f t="shared" ca="1" si="13"/>
        <v>87.603575920919511</v>
      </c>
      <c r="Q60">
        <f t="shared" ca="1" si="13"/>
        <v>95.689485373444342</v>
      </c>
      <c r="R60">
        <f t="shared" ca="1" si="13"/>
        <v>120.9323510873792</v>
      </c>
      <c r="S60">
        <f t="shared" ca="1" si="13"/>
        <v>96.870928892312577</v>
      </c>
      <c r="T60">
        <f t="shared" ca="1" si="13"/>
        <v>75.54428181137196</v>
      </c>
      <c r="U60">
        <f t="shared" ca="1" si="13"/>
        <v>59.633246103086563</v>
      </c>
      <c r="V60">
        <f t="shared" ca="1" si="13"/>
        <v>93.269368457918119</v>
      </c>
      <c r="W60">
        <f t="shared" ca="1" si="12"/>
        <v>85.227739622485529</v>
      </c>
      <c r="X60">
        <f t="shared" ca="1" si="12"/>
        <v>78.967001603481265</v>
      </c>
      <c r="Y60">
        <f t="shared" ca="1" si="12"/>
        <v>97.216008930782365</v>
      </c>
      <c r="Z60">
        <f t="shared" ca="1" si="12"/>
        <v>118.03059064997251</v>
      </c>
      <c r="AA60">
        <f t="shared" ca="1" si="12"/>
        <v>87.364470019640166</v>
      </c>
      <c r="AB60">
        <f t="shared" ca="1" si="12"/>
        <v>89.713609788394223</v>
      </c>
      <c r="AC60">
        <f t="shared" ca="1" si="12"/>
        <v>106.74074099680594</v>
      </c>
      <c r="AD60">
        <f t="shared" ca="1" si="12"/>
        <v>108.15350258612983</v>
      </c>
      <c r="AE60">
        <f t="shared" ca="1" si="12"/>
        <v>66.187235680135188</v>
      </c>
      <c r="AF60">
        <f t="shared" ca="1" si="12"/>
        <v>98.408699394219681</v>
      </c>
      <c r="AG60">
        <f t="shared" ca="1" si="12"/>
        <v>103.99362119016799</v>
      </c>
      <c r="AH60">
        <f t="shared" ca="1" si="12"/>
        <v>93.127733005305743</v>
      </c>
      <c r="AI60">
        <f t="shared" ca="1" si="12"/>
        <v>104.68731230257073</v>
      </c>
      <c r="AJ60">
        <f t="shared" ca="1" si="12"/>
        <v>92.978496936874748</v>
      </c>
      <c r="AK60">
        <f t="shared" ca="1" si="12"/>
        <v>110.33834100522131</v>
      </c>
      <c r="AL60">
        <f t="shared" ca="1" si="11"/>
        <v>71.339699684353462</v>
      </c>
      <c r="AM60">
        <f t="shared" ca="1" si="11"/>
        <v>94.137889046658046</v>
      </c>
      <c r="AN60">
        <f t="shared" ca="1" si="11"/>
        <v>100.64060530714107</v>
      </c>
      <c r="AO60">
        <f t="shared" ca="1" si="11"/>
        <v>79.017038645389007</v>
      </c>
      <c r="AP60">
        <f t="shared" ca="1" si="11"/>
        <v>109.50500382111817</v>
      </c>
    </row>
    <row r="61" spans="1:42" x14ac:dyDescent="0.45">
      <c r="A61" t="str">
        <f t="shared" ca="1" si="1"/>
        <v>yes</v>
      </c>
      <c r="B61">
        <f t="shared" ca="1" si="2"/>
        <v>96.690715233782058</v>
      </c>
      <c r="C61">
        <f t="shared" ca="1" si="3"/>
        <v>106.49071523378207</v>
      </c>
      <c r="D61">
        <f t="shared" ca="1" si="4"/>
        <v>101.59071523378206</v>
      </c>
      <c r="E61">
        <v>55</v>
      </c>
      <c r="G61">
        <f t="shared" ca="1" si="13"/>
        <v>111.32367082939392</v>
      </c>
      <c r="H61">
        <f t="shared" ca="1" si="13"/>
        <v>110.92784788699448</v>
      </c>
      <c r="I61">
        <f t="shared" ca="1" si="13"/>
        <v>100.95888212947905</v>
      </c>
      <c r="J61">
        <f t="shared" ca="1" si="13"/>
        <v>94.937963584100899</v>
      </c>
      <c r="K61">
        <f t="shared" ca="1" si="13"/>
        <v>105.36259132000393</v>
      </c>
      <c r="L61">
        <f t="shared" ca="1" si="13"/>
        <v>74.99617808753726</v>
      </c>
      <c r="M61">
        <f t="shared" ca="1" si="13"/>
        <v>93.457254003676184</v>
      </c>
      <c r="N61">
        <f t="shared" ca="1" si="13"/>
        <v>132.73370366266869</v>
      </c>
      <c r="O61">
        <f t="shared" ca="1" si="13"/>
        <v>107.15551286454227</v>
      </c>
      <c r="P61">
        <f t="shared" ca="1" si="13"/>
        <v>114.99736704950567</v>
      </c>
      <c r="Q61">
        <f t="shared" ca="1" si="13"/>
        <v>116.77217825074793</v>
      </c>
      <c r="R61">
        <f t="shared" ca="1" si="13"/>
        <v>108.41145243479279</v>
      </c>
      <c r="S61">
        <f t="shared" ca="1" si="13"/>
        <v>82.943545983242061</v>
      </c>
      <c r="T61">
        <f t="shared" ca="1" si="13"/>
        <v>122.69138663191004</v>
      </c>
      <c r="U61">
        <f t="shared" ca="1" si="13"/>
        <v>120.34292012951369</v>
      </c>
      <c r="V61">
        <f t="shared" ca="1" si="13"/>
        <v>102.54985205664006</v>
      </c>
      <c r="W61">
        <f t="shared" ca="1" si="12"/>
        <v>118.06969234923424</v>
      </c>
      <c r="X61">
        <f t="shared" ca="1" si="12"/>
        <v>88.317828154958619</v>
      </c>
      <c r="Y61">
        <f t="shared" ca="1" si="12"/>
        <v>116.30038206700192</v>
      </c>
      <c r="Z61">
        <f t="shared" ca="1" si="12"/>
        <v>65.334730837128475</v>
      </c>
      <c r="AA61">
        <f t="shared" ca="1" si="12"/>
        <v>92.834252312188156</v>
      </c>
      <c r="AB61">
        <f t="shared" ca="1" si="12"/>
        <v>150.53313829532073</v>
      </c>
      <c r="AC61">
        <f t="shared" ca="1" si="12"/>
        <v>91.25309380349907</v>
      </c>
      <c r="AD61">
        <f t="shared" ca="1" si="12"/>
        <v>84.75671284413005</v>
      </c>
      <c r="AE61">
        <f t="shared" ca="1" si="12"/>
        <v>83.431405602707486</v>
      </c>
      <c r="AF61">
        <f t="shared" ca="1" si="12"/>
        <v>94.298598838276789</v>
      </c>
      <c r="AG61">
        <f t="shared" ca="1" si="12"/>
        <v>116.56336765169512</v>
      </c>
      <c r="AH61">
        <f t="shared" ca="1" si="12"/>
        <v>82.893587795237039</v>
      </c>
      <c r="AI61">
        <f t="shared" ca="1" si="12"/>
        <v>92.817607308256427</v>
      </c>
      <c r="AJ61">
        <f t="shared" ca="1" si="12"/>
        <v>99.014375450399143</v>
      </c>
      <c r="AK61">
        <f t="shared" ca="1" si="12"/>
        <v>80.308100987201726</v>
      </c>
      <c r="AL61">
        <f t="shared" ca="1" si="11"/>
        <v>91.603847382688684</v>
      </c>
      <c r="AM61">
        <f t="shared" ca="1" si="11"/>
        <v>96.022472468195318</v>
      </c>
      <c r="AN61">
        <f t="shared" ca="1" si="11"/>
        <v>92.482620077045141</v>
      </c>
      <c r="AO61">
        <f t="shared" ca="1" si="11"/>
        <v>113.82811758891717</v>
      </c>
      <c r="AP61">
        <f t="shared" ca="1" si="11"/>
        <v>106.03950969732384</v>
      </c>
    </row>
    <row r="62" spans="1:42" x14ac:dyDescent="0.45">
      <c r="A62" t="str">
        <f t="shared" ca="1" si="1"/>
        <v>no</v>
      </c>
      <c r="B62">
        <f t="shared" ca="1" si="2"/>
        <v>100.57911391263494</v>
      </c>
      <c r="C62">
        <f t="shared" ca="1" si="3"/>
        <v>110.37911391263495</v>
      </c>
      <c r="D62">
        <f t="shared" ca="1" si="4"/>
        <v>105.47911391263494</v>
      </c>
      <c r="E62">
        <v>56</v>
      </c>
      <c r="G62">
        <f t="shared" ca="1" si="13"/>
        <v>127.96292073056664</v>
      </c>
      <c r="H62">
        <f t="shared" ca="1" si="13"/>
        <v>139.39199407159475</v>
      </c>
      <c r="I62">
        <f t="shared" ca="1" si="13"/>
        <v>127.17386621747616</v>
      </c>
      <c r="J62">
        <f t="shared" ca="1" si="13"/>
        <v>109.63504859026851</v>
      </c>
      <c r="K62">
        <f t="shared" ca="1" si="13"/>
        <v>121.7834598362801</v>
      </c>
      <c r="L62">
        <f t="shared" ca="1" si="13"/>
        <v>112.8846933455762</v>
      </c>
      <c r="M62">
        <f t="shared" ca="1" si="13"/>
        <v>116.91356779848132</v>
      </c>
      <c r="N62">
        <f t="shared" ca="1" si="13"/>
        <v>117.36304189399038</v>
      </c>
      <c r="O62">
        <f t="shared" ca="1" si="13"/>
        <v>122.69566555474722</v>
      </c>
      <c r="P62">
        <f t="shared" ca="1" si="13"/>
        <v>126.34113326133621</v>
      </c>
      <c r="Q62">
        <f t="shared" ca="1" si="13"/>
        <v>104.34506159656307</v>
      </c>
      <c r="R62">
        <f t="shared" ca="1" si="13"/>
        <v>94.611650137370773</v>
      </c>
      <c r="S62">
        <f t="shared" ca="1" si="13"/>
        <v>91.406320223985475</v>
      </c>
      <c r="T62">
        <f t="shared" ca="1" si="13"/>
        <v>101.92828739497813</v>
      </c>
      <c r="U62">
        <f t="shared" ca="1" si="13"/>
        <v>102.05716267115235</v>
      </c>
      <c r="V62">
        <f t="shared" ref="V62:AK77" ca="1" si="14">NORMINV(RAND(),100,15)</f>
        <v>125.55905329421829</v>
      </c>
      <c r="W62">
        <f t="shared" ca="1" si="14"/>
        <v>121.96984307575096</v>
      </c>
      <c r="X62">
        <f t="shared" ca="1" si="14"/>
        <v>104.0518596037646</v>
      </c>
      <c r="Y62">
        <f t="shared" ca="1" si="14"/>
        <v>83.63764846288862</v>
      </c>
      <c r="Z62">
        <f t="shared" ca="1" si="14"/>
        <v>116.64742228054669</v>
      </c>
      <c r="AA62">
        <f t="shared" ca="1" si="14"/>
        <v>112.21345327574863</v>
      </c>
      <c r="AB62">
        <f t="shared" ca="1" si="14"/>
        <v>113.01408636879179</v>
      </c>
      <c r="AC62">
        <f t="shared" ca="1" si="14"/>
        <v>81.465685252627949</v>
      </c>
      <c r="AD62">
        <f t="shared" ca="1" si="14"/>
        <v>63.253387429760004</v>
      </c>
      <c r="AE62">
        <f t="shared" ca="1" si="14"/>
        <v>101.78705440757864</v>
      </c>
      <c r="AF62">
        <f t="shared" ca="1" si="14"/>
        <v>101.57782813218324</v>
      </c>
      <c r="AG62">
        <f t="shared" ca="1" si="14"/>
        <v>97.381368160102198</v>
      </c>
      <c r="AH62">
        <f t="shared" ca="1" si="14"/>
        <v>107.47693415045927</v>
      </c>
      <c r="AI62">
        <f t="shared" ca="1" si="14"/>
        <v>92.720085053316083</v>
      </c>
      <c r="AJ62">
        <f t="shared" ca="1" si="14"/>
        <v>100.01821131105527</v>
      </c>
      <c r="AK62">
        <f t="shared" ca="1" si="14"/>
        <v>87.940674740990232</v>
      </c>
      <c r="AL62">
        <f t="shared" ca="1" si="11"/>
        <v>71.083789433387125</v>
      </c>
      <c r="AM62">
        <f t="shared" ca="1" si="11"/>
        <v>123.8001227317569</v>
      </c>
      <c r="AN62">
        <f t="shared" ca="1" si="11"/>
        <v>95.765613013210412</v>
      </c>
      <c r="AO62">
        <f t="shared" ca="1" si="11"/>
        <v>96.7134002677995</v>
      </c>
      <c r="AP62">
        <f t="shared" ca="1" si="11"/>
        <v>82.67670708455465</v>
      </c>
    </row>
    <row r="63" spans="1:42" x14ac:dyDescent="0.45">
      <c r="A63" t="str">
        <f t="shared" ca="1" si="1"/>
        <v>yes</v>
      </c>
      <c r="B63">
        <f t="shared" ca="1" si="2"/>
        <v>96.266737461295676</v>
      </c>
      <c r="C63">
        <f t="shared" ca="1" si="3"/>
        <v>106.06673746129569</v>
      </c>
      <c r="D63">
        <f t="shared" ca="1" si="4"/>
        <v>101.16673746129568</v>
      </c>
      <c r="E63">
        <v>57</v>
      </c>
      <c r="G63">
        <f t="shared" ref="G63:V78" ca="1" si="15">NORMINV(RAND(),100,15)</f>
        <v>84.286426840303307</v>
      </c>
      <c r="H63">
        <f t="shared" ca="1" si="15"/>
        <v>106.67191518572039</v>
      </c>
      <c r="I63">
        <f t="shared" ca="1" si="15"/>
        <v>116.37471332211749</v>
      </c>
      <c r="J63">
        <f t="shared" ca="1" si="15"/>
        <v>102.0535922862949</v>
      </c>
      <c r="K63">
        <f t="shared" ca="1" si="15"/>
        <v>88.890669312241343</v>
      </c>
      <c r="L63">
        <f t="shared" ca="1" si="15"/>
        <v>117.93182652301422</v>
      </c>
      <c r="M63">
        <f t="shared" ca="1" si="15"/>
        <v>66.822518545320264</v>
      </c>
      <c r="N63">
        <f t="shared" ca="1" si="15"/>
        <v>100.74891676658572</v>
      </c>
      <c r="O63">
        <f t="shared" ca="1" si="15"/>
        <v>108.10841478802529</v>
      </c>
      <c r="P63">
        <f t="shared" ca="1" si="15"/>
        <v>84.220771746722519</v>
      </c>
      <c r="Q63">
        <f t="shared" ca="1" si="15"/>
        <v>101.97741264103146</v>
      </c>
      <c r="R63">
        <f t="shared" ca="1" si="15"/>
        <v>107.03157633416873</v>
      </c>
      <c r="S63">
        <f t="shared" ca="1" si="15"/>
        <v>92.237328026339384</v>
      </c>
      <c r="T63">
        <f t="shared" ca="1" si="15"/>
        <v>88.673061722345508</v>
      </c>
      <c r="U63">
        <f t="shared" ca="1" si="15"/>
        <v>105.57432464319747</v>
      </c>
      <c r="V63">
        <f t="shared" ca="1" si="15"/>
        <v>92.037421621736243</v>
      </c>
      <c r="W63">
        <f t="shared" ca="1" si="14"/>
        <v>79.234882704869335</v>
      </c>
      <c r="X63">
        <f t="shared" ca="1" si="14"/>
        <v>105.44280390957955</v>
      </c>
      <c r="Y63">
        <f t="shared" ca="1" si="14"/>
        <v>120.69333811729994</v>
      </c>
      <c r="Z63">
        <f t="shared" ca="1" si="14"/>
        <v>81.081336728397133</v>
      </c>
      <c r="AA63">
        <f t="shared" ca="1" si="14"/>
        <v>84.671453060311038</v>
      </c>
      <c r="AB63">
        <f t="shared" ca="1" si="14"/>
        <v>124.07339726218603</v>
      </c>
      <c r="AC63">
        <f t="shared" ca="1" si="14"/>
        <v>118.27899025461375</v>
      </c>
      <c r="AD63">
        <f t="shared" ca="1" si="14"/>
        <v>82.614195296014884</v>
      </c>
      <c r="AE63">
        <f t="shared" ca="1" si="14"/>
        <v>95.15863926173968</v>
      </c>
      <c r="AF63">
        <f t="shared" ca="1" si="14"/>
        <v>103.31484927821204</v>
      </c>
      <c r="AG63">
        <f t="shared" ca="1" si="14"/>
        <v>90.012884460639611</v>
      </c>
      <c r="AH63">
        <f t="shared" ca="1" si="14"/>
        <v>127.19713397840448</v>
      </c>
      <c r="AI63">
        <f t="shared" ca="1" si="14"/>
        <v>110.27763071300944</v>
      </c>
      <c r="AJ63">
        <f t="shared" ca="1" si="14"/>
        <v>94.047467014458988</v>
      </c>
      <c r="AK63">
        <f t="shared" ca="1" si="14"/>
        <v>102.57902872224406</v>
      </c>
      <c r="AL63">
        <f t="shared" ca="1" si="11"/>
        <v>108.818992755401</v>
      </c>
      <c r="AM63">
        <f t="shared" ca="1" si="11"/>
        <v>114.03484621400338</v>
      </c>
      <c r="AN63">
        <f t="shared" ca="1" si="11"/>
        <v>116.42739159846003</v>
      </c>
      <c r="AO63">
        <f t="shared" ca="1" si="11"/>
        <v>112.38698265240701</v>
      </c>
      <c r="AP63">
        <f t="shared" ca="1" si="11"/>
        <v>108.01541431922981</v>
      </c>
    </row>
    <row r="64" spans="1:42" x14ac:dyDescent="0.45">
      <c r="A64" t="str">
        <f t="shared" ca="1" si="1"/>
        <v>yes</v>
      </c>
      <c r="B64">
        <f t="shared" ca="1" si="2"/>
        <v>97.050539143877444</v>
      </c>
      <c r="C64">
        <f t="shared" ca="1" si="3"/>
        <v>106.85053914387746</v>
      </c>
      <c r="D64">
        <f t="shared" ca="1" si="4"/>
        <v>101.95053914387745</v>
      </c>
      <c r="E64">
        <v>58</v>
      </c>
      <c r="G64">
        <f t="shared" ca="1" si="15"/>
        <v>111.76230025963562</v>
      </c>
      <c r="H64">
        <f t="shared" ca="1" si="15"/>
        <v>91.631141876781655</v>
      </c>
      <c r="I64">
        <f t="shared" ca="1" si="15"/>
        <v>99.190121617145621</v>
      </c>
      <c r="J64">
        <f t="shared" ca="1" si="15"/>
        <v>128.12619335314716</v>
      </c>
      <c r="K64">
        <f t="shared" ca="1" si="15"/>
        <v>104.91634535537304</v>
      </c>
      <c r="L64">
        <f t="shared" ca="1" si="15"/>
        <v>114.34957542805697</v>
      </c>
      <c r="M64">
        <f t="shared" ca="1" si="15"/>
        <v>120.85719362631684</v>
      </c>
      <c r="N64">
        <f t="shared" ca="1" si="15"/>
        <v>113.29250635687718</v>
      </c>
      <c r="O64">
        <f t="shared" ca="1" si="15"/>
        <v>96.802558822517241</v>
      </c>
      <c r="P64">
        <f t="shared" ca="1" si="15"/>
        <v>112.09454190752595</v>
      </c>
      <c r="Q64">
        <f t="shared" ca="1" si="15"/>
        <v>102.86441696793833</v>
      </c>
      <c r="R64">
        <f t="shared" ca="1" si="15"/>
        <v>110.74310563075595</v>
      </c>
      <c r="S64">
        <f t="shared" ca="1" si="15"/>
        <v>96.382935578438278</v>
      </c>
      <c r="T64">
        <f t="shared" ca="1" si="15"/>
        <v>88.319552683808297</v>
      </c>
      <c r="U64">
        <f t="shared" ca="1" si="15"/>
        <v>114.95460980654398</v>
      </c>
      <c r="V64">
        <f t="shared" ca="1" si="15"/>
        <v>99.888555096932009</v>
      </c>
      <c r="W64">
        <f t="shared" ca="1" si="14"/>
        <v>83.061878156522624</v>
      </c>
      <c r="X64">
        <f t="shared" ca="1" si="14"/>
        <v>88.424939507977157</v>
      </c>
      <c r="Y64">
        <f t="shared" ca="1" si="14"/>
        <v>112.01666819452613</v>
      </c>
      <c r="Z64">
        <f t="shared" ca="1" si="14"/>
        <v>138.793079050232</v>
      </c>
      <c r="AA64">
        <f t="shared" ca="1" si="14"/>
        <v>93.042917943795416</v>
      </c>
      <c r="AB64">
        <f t="shared" ca="1" si="14"/>
        <v>76.275768539314399</v>
      </c>
      <c r="AC64">
        <f t="shared" ca="1" si="14"/>
        <v>96.831389063552805</v>
      </c>
      <c r="AD64">
        <f t="shared" ca="1" si="14"/>
        <v>115.75796675042886</v>
      </c>
      <c r="AE64">
        <f t="shared" ca="1" si="14"/>
        <v>95.686808283073049</v>
      </c>
      <c r="AF64">
        <f t="shared" ca="1" si="14"/>
        <v>110.48666842877699</v>
      </c>
      <c r="AG64">
        <f t="shared" ca="1" si="14"/>
        <v>114.38012934612441</v>
      </c>
      <c r="AH64">
        <f t="shared" ca="1" si="14"/>
        <v>73.652867760826666</v>
      </c>
      <c r="AI64">
        <f t="shared" ca="1" si="14"/>
        <v>84.046564023006169</v>
      </c>
      <c r="AJ64">
        <f t="shared" ca="1" si="14"/>
        <v>107.44646570275046</v>
      </c>
      <c r="AK64">
        <f t="shared" ca="1" si="14"/>
        <v>119.49375797354725</v>
      </c>
      <c r="AL64">
        <f t="shared" ca="1" si="11"/>
        <v>89.521035279221593</v>
      </c>
      <c r="AM64">
        <f t="shared" ca="1" si="11"/>
        <v>82.880380913827352</v>
      </c>
      <c r="AN64">
        <f t="shared" ca="1" si="11"/>
        <v>122.89738289480894</v>
      </c>
      <c r="AO64">
        <f t="shared" ca="1" si="11"/>
        <v>75.929132828123102</v>
      </c>
      <c r="AP64">
        <f t="shared" ca="1" si="11"/>
        <v>83.417954171359185</v>
      </c>
    </row>
    <row r="65" spans="1:42" x14ac:dyDescent="0.45">
      <c r="A65" t="str">
        <f t="shared" ca="1" si="1"/>
        <v>yes</v>
      </c>
      <c r="B65">
        <f t="shared" ca="1" si="2"/>
        <v>95.79042689596649</v>
      </c>
      <c r="C65">
        <f t="shared" ca="1" si="3"/>
        <v>105.5904268959665</v>
      </c>
      <c r="D65">
        <f t="shared" ca="1" si="4"/>
        <v>100.6904268959665</v>
      </c>
      <c r="E65">
        <v>59</v>
      </c>
      <c r="G65">
        <f t="shared" ca="1" si="15"/>
        <v>81.505052626192025</v>
      </c>
      <c r="H65">
        <f t="shared" ca="1" si="15"/>
        <v>115.57122254457167</v>
      </c>
      <c r="I65">
        <f t="shared" ca="1" si="15"/>
        <v>78.042350173333801</v>
      </c>
      <c r="J65">
        <f t="shared" ca="1" si="15"/>
        <v>103.12513937247861</v>
      </c>
      <c r="K65">
        <f t="shared" ca="1" si="15"/>
        <v>103.9817723789145</v>
      </c>
      <c r="L65">
        <f t="shared" ca="1" si="15"/>
        <v>114.14251924033081</v>
      </c>
      <c r="M65">
        <f t="shared" ca="1" si="15"/>
        <v>84.738438926562381</v>
      </c>
      <c r="N65">
        <f t="shared" ca="1" si="15"/>
        <v>105.17399919519211</v>
      </c>
      <c r="O65">
        <f t="shared" ca="1" si="15"/>
        <v>90.424165313049215</v>
      </c>
      <c r="P65">
        <f t="shared" ca="1" si="15"/>
        <v>109.85834259451947</v>
      </c>
      <c r="Q65">
        <f t="shared" ca="1" si="15"/>
        <v>105.46265027119682</v>
      </c>
      <c r="R65">
        <f t="shared" ca="1" si="15"/>
        <v>82.244050075000473</v>
      </c>
      <c r="S65">
        <f t="shared" ca="1" si="15"/>
        <v>104.57736408506111</v>
      </c>
      <c r="T65">
        <f t="shared" ca="1" si="15"/>
        <v>109.13696603410568</v>
      </c>
      <c r="U65">
        <f t="shared" ca="1" si="15"/>
        <v>97.940772845527434</v>
      </c>
      <c r="V65">
        <f t="shared" ca="1" si="15"/>
        <v>104.68014074411714</v>
      </c>
      <c r="W65">
        <f t="shared" ca="1" si="14"/>
        <v>102.17861865526294</v>
      </c>
      <c r="X65">
        <f t="shared" ca="1" si="14"/>
        <v>91.843121625340302</v>
      </c>
      <c r="Y65">
        <f t="shared" ca="1" si="14"/>
        <v>95.198638496698564</v>
      </c>
      <c r="Z65">
        <f t="shared" ca="1" si="14"/>
        <v>113.16470248586398</v>
      </c>
      <c r="AA65">
        <f t="shared" ca="1" si="14"/>
        <v>101.97995402277678</v>
      </c>
      <c r="AB65">
        <f t="shared" ca="1" si="14"/>
        <v>72.4275732749513</v>
      </c>
      <c r="AC65">
        <f t="shared" ca="1" si="14"/>
        <v>121.56140670710204</v>
      </c>
      <c r="AD65">
        <f t="shared" ca="1" si="14"/>
        <v>72.514143727854872</v>
      </c>
      <c r="AE65">
        <f t="shared" ca="1" si="14"/>
        <v>124.47391789446094</v>
      </c>
      <c r="AF65">
        <f t="shared" ca="1" si="14"/>
        <v>105.91449139722162</v>
      </c>
      <c r="AG65">
        <f t="shared" ca="1" si="14"/>
        <v>90.471787656105846</v>
      </c>
      <c r="AH65">
        <f t="shared" ca="1" si="14"/>
        <v>109.88758211430039</v>
      </c>
      <c r="AI65">
        <f t="shared" ca="1" si="14"/>
        <v>99.843746664020472</v>
      </c>
      <c r="AJ65">
        <f t="shared" ca="1" si="14"/>
        <v>118.25817745617054</v>
      </c>
      <c r="AK65">
        <f t="shared" ca="1" si="14"/>
        <v>106.22340959153911</v>
      </c>
      <c r="AL65">
        <f t="shared" ca="1" si="11"/>
        <v>93.95526894832733</v>
      </c>
      <c r="AM65">
        <f t="shared" ca="1" si="11"/>
        <v>100.648526179222</v>
      </c>
      <c r="AN65">
        <f t="shared" ca="1" si="11"/>
        <v>75.629670744455666</v>
      </c>
      <c r="AO65">
        <f t="shared" ca="1" si="11"/>
        <v>131.69455154347671</v>
      </c>
      <c r="AP65">
        <f t="shared" ca="1" si="11"/>
        <v>106.38113264948953</v>
      </c>
    </row>
    <row r="66" spans="1:42" x14ac:dyDescent="0.45">
      <c r="A66" t="str">
        <f t="shared" ca="1" si="1"/>
        <v>yes</v>
      </c>
      <c r="B66">
        <f t="shared" ca="1" si="2"/>
        <v>92.721419673700751</v>
      </c>
      <c r="C66">
        <f t="shared" ca="1" si="3"/>
        <v>102.52141967370076</v>
      </c>
      <c r="D66">
        <f t="shared" ca="1" si="4"/>
        <v>97.621419673700757</v>
      </c>
      <c r="E66">
        <v>60</v>
      </c>
      <c r="G66">
        <f t="shared" ca="1" si="15"/>
        <v>83.046324144788372</v>
      </c>
      <c r="H66">
        <f t="shared" ca="1" si="15"/>
        <v>104.26368494018941</v>
      </c>
      <c r="I66">
        <f t="shared" ca="1" si="15"/>
        <v>85.049193080006887</v>
      </c>
      <c r="J66">
        <f t="shared" ca="1" si="15"/>
        <v>106.44827132680902</v>
      </c>
      <c r="K66">
        <f t="shared" ca="1" si="15"/>
        <v>88.884740523064139</v>
      </c>
      <c r="L66">
        <f t="shared" ca="1" si="15"/>
        <v>104.92774135559586</v>
      </c>
      <c r="M66">
        <f t="shared" ca="1" si="15"/>
        <v>87.421601143381963</v>
      </c>
      <c r="N66">
        <f t="shared" ca="1" si="15"/>
        <v>87.811145258276213</v>
      </c>
      <c r="O66">
        <f t="shared" ca="1" si="15"/>
        <v>101.79669033296065</v>
      </c>
      <c r="P66">
        <f t="shared" ca="1" si="15"/>
        <v>97.634653718102641</v>
      </c>
      <c r="Q66">
        <f t="shared" ca="1" si="15"/>
        <v>88.82385770695285</v>
      </c>
      <c r="R66">
        <f t="shared" ca="1" si="15"/>
        <v>116.12863196674736</v>
      </c>
      <c r="S66">
        <f t="shared" ca="1" si="15"/>
        <v>67.439358110905289</v>
      </c>
      <c r="T66">
        <f t="shared" ca="1" si="15"/>
        <v>84.213633446767162</v>
      </c>
      <c r="U66">
        <f t="shared" ca="1" si="15"/>
        <v>110.77086507097249</v>
      </c>
      <c r="V66">
        <f t="shared" ca="1" si="15"/>
        <v>64.552391447551742</v>
      </c>
      <c r="W66">
        <f t="shared" ca="1" si="14"/>
        <v>114.743931889411</v>
      </c>
      <c r="X66">
        <f t="shared" ca="1" si="14"/>
        <v>127.97917827004706</v>
      </c>
      <c r="Y66">
        <f t="shared" ca="1" si="14"/>
        <v>89.416403861726792</v>
      </c>
      <c r="Z66">
        <f t="shared" ca="1" si="14"/>
        <v>113.00575660659958</v>
      </c>
      <c r="AA66">
        <f t="shared" ca="1" si="14"/>
        <v>102.05330349687863</v>
      </c>
      <c r="AB66">
        <f t="shared" ca="1" si="14"/>
        <v>119.04034578309866</v>
      </c>
      <c r="AC66">
        <f t="shared" ca="1" si="14"/>
        <v>112.62649391470231</v>
      </c>
      <c r="AD66">
        <f t="shared" ca="1" si="14"/>
        <v>111.42067185162223</v>
      </c>
      <c r="AE66">
        <f t="shared" ca="1" si="14"/>
        <v>74.304663806346838</v>
      </c>
      <c r="AF66">
        <f t="shared" ca="1" si="14"/>
        <v>71.781923808858608</v>
      </c>
      <c r="AG66">
        <f t="shared" ca="1" si="14"/>
        <v>127.55750051306887</v>
      </c>
      <c r="AH66">
        <f t="shared" ca="1" si="14"/>
        <v>87.845705466668363</v>
      </c>
      <c r="AI66">
        <f t="shared" ca="1" si="14"/>
        <v>89.799489455448096</v>
      </c>
      <c r="AJ66">
        <f t="shared" ca="1" si="14"/>
        <v>98.942009362963987</v>
      </c>
      <c r="AK66">
        <f t="shared" ca="1" si="14"/>
        <v>70.279297087011244</v>
      </c>
      <c r="AL66">
        <f t="shared" ca="1" si="11"/>
        <v>116.84540247600188</v>
      </c>
      <c r="AM66">
        <f t="shared" ca="1" si="11"/>
        <v>105.64347040823971</v>
      </c>
      <c r="AN66">
        <f t="shared" ca="1" si="11"/>
        <v>99.222533108160064</v>
      </c>
      <c r="AO66">
        <f t="shared" ca="1" si="11"/>
        <v>87.423250896541973</v>
      </c>
      <c r="AP66">
        <f t="shared" ca="1" si="11"/>
        <v>115.22699261675889</v>
      </c>
    </row>
    <row r="67" spans="1:42" x14ac:dyDescent="0.45">
      <c r="A67" t="str">
        <f t="shared" ca="1" si="1"/>
        <v>yes</v>
      </c>
      <c r="B67">
        <f t="shared" ca="1" si="2"/>
        <v>93.392622287331349</v>
      </c>
      <c r="C67">
        <f t="shared" ca="1" si="3"/>
        <v>103.19262228733136</v>
      </c>
      <c r="D67">
        <f t="shared" ca="1" si="4"/>
        <v>98.292622287331355</v>
      </c>
      <c r="E67">
        <v>61</v>
      </c>
      <c r="G67">
        <f t="shared" ca="1" si="15"/>
        <v>88.832457465377558</v>
      </c>
      <c r="H67">
        <f t="shared" ca="1" si="15"/>
        <v>122.83825066921548</v>
      </c>
      <c r="I67">
        <f t="shared" ca="1" si="15"/>
        <v>85.774551033649772</v>
      </c>
      <c r="J67">
        <f t="shared" ca="1" si="15"/>
        <v>109.65694766416615</v>
      </c>
      <c r="K67">
        <f t="shared" ca="1" si="15"/>
        <v>65.110255718458234</v>
      </c>
      <c r="L67">
        <f t="shared" ca="1" si="15"/>
        <v>110.2054671505357</v>
      </c>
      <c r="M67">
        <f t="shared" ca="1" si="15"/>
        <v>88.419355318038896</v>
      </c>
      <c r="N67">
        <f t="shared" ca="1" si="15"/>
        <v>69.115941322187751</v>
      </c>
      <c r="O67">
        <f t="shared" ca="1" si="15"/>
        <v>132.23469427690566</v>
      </c>
      <c r="P67">
        <f t="shared" ca="1" si="15"/>
        <v>120.29260410268432</v>
      </c>
      <c r="Q67">
        <f t="shared" ca="1" si="15"/>
        <v>62.223739844409543</v>
      </c>
      <c r="R67">
        <f t="shared" ca="1" si="15"/>
        <v>100.12776991513736</v>
      </c>
      <c r="S67">
        <f t="shared" ca="1" si="15"/>
        <v>105.2121273501066</v>
      </c>
      <c r="T67">
        <f t="shared" ca="1" si="15"/>
        <v>105.97335207950069</v>
      </c>
      <c r="U67">
        <f t="shared" ca="1" si="15"/>
        <v>93.652822842106616</v>
      </c>
      <c r="V67">
        <f t="shared" ca="1" si="15"/>
        <v>109.97641807383175</v>
      </c>
      <c r="W67">
        <f t="shared" ca="1" si="14"/>
        <v>92.597160901963889</v>
      </c>
      <c r="X67">
        <f t="shared" ca="1" si="14"/>
        <v>100.56683594006478</v>
      </c>
      <c r="Y67">
        <f t="shared" ca="1" si="14"/>
        <v>108.79429962384211</v>
      </c>
      <c r="Z67">
        <f t="shared" ca="1" si="14"/>
        <v>82.96312067165843</v>
      </c>
      <c r="AA67">
        <f t="shared" ca="1" si="14"/>
        <v>89.681558880631044</v>
      </c>
      <c r="AB67">
        <f t="shared" ca="1" si="14"/>
        <v>101.28802661521721</v>
      </c>
      <c r="AC67">
        <f t="shared" ca="1" si="14"/>
        <v>104.38654716416984</v>
      </c>
      <c r="AD67">
        <f t="shared" ca="1" si="14"/>
        <v>85.841480145374419</v>
      </c>
      <c r="AE67">
        <f t="shared" ca="1" si="14"/>
        <v>102.29409639173147</v>
      </c>
      <c r="AF67">
        <f t="shared" ca="1" si="14"/>
        <v>123.80221072907909</v>
      </c>
      <c r="AG67">
        <f t="shared" ca="1" si="14"/>
        <v>107.76744960211343</v>
      </c>
      <c r="AH67">
        <f t="shared" ca="1" si="14"/>
        <v>90.737457288587336</v>
      </c>
      <c r="AI67">
        <f t="shared" ca="1" si="14"/>
        <v>139.99847225820398</v>
      </c>
      <c r="AJ67">
        <f t="shared" ca="1" si="14"/>
        <v>110.63491717117799</v>
      </c>
      <c r="AK67">
        <f t="shared" ca="1" si="14"/>
        <v>102.25518293945098</v>
      </c>
      <c r="AL67">
        <f t="shared" ca="1" si="11"/>
        <v>77.602747418611997</v>
      </c>
      <c r="AM67">
        <f t="shared" ca="1" si="11"/>
        <v>97.768867341173376</v>
      </c>
      <c r="AN67">
        <f t="shared" ca="1" si="11"/>
        <v>106.59026866031166</v>
      </c>
      <c r="AO67">
        <f t="shared" ca="1" si="11"/>
        <v>83.281125343458243</v>
      </c>
      <c r="AP67">
        <f t="shared" ca="1" si="11"/>
        <v>60.035822430794582</v>
      </c>
    </row>
    <row r="68" spans="1:42" x14ac:dyDescent="0.45">
      <c r="A68" t="str">
        <f t="shared" ca="1" si="1"/>
        <v>yes</v>
      </c>
      <c r="B68">
        <f t="shared" ca="1" si="2"/>
        <v>95.563153029667987</v>
      </c>
      <c r="C68">
        <f t="shared" ca="1" si="3"/>
        <v>105.363153029668</v>
      </c>
      <c r="D68">
        <f t="shared" ca="1" si="4"/>
        <v>100.46315302966799</v>
      </c>
      <c r="E68">
        <v>62</v>
      </c>
      <c r="G68">
        <f t="shared" ca="1" si="15"/>
        <v>94.37976174749295</v>
      </c>
      <c r="H68">
        <f t="shared" ca="1" si="15"/>
        <v>76.787010965939402</v>
      </c>
      <c r="I68">
        <f t="shared" ca="1" si="15"/>
        <v>104.77963128470027</v>
      </c>
      <c r="J68">
        <f t="shared" ca="1" si="15"/>
        <v>93.338589041370611</v>
      </c>
      <c r="K68">
        <f t="shared" ca="1" si="15"/>
        <v>89.114437074891697</v>
      </c>
      <c r="L68">
        <f t="shared" ca="1" si="15"/>
        <v>124.1336884763833</v>
      </c>
      <c r="M68">
        <f t="shared" ca="1" si="15"/>
        <v>108.24298658951614</v>
      </c>
      <c r="N68">
        <f t="shared" ca="1" si="15"/>
        <v>99.339568064526389</v>
      </c>
      <c r="O68">
        <f t="shared" ca="1" si="15"/>
        <v>116.43227677774964</v>
      </c>
      <c r="P68">
        <f t="shared" ca="1" si="15"/>
        <v>89.766751011840029</v>
      </c>
      <c r="Q68">
        <f t="shared" ca="1" si="15"/>
        <v>123.10166174516272</v>
      </c>
      <c r="R68">
        <f t="shared" ca="1" si="15"/>
        <v>116.10701943303471</v>
      </c>
      <c r="S68">
        <f t="shared" ca="1" si="15"/>
        <v>115.0561155849951</v>
      </c>
      <c r="T68">
        <f t="shared" ca="1" si="15"/>
        <v>70.961921380368992</v>
      </c>
      <c r="U68">
        <f t="shared" ca="1" si="15"/>
        <v>99.138388228540023</v>
      </c>
      <c r="V68">
        <f t="shared" ca="1" si="15"/>
        <v>100.5972288745339</v>
      </c>
      <c r="W68">
        <f t="shared" ca="1" si="14"/>
        <v>129.55119204973082</v>
      </c>
      <c r="X68">
        <f t="shared" ca="1" si="14"/>
        <v>89.247179079537972</v>
      </c>
      <c r="Y68">
        <f t="shared" ca="1" si="14"/>
        <v>92.554918115536154</v>
      </c>
      <c r="Z68">
        <f t="shared" ca="1" si="14"/>
        <v>101.5905464651845</v>
      </c>
      <c r="AA68">
        <f t="shared" ca="1" si="14"/>
        <v>85.979638189939735</v>
      </c>
      <c r="AB68">
        <f t="shared" ca="1" si="14"/>
        <v>119.53037109027026</v>
      </c>
      <c r="AC68">
        <f t="shared" ca="1" si="14"/>
        <v>101.47343208918574</v>
      </c>
      <c r="AD68">
        <f t="shared" ca="1" si="14"/>
        <v>93.425618658089704</v>
      </c>
      <c r="AE68">
        <f t="shared" ca="1" si="14"/>
        <v>123.29615816442697</v>
      </c>
      <c r="AF68">
        <f t="shared" ca="1" si="14"/>
        <v>96.804860152798128</v>
      </c>
      <c r="AG68">
        <f t="shared" ca="1" si="14"/>
        <v>97.728787118875175</v>
      </c>
      <c r="AH68">
        <f t="shared" ca="1" si="14"/>
        <v>97.61793385467503</v>
      </c>
      <c r="AI68">
        <f t="shared" ca="1" si="14"/>
        <v>80.424585601311932</v>
      </c>
      <c r="AJ68">
        <f t="shared" ca="1" si="14"/>
        <v>93.05784131940932</v>
      </c>
      <c r="AK68">
        <f t="shared" ca="1" si="14"/>
        <v>94.914350293732383</v>
      </c>
      <c r="AL68">
        <f t="shared" ca="1" si="11"/>
        <v>89.211231946133381</v>
      </c>
      <c r="AM68">
        <f t="shared" ca="1" si="11"/>
        <v>103.4092970201289</v>
      </c>
      <c r="AN68">
        <f t="shared" ca="1" si="11"/>
        <v>108.44476348101315</v>
      </c>
      <c r="AO68">
        <f t="shared" ca="1" si="11"/>
        <v>95.524208084781023</v>
      </c>
      <c r="AP68">
        <f t="shared" ca="1" si="11"/>
        <v>101.60956001224207</v>
      </c>
    </row>
    <row r="69" spans="1:42" x14ac:dyDescent="0.45">
      <c r="A69" t="str">
        <f t="shared" ca="1" si="1"/>
        <v>yes</v>
      </c>
      <c r="B69">
        <f t="shared" ca="1" si="2"/>
        <v>96.427032421532388</v>
      </c>
      <c r="C69">
        <f t="shared" ca="1" si="3"/>
        <v>106.2270324215324</v>
      </c>
      <c r="D69">
        <f t="shared" ca="1" si="4"/>
        <v>101.32703242153239</v>
      </c>
      <c r="E69">
        <v>63</v>
      </c>
      <c r="G69">
        <f t="shared" ca="1" si="15"/>
        <v>91.005922365356895</v>
      </c>
      <c r="H69">
        <f t="shared" ca="1" si="15"/>
        <v>133.22222993803896</v>
      </c>
      <c r="I69">
        <f t="shared" ca="1" si="15"/>
        <v>95.378370846086099</v>
      </c>
      <c r="J69">
        <f t="shared" ca="1" si="15"/>
        <v>106.74053296063887</v>
      </c>
      <c r="K69">
        <f t="shared" ca="1" si="15"/>
        <v>96.530217998307606</v>
      </c>
      <c r="L69">
        <f t="shared" ca="1" si="15"/>
        <v>118.32391597433583</v>
      </c>
      <c r="M69">
        <f t="shared" ca="1" si="15"/>
        <v>93.347894186221367</v>
      </c>
      <c r="N69">
        <f t="shared" ca="1" si="15"/>
        <v>83.697102383338276</v>
      </c>
      <c r="O69">
        <f t="shared" ca="1" si="15"/>
        <v>126.55473678310729</v>
      </c>
      <c r="P69">
        <f t="shared" ca="1" si="15"/>
        <v>95.785893597164616</v>
      </c>
      <c r="Q69">
        <f t="shared" ca="1" si="15"/>
        <v>98.775368492029287</v>
      </c>
      <c r="R69">
        <f t="shared" ca="1" si="15"/>
        <v>137.34840774667555</v>
      </c>
      <c r="S69">
        <f t="shared" ca="1" si="15"/>
        <v>82.04928986587737</v>
      </c>
      <c r="T69">
        <f t="shared" ca="1" si="15"/>
        <v>105.65269687727063</v>
      </c>
      <c r="U69">
        <f t="shared" ca="1" si="15"/>
        <v>101.85502446856729</v>
      </c>
      <c r="V69">
        <f t="shared" ca="1" si="15"/>
        <v>104.50800571572377</v>
      </c>
      <c r="W69">
        <f t="shared" ca="1" si="14"/>
        <v>111.52252074543163</v>
      </c>
      <c r="X69">
        <f t="shared" ca="1" si="14"/>
        <v>102.03127783058386</v>
      </c>
      <c r="Y69">
        <f t="shared" ca="1" si="14"/>
        <v>117.13305445947069</v>
      </c>
      <c r="Z69">
        <f t="shared" ca="1" si="14"/>
        <v>92.227838057001904</v>
      </c>
      <c r="AA69">
        <f t="shared" ca="1" si="14"/>
        <v>103.81176846991981</v>
      </c>
      <c r="AB69">
        <f t="shared" ca="1" si="14"/>
        <v>100.35085011750581</v>
      </c>
      <c r="AC69">
        <f t="shared" ca="1" si="14"/>
        <v>87.387346966244579</v>
      </c>
      <c r="AD69">
        <f t="shared" ca="1" si="14"/>
        <v>74.884878540206614</v>
      </c>
      <c r="AE69">
        <f t="shared" ca="1" si="14"/>
        <v>122.20376189151939</v>
      </c>
      <c r="AF69">
        <f t="shared" ca="1" si="14"/>
        <v>114.41740353709883</v>
      </c>
      <c r="AG69">
        <f t="shared" ca="1" si="14"/>
        <v>114.53518463990413</v>
      </c>
      <c r="AH69">
        <f t="shared" ca="1" si="14"/>
        <v>87.94783741303111</v>
      </c>
      <c r="AI69">
        <f t="shared" ca="1" si="14"/>
        <v>102.4913817203209</v>
      </c>
      <c r="AJ69">
        <f t="shared" ca="1" si="14"/>
        <v>80.461275491156613</v>
      </c>
      <c r="AK69">
        <f t="shared" ca="1" si="14"/>
        <v>90.502947676284165</v>
      </c>
      <c r="AL69">
        <f t="shared" ca="1" si="11"/>
        <v>119.61968513169643</v>
      </c>
      <c r="AM69">
        <f t="shared" ca="1" si="11"/>
        <v>75.426455986787929</v>
      </c>
      <c r="AN69">
        <f t="shared" ca="1" si="11"/>
        <v>93.381379515305866</v>
      </c>
      <c r="AO69">
        <f t="shared" ca="1" si="11"/>
        <v>86.830045343343372</v>
      </c>
      <c r="AP69">
        <f t="shared" ca="1" si="11"/>
        <v>99.830663443612877</v>
      </c>
    </row>
    <row r="70" spans="1:42" x14ac:dyDescent="0.45">
      <c r="A70" t="str">
        <f t="shared" ca="1" si="1"/>
        <v>yes</v>
      </c>
      <c r="B70">
        <f t="shared" ca="1" si="2"/>
        <v>91.633208160752829</v>
      </c>
      <c r="C70">
        <f t="shared" ca="1" si="3"/>
        <v>101.43320816075284</v>
      </c>
      <c r="D70">
        <f t="shared" ca="1" si="4"/>
        <v>96.533208160752835</v>
      </c>
      <c r="E70">
        <v>64</v>
      </c>
      <c r="G70">
        <f t="shared" ca="1" si="15"/>
        <v>93.281999623740106</v>
      </c>
      <c r="H70">
        <f t="shared" ca="1" si="15"/>
        <v>68.215022015793849</v>
      </c>
      <c r="I70">
        <f t="shared" ca="1" si="15"/>
        <v>93.060805042798577</v>
      </c>
      <c r="J70">
        <f t="shared" ca="1" si="15"/>
        <v>120.93186294328578</v>
      </c>
      <c r="K70">
        <f t="shared" ca="1" si="15"/>
        <v>85.569953082788444</v>
      </c>
      <c r="L70">
        <f t="shared" ca="1" si="15"/>
        <v>82.878704671792974</v>
      </c>
      <c r="M70">
        <f t="shared" ca="1" si="15"/>
        <v>114.5286633563733</v>
      </c>
      <c r="N70">
        <f t="shared" ca="1" si="15"/>
        <v>89.632542569167526</v>
      </c>
      <c r="O70">
        <f t="shared" ca="1" si="15"/>
        <v>121.20647792601103</v>
      </c>
      <c r="P70">
        <f t="shared" ca="1" si="15"/>
        <v>111.90511953338164</v>
      </c>
      <c r="Q70">
        <f t="shared" ca="1" si="15"/>
        <v>101.97703425621627</v>
      </c>
      <c r="R70">
        <f t="shared" ca="1" si="15"/>
        <v>113.79028616312283</v>
      </c>
      <c r="S70">
        <f t="shared" ca="1" si="15"/>
        <v>109.10575087648184</v>
      </c>
      <c r="T70">
        <f t="shared" ca="1" si="15"/>
        <v>86.785222566149926</v>
      </c>
      <c r="U70">
        <f t="shared" ca="1" si="15"/>
        <v>79.122445109023687</v>
      </c>
      <c r="V70">
        <f t="shared" ca="1" si="15"/>
        <v>97.210974957605998</v>
      </c>
      <c r="W70">
        <f t="shared" ca="1" si="14"/>
        <v>103.95194037901939</v>
      </c>
      <c r="X70">
        <f t="shared" ca="1" si="14"/>
        <v>87.811072469001317</v>
      </c>
      <c r="Y70">
        <f t="shared" ca="1" si="14"/>
        <v>111.58063090891773</v>
      </c>
      <c r="Z70">
        <f t="shared" ca="1" si="14"/>
        <v>57.904290316252869</v>
      </c>
      <c r="AA70">
        <f t="shared" ca="1" si="14"/>
        <v>75.089979632203153</v>
      </c>
      <c r="AB70">
        <f t="shared" ca="1" si="14"/>
        <v>98.835030254471874</v>
      </c>
      <c r="AC70">
        <f t="shared" ca="1" si="14"/>
        <v>110.29723152321297</v>
      </c>
      <c r="AD70">
        <f t="shared" ca="1" si="14"/>
        <v>78.235569021288399</v>
      </c>
      <c r="AE70">
        <f t="shared" ca="1" si="14"/>
        <v>79.875039580637292</v>
      </c>
      <c r="AF70">
        <f t="shared" ca="1" si="14"/>
        <v>120.67540138336628</v>
      </c>
      <c r="AG70">
        <f t="shared" ca="1" si="14"/>
        <v>109.17929699974118</v>
      </c>
      <c r="AH70">
        <f t="shared" ca="1" si="14"/>
        <v>68.465657770316213</v>
      </c>
      <c r="AI70">
        <f t="shared" ca="1" si="14"/>
        <v>69.04041850514642</v>
      </c>
      <c r="AJ70">
        <f t="shared" ca="1" si="14"/>
        <v>119.66885194875674</v>
      </c>
      <c r="AK70">
        <f t="shared" ca="1" si="14"/>
        <v>94.227045402010944</v>
      </c>
      <c r="AL70">
        <f t="shared" ca="1" si="11"/>
        <v>118.1900752188935</v>
      </c>
      <c r="AM70">
        <f t="shared" ca="1" si="11"/>
        <v>101.71845480066204</v>
      </c>
      <c r="AN70">
        <f t="shared" ca="1" si="11"/>
        <v>85.110785848435228</v>
      </c>
      <c r="AO70">
        <f t="shared" ca="1" si="11"/>
        <v>94.205525968497781</v>
      </c>
      <c r="AP70">
        <f t="shared" ca="1" si="11"/>
        <v>121.9303311625373</v>
      </c>
    </row>
    <row r="71" spans="1:42" x14ac:dyDescent="0.45">
      <c r="A71" t="str">
        <f t="shared" ca="1" si="1"/>
        <v>yes</v>
      </c>
      <c r="B71">
        <f t="shared" ca="1" si="2"/>
        <v>92.655275135834799</v>
      </c>
      <c r="C71">
        <f t="shared" ca="1" si="3"/>
        <v>102.45527513583481</v>
      </c>
      <c r="D71">
        <f t="shared" ca="1" si="4"/>
        <v>97.555275135834805</v>
      </c>
      <c r="E71">
        <v>65</v>
      </c>
      <c r="G71">
        <f t="shared" ca="1" si="15"/>
        <v>97.764155189967468</v>
      </c>
      <c r="H71">
        <f t="shared" ca="1" si="15"/>
        <v>77.101525511653776</v>
      </c>
      <c r="I71">
        <f t="shared" ca="1" si="15"/>
        <v>95.807830082910669</v>
      </c>
      <c r="J71">
        <f t="shared" ca="1" si="15"/>
        <v>99.256343899645472</v>
      </c>
      <c r="K71">
        <f t="shared" ca="1" si="15"/>
        <v>106.25569441222072</v>
      </c>
      <c r="L71">
        <f t="shared" ca="1" si="15"/>
        <v>103.6974306528036</v>
      </c>
      <c r="M71">
        <f t="shared" ca="1" si="15"/>
        <v>117.75263913114112</v>
      </c>
      <c r="N71">
        <f t="shared" ca="1" si="15"/>
        <v>101.43817695687119</v>
      </c>
      <c r="O71">
        <f t="shared" ca="1" si="15"/>
        <v>70.253592720522832</v>
      </c>
      <c r="P71">
        <f t="shared" ca="1" si="15"/>
        <v>107.23810581853988</v>
      </c>
      <c r="Q71">
        <f t="shared" ca="1" si="15"/>
        <v>100.63050761286704</v>
      </c>
      <c r="R71">
        <f t="shared" ca="1" si="15"/>
        <v>88.904220164720186</v>
      </c>
      <c r="S71">
        <f t="shared" ca="1" si="15"/>
        <v>100.79894096082521</v>
      </c>
      <c r="T71">
        <f t="shared" ca="1" si="15"/>
        <v>109.28795459094653</v>
      </c>
      <c r="U71">
        <f t="shared" ca="1" si="15"/>
        <v>117.21548625873946</v>
      </c>
      <c r="V71">
        <f t="shared" ca="1" si="15"/>
        <v>102.21905533015359</v>
      </c>
      <c r="W71">
        <f t="shared" ca="1" si="14"/>
        <v>116.26233783029809</v>
      </c>
      <c r="X71">
        <f t="shared" ca="1" si="14"/>
        <v>90.522454519543686</v>
      </c>
      <c r="Y71">
        <f t="shared" ca="1" si="14"/>
        <v>68.41081283436074</v>
      </c>
      <c r="Z71">
        <f t="shared" ca="1" si="14"/>
        <v>109.81753365667549</v>
      </c>
      <c r="AA71">
        <f t="shared" ca="1" si="14"/>
        <v>111.51944085258236</v>
      </c>
      <c r="AB71">
        <f t="shared" ca="1" si="14"/>
        <v>113.15085635730105</v>
      </c>
      <c r="AC71">
        <f t="shared" ca="1" si="14"/>
        <v>92.36232934393955</v>
      </c>
      <c r="AD71">
        <f t="shared" ca="1" si="14"/>
        <v>82.559898139639841</v>
      </c>
      <c r="AE71">
        <f t="shared" ca="1" si="14"/>
        <v>113.32322067863296</v>
      </c>
      <c r="AF71">
        <f t="shared" ca="1" si="14"/>
        <v>99.228041996325558</v>
      </c>
      <c r="AG71">
        <f t="shared" ca="1" si="14"/>
        <v>95.216140641675992</v>
      </c>
      <c r="AH71">
        <f t="shared" ca="1" si="14"/>
        <v>117.29322112887806</v>
      </c>
      <c r="AI71">
        <f t="shared" ca="1" si="14"/>
        <v>86.248550372951613</v>
      </c>
      <c r="AJ71">
        <f t="shared" ca="1" si="14"/>
        <v>76.795191938636464</v>
      </c>
      <c r="AK71">
        <f t="shared" ca="1" si="14"/>
        <v>108.59920982840913</v>
      </c>
      <c r="AL71">
        <f t="shared" ca="1" si="11"/>
        <v>88.73616145994562</v>
      </c>
      <c r="AM71">
        <f t="shared" ca="1" si="11"/>
        <v>89.675249007160971</v>
      </c>
      <c r="AN71">
        <f t="shared" ca="1" si="11"/>
        <v>69.870931433725843</v>
      </c>
      <c r="AO71">
        <f t="shared" ca="1" si="11"/>
        <v>83.173901277042177</v>
      </c>
      <c r="AP71">
        <f t="shared" ca="1" si="11"/>
        <v>103.6027622977995</v>
      </c>
    </row>
    <row r="72" spans="1:42" x14ac:dyDescent="0.45">
      <c r="A72" t="str">
        <f t="shared" ref="A72:A106" ca="1" si="16">IF(AND(B72&lt;100,C72&gt;100),"yes","no")</f>
        <v>yes</v>
      </c>
      <c r="B72">
        <f t="shared" ref="B72:B106" ca="1" si="17">D72-(1.96*15/SQRT(36))</f>
        <v>93.217693781531693</v>
      </c>
      <c r="C72">
        <f t="shared" ref="C72:C106" ca="1" si="18">D72+(1.96*15/SQRT(36))</f>
        <v>103.0176937815317</v>
      </c>
      <c r="D72">
        <f t="shared" ref="D72:D106" ca="1" si="19">AVERAGE(G72:AP72)</f>
        <v>98.117693781531699</v>
      </c>
      <c r="E72">
        <v>66</v>
      </c>
      <c r="G72">
        <f t="shared" ca="1" si="15"/>
        <v>86.77648145119295</v>
      </c>
      <c r="H72">
        <f t="shared" ca="1" si="15"/>
        <v>90.737272135706348</v>
      </c>
      <c r="I72">
        <f t="shared" ca="1" si="15"/>
        <v>117.00749676037142</v>
      </c>
      <c r="J72">
        <f t="shared" ca="1" si="15"/>
        <v>99.530237113108697</v>
      </c>
      <c r="K72">
        <f t="shared" ca="1" si="15"/>
        <v>94.507646162001265</v>
      </c>
      <c r="L72">
        <f t="shared" ca="1" si="15"/>
        <v>92.785669083697712</v>
      </c>
      <c r="M72">
        <f t="shared" ca="1" si="15"/>
        <v>113.22752444031961</v>
      </c>
      <c r="N72">
        <f t="shared" ca="1" si="15"/>
        <v>82.117954274369396</v>
      </c>
      <c r="O72">
        <f t="shared" ca="1" si="15"/>
        <v>112.83492669555322</v>
      </c>
      <c r="P72">
        <f t="shared" ca="1" si="15"/>
        <v>130.39822441819146</v>
      </c>
      <c r="Q72">
        <f t="shared" ca="1" si="15"/>
        <v>104.04866353513059</v>
      </c>
      <c r="R72">
        <f t="shared" ca="1" si="15"/>
        <v>101.33612393240288</v>
      </c>
      <c r="S72">
        <f t="shared" ca="1" si="15"/>
        <v>128.85094409901248</v>
      </c>
      <c r="T72">
        <f t="shared" ca="1" si="15"/>
        <v>75.505612897738303</v>
      </c>
      <c r="U72">
        <f t="shared" ca="1" si="15"/>
        <v>116.93583435527395</v>
      </c>
      <c r="V72">
        <f t="shared" ca="1" si="15"/>
        <v>111.91891638195223</v>
      </c>
      <c r="W72">
        <f t="shared" ca="1" si="14"/>
        <v>93.045123018211967</v>
      </c>
      <c r="X72">
        <f t="shared" ca="1" si="14"/>
        <v>95.6257847318779</v>
      </c>
      <c r="Y72">
        <f t="shared" ca="1" si="14"/>
        <v>79.109139520650899</v>
      </c>
      <c r="Z72">
        <f t="shared" ca="1" si="14"/>
        <v>86.479238589451015</v>
      </c>
      <c r="AA72">
        <f t="shared" ca="1" si="14"/>
        <v>93.770335350875229</v>
      </c>
      <c r="AB72">
        <f t="shared" ca="1" si="14"/>
        <v>67.879762662843092</v>
      </c>
      <c r="AC72">
        <f t="shared" ca="1" si="14"/>
        <v>111.05755753028591</v>
      </c>
      <c r="AD72">
        <f t="shared" ca="1" si="14"/>
        <v>99.75158779780125</v>
      </c>
      <c r="AE72">
        <f t="shared" ca="1" si="14"/>
        <v>91.595101811221525</v>
      </c>
      <c r="AF72">
        <f t="shared" ca="1" si="14"/>
        <v>103.63496200210231</v>
      </c>
      <c r="AG72">
        <f t="shared" ca="1" si="14"/>
        <v>94.056081394760255</v>
      </c>
      <c r="AH72">
        <f t="shared" ca="1" si="14"/>
        <v>81.931745297835832</v>
      </c>
      <c r="AI72">
        <f t="shared" ca="1" si="14"/>
        <v>103.36385493717998</v>
      </c>
      <c r="AJ72">
        <f t="shared" ca="1" si="14"/>
        <v>85.592013063585497</v>
      </c>
      <c r="AK72">
        <f t="shared" ca="1" si="14"/>
        <v>101.55222550391468</v>
      </c>
      <c r="AL72">
        <f t="shared" ca="1" si="11"/>
        <v>103.44160061309115</v>
      </c>
      <c r="AM72">
        <f t="shared" ca="1" si="11"/>
        <v>77.443892516870562</v>
      </c>
      <c r="AN72">
        <f t="shared" ca="1" si="11"/>
        <v>79.950198510339661</v>
      </c>
      <c r="AO72">
        <f t="shared" ca="1" si="11"/>
        <v>82.034082611361683</v>
      </c>
      <c r="AP72">
        <f t="shared" ca="1" si="11"/>
        <v>142.40316093485887</v>
      </c>
    </row>
    <row r="73" spans="1:42" x14ac:dyDescent="0.45">
      <c r="A73" t="str">
        <f t="shared" ca="1" si="16"/>
        <v>no</v>
      </c>
      <c r="B73">
        <f t="shared" ca="1" si="17"/>
        <v>101.13049212786662</v>
      </c>
      <c r="C73">
        <f t="shared" ca="1" si="18"/>
        <v>110.93049212786663</v>
      </c>
      <c r="D73">
        <f t="shared" ca="1" si="19"/>
        <v>106.03049212786662</v>
      </c>
      <c r="E73">
        <v>67</v>
      </c>
      <c r="G73">
        <f t="shared" ca="1" si="15"/>
        <v>99.209602129632742</v>
      </c>
      <c r="H73">
        <f t="shared" ca="1" si="15"/>
        <v>104.34324392133904</v>
      </c>
      <c r="I73">
        <f t="shared" ca="1" si="15"/>
        <v>123.18356635009967</v>
      </c>
      <c r="J73">
        <f t="shared" ca="1" si="15"/>
        <v>76.965781234941943</v>
      </c>
      <c r="K73">
        <f t="shared" ca="1" si="15"/>
        <v>91.19326651066126</v>
      </c>
      <c r="L73">
        <f t="shared" ca="1" si="15"/>
        <v>112.42434048467547</v>
      </c>
      <c r="M73">
        <f t="shared" ca="1" si="15"/>
        <v>108.33504039591686</v>
      </c>
      <c r="N73">
        <f t="shared" ca="1" si="15"/>
        <v>130.9805876051521</v>
      </c>
      <c r="O73">
        <f t="shared" ca="1" si="15"/>
        <v>94.485448795313886</v>
      </c>
      <c r="P73">
        <f t="shared" ca="1" si="15"/>
        <v>56.066610545890441</v>
      </c>
      <c r="Q73">
        <f t="shared" ca="1" si="15"/>
        <v>89.847919828475966</v>
      </c>
      <c r="R73">
        <f t="shared" ca="1" si="15"/>
        <v>84.161040625627209</v>
      </c>
      <c r="S73">
        <f t="shared" ca="1" si="15"/>
        <v>134.14822410354645</v>
      </c>
      <c r="T73">
        <f t="shared" ca="1" si="15"/>
        <v>95.770151717581726</v>
      </c>
      <c r="U73">
        <f t="shared" ca="1" si="15"/>
        <v>117.25847664076473</v>
      </c>
      <c r="V73">
        <f t="shared" ca="1" si="15"/>
        <v>114.65370317034576</v>
      </c>
      <c r="W73">
        <f t="shared" ca="1" si="14"/>
        <v>117.51801826835015</v>
      </c>
      <c r="X73">
        <f t="shared" ca="1" si="14"/>
        <v>121.21177178639222</v>
      </c>
      <c r="Y73">
        <f t="shared" ca="1" si="14"/>
        <v>112.49362929585041</v>
      </c>
      <c r="Z73">
        <f t="shared" ca="1" si="14"/>
        <v>111.90551913923537</v>
      </c>
      <c r="AA73">
        <f t="shared" ca="1" si="14"/>
        <v>107.43649756244955</v>
      </c>
      <c r="AB73">
        <f t="shared" ca="1" si="14"/>
        <v>111.25677485565669</v>
      </c>
      <c r="AC73">
        <f t="shared" ca="1" si="14"/>
        <v>101.43662201643748</v>
      </c>
      <c r="AD73">
        <f t="shared" ca="1" si="14"/>
        <v>110.91880180417624</v>
      </c>
      <c r="AE73">
        <f t="shared" ca="1" si="14"/>
        <v>122.58434864361062</v>
      </c>
      <c r="AF73">
        <f t="shared" ca="1" si="14"/>
        <v>106.60836952451673</v>
      </c>
      <c r="AG73">
        <f t="shared" ca="1" si="14"/>
        <v>119.02035755217128</v>
      </c>
      <c r="AH73">
        <f t="shared" ca="1" si="14"/>
        <v>95.491252582668494</v>
      </c>
      <c r="AI73">
        <f t="shared" ca="1" si="14"/>
        <v>94.084391298981998</v>
      </c>
      <c r="AJ73">
        <f t="shared" ca="1" si="14"/>
        <v>102.31346039614544</v>
      </c>
      <c r="AK73">
        <f t="shared" ca="1" si="14"/>
        <v>109.03164795695108</v>
      </c>
      <c r="AL73">
        <f t="shared" ca="1" si="11"/>
        <v>130.13110546842233</v>
      </c>
      <c r="AM73">
        <f t="shared" ca="1" si="11"/>
        <v>101.65358467811238</v>
      </c>
      <c r="AN73">
        <f t="shared" ca="1" si="11"/>
        <v>82.78908493456197</v>
      </c>
      <c r="AO73">
        <f t="shared" ca="1" si="11"/>
        <v>137.99086470689625</v>
      </c>
      <c r="AP73">
        <f t="shared" ca="1" si="11"/>
        <v>88.194610071645727</v>
      </c>
    </row>
    <row r="74" spans="1:42" x14ac:dyDescent="0.45">
      <c r="A74" t="str">
        <f t="shared" ca="1" si="16"/>
        <v>yes</v>
      </c>
      <c r="B74">
        <f t="shared" ca="1" si="17"/>
        <v>92.666016384839708</v>
      </c>
      <c r="C74">
        <f t="shared" ca="1" si="18"/>
        <v>102.46601638483972</v>
      </c>
      <c r="D74">
        <f t="shared" ca="1" si="19"/>
        <v>97.566016384839713</v>
      </c>
      <c r="E74">
        <v>68</v>
      </c>
      <c r="G74">
        <f t="shared" ca="1" si="15"/>
        <v>83.340716911953919</v>
      </c>
      <c r="H74">
        <f t="shared" ca="1" si="15"/>
        <v>108.3275207793186</v>
      </c>
      <c r="I74">
        <f t="shared" ca="1" si="15"/>
        <v>89.483592054084099</v>
      </c>
      <c r="J74">
        <f t="shared" ca="1" si="15"/>
        <v>127.30976286633847</v>
      </c>
      <c r="K74">
        <f t="shared" ca="1" si="15"/>
        <v>103.60889206222551</v>
      </c>
      <c r="L74">
        <f t="shared" ca="1" si="15"/>
        <v>98.123965624253003</v>
      </c>
      <c r="M74">
        <f t="shared" ca="1" si="15"/>
        <v>106.53846070562699</v>
      </c>
      <c r="N74">
        <f t="shared" ca="1" si="15"/>
        <v>128.05319834334307</v>
      </c>
      <c r="O74">
        <f t="shared" ca="1" si="15"/>
        <v>87.321384118124101</v>
      </c>
      <c r="P74">
        <f t="shared" ca="1" si="15"/>
        <v>86.258117991486955</v>
      </c>
      <c r="Q74">
        <f t="shared" ca="1" si="15"/>
        <v>93.532887831115204</v>
      </c>
      <c r="R74">
        <f t="shared" ca="1" si="15"/>
        <v>110.81689172879092</v>
      </c>
      <c r="S74">
        <f t="shared" ca="1" si="15"/>
        <v>85.378689502925582</v>
      </c>
      <c r="T74">
        <f t="shared" ca="1" si="15"/>
        <v>116.28599664141619</v>
      </c>
      <c r="U74">
        <f t="shared" ca="1" si="15"/>
        <v>95.941314516020341</v>
      </c>
      <c r="V74">
        <f t="shared" ca="1" si="15"/>
        <v>104.02075601790153</v>
      </c>
      <c r="W74">
        <f t="shared" ca="1" si="14"/>
        <v>86.315618125821985</v>
      </c>
      <c r="X74">
        <f t="shared" ca="1" si="14"/>
        <v>91.729329889517302</v>
      </c>
      <c r="Y74">
        <f t="shared" ca="1" si="14"/>
        <v>92.960414766818275</v>
      </c>
      <c r="Z74">
        <f t="shared" ca="1" si="14"/>
        <v>65.699203620619457</v>
      </c>
      <c r="AA74">
        <f t="shared" ca="1" si="14"/>
        <v>100.69234090005085</v>
      </c>
      <c r="AB74">
        <f t="shared" ca="1" si="14"/>
        <v>83.716475713064384</v>
      </c>
      <c r="AC74">
        <f t="shared" ca="1" si="14"/>
        <v>87.427506472916932</v>
      </c>
      <c r="AD74">
        <f t="shared" ca="1" si="14"/>
        <v>77.295623109545289</v>
      </c>
      <c r="AE74">
        <f t="shared" ca="1" si="14"/>
        <v>92.27959924712205</v>
      </c>
      <c r="AF74">
        <f t="shared" ca="1" si="14"/>
        <v>85.264439207386474</v>
      </c>
      <c r="AG74">
        <f t="shared" ca="1" si="14"/>
        <v>90.722948189833787</v>
      </c>
      <c r="AH74">
        <f t="shared" ca="1" si="14"/>
        <v>112.08217193768373</v>
      </c>
      <c r="AI74">
        <f t="shared" ca="1" si="14"/>
        <v>97.854481717083942</v>
      </c>
      <c r="AJ74">
        <f t="shared" ca="1" si="14"/>
        <v>116.86408257886316</v>
      </c>
      <c r="AK74">
        <f t="shared" ca="1" si="14"/>
        <v>97.903029013272416</v>
      </c>
      <c r="AL74">
        <f t="shared" ca="1" si="11"/>
        <v>101.76083143061122</v>
      </c>
      <c r="AM74">
        <f t="shared" ca="1" si="11"/>
        <v>92.520913427371511</v>
      </c>
      <c r="AN74">
        <f t="shared" ca="1" si="11"/>
        <v>94.131023292584359</v>
      </c>
      <c r="AO74">
        <f t="shared" ca="1" si="11"/>
        <v>121.49780727950778</v>
      </c>
      <c r="AP74">
        <f t="shared" ca="1" si="11"/>
        <v>99.3166022396301</v>
      </c>
    </row>
    <row r="75" spans="1:42" x14ac:dyDescent="0.45">
      <c r="A75" t="str">
        <f t="shared" ca="1" si="16"/>
        <v>yes</v>
      </c>
      <c r="B75">
        <f t="shared" ca="1" si="17"/>
        <v>96.271160295648087</v>
      </c>
      <c r="C75">
        <f t="shared" ca="1" si="18"/>
        <v>106.0711602956481</v>
      </c>
      <c r="D75">
        <f t="shared" ca="1" si="19"/>
        <v>101.17116029564809</v>
      </c>
      <c r="E75">
        <v>69</v>
      </c>
      <c r="G75">
        <f t="shared" ca="1" si="15"/>
        <v>89.87167334292964</v>
      </c>
      <c r="H75">
        <f t="shared" ca="1" si="15"/>
        <v>97.671597808448553</v>
      </c>
      <c r="I75">
        <f t="shared" ca="1" si="15"/>
        <v>73.031692764879097</v>
      </c>
      <c r="J75">
        <f t="shared" ca="1" si="15"/>
        <v>93.501246765569277</v>
      </c>
      <c r="K75">
        <f t="shared" ca="1" si="15"/>
        <v>84.021881548860776</v>
      </c>
      <c r="L75">
        <f t="shared" ca="1" si="15"/>
        <v>113.50169758338428</v>
      </c>
      <c r="M75">
        <f t="shared" ca="1" si="15"/>
        <v>100.97799644115895</v>
      </c>
      <c r="N75">
        <f t="shared" ca="1" si="15"/>
        <v>109.59780308040372</v>
      </c>
      <c r="O75">
        <f t="shared" ca="1" si="15"/>
        <v>73.732861281560247</v>
      </c>
      <c r="P75">
        <f t="shared" ca="1" si="15"/>
        <v>118.07940443173057</v>
      </c>
      <c r="Q75">
        <f t="shared" ca="1" si="15"/>
        <v>71.341173169080008</v>
      </c>
      <c r="R75">
        <f t="shared" ca="1" si="15"/>
        <v>90.203755605952836</v>
      </c>
      <c r="S75">
        <f t="shared" ca="1" si="15"/>
        <v>113.19948622167372</v>
      </c>
      <c r="T75">
        <f t="shared" ca="1" si="15"/>
        <v>98.943560008151252</v>
      </c>
      <c r="U75">
        <f t="shared" ca="1" si="15"/>
        <v>118.8571711442509</v>
      </c>
      <c r="V75">
        <f t="shared" ca="1" si="15"/>
        <v>92.068296994405728</v>
      </c>
      <c r="W75">
        <f t="shared" ca="1" si="14"/>
        <v>97.060749011830254</v>
      </c>
      <c r="X75">
        <f t="shared" ca="1" si="14"/>
        <v>84.185239654525887</v>
      </c>
      <c r="Y75">
        <f t="shared" ca="1" si="14"/>
        <v>107.42514136724782</v>
      </c>
      <c r="Z75">
        <f t="shared" ca="1" si="14"/>
        <v>125.2616546894421</v>
      </c>
      <c r="AA75">
        <f t="shared" ca="1" si="14"/>
        <v>98.832936932886625</v>
      </c>
      <c r="AB75">
        <f t="shared" ca="1" si="14"/>
        <v>86.805609059237298</v>
      </c>
      <c r="AC75">
        <f t="shared" ca="1" si="14"/>
        <v>115.21602452558921</v>
      </c>
      <c r="AD75">
        <f t="shared" ca="1" si="14"/>
        <v>72.13993157668196</v>
      </c>
      <c r="AE75">
        <f t="shared" ca="1" si="14"/>
        <v>101.9600623445325</v>
      </c>
      <c r="AF75">
        <f t="shared" ca="1" si="14"/>
        <v>95.300325073997385</v>
      </c>
      <c r="AG75">
        <f t="shared" ca="1" si="14"/>
        <v>123.38037848617219</v>
      </c>
      <c r="AH75">
        <f t="shared" ca="1" si="14"/>
        <v>120.44111008221081</v>
      </c>
      <c r="AI75">
        <f t="shared" ca="1" si="14"/>
        <v>103.5760858404511</v>
      </c>
      <c r="AJ75">
        <f t="shared" ca="1" si="14"/>
        <v>91.650352345716328</v>
      </c>
      <c r="AK75">
        <f t="shared" ca="1" si="14"/>
        <v>111.08736109705771</v>
      </c>
      <c r="AL75">
        <f t="shared" ca="1" si="11"/>
        <v>124.44640397261084</v>
      </c>
      <c r="AM75">
        <f t="shared" ca="1" si="11"/>
        <v>118.44645699322929</v>
      </c>
      <c r="AN75">
        <f t="shared" ca="1" si="11"/>
        <v>114.15458874326795</v>
      </c>
      <c r="AO75">
        <f t="shared" ca="1" si="11"/>
        <v>105.09044641760664</v>
      </c>
      <c r="AP75">
        <f t="shared" ca="1" si="11"/>
        <v>107.09961423659783</v>
      </c>
    </row>
    <row r="76" spans="1:42" x14ac:dyDescent="0.45">
      <c r="A76" t="str">
        <f t="shared" ca="1" si="16"/>
        <v>yes</v>
      </c>
      <c r="B76">
        <f t="shared" ca="1" si="17"/>
        <v>96.050804677676197</v>
      </c>
      <c r="C76">
        <f t="shared" ca="1" si="18"/>
        <v>105.85080467767621</v>
      </c>
      <c r="D76">
        <f t="shared" ca="1" si="19"/>
        <v>100.9508046776762</v>
      </c>
      <c r="E76">
        <v>70</v>
      </c>
      <c r="G76">
        <f t="shared" ca="1" si="15"/>
        <v>127.1141640049278</v>
      </c>
      <c r="H76">
        <f t="shared" ca="1" si="15"/>
        <v>104.41725168782853</v>
      </c>
      <c r="I76">
        <f t="shared" ca="1" si="15"/>
        <v>59.850039404357936</v>
      </c>
      <c r="J76">
        <f t="shared" ca="1" si="15"/>
        <v>94.151863531824347</v>
      </c>
      <c r="K76">
        <f t="shared" ca="1" si="15"/>
        <v>96.030459098926613</v>
      </c>
      <c r="L76">
        <f t="shared" ca="1" si="15"/>
        <v>122.52095626274979</v>
      </c>
      <c r="M76">
        <f t="shared" ca="1" si="15"/>
        <v>104.31747457270613</v>
      </c>
      <c r="N76">
        <f t="shared" ca="1" si="15"/>
        <v>125.22945090820744</v>
      </c>
      <c r="O76">
        <f t="shared" ca="1" si="15"/>
        <v>129.29641700717866</v>
      </c>
      <c r="P76">
        <f t="shared" ca="1" si="15"/>
        <v>85.169371241064979</v>
      </c>
      <c r="Q76">
        <f t="shared" ca="1" si="15"/>
        <v>99.304587433504381</v>
      </c>
      <c r="R76">
        <f t="shared" ca="1" si="15"/>
        <v>107.31307597391041</v>
      </c>
      <c r="S76">
        <f t="shared" ca="1" si="15"/>
        <v>84.064045041433502</v>
      </c>
      <c r="T76">
        <f t="shared" ca="1" si="15"/>
        <v>114.73310827675908</v>
      </c>
      <c r="U76">
        <f t="shared" ca="1" si="15"/>
        <v>111.84120899771938</v>
      </c>
      <c r="V76">
        <f t="shared" ca="1" si="15"/>
        <v>124.28971590249317</v>
      </c>
      <c r="W76">
        <f t="shared" ca="1" si="14"/>
        <v>115.31498685946107</v>
      </c>
      <c r="X76">
        <f t="shared" ca="1" si="14"/>
        <v>129.08092564574872</v>
      </c>
      <c r="Y76">
        <f t="shared" ca="1" si="14"/>
        <v>122.23547897963516</v>
      </c>
      <c r="Z76">
        <f t="shared" ca="1" si="14"/>
        <v>101.08485953844043</v>
      </c>
      <c r="AA76">
        <f t="shared" ca="1" si="14"/>
        <v>76.857814267198762</v>
      </c>
      <c r="AB76">
        <f t="shared" ca="1" si="14"/>
        <v>95.04950970111534</v>
      </c>
      <c r="AC76">
        <f t="shared" ca="1" si="14"/>
        <v>80.383967792349637</v>
      </c>
      <c r="AD76">
        <f t="shared" ca="1" si="14"/>
        <v>82.840676025974545</v>
      </c>
      <c r="AE76">
        <f t="shared" ca="1" si="14"/>
        <v>98.836122133644665</v>
      </c>
      <c r="AF76">
        <f t="shared" ca="1" si="14"/>
        <v>82.125447593406619</v>
      </c>
      <c r="AG76">
        <f t="shared" ca="1" si="14"/>
        <v>85.479642313488981</v>
      </c>
      <c r="AH76">
        <f t="shared" ca="1" si="14"/>
        <v>109.82265207106943</v>
      </c>
      <c r="AI76">
        <f t="shared" ca="1" si="14"/>
        <v>104.75034932400267</v>
      </c>
      <c r="AJ76">
        <f t="shared" ca="1" si="14"/>
        <v>94.387595678449216</v>
      </c>
      <c r="AK76">
        <f t="shared" ca="1" si="14"/>
        <v>89.020803609455157</v>
      </c>
      <c r="AL76">
        <f t="shared" ca="1" si="11"/>
        <v>89.984145342426118</v>
      </c>
      <c r="AM76">
        <f t="shared" ca="1" si="11"/>
        <v>97.469089611223666</v>
      </c>
      <c r="AN76">
        <f t="shared" ca="1" si="11"/>
        <v>99.508957615397151</v>
      </c>
      <c r="AO76">
        <f t="shared" ca="1" si="11"/>
        <v>75.253413067228252</v>
      </c>
      <c r="AP76">
        <f t="shared" ca="1" si="11"/>
        <v>115.09934188103567</v>
      </c>
    </row>
    <row r="77" spans="1:42" x14ac:dyDescent="0.45">
      <c r="A77" t="str">
        <f t="shared" ca="1" si="16"/>
        <v>yes</v>
      </c>
      <c r="B77">
        <f t="shared" ca="1" si="17"/>
        <v>92.845643890047867</v>
      </c>
      <c r="C77">
        <f t="shared" ca="1" si="18"/>
        <v>102.64564389004788</v>
      </c>
      <c r="D77">
        <f t="shared" ca="1" si="19"/>
        <v>97.745643890047873</v>
      </c>
      <c r="E77">
        <v>71</v>
      </c>
      <c r="G77">
        <f t="shared" ca="1" si="15"/>
        <v>124.6008995721032</v>
      </c>
      <c r="H77">
        <f t="shared" ca="1" si="15"/>
        <v>69.941298759434929</v>
      </c>
      <c r="I77">
        <f t="shared" ca="1" si="15"/>
        <v>110.84019671064922</v>
      </c>
      <c r="J77">
        <f t="shared" ca="1" si="15"/>
        <v>43.198093549860019</v>
      </c>
      <c r="K77">
        <f t="shared" ca="1" si="15"/>
        <v>105.50974227119025</v>
      </c>
      <c r="L77">
        <f t="shared" ca="1" si="15"/>
        <v>106.35585749458814</v>
      </c>
      <c r="M77">
        <f t="shared" ca="1" si="15"/>
        <v>119.6351094422012</v>
      </c>
      <c r="N77">
        <f t="shared" ca="1" si="15"/>
        <v>104.44496739637857</v>
      </c>
      <c r="O77">
        <f t="shared" ca="1" si="15"/>
        <v>77.030983279335871</v>
      </c>
      <c r="P77">
        <f t="shared" ca="1" si="15"/>
        <v>96.842813316888765</v>
      </c>
      <c r="Q77">
        <f t="shared" ca="1" si="15"/>
        <v>115.12941489215279</v>
      </c>
      <c r="R77">
        <f t="shared" ca="1" si="15"/>
        <v>99.7877435721864</v>
      </c>
      <c r="S77">
        <f t="shared" ca="1" si="15"/>
        <v>103.60329082278226</v>
      </c>
      <c r="T77">
        <f t="shared" ca="1" si="15"/>
        <v>84.968265008022186</v>
      </c>
      <c r="U77">
        <f t="shared" ca="1" si="15"/>
        <v>102.55256516735594</v>
      </c>
      <c r="V77">
        <f t="shared" ca="1" si="15"/>
        <v>96.282743533436602</v>
      </c>
      <c r="W77">
        <f t="shared" ca="1" si="14"/>
        <v>108.64976272415379</v>
      </c>
      <c r="X77">
        <f t="shared" ca="1" si="14"/>
        <v>95.827341976008995</v>
      </c>
      <c r="Y77">
        <f t="shared" ca="1" si="14"/>
        <v>111.63379045197155</v>
      </c>
      <c r="Z77">
        <f t="shared" ca="1" si="14"/>
        <v>143.01577646320777</v>
      </c>
      <c r="AA77">
        <f t="shared" ca="1" si="14"/>
        <v>79.329476030368511</v>
      </c>
      <c r="AB77">
        <f t="shared" ca="1" si="14"/>
        <v>112.6112316010535</v>
      </c>
      <c r="AC77">
        <f t="shared" ca="1" si="14"/>
        <v>92.383771973786011</v>
      </c>
      <c r="AD77">
        <f t="shared" ca="1" si="14"/>
        <v>108.44533836383675</v>
      </c>
      <c r="AE77">
        <f t="shared" ca="1" si="14"/>
        <v>83.814214513357058</v>
      </c>
      <c r="AF77">
        <f t="shared" ca="1" si="14"/>
        <v>91.961977645456386</v>
      </c>
      <c r="AG77">
        <f t="shared" ca="1" si="14"/>
        <v>105.48712693279701</v>
      </c>
      <c r="AH77">
        <f t="shared" ca="1" si="14"/>
        <v>117.4923149113939</v>
      </c>
      <c r="AI77">
        <f t="shared" ca="1" si="14"/>
        <v>85.576072445738291</v>
      </c>
      <c r="AJ77">
        <f t="shared" ca="1" si="14"/>
        <v>91.148387695101249</v>
      </c>
      <c r="AK77">
        <f t="shared" ca="1" si="14"/>
        <v>96.157555260211069</v>
      </c>
      <c r="AL77">
        <f t="shared" ca="1" si="11"/>
        <v>96.578488652600939</v>
      </c>
      <c r="AM77">
        <f t="shared" ca="1" si="11"/>
        <v>104.56084468086233</v>
      </c>
      <c r="AN77">
        <f t="shared" ca="1" si="11"/>
        <v>102.79650239550655</v>
      </c>
      <c r="AO77">
        <f t="shared" ca="1" si="11"/>
        <v>54.826139918672673</v>
      </c>
      <c r="AP77">
        <f t="shared" ca="1" si="11"/>
        <v>75.823080617073359</v>
      </c>
    </row>
    <row r="78" spans="1:42" x14ac:dyDescent="0.45">
      <c r="A78" t="str">
        <f t="shared" ca="1" si="16"/>
        <v>yes</v>
      </c>
      <c r="B78">
        <f t="shared" ca="1" si="17"/>
        <v>94.981292922519202</v>
      </c>
      <c r="C78">
        <f t="shared" ca="1" si="18"/>
        <v>104.78129292251921</v>
      </c>
      <c r="D78">
        <f t="shared" ca="1" si="19"/>
        <v>99.881292922519208</v>
      </c>
      <c r="E78">
        <v>72</v>
      </c>
      <c r="G78">
        <f t="shared" ca="1" si="15"/>
        <v>122.18595644521909</v>
      </c>
      <c r="H78">
        <f t="shared" ca="1" si="15"/>
        <v>90.485156215627185</v>
      </c>
      <c r="I78">
        <f t="shared" ca="1" si="15"/>
        <v>104.52131427619781</v>
      </c>
      <c r="J78">
        <f t="shared" ca="1" si="15"/>
        <v>103.29045532135794</v>
      </c>
      <c r="K78">
        <f t="shared" ca="1" si="15"/>
        <v>95.753930712685658</v>
      </c>
      <c r="L78">
        <f t="shared" ca="1" si="15"/>
        <v>120.38258735829038</v>
      </c>
      <c r="M78">
        <f t="shared" ca="1" si="15"/>
        <v>83.435966980311917</v>
      </c>
      <c r="N78">
        <f t="shared" ca="1" si="15"/>
        <v>85.144621080071161</v>
      </c>
      <c r="O78">
        <f t="shared" ca="1" si="15"/>
        <v>111.22244429417189</v>
      </c>
      <c r="P78">
        <f t="shared" ca="1" si="15"/>
        <v>117.17684770552925</v>
      </c>
      <c r="Q78">
        <f t="shared" ca="1" si="15"/>
        <v>92.662343608253011</v>
      </c>
      <c r="R78">
        <f t="shared" ca="1" si="15"/>
        <v>105.36149477825752</v>
      </c>
      <c r="S78">
        <f t="shared" ca="1" si="15"/>
        <v>115.30162718303856</v>
      </c>
      <c r="T78">
        <f t="shared" ca="1" si="15"/>
        <v>94.928764915576679</v>
      </c>
      <c r="U78">
        <f t="shared" ca="1" si="15"/>
        <v>118.50868185890124</v>
      </c>
      <c r="V78">
        <f t="shared" ref="V78:AK93" ca="1" si="20">NORMINV(RAND(),100,15)</f>
        <v>106.38475605101969</v>
      </c>
      <c r="W78">
        <f t="shared" ca="1" si="20"/>
        <v>84.852192153730897</v>
      </c>
      <c r="X78">
        <f t="shared" ca="1" si="20"/>
        <v>93.24400201308822</v>
      </c>
      <c r="Y78">
        <f t="shared" ca="1" si="20"/>
        <v>95.780709614003499</v>
      </c>
      <c r="Z78">
        <f t="shared" ca="1" si="20"/>
        <v>79.286773931879168</v>
      </c>
      <c r="AA78">
        <f t="shared" ca="1" si="20"/>
        <v>120.68177872410176</v>
      </c>
      <c r="AB78">
        <f t="shared" ca="1" si="20"/>
        <v>106.52788646891553</v>
      </c>
      <c r="AC78">
        <f t="shared" ca="1" si="20"/>
        <v>86.241844696344998</v>
      </c>
      <c r="AD78">
        <f t="shared" ca="1" si="20"/>
        <v>119.51961401186678</v>
      </c>
      <c r="AE78">
        <f t="shared" ca="1" si="20"/>
        <v>96.497368363697376</v>
      </c>
      <c r="AF78">
        <f t="shared" ca="1" si="20"/>
        <v>100.49951054046652</v>
      </c>
      <c r="AG78">
        <f t="shared" ca="1" si="20"/>
        <v>105.01306157879424</v>
      </c>
      <c r="AH78">
        <f t="shared" ca="1" si="20"/>
        <v>121.13804019507526</v>
      </c>
      <c r="AI78">
        <f t="shared" ca="1" si="20"/>
        <v>63.971163193433341</v>
      </c>
      <c r="AJ78">
        <f t="shared" ca="1" si="20"/>
        <v>88.382928437753478</v>
      </c>
      <c r="AK78">
        <f t="shared" ca="1" si="20"/>
        <v>101.89903637471437</v>
      </c>
      <c r="AL78">
        <f t="shared" ca="1" si="11"/>
        <v>74.773815038456732</v>
      </c>
      <c r="AM78">
        <f t="shared" ca="1" si="11"/>
        <v>101.18239738603276</v>
      </c>
      <c r="AN78">
        <f t="shared" ca="1" si="11"/>
        <v>94.086328528961914</v>
      </c>
      <c r="AO78">
        <f t="shared" ca="1" si="11"/>
        <v>102.6556697951858</v>
      </c>
      <c r="AP78">
        <f t="shared" ca="1" si="11"/>
        <v>92.745475379680087</v>
      </c>
    </row>
    <row r="79" spans="1:42" x14ac:dyDescent="0.45">
      <c r="A79" t="str">
        <f t="shared" ca="1" si="16"/>
        <v>yes</v>
      </c>
      <c r="B79">
        <f t="shared" ca="1" si="17"/>
        <v>96.943865557061201</v>
      </c>
      <c r="C79">
        <f t="shared" ca="1" si="18"/>
        <v>106.74386555706121</v>
      </c>
      <c r="D79">
        <f t="shared" ca="1" si="19"/>
        <v>101.84386555706121</v>
      </c>
      <c r="E79">
        <v>73</v>
      </c>
      <c r="G79">
        <f t="shared" ref="G79:V94" ca="1" si="21">NORMINV(RAND(),100,15)</f>
        <v>125.4870402321952</v>
      </c>
      <c r="H79">
        <f t="shared" ca="1" si="21"/>
        <v>111.21252421924105</v>
      </c>
      <c r="I79">
        <f t="shared" ca="1" si="21"/>
        <v>89.904873783049169</v>
      </c>
      <c r="J79">
        <f t="shared" ca="1" si="21"/>
        <v>105.60578747211437</v>
      </c>
      <c r="K79">
        <f t="shared" ca="1" si="21"/>
        <v>116.23638281440398</v>
      </c>
      <c r="L79">
        <f t="shared" ca="1" si="21"/>
        <v>106.96086151053974</v>
      </c>
      <c r="M79">
        <f t="shared" ca="1" si="21"/>
        <v>113.40730163348471</v>
      </c>
      <c r="N79">
        <f t="shared" ca="1" si="21"/>
        <v>85.910499958272311</v>
      </c>
      <c r="O79">
        <f t="shared" ca="1" si="21"/>
        <v>92.092535205027161</v>
      </c>
      <c r="P79">
        <f t="shared" ca="1" si="21"/>
        <v>127.42977409784416</v>
      </c>
      <c r="Q79">
        <f t="shared" ca="1" si="21"/>
        <v>76.031961400126491</v>
      </c>
      <c r="R79">
        <f t="shared" ca="1" si="21"/>
        <v>97.496117501876782</v>
      </c>
      <c r="S79">
        <f t="shared" ca="1" si="21"/>
        <v>90.963741875863192</v>
      </c>
      <c r="T79">
        <f t="shared" ca="1" si="21"/>
        <v>110.49342766523991</v>
      </c>
      <c r="U79">
        <f t="shared" ca="1" si="21"/>
        <v>124.21987760845612</v>
      </c>
      <c r="V79">
        <f t="shared" ca="1" si="21"/>
        <v>80.607258787920813</v>
      </c>
      <c r="W79">
        <f t="shared" ca="1" si="20"/>
        <v>85.753366067442769</v>
      </c>
      <c r="X79">
        <f t="shared" ca="1" si="20"/>
        <v>77.010231629195275</v>
      </c>
      <c r="Y79">
        <f t="shared" ca="1" si="20"/>
        <v>91.341410355406097</v>
      </c>
      <c r="Z79">
        <f t="shared" ca="1" si="20"/>
        <v>107.69903050481015</v>
      </c>
      <c r="AA79">
        <f t="shared" ca="1" si="20"/>
        <v>126.19714506711017</v>
      </c>
      <c r="AB79">
        <f t="shared" ca="1" si="20"/>
        <v>121.43718270899808</v>
      </c>
      <c r="AC79">
        <f t="shared" ca="1" si="20"/>
        <v>107.79748906567559</v>
      </c>
      <c r="AD79">
        <f t="shared" ca="1" si="20"/>
        <v>102.10954695464346</v>
      </c>
      <c r="AE79">
        <f t="shared" ca="1" si="20"/>
        <v>89.056242791056007</v>
      </c>
      <c r="AF79">
        <f t="shared" ca="1" si="20"/>
        <v>99.721474847094996</v>
      </c>
      <c r="AG79">
        <f t="shared" ca="1" si="20"/>
        <v>111.27505001266451</v>
      </c>
      <c r="AH79">
        <f t="shared" ca="1" si="20"/>
        <v>91.902600864274078</v>
      </c>
      <c r="AI79">
        <f t="shared" ca="1" si="20"/>
        <v>98.394331582997552</v>
      </c>
      <c r="AJ79">
        <f t="shared" ca="1" si="20"/>
        <v>112.04236055701757</v>
      </c>
      <c r="AK79">
        <f t="shared" ca="1" si="20"/>
        <v>80.197546665965589</v>
      </c>
      <c r="AL79">
        <f t="shared" ca="1" si="11"/>
        <v>77.869791352815298</v>
      </c>
      <c r="AM79">
        <f t="shared" ca="1" si="11"/>
        <v>109.57645172635246</v>
      </c>
      <c r="AN79">
        <f t="shared" ca="1" si="11"/>
        <v>111.95420522970839</v>
      </c>
      <c r="AO79">
        <f t="shared" ca="1" si="11"/>
        <v>102.33482697077385</v>
      </c>
      <c r="AP79">
        <f t="shared" ca="1" si="11"/>
        <v>108.6489093345462</v>
      </c>
    </row>
    <row r="80" spans="1:42" x14ac:dyDescent="0.45">
      <c r="A80" t="str">
        <f t="shared" ca="1" si="16"/>
        <v>yes</v>
      </c>
      <c r="B80">
        <f t="shared" ca="1" si="17"/>
        <v>90.550581163369728</v>
      </c>
      <c r="C80">
        <f t="shared" ca="1" si="18"/>
        <v>100.35058116336974</v>
      </c>
      <c r="D80">
        <f t="shared" ca="1" si="19"/>
        <v>95.450581163369733</v>
      </c>
      <c r="E80">
        <v>74</v>
      </c>
      <c r="G80">
        <f t="shared" ca="1" si="21"/>
        <v>114.46897695496071</v>
      </c>
      <c r="H80">
        <f t="shared" ca="1" si="21"/>
        <v>85.923036866423871</v>
      </c>
      <c r="I80">
        <f t="shared" ca="1" si="21"/>
        <v>101.43782142228288</v>
      </c>
      <c r="J80">
        <f t="shared" ca="1" si="21"/>
        <v>98.951923166449447</v>
      </c>
      <c r="K80">
        <f t="shared" ca="1" si="21"/>
        <v>89.604866031709065</v>
      </c>
      <c r="L80">
        <f t="shared" ca="1" si="21"/>
        <v>101.89168367390488</v>
      </c>
      <c r="M80">
        <f t="shared" ca="1" si="21"/>
        <v>100.79087348257301</v>
      </c>
      <c r="N80">
        <f t="shared" ca="1" si="21"/>
        <v>107.76571257867703</v>
      </c>
      <c r="O80">
        <f t="shared" ca="1" si="21"/>
        <v>80.444075114321151</v>
      </c>
      <c r="P80">
        <f t="shared" ca="1" si="21"/>
        <v>75.118394302615499</v>
      </c>
      <c r="Q80">
        <f t="shared" ca="1" si="21"/>
        <v>93.181255055388121</v>
      </c>
      <c r="R80">
        <f t="shared" ca="1" si="21"/>
        <v>88.633670737411947</v>
      </c>
      <c r="S80">
        <f t="shared" ca="1" si="21"/>
        <v>76.570621212593423</v>
      </c>
      <c r="T80">
        <f t="shared" ca="1" si="21"/>
        <v>87.346533306604456</v>
      </c>
      <c r="U80">
        <f t="shared" ca="1" si="21"/>
        <v>97.450000988817138</v>
      </c>
      <c r="V80">
        <f t="shared" ca="1" si="21"/>
        <v>122.34017391473974</v>
      </c>
      <c r="W80">
        <f t="shared" ca="1" si="20"/>
        <v>97.073261419781559</v>
      </c>
      <c r="X80">
        <f t="shared" ca="1" si="20"/>
        <v>117.10826274064452</v>
      </c>
      <c r="Y80">
        <f t="shared" ca="1" si="20"/>
        <v>97.209789487913525</v>
      </c>
      <c r="Z80">
        <f t="shared" ca="1" si="20"/>
        <v>99.375795649704713</v>
      </c>
      <c r="AA80">
        <f t="shared" ca="1" si="20"/>
        <v>100.04147101239612</v>
      </c>
      <c r="AB80">
        <f t="shared" ca="1" si="20"/>
        <v>72.525968222408977</v>
      </c>
      <c r="AC80">
        <f t="shared" ca="1" si="20"/>
        <v>79.125103195038164</v>
      </c>
      <c r="AD80">
        <f t="shared" ca="1" si="20"/>
        <v>90.232330148231952</v>
      </c>
      <c r="AE80">
        <f t="shared" ca="1" si="20"/>
        <v>94.468030532545043</v>
      </c>
      <c r="AF80">
        <f t="shared" ca="1" si="20"/>
        <v>99.734624818210023</v>
      </c>
      <c r="AG80">
        <f t="shared" ca="1" si="20"/>
        <v>118.22058263305323</v>
      </c>
      <c r="AH80">
        <f t="shared" ca="1" si="20"/>
        <v>85.400099393423773</v>
      </c>
      <c r="AI80">
        <f t="shared" ca="1" si="20"/>
        <v>104.13354427889917</v>
      </c>
      <c r="AJ80">
        <f t="shared" ca="1" si="20"/>
        <v>90.350306324386708</v>
      </c>
      <c r="AK80">
        <f t="shared" ca="1" si="20"/>
        <v>100.21253727660634</v>
      </c>
      <c r="AL80">
        <f t="shared" ca="1" si="11"/>
        <v>112.33575268339884</v>
      </c>
      <c r="AM80">
        <f t="shared" ca="1" si="11"/>
        <v>110.15391340235843</v>
      </c>
      <c r="AN80">
        <f t="shared" ca="1" si="11"/>
        <v>84.482659983371391</v>
      </c>
      <c r="AO80">
        <f t="shared" ca="1" si="11"/>
        <v>81.822080746041138</v>
      </c>
      <c r="AP80">
        <f t="shared" ca="1" si="11"/>
        <v>80.295189123425203</v>
      </c>
    </row>
    <row r="81" spans="1:42" x14ac:dyDescent="0.45">
      <c r="A81" t="str">
        <f t="shared" ca="1" si="16"/>
        <v>yes</v>
      </c>
      <c r="B81">
        <f t="shared" ca="1" si="17"/>
        <v>97.582501965173122</v>
      </c>
      <c r="C81">
        <f t="shared" ca="1" si="18"/>
        <v>107.38250196517313</v>
      </c>
      <c r="D81">
        <f t="shared" ca="1" si="19"/>
        <v>102.48250196517313</v>
      </c>
      <c r="E81">
        <v>75</v>
      </c>
      <c r="G81">
        <f t="shared" ca="1" si="21"/>
        <v>104.75161033060749</v>
      </c>
      <c r="H81">
        <f t="shared" ca="1" si="21"/>
        <v>94.070921612081122</v>
      </c>
      <c r="I81">
        <f t="shared" ca="1" si="21"/>
        <v>121.79891082834695</v>
      </c>
      <c r="J81">
        <f t="shared" ca="1" si="21"/>
        <v>133.35990330541273</v>
      </c>
      <c r="K81">
        <f t="shared" ca="1" si="21"/>
        <v>124.65609350261937</v>
      </c>
      <c r="L81">
        <f t="shared" ca="1" si="21"/>
        <v>104.76719701824875</v>
      </c>
      <c r="M81">
        <f t="shared" ca="1" si="21"/>
        <v>87.889928510553617</v>
      </c>
      <c r="N81">
        <f t="shared" ca="1" si="21"/>
        <v>111.05118886571782</v>
      </c>
      <c r="O81">
        <f t="shared" ca="1" si="21"/>
        <v>108.88546135091647</v>
      </c>
      <c r="P81">
        <f t="shared" ca="1" si="21"/>
        <v>110.52354475870912</v>
      </c>
      <c r="Q81">
        <f t="shared" ca="1" si="21"/>
        <v>109.71641887221092</v>
      </c>
      <c r="R81">
        <f t="shared" ca="1" si="21"/>
        <v>121.44491836386331</v>
      </c>
      <c r="S81">
        <f t="shared" ca="1" si="21"/>
        <v>105.569857802195</v>
      </c>
      <c r="T81">
        <f t="shared" ca="1" si="21"/>
        <v>107.71563354304637</v>
      </c>
      <c r="U81">
        <f t="shared" ca="1" si="21"/>
        <v>76.19649091053256</v>
      </c>
      <c r="V81">
        <f t="shared" ca="1" si="21"/>
        <v>115.59752880910827</v>
      </c>
      <c r="W81">
        <f t="shared" ca="1" si="20"/>
        <v>97.786605822279</v>
      </c>
      <c r="X81">
        <f t="shared" ca="1" si="20"/>
        <v>90.606826846652581</v>
      </c>
      <c r="Y81">
        <f t="shared" ca="1" si="20"/>
        <v>106.36629063345575</v>
      </c>
      <c r="Z81">
        <f t="shared" ca="1" si="20"/>
        <v>106.37739677326249</v>
      </c>
      <c r="AA81">
        <f t="shared" ca="1" si="20"/>
        <v>100.78379546125794</v>
      </c>
      <c r="AB81">
        <f t="shared" ca="1" si="20"/>
        <v>94.169937320487506</v>
      </c>
      <c r="AC81">
        <f t="shared" ca="1" si="20"/>
        <v>89.84408532373422</v>
      </c>
      <c r="AD81">
        <f t="shared" ca="1" si="20"/>
        <v>105.84611427268565</v>
      </c>
      <c r="AE81">
        <f t="shared" ca="1" si="20"/>
        <v>105.17183759468767</v>
      </c>
      <c r="AF81">
        <f t="shared" ca="1" si="20"/>
        <v>87.663032397875654</v>
      </c>
      <c r="AG81">
        <f t="shared" ca="1" si="20"/>
        <v>91.860322886914062</v>
      </c>
      <c r="AH81">
        <f t="shared" ca="1" si="20"/>
        <v>109.34081608630822</v>
      </c>
      <c r="AI81">
        <f t="shared" ca="1" si="20"/>
        <v>106.21622879525975</v>
      </c>
      <c r="AJ81">
        <f t="shared" ca="1" si="20"/>
        <v>76.113445242300401</v>
      </c>
      <c r="AK81">
        <f t="shared" ca="1" si="20"/>
        <v>107.38972802406811</v>
      </c>
      <c r="AL81">
        <f t="shared" ca="1" si="11"/>
        <v>68.317826973212959</v>
      </c>
      <c r="AM81">
        <f t="shared" ca="1" si="11"/>
        <v>103.22517439749457</v>
      </c>
      <c r="AN81">
        <f t="shared" ca="1" si="11"/>
        <v>97.927161363509754</v>
      </c>
      <c r="AO81">
        <f t="shared" ca="1" si="11"/>
        <v>109.30819215091805</v>
      </c>
      <c r="AP81">
        <f t="shared" ca="1" si="11"/>
        <v>97.059643995699815</v>
      </c>
    </row>
    <row r="82" spans="1:42" x14ac:dyDescent="0.45">
      <c r="A82" t="str">
        <f t="shared" ca="1" si="16"/>
        <v>yes</v>
      </c>
      <c r="B82">
        <f t="shared" ca="1" si="17"/>
        <v>97.256968203999946</v>
      </c>
      <c r="C82">
        <f t="shared" ca="1" si="18"/>
        <v>107.05696820399996</v>
      </c>
      <c r="D82">
        <f t="shared" ca="1" si="19"/>
        <v>102.15696820399995</v>
      </c>
      <c r="E82">
        <v>76</v>
      </c>
      <c r="G82">
        <f t="shared" ca="1" si="21"/>
        <v>94.105958493750776</v>
      </c>
      <c r="H82">
        <f t="shared" ca="1" si="21"/>
        <v>113.23639422188387</v>
      </c>
      <c r="I82">
        <f t="shared" ca="1" si="21"/>
        <v>81.717102934602394</v>
      </c>
      <c r="J82">
        <f t="shared" ca="1" si="21"/>
        <v>99.442102368589659</v>
      </c>
      <c r="K82">
        <f t="shared" ca="1" si="21"/>
        <v>90.403216775717809</v>
      </c>
      <c r="L82">
        <f t="shared" ca="1" si="21"/>
        <v>118.23128500373983</v>
      </c>
      <c r="M82">
        <f t="shared" ca="1" si="21"/>
        <v>96.805163888551633</v>
      </c>
      <c r="N82">
        <f t="shared" ca="1" si="21"/>
        <v>113.58969975220866</v>
      </c>
      <c r="O82">
        <f t="shared" ca="1" si="21"/>
        <v>106.73494263820328</v>
      </c>
      <c r="P82">
        <f t="shared" ca="1" si="21"/>
        <v>109.53777559538878</v>
      </c>
      <c r="Q82">
        <f t="shared" ca="1" si="21"/>
        <v>119.97190371115474</v>
      </c>
      <c r="R82">
        <f t="shared" ca="1" si="21"/>
        <v>97.331150569917938</v>
      </c>
      <c r="S82">
        <f t="shared" ca="1" si="21"/>
        <v>135.6888811401513</v>
      </c>
      <c r="T82">
        <f t="shared" ca="1" si="21"/>
        <v>99.103442382157596</v>
      </c>
      <c r="U82">
        <f t="shared" ca="1" si="21"/>
        <v>85.281922728900383</v>
      </c>
      <c r="V82">
        <f t="shared" ca="1" si="21"/>
        <v>117.42422401374647</v>
      </c>
      <c r="W82">
        <f t="shared" ca="1" si="20"/>
        <v>94.77344665781149</v>
      </c>
      <c r="X82">
        <f t="shared" ca="1" si="20"/>
        <v>99.985325588340956</v>
      </c>
      <c r="Y82">
        <f t="shared" ca="1" si="20"/>
        <v>112.70401941877574</v>
      </c>
      <c r="Z82">
        <f t="shared" ca="1" si="20"/>
        <v>102.66206277924252</v>
      </c>
      <c r="AA82">
        <f t="shared" ca="1" si="20"/>
        <v>108.00573489006189</v>
      </c>
      <c r="AB82">
        <f t="shared" ca="1" si="20"/>
        <v>99.299783564435089</v>
      </c>
      <c r="AC82">
        <f t="shared" ca="1" si="20"/>
        <v>96.549160965437153</v>
      </c>
      <c r="AD82">
        <f t="shared" ca="1" si="20"/>
        <v>114.82810892637585</v>
      </c>
      <c r="AE82">
        <f t="shared" ca="1" si="20"/>
        <v>97.67059865560924</v>
      </c>
      <c r="AF82">
        <f t="shared" ca="1" si="20"/>
        <v>104.44591051180785</v>
      </c>
      <c r="AG82">
        <f t="shared" ca="1" si="20"/>
        <v>99.708018608497056</v>
      </c>
      <c r="AH82">
        <f t="shared" ca="1" si="20"/>
        <v>115.33763955186919</v>
      </c>
      <c r="AI82">
        <f t="shared" ca="1" si="20"/>
        <v>63.434923202315304</v>
      </c>
      <c r="AJ82">
        <f t="shared" ca="1" si="20"/>
        <v>112.60450901542409</v>
      </c>
      <c r="AK82">
        <f t="shared" ca="1" si="20"/>
        <v>86.069899639187497</v>
      </c>
      <c r="AL82">
        <f t="shared" ca="1" si="11"/>
        <v>95.640230900290192</v>
      </c>
      <c r="AM82">
        <f t="shared" ca="1" si="11"/>
        <v>122.8776675532404</v>
      </c>
      <c r="AN82">
        <f t="shared" ca="1" si="11"/>
        <v>80.604364825232921</v>
      </c>
      <c r="AO82">
        <f t="shared" ca="1" si="11"/>
        <v>90.411507495635931</v>
      </c>
      <c r="AP82">
        <f t="shared" ca="1" si="11"/>
        <v>101.43277637574255</v>
      </c>
    </row>
    <row r="83" spans="1:42" x14ac:dyDescent="0.45">
      <c r="A83" t="str">
        <f t="shared" ca="1" si="16"/>
        <v>yes</v>
      </c>
      <c r="B83">
        <f t="shared" ca="1" si="17"/>
        <v>97.730186725291261</v>
      </c>
      <c r="C83">
        <f t="shared" ca="1" si="18"/>
        <v>107.53018672529127</v>
      </c>
      <c r="D83">
        <f t="shared" ca="1" si="19"/>
        <v>102.63018672529127</v>
      </c>
      <c r="E83">
        <v>77</v>
      </c>
      <c r="G83">
        <f t="shared" ca="1" si="21"/>
        <v>103.68535690750645</v>
      </c>
      <c r="H83">
        <f t="shared" ca="1" si="21"/>
        <v>97.10413478858149</v>
      </c>
      <c r="I83">
        <f t="shared" ca="1" si="21"/>
        <v>94.423874166078321</v>
      </c>
      <c r="J83">
        <f t="shared" ca="1" si="21"/>
        <v>111.16404365112072</v>
      </c>
      <c r="K83">
        <f t="shared" ca="1" si="21"/>
        <v>116.79399163764359</v>
      </c>
      <c r="L83">
        <f t="shared" ca="1" si="21"/>
        <v>141.29927993638952</v>
      </c>
      <c r="M83">
        <f t="shared" ca="1" si="21"/>
        <v>90.327061106052014</v>
      </c>
      <c r="N83">
        <f t="shared" ca="1" si="21"/>
        <v>122.17576455081071</v>
      </c>
      <c r="O83">
        <f t="shared" ca="1" si="21"/>
        <v>94.902163815723597</v>
      </c>
      <c r="P83">
        <f t="shared" ca="1" si="21"/>
        <v>82.343916504057148</v>
      </c>
      <c r="Q83">
        <f t="shared" ca="1" si="21"/>
        <v>102.40718626582458</v>
      </c>
      <c r="R83">
        <f t="shared" ca="1" si="21"/>
        <v>92.330352616249513</v>
      </c>
      <c r="S83">
        <f t="shared" ca="1" si="21"/>
        <v>120.28146545593523</v>
      </c>
      <c r="T83">
        <f t="shared" ca="1" si="21"/>
        <v>116.0019788970752</v>
      </c>
      <c r="U83">
        <f t="shared" ca="1" si="21"/>
        <v>113.65316139764217</v>
      </c>
      <c r="V83">
        <f t="shared" ca="1" si="21"/>
        <v>101.98485152209264</v>
      </c>
      <c r="W83">
        <f t="shared" ca="1" si="20"/>
        <v>115.40824008546974</v>
      </c>
      <c r="X83">
        <f t="shared" ca="1" si="20"/>
        <v>123.00230507328077</v>
      </c>
      <c r="Y83">
        <f t="shared" ca="1" si="20"/>
        <v>97.81897246015852</v>
      </c>
      <c r="Z83">
        <f t="shared" ca="1" si="20"/>
        <v>120.11030074998102</v>
      </c>
      <c r="AA83">
        <f t="shared" ca="1" si="20"/>
        <v>86.969658114060053</v>
      </c>
      <c r="AB83">
        <f t="shared" ca="1" si="20"/>
        <v>76.774890059822269</v>
      </c>
      <c r="AC83">
        <f t="shared" ca="1" si="20"/>
        <v>107.47359056492481</v>
      </c>
      <c r="AD83">
        <f t="shared" ca="1" si="20"/>
        <v>96.466507277573712</v>
      </c>
      <c r="AE83">
        <f t="shared" ca="1" si="20"/>
        <v>74.775670157409607</v>
      </c>
      <c r="AF83">
        <f t="shared" ca="1" si="20"/>
        <v>123.0104657778999</v>
      </c>
      <c r="AG83">
        <f t="shared" ca="1" si="20"/>
        <v>84.021131334120923</v>
      </c>
      <c r="AH83">
        <f t="shared" ca="1" si="20"/>
        <v>97.703916757368688</v>
      </c>
      <c r="AI83">
        <f t="shared" ca="1" si="20"/>
        <v>88.732059478098094</v>
      </c>
      <c r="AJ83">
        <f t="shared" ca="1" si="20"/>
        <v>80.342875390321595</v>
      </c>
      <c r="AK83">
        <f t="shared" ca="1" si="20"/>
        <v>83.518230104630732</v>
      </c>
      <c r="AL83">
        <f t="shared" ca="1" si="11"/>
        <v>87.543635074961017</v>
      </c>
      <c r="AM83">
        <f t="shared" ca="1" si="11"/>
        <v>118.33404841289727</v>
      </c>
      <c r="AN83">
        <f t="shared" ca="1" si="11"/>
        <v>124.33920504833549</v>
      </c>
      <c r="AO83">
        <f t="shared" ca="1" si="11"/>
        <v>87.551995164057999</v>
      </c>
      <c r="AP83">
        <f t="shared" ca="1" si="11"/>
        <v>119.91044180633131</v>
      </c>
    </row>
    <row r="84" spans="1:42" x14ac:dyDescent="0.45">
      <c r="A84" t="str">
        <f t="shared" ca="1" si="16"/>
        <v>yes</v>
      </c>
      <c r="B84">
        <f t="shared" ca="1" si="17"/>
        <v>96.33107188846266</v>
      </c>
      <c r="C84">
        <f t="shared" ca="1" si="18"/>
        <v>106.13107188846267</v>
      </c>
      <c r="D84">
        <f t="shared" ca="1" si="19"/>
        <v>101.23107188846267</v>
      </c>
      <c r="E84">
        <v>78</v>
      </c>
      <c r="G84">
        <f t="shared" ca="1" si="21"/>
        <v>89.865227405943799</v>
      </c>
      <c r="H84">
        <f t="shared" ca="1" si="21"/>
        <v>112.14934702698353</v>
      </c>
      <c r="I84">
        <f t="shared" ca="1" si="21"/>
        <v>109.29652055763806</v>
      </c>
      <c r="J84">
        <f t="shared" ca="1" si="21"/>
        <v>117.05809739461917</v>
      </c>
      <c r="K84">
        <f t="shared" ca="1" si="21"/>
        <v>93.858371833709995</v>
      </c>
      <c r="L84">
        <f t="shared" ca="1" si="21"/>
        <v>83.719044008710327</v>
      </c>
      <c r="M84">
        <f t="shared" ca="1" si="21"/>
        <v>97.009110655538095</v>
      </c>
      <c r="N84">
        <f t="shared" ca="1" si="21"/>
        <v>73.516712171373413</v>
      </c>
      <c r="O84">
        <f t="shared" ca="1" si="21"/>
        <v>92.25950047537485</v>
      </c>
      <c r="P84">
        <f t="shared" ca="1" si="21"/>
        <v>102.84940612526574</v>
      </c>
      <c r="Q84">
        <f t="shared" ca="1" si="21"/>
        <v>76.59489441061848</v>
      </c>
      <c r="R84">
        <f t="shared" ca="1" si="21"/>
        <v>96.366054668806981</v>
      </c>
      <c r="S84">
        <f t="shared" ca="1" si="21"/>
        <v>97.624535842223651</v>
      </c>
      <c r="T84">
        <f t="shared" ca="1" si="21"/>
        <v>114.61460938772777</v>
      </c>
      <c r="U84">
        <f t="shared" ca="1" si="21"/>
        <v>89.159996487595791</v>
      </c>
      <c r="V84">
        <f t="shared" ca="1" si="21"/>
        <v>73.696902185078187</v>
      </c>
      <c r="W84">
        <f t="shared" ca="1" si="20"/>
        <v>67.063497810234566</v>
      </c>
      <c r="X84">
        <f t="shared" ca="1" si="20"/>
        <v>123.77782302041633</v>
      </c>
      <c r="Y84">
        <f t="shared" ca="1" si="20"/>
        <v>145.88865397707636</v>
      </c>
      <c r="Z84">
        <f t="shared" ca="1" si="20"/>
        <v>98.501299435097621</v>
      </c>
      <c r="AA84">
        <f t="shared" ca="1" si="20"/>
        <v>99.351235854485097</v>
      </c>
      <c r="AB84">
        <f t="shared" ca="1" si="20"/>
        <v>132.6511722800617</v>
      </c>
      <c r="AC84">
        <f t="shared" ca="1" si="20"/>
        <v>99.610050697993387</v>
      </c>
      <c r="AD84">
        <f t="shared" ca="1" si="20"/>
        <v>86.78063685749926</v>
      </c>
      <c r="AE84">
        <f t="shared" ca="1" si="20"/>
        <v>107.12170216200607</v>
      </c>
      <c r="AF84">
        <f t="shared" ca="1" si="20"/>
        <v>91.387105351089787</v>
      </c>
      <c r="AG84">
        <f t="shared" ca="1" si="20"/>
        <v>104.70016168733994</v>
      </c>
      <c r="AH84">
        <f t="shared" ca="1" si="20"/>
        <v>109.84833044040752</v>
      </c>
      <c r="AI84">
        <f t="shared" ca="1" si="20"/>
        <v>101.31621668103092</v>
      </c>
      <c r="AJ84">
        <f t="shared" ca="1" si="20"/>
        <v>108.4829386870351</v>
      </c>
      <c r="AK84">
        <f t="shared" ca="1" si="20"/>
        <v>100.24535538244137</v>
      </c>
      <c r="AL84">
        <f t="shared" ca="1" si="11"/>
        <v>94.010198593169136</v>
      </c>
      <c r="AM84">
        <f t="shared" ca="1" si="11"/>
        <v>114.41499823935044</v>
      </c>
      <c r="AN84">
        <f t="shared" ca="1" si="11"/>
        <v>100.84285285008704</v>
      </c>
      <c r="AO84">
        <f t="shared" ca="1" si="11"/>
        <v>109.6741359917205</v>
      </c>
      <c r="AP84">
        <f t="shared" ca="1" si="11"/>
        <v>129.01189134890654</v>
      </c>
    </row>
    <row r="85" spans="1:42" x14ac:dyDescent="0.45">
      <c r="A85" t="str">
        <f t="shared" ca="1" si="16"/>
        <v>yes</v>
      </c>
      <c r="B85">
        <f t="shared" ca="1" si="17"/>
        <v>95.263248869597604</v>
      </c>
      <c r="C85">
        <f t="shared" ca="1" si="18"/>
        <v>105.06324886959761</v>
      </c>
      <c r="D85">
        <f t="shared" ca="1" si="19"/>
        <v>100.16324886959761</v>
      </c>
      <c r="E85">
        <v>79</v>
      </c>
      <c r="G85">
        <f t="shared" ca="1" si="21"/>
        <v>106.92987594754605</v>
      </c>
      <c r="H85">
        <f t="shared" ca="1" si="21"/>
        <v>93.467934075005829</v>
      </c>
      <c r="I85">
        <f t="shared" ca="1" si="21"/>
        <v>67.089204870528988</v>
      </c>
      <c r="J85">
        <f t="shared" ca="1" si="21"/>
        <v>87.472619953599704</v>
      </c>
      <c r="K85">
        <f t="shared" ca="1" si="21"/>
        <v>86.630524508191542</v>
      </c>
      <c r="L85">
        <f t="shared" ca="1" si="21"/>
        <v>69.436627424066188</v>
      </c>
      <c r="M85">
        <f t="shared" ca="1" si="21"/>
        <v>127.88234406137207</v>
      </c>
      <c r="N85">
        <f t="shared" ca="1" si="21"/>
        <v>107.40075679807227</v>
      </c>
      <c r="O85">
        <f t="shared" ca="1" si="21"/>
        <v>112.39287222004116</v>
      </c>
      <c r="P85">
        <f t="shared" ca="1" si="21"/>
        <v>97.40240429800032</v>
      </c>
      <c r="Q85">
        <f t="shared" ca="1" si="21"/>
        <v>58.344812492225635</v>
      </c>
      <c r="R85">
        <f t="shared" ca="1" si="21"/>
        <v>107.80741968544457</v>
      </c>
      <c r="S85">
        <f t="shared" ca="1" si="21"/>
        <v>105.06081845848726</v>
      </c>
      <c r="T85">
        <f t="shared" ca="1" si="21"/>
        <v>96.805402947767462</v>
      </c>
      <c r="U85">
        <f t="shared" ca="1" si="21"/>
        <v>117.24997350554148</v>
      </c>
      <c r="V85">
        <f t="shared" ca="1" si="21"/>
        <v>105.67072129646704</v>
      </c>
      <c r="W85">
        <f t="shared" ca="1" si="20"/>
        <v>80.374964673447295</v>
      </c>
      <c r="X85">
        <f t="shared" ca="1" si="20"/>
        <v>97.06078529441487</v>
      </c>
      <c r="Y85">
        <f t="shared" ca="1" si="20"/>
        <v>80.24753281020871</v>
      </c>
      <c r="Z85">
        <f t="shared" ca="1" si="20"/>
        <v>107.6687199621847</v>
      </c>
      <c r="AA85">
        <f t="shared" ca="1" si="20"/>
        <v>122.58038498274934</v>
      </c>
      <c r="AB85">
        <f t="shared" ca="1" si="20"/>
        <v>93.439606277434464</v>
      </c>
      <c r="AC85">
        <f t="shared" ca="1" si="20"/>
        <v>118.02157544143698</v>
      </c>
      <c r="AD85">
        <f t="shared" ca="1" si="20"/>
        <v>81.950849907397796</v>
      </c>
      <c r="AE85">
        <f t="shared" ca="1" si="20"/>
        <v>106.86809730117834</v>
      </c>
      <c r="AF85">
        <f t="shared" ca="1" si="20"/>
        <v>91.992571688951614</v>
      </c>
      <c r="AG85">
        <f t="shared" ca="1" si="20"/>
        <v>120.41965437458137</v>
      </c>
      <c r="AH85">
        <f t="shared" ca="1" si="20"/>
        <v>96.766462127251543</v>
      </c>
      <c r="AI85">
        <f t="shared" ca="1" si="20"/>
        <v>103.60632696175551</v>
      </c>
      <c r="AJ85">
        <f t="shared" ca="1" si="20"/>
        <v>122.54116268163705</v>
      </c>
      <c r="AK85">
        <f t="shared" ca="1" si="20"/>
        <v>90.50071782039565</v>
      </c>
      <c r="AL85">
        <f t="shared" ca="1" si="11"/>
        <v>141.63494948110318</v>
      </c>
      <c r="AM85">
        <f t="shared" ca="1" si="11"/>
        <v>112.88010646382418</v>
      </c>
      <c r="AN85">
        <f t="shared" ca="1" si="11"/>
        <v>108.59544580705128</v>
      </c>
      <c r="AO85">
        <f t="shared" ca="1" si="11"/>
        <v>91.818732413484298</v>
      </c>
      <c r="AP85">
        <f t="shared" ca="1" si="11"/>
        <v>89.864000292667868</v>
      </c>
    </row>
    <row r="86" spans="1:42" x14ac:dyDescent="0.45">
      <c r="A86" t="str">
        <f t="shared" ca="1" si="16"/>
        <v>yes</v>
      </c>
      <c r="B86">
        <f t="shared" ca="1" si="17"/>
        <v>90.448440071237485</v>
      </c>
      <c r="C86">
        <f t="shared" ca="1" si="18"/>
        <v>100.2484400712375</v>
      </c>
      <c r="D86">
        <f t="shared" ca="1" si="19"/>
        <v>95.348440071237491</v>
      </c>
      <c r="E86">
        <v>80</v>
      </c>
      <c r="G86">
        <f t="shared" ca="1" si="21"/>
        <v>83.458193905161011</v>
      </c>
      <c r="H86">
        <f t="shared" ca="1" si="21"/>
        <v>57.856487945469901</v>
      </c>
      <c r="I86">
        <f t="shared" ca="1" si="21"/>
        <v>108.4463844800036</v>
      </c>
      <c r="J86">
        <f t="shared" ca="1" si="21"/>
        <v>111.73776583830494</v>
      </c>
      <c r="K86">
        <f t="shared" ca="1" si="21"/>
        <v>86.529700570909995</v>
      </c>
      <c r="L86">
        <f t="shared" ca="1" si="21"/>
        <v>77.627320163382166</v>
      </c>
      <c r="M86">
        <f t="shared" ca="1" si="21"/>
        <v>79.46996771326107</v>
      </c>
      <c r="N86">
        <f t="shared" ca="1" si="21"/>
        <v>121.19883671004166</v>
      </c>
      <c r="O86">
        <f t="shared" ca="1" si="21"/>
        <v>89.863231974562638</v>
      </c>
      <c r="P86">
        <f t="shared" ca="1" si="21"/>
        <v>111.21168997077184</v>
      </c>
      <c r="Q86">
        <f t="shared" ca="1" si="21"/>
        <v>113.95114494402961</v>
      </c>
      <c r="R86">
        <f t="shared" ca="1" si="21"/>
        <v>111.48845181314374</v>
      </c>
      <c r="S86">
        <f t="shared" ca="1" si="21"/>
        <v>93.114280180702451</v>
      </c>
      <c r="T86">
        <f t="shared" ca="1" si="21"/>
        <v>100.97682828240498</v>
      </c>
      <c r="U86">
        <f t="shared" ca="1" si="21"/>
        <v>137.36873513906792</v>
      </c>
      <c r="V86">
        <f t="shared" ca="1" si="21"/>
        <v>102.83108946340985</v>
      </c>
      <c r="W86">
        <f t="shared" ca="1" si="20"/>
        <v>130.22444313797979</v>
      </c>
      <c r="X86">
        <f t="shared" ca="1" si="20"/>
        <v>109.83036409051988</v>
      </c>
      <c r="Y86">
        <f t="shared" ca="1" si="20"/>
        <v>102.19497337993312</v>
      </c>
      <c r="Z86">
        <f t="shared" ca="1" si="20"/>
        <v>103.67480139845901</v>
      </c>
      <c r="AA86">
        <f t="shared" ca="1" si="20"/>
        <v>86.056892502823729</v>
      </c>
      <c r="AB86">
        <f t="shared" ca="1" si="20"/>
        <v>98.097730579800171</v>
      </c>
      <c r="AC86">
        <f t="shared" ca="1" si="20"/>
        <v>93.708768021552643</v>
      </c>
      <c r="AD86">
        <f t="shared" ca="1" si="20"/>
        <v>104.54716540971023</v>
      </c>
      <c r="AE86">
        <f t="shared" ca="1" si="20"/>
        <v>97.852856357084178</v>
      </c>
      <c r="AF86">
        <f t="shared" ca="1" si="20"/>
        <v>88.225724085010683</v>
      </c>
      <c r="AG86">
        <f t="shared" ca="1" si="20"/>
        <v>85.232423426081482</v>
      </c>
      <c r="AH86">
        <f t="shared" ca="1" si="20"/>
        <v>76.819055317817003</v>
      </c>
      <c r="AI86">
        <f t="shared" ca="1" si="20"/>
        <v>85.401476550142235</v>
      </c>
      <c r="AJ86">
        <f t="shared" ca="1" si="20"/>
        <v>67.327187705259092</v>
      </c>
      <c r="AK86">
        <f t="shared" ca="1" si="20"/>
        <v>59.716225845759197</v>
      </c>
      <c r="AL86">
        <f t="shared" ca="1" si="11"/>
        <v>77.882871023060545</v>
      </c>
      <c r="AM86">
        <f t="shared" ca="1" si="11"/>
        <v>85.455660934421985</v>
      </c>
      <c r="AN86">
        <f t="shared" ca="1" si="11"/>
        <v>102.85612039310298</v>
      </c>
      <c r="AO86">
        <f t="shared" ca="1" si="11"/>
        <v>98.347109361742824</v>
      </c>
      <c r="AP86">
        <f t="shared" ca="1" si="11"/>
        <v>91.961883949662663</v>
      </c>
    </row>
    <row r="87" spans="1:42" x14ac:dyDescent="0.45">
      <c r="A87" t="str">
        <f t="shared" ca="1" si="16"/>
        <v>yes</v>
      </c>
      <c r="B87">
        <f t="shared" ca="1" si="17"/>
        <v>93.201861681352867</v>
      </c>
      <c r="C87">
        <f t="shared" ca="1" si="18"/>
        <v>103.00186168135288</v>
      </c>
      <c r="D87">
        <f t="shared" ca="1" si="19"/>
        <v>98.101861681352872</v>
      </c>
      <c r="E87">
        <v>81</v>
      </c>
      <c r="G87">
        <f t="shared" ca="1" si="21"/>
        <v>92.885413325148178</v>
      </c>
      <c r="H87">
        <f t="shared" ca="1" si="21"/>
        <v>94.775816213231366</v>
      </c>
      <c r="I87">
        <f t="shared" ca="1" si="21"/>
        <v>71.944860845469066</v>
      </c>
      <c r="J87">
        <f t="shared" ca="1" si="21"/>
        <v>109.15397318403677</v>
      </c>
      <c r="K87">
        <f t="shared" ca="1" si="21"/>
        <v>90.848493414171685</v>
      </c>
      <c r="L87">
        <f t="shared" ca="1" si="21"/>
        <v>101.5050111861493</v>
      </c>
      <c r="M87">
        <f t="shared" ca="1" si="21"/>
        <v>109.2060228204742</v>
      </c>
      <c r="N87">
        <f t="shared" ca="1" si="21"/>
        <v>102.76236550344005</v>
      </c>
      <c r="O87">
        <f t="shared" ca="1" si="21"/>
        <v>75.509197937023757</v>
      </c>
      <c r="P87">
        <f t="shared" ca="1" si="21"/>
        <v>118.64221430187249</v>
      </c>
      <c r="Q87">
        <f t="shared" ca="1" si="21"/>
        <v>107.30064598952966</v>
      </c>
      <c r="R87">
        <f t="shared" ca="1" si="21"/>
        <v>87.247502154402909</v>
      </c>
      <c r="S87">
        <f t="shared" ca="1" si="21"/>
        <v>114.81555190146332</v>
      </c>
      <c r="T87">
        <f t="shared" ca="1" si="21"/>
        <v>124.47051465301618</v>
      </c>
      <c r="U87">
        <f t="shared" ca="1" si="21"/>
        <v>102.1683016177812</v>
      </c>
      <c r="V87">
        <f t="shared" ca="1" si="21"/>
        <v>96.924045100398359</v>
      </c>
      <c r="W87">
        <f t="shared" ca="1" si="20"/>
        <v>87.768787044343483</v>
      </c>
      <c r="X87">
        <f t="shared" ca="1" si="20"/>
        <v>109.07659428276735</v>
      </c>
      <c r="Y87">
        <f t="shared" ca="1" si="20"/>
        <v>94.499236213460478</v>
      </c>
      <c r="Z87">
        <f t="shared" ca="1" si="20"/>
        <v>82.418584798579616</v>
      </c>
      <c r="AA87">
        <f t="shared" ca="1" si="20"/>
        <v>89.441108533786789</v>
      </c>
      <c r="AB87">
        <f t="shared" ca="1" si="20"/>
        <v>104.07265355201589</v>
      </c>
      <c r="AC87">
        <f t="shared" ca="1" si="20"/>
        <v>93.74709899643338</v>
      </c>
      <c r="AD87">
        <f t="shared" ca="1" si="20"/>
        <v>122.57076576188335</v>
      </c>
      <c r="AE87">
        <f t="shared" ca="1" si="20"/>
        <v>97.476321218811933</v>
      </c>
      <c r="AF87">
        <f t="shared" ca="1" si="20"/>
        <v>97.267781793575011</v>
      </c>
      <c r="AG87">
        <f t="shared" ca="1" si="20"/>
        <v>99.031193191067885</v>
      </c>
      <c r="AH87">
        <f t="shared" ca="1" si="20"/>
        <v>98.746866359448489</v>
      </c>
      <c r="AI87">
        <f t="shared" ca="1" si="20"/>
        <v>85.705572488384036</v>
      </c>
      <c r="AJ87">
        <f t="shared" ca="1" si="20"/>
        <v>78.394944674652294</v>
      </c>
      <c r="AK87">
        <f t="shared" ca="1" si="20"/>
        <v>78.453724313639128</v>
      </c>
      <c r="AL87">
        <f t="shared" ca="1" si="11"/>
        <v>124.01990609826699</v>
      </c>
      <c r="AM87">
        <f t="shared" ca="1" si="11"/>
        <v>88.907306443369578</v>
      </c>
      <c r="AN87">
        <f t="shared" ca="1" si="11"/>
        <v>101.80719641012669</v>
      </c>
      <c r="AO87">
        <f t="shared" ca="1" si="11"/>
        <v>95.433253731828827</v>
      </c>
      <c r="AP87">
        <f t="shared" ca="1" si="11"/>
        <v>102.66819447465384</v>
      </c>
    </row>
    <row r="88" spans="1:42" x14ac:dyDescent="0.45">
      <c r="A88" t="str">
        <f t="shared" ca="1" si="16"/>
        <v>yes</v>
      </c>
      <c r="B88">
        <f t="shared" ca="1" si="17"/>
        <v>93.949892498282296</v>
      </c>
      <c r="C88">
        <f t="shared" ca="1" si="18"/>
        <v>103.74989249828231</v>
      </c>
      <c r="D88">
        <f t="shared" ca="1" si="19"/>
        <v>98.849892498282301</v>
      </c>
      <c r="E88">
        <v>82</v>
      </c>
      <c r="G88">
        <f t="shared" ca="1" si="21"/>
        <v>119.59963348630357</v>
      </c>
      <c r="H88">
        <f t="shared" ca="1" si="21"/>
        <v>92.349062576689491</v>
      </c>
      <c r="I88">
        <f t="shared" ca="1" si="21"/>
        <v>103.23161578807367</v>
      </c>
      <c r="J88">
        <f t="shared" ca="1" si="21"/>
        <v>93.032750325522713</v>
      </c>
      <c r="K88">
        <f t="shared" ca="1" si="21"/>
        <v>98.213025635017658</v>
      </c>
      <c r="L88">
        <f t="shared" ca="1" si="21"/>
        <v>99.871325199512199</v>
      </c>
      <c r="M88">
        <f t="shared" ca="1" si="21"/>
        <v>92.277833114507146</v>
      </c>
      <c r="N88">
        <f t="shared" ca="1" si="21"/>
        <v>99.617707420428573</v>
      </c>
      <c r="O88">
        <f t="shared" ca="1" si="21"/>
        <v>91.431673322816948</v>
      </c>
      <c r="P88">
        <f t="shared" ca="1" si="21"/>
        <v>106.82592952291445</v>
      </c>
      <c r="Q88">
        <f t="shared" ca="1" si="21"/>
        <v>93.258715650085364</v>
      </c>
      <c r="R88">
        <f t="shared" ca="1" si="21"/>
        <v>94.695578749581557</v>
      </c>
      <c r="S88">
        <f t="shared" ca="1" si="21"/>
        <v>102.08187249532871</v>
      </c>
      <c r="T88">
        <f t="shared" ca="1" si="21"/>
        <v>101.62922663023718</v>
      </c>
      <c r="U88">
        <f t="shared" ca="1" si="21"/>
        <v>113.55797916246649</v>
      </c>
      <c r="V88">
        <f t="shared" ca="1" si="21"/>
        <v>109.34538576324024</v>
      </c>
      <c r="W88">
        <f t="shared" ca="1" si="20"/>
        <v>111.20156527551833</v>
      </c>
      <c r="X88">
        <f t="shared" ca="1" si="20"/>
        <v>89.219278652415824</v>
      </c>
      <c r="Y88">
        <f t="shared" ca="1" si="20"/>
        <v>96.348647527302859</v>
      </c>
      <c r="Z88">
        <f t="shared" ca="1" si="20"/>
        <v>92.997259320319131</v>
      </c>
      <c r="AA88">
        <f t="shared" ca="1" si="20"/>
        <v>90.914456988271795</v>
      </c>
      <c r="AB88">
        <f t="shared" ca="1" si="20"/>
        <v>129.51463051597796</v>
      </c>
      <c r="AC88">
        <f t="shared" ca="1" si="20"/>
        <v>88.37761399651481</v>
      </c>
      <c r="AD88">
        <f t="shared" ca="1" si="20"/>
        <v>89.915250241427671</v>
      </c>
      <c r="AE88">
        <f t="shared" ca="1" si="20"/>
        <v>76.81063654898378</v>
      </c>
      <c r="AF88">
        <f t="shared" ca="1" si="20"/>
        <v>91.218083097054105</v>
      </c>
      <c r="AG88">
        <f t="shared" ca="1" si="20"/>
        <v>104.37811943213676</v>
      </c>
      <c r="AH88">
        <f t="shared" ca="1" si="20"/>
        <v>97.037556576591356</v>
      </c>
      <c r="AI88">
        <f t="shared" ca="1" si="20"/>
        <v>116.35021840527216</v>
      </c>
      <c r="AJ88">
        <f t="shared" ca="1" si="20"/>
        <v>80.801922832630453</v>
      </c>
      <c r="AK88">
        <f t="shared" ca="1" si="20"/>
        <v>87.905322975113734</v>
      </c>
      <c r="AL88">
        <f t="shared" ca="1" si="11"/>
        <v>99.356993377844375</v>
      </c>
      <c r="AM88">
        <f t="shared" ca="1" si="11"/>
        <v>89.912743509553678</v>
      </c>
      <c r="AN88">
        <f t="shared" ca="1" si="11"/>
        <v>104.64986218534801</v>
      </c>
      <c r="AO88">
        <f t="shared" ca="1" si="11"/>
        <v>109.05350645648534</v>
      </c>
      <c r="AP88">
        <f t="shared" ca="1" si="11"/>
        <v>101.6131471806748</v>
      </c>
    </row>
    <row r="89" spans="1:42" x14ac:dyDescent="0.45">
      <c r="A89" t="str">
        <f t="shared" ca="1" si="16"/>
        <v>no</v>
      </c>
      <c r="B89">
        <f t="shared" ca="1" si="17"/>
        <v>89.460199003043456</v>
      </c>
      <c r="C89">
        <f t="shared" ca="1" si="18"/>
        <v>99.260199003043468</v>
      </c>
      <c r="D89">
        <f t="shared" ca="1" si="19"/>
        <v>94.360199003043462</v>
      </c>
      <c r="E89">
        <v>83</v>
      </c>
      <c r="G89">
        <f t="shared" ca="1" si="21"/>
        <v>90.762964467230503</v>
      </c>
      <c r="H89">
        <f t="shared" ca="1" si="21"/>
        <v>98.300648320015313</v>
      </c>
      <c r="I89">
        <f t="shared" ca="1" si="21"/>
        <v>113.94115330202418</v>
      </c>
      <c r="J89">
        <f t="shared" ca="1" si="21"/>
        <v>100.64292471573457</v>
      </c>
      <c r="K89">
        <f t="shared" ca="1" si="21"/>
        <v>96.27155047014449</v>
      </c>
      <c r="L89">
        <f t="shared" ca="1" si="21"/>
        <v>98.422135475920044</v>
      </c>
      <c r="M89">
        <f t="shared" ca="1" si="21"/>
        <v>84.509363386877851</v>
      </c>
      <c r="N89">
        <f t="shared" ca="1" si="21"/>
        <v>85.795547685586257</v>
      </c>
      <c r="O89">
        <f t="shared" ca="1" si="21"/>
        <v>74.860265744004707</v>
      </c>
      <c r="P89">
        <f t="shared" ca="1" si="21"/>
        <v>83.986594671047214</v>
      </c>
      <c r="Q89">
        <f t="shared" ca="1" si="21"/>
        <v>82.423195077038159</v>
      </c>
      <c r="R89">
        <f t="shared" ca="1" si="21"/>
        <v>128.38574437810735</v>
      </c>
      <c r="S89">
        <f t="shared" ca="1" si="21"/>
        <v>91.539498676388021</v>
      </c>
      <c r="T89">
        <f t="shared" ca="1" si="21"/>
        <v>106.91308918458196</v>
      </c>
      <c r="U89">
        <f t="shared" ca="1" si="21"/>
        <v>109.03352755368601</v>
      </c>
      <c r="V89">
        <f t="shared" ca="1" si="21"/>
        <v>121.14658863476903</v>
      </c>
      <c r="W89">
        <f t="shared" ca="1" si="20"/>
        <v>107.23698439546354</v>
      </c>
      <c r="X89">
        <f t="shared" ca="1" si="20"/>
        <v>97.674163336098303</v>
      </c>
      <c r="Y89">
        <f t="shared" ca="1" si="20"/>
        <v>78.970627926423006</v>
      </c>
      <c r="Z89">
        <f t="shared" ca="1" si="20"/>
        <v>81.205363355144442</v>
      </c>
      <c r="AA89">
        <f t="shared" ca="1" si="20"/>
        <v>99.138102623405345</v>
      </c>
      <c r="AB89">
        <f t="shared" ca="1" si="20"/>
        <v>88.663063709228226</v>
      </c>
      <c r="AC89">
        <f t="shared" ca="1" si="20"/>
        <v>89.608404006635951</v>
      </c>
      <c r="AD89">
        <f t="shared" ca="1" si="20"/>
        <v>100.96556076809833</v>
      </c>
      <c r="AE89">
        <f t="shared" ca="1" si="20"/>
        <v>91.958400186874741</v>
      </c>
      <c r="AF89">
        <f t="shared" ca="1" si="20"/>
        <v>93.065618403363786</v>
      </c>
      <c r="AG89">
        <f t="shared" ca="1" si="20"/>
        <v>64.836800138716598</v>
      </c>
      <c r="AH89">
        <f t="shared" ca="1" si="20"/>
        <v>113.87125449859201</v>
      </c>
      <c r="AI89">
        <f t="shared" ca="1" si="20"/>
        <v>95.746336234494251</v>
      </c>
      <c r="AJ89">
        <f t="shared" ca="1" si="20"/>
        <v>59.336784570287641</v>
      </c>
      <c r="AK89">
        <f t="shared" ca="1" si="20"/>
        <v>83.585138485197973</v>
      </c>
      <c r="AL89">
        <f t="shared" ca="1" si="11"/>
        <v>95.273575886763282</v>
      </c>
      <c r="AM89">
        <f t="shared" ca="1" si="11"/>
        <v>79.251878720486644</v>
      </c>
      <c r="AN89">
        <f t="shared" ca="1" si="11"/>
        <v>109.85009957298416</v>
      </c>
      <c r="AO89">
        <f t="shared" ca="1" si="11"/>
        <v>78.951935910055681</v>
      </c>
      <c r="AP89">
        <f t="shared" ca="1" si="11"/>
        <v>120.84227963809482</v>
      </c>
    </row>
    <row r="90" spans="1:42" x14ac:dyDescent="0.45">
      <c r="A90" t="str">
        <f t="shared" ca="1" si="16"/>
        <v>yes</v>
      </c>
      <c r="B90">
        <f t="shared" ca="1" si="17"/>
        <v>90.853389167002561</v>
      </c>
      <c r="C90">
        <f t="shared" ca="1" si="18"/>
        <v>100.65338916700257</v>
      </c>
      <c r="D90">
        <f t="shared" ca="1" si="19"/>
        <v>95.753389167002567</v>
      </c>
      <c r="E90">
        <v>84</v>
      </c>
      <c r="G90">
        <f t="shared" ca="1" si="21"/>
        <v>128.74917147615201</v>
      </c>
      <c r="H90">
        <f t="shared" ca="1" si="21"/>
        <v>93.60034981392981</v>
      </c>
      <c r="I90">
        <f t="shared" ca="1" si="21"/>
        <v>90.744784380487545</v>
      </c>
      <c r="J90">
        <f t="shared" ca="1" si="21"/>
        <v>92.499215835856475</v>
      </c>
      <c r="K90">
        <f t="shared" ca="1" si="21"/>
        <v>108.71393976477553</v>
      </c>
      <c r="L90">
        <f t="shared" ca="1" si="21"/>
        <v>100.73059495587853</v>
      </c>
      <c r="M90">
        <f t="shared" ca="1" si="21"/>
        <v>96.260961792093937</v>
      </c>
      <c r="N90">
        <f t="shared" ca="1" si="21"/>
        <v>85.451982398287399</v>
      </c>
      <c r="O90">
        <f t="shared" ca="1" si="21"/>
        <v>79.326596514489296</v>
      </c>
      <c r="P90">
        <f t="shared" ca="1" si="21"/>
        <v>87.701738627415764</v>
      </c>
      <c r="Q90">
        <f t="shared" ca="1" si="21"/>
        <v>88.151007099961944</v>
      </c>
      <c r="R90">
        <f t="shared" ca="1" si="21"/>
        <v>113.6929231112703</v>
      </c>
      <c r="S90">
        <f t="shared" ca="1" si="21"/>
        <v>107.71856808432973</v>
      </c>
      <c r="T90">
        <f t="shared" ca="1" si="21"/>
        <v>110.94894250823558</v>
      </c>
      <c r="U90">
        <f t="shared" ca="1" si="21"/>
        <v>80.153270023784245</v>
      </c>
      <c r="V90">
        <f t="shared" ca="1" si="21"/>
        <v>105.51983039402015</v>
      </c>
      <c r="W90">
        <f t="shared" ca="1" si="20"/>
        <v>75.312761155446651</v>
      </c>
      <c r="X90">
        <f t="shared" ca="1" si="20"/>
        <v>97.351168568072779</v>
      </c>
      <c r="Y90">
        <f t="shared" ca="1" si="20"/>
        <v>87.337181551856617</v>
      </c>
      <c r="Z90">
        <f t="shared" ca="1" si="20"/>
        <v>81.993738568174521</v>
      </c>
      <c r="AA90">
        <f t="shared" ca="1" si="20"/>
        <v>74.677724866069184</v>
      </c>
      <c r="AB90">
        <f t="shared" ca="1" si="20"/>
        <v>112.57816251309272</v>
      </c>
      <c r="AC90">
        <f t="shared" ca="1" si="20"/>
        <v>97.709050583914106</v>
      </c>
      <c r="AD90">
        <f t="shared" ca="1" si="20"/>
        <v>111.74515635297578</v>
      </c>
      <c r="AE90">
        <f t="shared" ca="1" si="20"/>
        <v>57.819763296320616</v>
      </c>
      <c r="AF90">
        <f t="shared" ca="1" si="20"/>
        <v>105.49579429623981</v>
      </c>
      <c r="AG90">
        <f t="shared" ca="1" si="20"/>
        <v>102.47054679166081</v>
      </c>
      <c r="AH90">
        <f t="shared" ca="1" si="20"/>
        <v>116.57940682721929</v>
      </c>
      <c r="AI90">
        <f t="shared" ca="1" si="20"/>
        <v>96.631200722498903</v>
      </c>
      <c r="AJ90">
        <f t="shared" ca="1" si="20"/>
        <v>115.46412709503899</v>
      </c>
      <c r="AK90">
        <f t="shared" ca="1" si="20"/>
        <v>103.86584103652234</v>
      </c>
      <c r="AL90">
        <f t="shared" ca="1" si="11"/>
        <v>105.75340055946113</v>
      </c>
      <c r="AM90">
        <f t="shared" ca="1" si="11"/>
        <v>83.160525518625803</v>
      </c>
      <c r="AN90">
        <f t="shared" ca="1" si="11"/>
        <v>62.970313321558919</v>
      </c>
      <c r="AO90">
        <f t="shared" ca="1" si="11"/>
        <v>91.339179108689777</v>
      </c>
      <c r="AP90">
        <f t="shared" ca="1" si="11"/>
        <v>96.903090497684474</v>
      </c>
    </row>
    <row r="91" spans="1:42" x14ac:dyDescent="0.45">
      <c r="A91" t="str">
        <f t="shared" ca="1" si="16"/>
        <v>yes</v>
      </c>
      <c r="B91">
        <f t="shared" ca="1" si="17"/>
        <v>98.911401515766457</v>
      </c>
      <c r="C91">
        <f t="shared" ca="1" si="18"/>
        <v>108.71140151576647</v>
      </c>
      <c r="D91">
        <f t="shared" ca="1" si="19"/>
        <v>103.81140151576646</v>
      </c>
      <c r="E91">
        <v>85</v>
      </c>
      <c r="G91">
        <f t="shared" ca="1" si="21"/>
        <v>94.801291373990068</v>
      </c>
      <c r="H91">
        <f t="shared" ca="1" si="21"/>
        <v>109.67393424824846</v>
      </c>
      <c r="I91">
        <f t="shared" ca="1" si="21"/>
        <v>107.4525779474894</v>
      </c>
      <c r="J91">
        <f t="shared" ca="1" si="21"/>
        <v>109.82301208201127</v>
      </c>
      <c r="K91">
        <f t="shared" ca="1" si="21"/>
        <v>101.41415329896395</v>
      </c>
      <c r="L91">
        <f t="shared" ca="1" si="21"/>
        <v>116.6367675769468</v>
      </c>
      <c r="M91">
        <f t="shared" ca="1" si="21"/>
        <v>93.708391500504177</v>
      </c>
      <c r="N91">
        <f t="shared" ca="1" si="21"/>
        <v>103.86750037555662</v>
      </c>
      <c r="O91">
        <f t="shared" ca="1" si="21"/>
        <v>92.02342955885797</v>
      </c>
      <c r="P91">
        <f t="shared" ca="1" si="21"/>
        <v>97.855690181423569</v>
      </c>
      <c r="Q91">
        <f t="shared" ca="1" si="21"/>
        <v>118.0655838564002</v>
      </c>
      <c r="R91">
        <f t="shared" ca="1" si="21"/>
        <v>101.23918306063949</v>
      </c>
      <c r="S91">
        <f t="shared" ca="1" si="21"/>
        <v>121.7665164966367</v>
      </c>
      <c r="T91">
        <f t="shared" ca="1" si="21"/>
        <v>129.30063124020862</v>
      </c>
      <c r="U91">
        <f t="shared" ca="1" si="21"/>
        <v>107.79989511247739</v>
      </c>
      <c r="V91">
        <f t="shared" ca="1" si="21"/>
        <v>91.118595112622643</v>
      </c>
      <c r="W91">
        <f t="shared" ca="1" si="20"/>
        <v>131.83332395794383</v>
      </c>
      <c r="X91">
        <f t="shared" ca="1" si="20"/>
        <v>98.419528043798167</v>
      </c>
      <c r="Y91">
        <f t="shared" ca="1" si="20"/>
        <v>95.082664312125104</v>
      </c>
      <c r="Z91">
        <f t="shared" ca="1" si="20"/>
        <v>104.10567001258158</v>
      </c>
      <c r="AA91">
        <f t="shared" ca="1" si="20"/>
        <v>96.303041522387687</v>
      </c>
      <c r="AB91">
        <f t="shared" ca="1" si="20"/>
        <v>98.853893989951985</v>
      </c>
      <c r="AC91">
        <f t="shared" ca="1" si="20"/>
        <v>105.46819691446541</v>
      </c>
      <c r="AD91">
        <f t="shared" ca="1" si="20"/>
        <v>94.154378244585459</v>
      </c>
      <c r="AE91">
        <f t="shared" ca="1" si="20"/>
        <v>117.73909423109231</v>
      </c>
      <c r="AF91">
        <f t="shared" ca="1" si="20"/>
        <v>121.95681271445375</v>
      </c>
      <c r="AG91">
        <f t="shared" ca="1" si="20"/>
        <v>105.75893716716079</v>
      </c>
      <c r="AH91">
        <f t="shared" ca="1" si="20"/>
        <v>101.11194299978945</v>
      </c>
      <c r="AI91">
        <f t="shared" ca="1" si="20"/>
        <v>85.460846705776063</v>
      </c>
      <c r="AJ91">
        <f t="shared" ca="1" si="20"/>
        <v>100.94708866399635</v>
      </c>
      <c r="AK91">
        <f t="shared" ca="1" si="20"/>
        <v>105.05396788884791</v>
      </c>
      <c r="AL91">
        <f t="shared" ca="1" si="11"/>
        <v>71.547075931336565</v>
      </c>
      <c r="AM91">
        <f t="shared" ca="1" si="11"/>
        <v>108.94699146796064</v>
      </c>
      <c r="AN91">
        <f t="shared" ca="1" si="11"/>
        <v>101.63405980778241</v>
      </c>
      <c r="AO91">
        <f t="shared" ref="AO91:AP91" ca="1" si="22">NORMINV(RAND(),100,15)</f>
        <v>92.945793348250575</v>
      </c>
      <c r="AP91">
        <f t="shared" ca="1" si="22"/>
        <v>103.33999362032924</v>
      </c>
    </row>
    <row r="92" spans="1:42" x14ac:dyDescent="0.45">
      <c r="A92" t="str">
        <f t="shared" ca="1" si="16"/>
        <v>yes</v>
      </c>
      <c r="B92">
        <f t="shared" ca="1" si="17"/>
        <v>98.101053694418397</v>
      </c>
      <c r="C92">
        <f t="shared" ca="1" si="18"/>
        <v>107.90105369441841</v>
      </c>
      <c r="D92">
        <f t="shared" ca="1" si="19"/>
        <v>103.0010536944184</v>
      </c>
      <c r="E92">
        <v>86</v>
      </c>
      <c r="G92">
        <f t="shared" ca="1" si="21"/>
        <v>107.9366176208499</v>
      </c>
      <c r="H92">
        <f t="shared" ca="1" si="21"/>
        <v>108.0316594905826</v>
      </c>
      <c r="I92">
        <f t="shared" ca="1" si="21"/>
        <v>108.34824937312982</v>
      </c>
      <c r="J92">
        <f t="shared" ca="1" si="21"/>
        <v>126.63459339070107</v>
      </c>
      <c r="K92">
        <f t="shared" ca="1" si="21"/>
        <v>73.015889627963006</v>
      </c>
      <c r="L92">
        <f t="shared" ca="1" si="21"/>
        <v>93.439549222006292</v>
      </c>
      <c r="M92">
        <f t="shared" ca="1" si="21"/>
        <v>90.009103275988849</v>
      </c>
      <c r="N92">
        <f t="shared" ca="1" si="21"/>
        <v>85.173007632955915</v>
      </c>
      <c r="O92">
        <f t="shared" ca="1" si="21"/>
        <v>114.46291332523349</v>
      </c>
      <c r="P92">
        <f t="shared" ca="1" si="21"/>
        <v>119.20228643014272</v>
      </c>
      <c r="Q92">
        <f t="shared" ca="1" si="21"/>
        <v>88.41990441830518</v>
      </c>
      <c r="R92">
        <f t="shared" ca="1" si="21"/>
        <v>108.18890436101658</v>
      </c>
      <c r="S92">
        <f t="shared" ca="1" si="21"/>
        <v>119.00175927678595</v>
      </c>
      <c r="T92">
        <f t="shared" ca="1" si="21"/>
        <v>98.855912595580094</v>
      </c>
      <c r="U92">
        <f t="shared" ca="1" si="21"/>
        <v>91.934894725800532</v>
      </c>
      <c r="V92">
        <f t="shared" ca="1" si="21"/>
        <v>100.08468168453068</v>
      </c>
      <c r="W92">
        <f t="shared" ca="1" si="20"/>
        <v>74.254967366065245</v>
      </c>
      <c r="X92">
        <f t="shared" ca="1" si="20"/>
        <v>97.35159295050363</v>
      </c>
      <c r="Y92">
        <f t="shared" ca="1" si="20"/>
        <v>106.32502627813308</v>
      </c>
      <c r="Z92">
        <f t="shared" ca="1" si="20"/>
        <v>101.97588205944896</v>
      </c>
      <c r="AA92">
        <f t="shared" ca="1" si="20"/>
        <v>96.758560228976506</v>
      </c>
      <c r="AB92">
        <f t="shared" ca="1" si="20"/>
        <v>100.75755076090232</v>
      </c>
      <c r="AC92">
        <f t="shared" ca="1" si="20"/>
        <v>116.42514547870756</v>
      </c>
      <c r="AD92">
        <f t="shared" ca="1" si="20"/>
        <v>105.42428875831398</v>
      </c>
      <c r="AE92">
        <f t="shared" ca="1" si="20"/>
        <v>97.498583807927901</v>
      </c>
      <c r="AF92">
        <f t="shared" ca="1" si="20"/>
        <v>117.32071441598573</v>
      </c>
      <c r="AG92">
        <f t="shared" ca="1" si="20"/>
        <v>67.472584086034061</v>
      </c>
      <c r="AH92">
        <f t="shared" ca="1" si="20"/>
        <v>99.377143560826042</v>
      </c>
      <c r="AI92">
        <f t="shared" ca="1" si="20"/>
        <v>101.3283547584395</v>
      </c>
      <c r="AJ92">
        <f t="shared" ca="1" si="20"/>
        <v>133.30939340726383</v>
      </c>
      <c r="AK92">
        <f t="shared" ca="1" si="20"/>
        <v>127.8697230814513</v>
      </c>
      <c r="AL92">
        <f t="shared" ref="AL92:AP106" ca="1" si="23">NORMINV(RAND(),100,15)</f>
        <v>76.953574520494712</v>
      </c>
      <c r="AM92">
        <f t="shared" ca="1" si="23"/>
        <v>124.76009210692268</v>
      </c>
      <c r="AN92">
        <f t="shared" ca="1" si="23"/>
        <v>108.91834265778115</v>
      </c>
      <c r="AO92">
        <f t="shared" ca="1" si="23"/>
        <v>116.60924182923588</v>
      </c>
      <c r="AP92">
        <f t="shared" ca="1" si="23"/>
        <v>104.60724443407534</v>
      </c>
    </row>
    <row r="93" spans="1:42" x14ac:dyDescent="0.45">
      <c r="A93" t="str">
        <f t="shared" ca="1" si="16"/>
        <v>yes</v>
      </c>
      <c r="B93">
        <f t="shared" ca="1" si="17"/>
        <v>98.194649883182947</v>
      </c>
      <c r="C93">
        <f t="shared" ca="1" si="18"/>
        <v>107.99464988318296</v>
      </c>
      <c r="D93">
        <f t="shared" ca="1" si="19"/>
        <v>103.09464988318295</v>
      </c>
      <c r="E93">
        <v>87</v>
      </c>
      <c r="G93">
        <f t="shared" ca="1" si="21"/>
        <v>105.77880250496661</v>
      </c>
      <c r="H93">
        <f t="shared" ca="1" si="21"/>
        <v>123.77905956711265</v>
      </c>
      <c r="I93">
        <f t="shared" ca="1" si="21"/>
        <v>105.94664355145424</v>
      </c>
      <c r="J93">
        <f t="shared" ca="1" si="21"/>
        <v>116.27366636445629</v>
      </c>
      <c r="K93">
        <f t="shared" ca="1" si="21"/>
        <v>120.08278532747889</v>
      </c>
      <c r="L93">
        <f t="shared" ca="1" si="21"/>
        <v>69.366820765768878</v>
      </c>
      <c r="M93">
        <f t="shared" ca="1" si="21"/>
        <v>108.53479238174036</v>
      </c>
      <c r="N93">
        <f t="shared" ca="1" si="21"/>
        <v>117.96074004630715</v>
      </c>
      <c r="O93">
        <f t="shared" ca="1" si="21"/>
        <v>94.333561705176535</v>
      </c>
      <c r="P93">
        <f t="shared" ca="1" si="21"/>
        <v>99.948747742987209</v>
      </c>
      <c r="Q93">
        <f t="shared" ca="1" si="21"/>
        <v>94.098567185010111</v>
      </c>
      <c r="R93">
        <f t="shared" ca="1" si="21"/>
        <v>93.829762588898419</v>
      </c>
      <c r="S93">
        <f t="shared" ca="1" si="21"/>
        <v>111.57202754041319</v>
      </c>
      <c r="T93">
        <f t="shared" ca="1" si="21"/>
        <v>106.85641720256274</v>
      </c>
      <c r="U93">
        <f t="shared" ca="1" si="21"/>
        <v>130.30713350870408</v>
      </c>
      <c r="V93">
        <f t="shared" ca="1" si="21"/>
        <v>108.39994020196552</v>
      </c>
      <c r="W93">
        <f t="shared" ca="1" si="20"/>
        <v>111.82411047965014</v>
      </c>
      <c r="X93">
        <f t="shared" ca="1" si="20"/>
        <v>97.602005433216164</v>
      </c>
      <c r="Y93">
        <f t="shared" ca="1" si="20"/>
        <v>107.89528852138827</v>
      </c>
      <c r="Z93">
        <f t="shared" ca="1" si="20"/>
        <v>126.33509924749498</v>
      </c>
      <c r="AA93">
        <f t="shared" ca="1" si="20"/>
        <v>87.652349573506967</v>
      </c>
      <c r="AB93">
        <f t="shared" ca="1" si="20"/>
        <v>99.119795444148409</v>
      </c>
      <c r="AC93">
        <f t="shared" ca="1" si="20"/>
        <v>116.34286543748129</v>
      </c>
      <c r="AD93">
        <f t="shared" ca="1" si="20"/>
        <v>81.492287832292362</v>
      </c>
      <c r="AE93">
        <f t="shared" ca="1" si="20"/>
        <v>83.340381945241504</v>
      </c>
      <c r="AF93">
        <f t="shared" ca="1" si="20"/>
        <v>111.36066808131997</v>
      </c>
      <c r="AG93">
        <f t="shared" ca="1" si="20"/>
        <v>77.634659886655328</v>
      </c>
      <c r="AH93">
        <f t="shared" ca="1" si="20"/>
        <v>93.986935035883235</v>
      </c>
      <c r="AI93">
        <f t="shared" ca="1" si="20"/>
        <v>93.80987969128725</v>
      </c>
      <c r="AJ93">
        <f t="shared" ca="1" si="20"/>
        <v>104.3319896993751</v>
      </c>
      <c r="AK93">
        <f t="shared" ca="1" si="20"/>
        <v>110.24320595595314</v>
      </c>
      <c r="AL93">
        <f t="shared" ca="1" si="23"/>
        <v>120.51134961591097</v>
      </c>
      <c r="AM93">
        <f t="shared" ca="1" si="23"/>
        <v>99.139632156337001</v>
      </c>
      <c r="AN93">
        <f t="shared" ca="1" si="23"/>
        <v>113.68188127020537</v>
      </c>
      <c r="AO93">
        <f t="shared" ca="1" si="23"/>
        <v>88.200372540077893</v>
      </c>
      <c r="AP93">
        <f t="shared" ca="1" si="23"/>
        <v>79.833169762157951</v>
      </c>
    </row>
    <row r="94" spans="1:42" x14ac:dyDescent="0.45">
      <c r="A94" t="str">
        <f t="shared" ca="1" si="16"/>
        <v>yes</v>
      </c>
      <c r="B94">
        <f t="shared" ca="1" si="17"/>
        <v>96.345740087556266</v>
      </c>
      <c r="C94">
        <f t="shared" ca="1" si="18"/>
        <v>106.14574008755628</v>
      </c>
      <c r="D94">
        <f t="shared" ca="1" si="19"/>
        <v>101.24574008755627</v>
      </c>
      <c r="E94">
        <v>88</v>
      </c>
      <c r="G94">
        <f t="shared" ca="1" si="21"/>
        <v>134.22744935512412</v>
      </c>
      <c r="H94">
        <f t="shared" ca="1" si="21"/>
        <v>108.71369341094545</v>
      </c>
      <c r="I94">
        <f t="shared" ca="1" si="21"/>
        <v>97.773124609579028</v>
      </c>
      <c r="J94">
        <f t="shared" ca="1" si="21"/>
        <v>116.95252844475598</v>
      </c>
      <c r="K94">
        <f t="shared" ca="1" si="21"/>
        <v>102.82857341512633</v>
      </c>
      <c r="L94">
        <f t="shared" ca="1" si="21"/>
        <v>88.558111527963362</v>
      </c>
      <c r="M94">
        <f t="shared" ca="1" si="21"/>
        <v>112.80320508243847</v>
      </c>
      <c r="N94">
        <f t="shared" ca="1" si="21"/>
        <v>83.977975525035987</v>
      </c>
      <c r="O94">
        <f t="shared" ca="1" si="21"/>
        <v>68.643667073089176</v>
      </c>
      <c r="P94">
        <f t="shared" ca="1" si="21"/>
        <v>98.833141641641632</v>
      </c>
      <c r="Q94">
        <f t="shared" ca="1" si="21"/>
        <v>122.17591825735829</v>
      </c>
      <c r="R94">
        <f t="shared" ca="1" si="21"/>
        <v>83.325636844309059</v>
      </c>
      <c r="S94">
        <f t="shared" ca="1" si="21"/>
        <v>104.18653284722369</v>
      </c>
      <c r="T94">
        <f t="shared" ca="1" si="21"/>
        <v>115.11711430648356</v>
      </c>
      <c r="U94">
        <f t="shared" ca="1" si="21"/>
        <v>87.854422531982522</v>
      </c>
      <c r="V94">
        <f t="shared" ref="V94:AK106" ca="1" si="24">NORMINV(RAND(),100,15)</f>
        <v>133.94593274742022</v>
      </c>
      <c r="W94">
        <f t="shared" ca="1" si="24"/>
        <v>103.15053599120041</v>
      </c>
      <c r="X94">
        <f t="shared" ca="1" si="24"/>
        <v>100.28912722394401</v>
      </c>
      <c r="Y94">
        <f t="shared" ca="1" si="24"/>
        <v>98.308224504827109</v>
      </c>
      <c r="Z94">
        <f t="shared" ca="1" si="24"/>
        <v>109.49497411874121</v>
      </c>
      <c r="AA94">
        <f t="shared" ca="1" si="24"/>
        <v>104.91689515950735</v>
      </c>
      <c r="AB94">
        <f t="shared" ca="1" si="24"/>
        <v>97.840469272337486</v>
      </c>
      <c r="AC94">
        <f t="shared" ca="1" si="24"/>
        <v>94.983537370744429</v>
      </c>
      <c r="AD94">
        <f t="shared" ca="1" si="24"/>
        <v>94.380082504524395</v>
      </c>
      <c r="AE94">
        <f t="shared" ca="1" si="24"/>
        <v>98.344978981317723</v>
      </c>
      <c r="AF94">
        <f t="shared" ca="1" si="24"/>
        <v>114.15478212745114</v>
      </c>
      <c r="AG94">
        <f t="shared" ca="1" si="24"/>
        <v>108.42285924434216</v>
      </c>
      <c r="AH94">
        <f t="shared" ca="1" si="24"/>
        <v>85.987726966614758</v>
      </c>
      <c r="AI94">
        <f t="shared" ca="1" si="24"/>
        <v>98.322577421574792</v>
      </c>
      <c r="AJ94">
        <f t="shared" ca="1" si="24"/>
        <v>100.0486058445381</v>
      </c>
      <c r="AK94">
        <f t="shared" ca="1" si="24"/>
        <v>125.02698937902782</v>
      </c>
      <c r="AL94">
        <f t="shared" ca="1" si="23"/>
        <v>86.98914598017771</v>
      </c>
      <c r="AM94">
        <f t="shared" ca="1" si="23"/>
        <v>75.537852760557982</v>
      </c>
      <c r="AN94">
        <f t="shared" ca="1" si="23"/>
        <v>91.684830338571444</v>
      </c>
      <c r="AO94">
        <f t="shared" ca="1" si="23"/>
        <v>92.49341891526214</v>
      </c>
      <c r="AP94">
        <f t="shared" ca="1" si="23"/>
        <v>104.5520014262864</v>
      </c>
    </row>
    <row r="95" spans="1:42" x14ac:dyDescent="0.45">
      <c r="A95" t="str">
        <f t="shared" ca="1" si="16"/>
        <v>yes</v>
      </c>
      <c r="B95">
        <f t="shared" ca="1" si="17"/>
        <v>93.924483009897045</v>
      </c>
      <c r="C95">
        <f t="shared" ca="1" si="18"/>
        <v>103.72448300989706</v>
      </c>
      <c r="D95">
        <f t="shared" ca="1" si="19"/>
        <v>98.824483009897051</v>
      </c>
      <c r="E95">
        <v>89</v>
      </c>
      <c r="G95">
        <f t="shared" ref="G95:V106" ca="1" si="25">NORMINV(RAND(),100,15)</f>
        <v>91.774971395456589</v>
      </c>
      <c r="H95">
        <f t="shared" ca="1" si="25"/>
        <v>79.109121729502249</v>
      </c>
      <c r="I95">
        <f t="shared" ca="1" si="25"/>
        <v>87.050364854225933</v>
      </c>
      <c r="J95">
        <f t="shared" ca="1" si="25"/>
        <v>107.80602913023829</v>
      </c>
      <c r="K95">
        <f t="shared" ca="1" si="25"/>
        <v>112.49660427008784</v>
      </c>
      <c r="L95">
        <f t="shared" ca="1" si="25"/>
        <v>69.464938803757519</v>
      </c>
      <c r="M95">
        <f t="shared" ca="1" si="25"/>
        <v>112.42187422488979</v>
      </c>
      <c r="N95">
        <f t="shared" ca="1" si="25"/>
        <v>134.77700285042104</v>
      </c>
      <c r="O95">
        <f t="shared" ca="1" si="25"/>
        <v>92.067661756798145</v>
      </c>
      <c r="P95">
        <f t="shared" ca="1" si="25"/>
        <v>106.38102375977239</v>
      </c>
      <c r="Q95">
        <f t="shared" ca="1" si="25"/>
        <v>95.037328206245164</v>
      </c>
      <c r="R95">
        <f t="shared" ca="1" si="25"/>
        <v>101.39766844529035</v>
      </c>
      <c r="S95">
        <f t="shared" ca="1" si="25"/>
        <v>77.915010388117594</v>
      </c>
      <c r="T95">
        <f t="shared" ca="1" si="25"/>
        <v>103.00743905843071</v>
      </c>
      <c r="U95">
        <f t="shared" ca="1" si="25"/>
        <v>102.54301060736201</v>
      </c>
      <c r="V95">
        <f t="shared" ca="1" si="25"/>
        <v>101.99461240715942</v>
      </c>
      <c r="W95">
        <f t="shared" ca="1" si="24"/>
        <v>102.11488397282378</v>
      </c>
      <c r="X95">
        <f t="shared" ca="1" si="24"/>
        <v>92.047503231198263</v>
      </c>
      <c r="Y95">
        <f t="shared" ca="1" si="24"/>
        <v>99.351046480552952</v>
      </c>
      <c r="Z95">
        <f t="shared" ca="1" si="24"/>
        <v>89.64295967755244</v>
      </c>
      <c r="AA95">
        <f t="shared" ca="1" si="24"/>
        <v>115.58602677171827</v>
      </c>
      <c r="AB95">
        <f t="shared" ca="1" si="24"/>
        <v>100.99291712720344</v>
      </c>
      <c r="AC95">
        <f t="shared" ca="1" si="24"/>
        <v>108.47196809827375</v>
      </c>
      <c r="AD95">
        <f t="shared" ca="1" si="24"/>
        <v>126.80344756640611</v>
      </c>
      <c r="AE95">
        <f t="shared" ca="1" si="24"/>
        <v>113.43266243659083</v>
      </c>
      <c r="AF95">
        <f t="shared" ca="1" si="24"/>
        <v>99.127363293307013</v>
      </c>
      <c r="AG95">
        <f t="shared" ca="1" si="24"/>
        <v>118.41808172769792</v>
      </c>
      <c r="AH95">
        <f t="shared" ca="1" si="24"/>
        <v>85.606415128687985</v>
      </c>
      <c r="AI95">
        <f t="shared" ca="1" si="24"/>
        <v>85.201397801342779</v>
      </c>
      <c r="AJ95">
        <f t="shared" ca="1" si="24"/>
        <v>90.972022747166918</v>
      </c>
      <c r="AK95">
        <f t="shared" ca="1" si="24"/>
        <v>75.967038732095332</v>
      </c>
      <c r="AL95">
        <f t="shared" ca="1" si="23"/>
        <v>91.61871659594496</v>
      </c>
      <c r="AM95">
        <f t="shared" ca="1" si="23"/>
        <v>108.73984976406538</v>
      </c>
      <c r="AN95">
        <f t="shared" ca="1" si="23"/>
        <v>99.323566248870819</v>
      </c>
      <c r="AO95">
        <f t="shared" ca="1" si="23"/>
        <v>105.37546347533507</v>
      </c>
      <c r="AP95">
        <f t="shared" ca="1" si="23"/>
        <v>73.6433955917052</v>
      </c>
    </row>
    <row r="96" spans="1:42" x14ac:dyDescent="0.45">
      <c r="A96" t="str">
        <f t="shared" ca="1" si="16"/>
        <v>no</v>
      </c>
      <c r="B96">
        <f t="shared" ca="1" si="17"/>
        <v>88.272653333542763</v>
      </c>
      <c r="C96">
        <f t="shared" ca="1" si="18"/>
        <v>98.072653333542775</v>
      </c>
      <c r="D96">
        <f t="shared" ca="1" si="19"/>
        <v>93.172653333542769</v>
      </c>
      <c r="E96">
        <v>90</v>
      </c>
      <c r="G96">
        <f t="shared" ca="1" si="25"/>
        <v>91.923719387266942</v>
      </c>
      <c r="H96">
        <f t="shared" ca="1" si="25"/>
        <v>75.016173846752849</v>
      </c>
      <c r="I96">
        <f t="shared" ca="1" si="25"/>
        <v>121.13777695698874</v>
      </c>
      <c r="J96">
        <f t="shared" ca="1" si="25"/>
        <v>78.567376470124543</v>
      </c>
      <c r="K96">
        <f t="shared" ca="1" si="25"/>
        <v>77.97598009089576</v>
      </c>
      <c r="L96">
        <f t="shared" ca="1" si="25"/>
        <v>89.272966915808098</v>
      </c>
      <c r="M96">
        <f t="shared" ca="1" si="25"/>
        <v>93.192304377864531</v>
      </c>
      <c r="N96">
        <f t="shared" ca="1" si="25"/>
        <v>83.117834390313504</v>
      </c>
      <c r="O96">
        <f t="shared" ca="1" si="25"/>
        <v>81.31698605979075</v>
      </c>
      <c r="P96">
        <f t="shared" ca="1" si="25"/>
        <v>112.8028859783476</v>
      </c>
      <c r="Q96">
        <f t="shared" ca="1" si="25"/>
        <v>92.66571384701777</v>
      </c>
      <c r="R96">
        <f t="shared" ca="1" si="25"/>
        <v>73.840957279144575</v>
      </c>
      <c r="S96">
        <f t="shared" ca="1" si="25"/>
        <v>116.61662532757714</v>
      </c>
      <c r="T96">
        <f t="shared" ca="1" si="25"/>
        <v>72.757306684737642</v>
      </c>
      <c r="U96">
        <f t="shared" ca="1" si="25"/>
        <v>83.450642144103256</v>
      </c>
      <c r="V96">
        <f t="shared" ca="1" si="25"/>
        <v>87.116004924789237</v>
      </c>
      <c r="W96">
        <f t="shared" ca="1" si="24"/>
        <v>102.09800461661948</v>
      </c>
      <c r="X96">
        <f t="shared" ca="1" si="24"/>
        <v>73.583987423237289</v>
      </c>
      <c r="Y96">
        <f t="shared" ca="1" si="24"/>
        <v>92.381051920377175</v>
      </c>
      <c r="Z96">
        <f t="shared" ca="1" si="24"/>
        <v>100.99330034662418</v>
      </c>
      <c r="AA96">
        <f t="shared" ca="1" si="24"/>
        <v>91.713329927528406</v>
      </c>
      <c r="AB96">
        <f t="shared" ca="1" si="24"/>
        <v>94.671826793361248</v>
      </c>
      <c r="AC96">
        <f t="shared" ca="1" si="24"/>
        <v>150.49306087164567</v>
      </c>
      <c r="AD96">
        <f t="shared" ca="1" si="24"/>
        <v>81.933338576359716</v>
      </c>
      <c r="AE96">
        <f t="shared" ca="1" si="24"/>
        <v>92.533520709712732</v>
      </c>
      <c r="AF96">
        <f t="shared" ca="1" si="24"/>
        <v>108.49436294162837</v>
      </c>
      <c r="AG96">
        <f t="shared" ca="1" si="24"/>
        <v>96.715615305268429</v>
      </c>
      <c r="AH96">
        <f t="shared" ca="1" si="24"/>
        <v>95.464068611596829</v>
      </c>
      <c r="AI96">
        <f t="shared" ca="1" si="24"/>
        <v>107.60695514880048</v>
      </c>
      <c r="AJ96">
        <f t="shared" ca="1" si="24"/>
        <v>104.90081057622167</v>
      </c>
      <c r="AK96">
        <f t="shared" ca="1" si="24"/>
        <v>93.908665223817479</v>
      </c>
      <c r="AL96">
        <f t="shared" ca="1" si="23"/>
        <v>82.95054007465427</v>
      </c>
      <c r="AM96">
        <f t="shared" ca="1" si="23"/>
        <v>72.744354754067047</v>
      </c>
      <c r="AN96">
        <f t="shared" ca="1" si="23"/>
        <v>97.807094050818648</v>
      </c>
      <c r="AO96">
        <f t="shared" ca="1" si="23"/>
        <v>89.125752718808329</v>
      </c>
      <c r="AP96">
        <f t="shared" ca="1" si="23"/>
        <v>93.324624734869275</v>
      </c>
    </row>
    <row r="97" spans="1:42" x14ac:dyDescent="0.45">
      <c r="A97" t="str">
        <f t="shared" ca="1" si="16"/>
        <v>yes</v>
      </c>
      <c r="B97">
        <f t="shared" ca="1" si="17"/>
        <v>94.940126911839315</v>
      </c>
      <c r="C97">
        <f t="shared" ca="1" si="18"/>
        <v>104.74012691183933</v>
      </c>
      <c r="D97">
        <f t="shared" ca="1" si="19"/>
        <v>99.84012691183932</v>
      </c>
      <c r="E97">
        <v>91</v>
      </c>
      <c r="G97">
        <f t="shared" ca="1" si="25"/>
        <v>101.61998849756097</v>
      </c>
      <c r="H97">
        <f t="shared" ca="1" si="25"/>
        <v>86.654895443056873</v>
      </c>
      <c r="I97">
        <f t="shared" ca="1" si="25"/>
        <v>97.954205133867248</v>
      </c>
      <c r="J97">
        <f t="shared" ca="1" si="25"/>
        <v>104.80341533098981</v>
      </c>
      <c r="K97">
        <f t="shared" ca="1" si="25"/>
        <v>103.29312914269913</v>
      </c>
      <c r="L97">
        <f t="shared" ca="1" si="25"/>
        <v>109.72768931622329</v>
      </c>
      <c r="M97">
        <f t="shared" ca="1" si="25"/>
        <v>109.92628862448549</v>
      </c>
      <c r="N97">
        <f t="shared" ca="1" si="25"/>
        <v>98.865265253306148</v>
      </c>
      <c r="O97">
        <f t="shared" ca="1" si="25"/>
        <v>109.71018681618222</v>
      </c>
      <c r="P97">
        <f t="shared" ca="1" si="25"/>
        <v>88.46289380362235</v>
      </c>
      <c r="Q97">
        <f t="shared" ca="1" si="25"/>
        <v>113.44366932739732</v>
      </c>
      <c r="R97">
        <f t="shared" ca="1" si="25"/>
        <v>123.81085118080716</v>
      </c>
      <c r="S97">
        <f t="shared" ca="1" si="25"/>
        <v>91.844170814164443</v>
      </c>
      <c r="T97">
        <f t="shared" ca="1" si="25"/>
        <v>109.14211664782927</v>
      </c>
      <c r="U97">
        <f t="shared" ca="1" si="25"/>
        <v>111.06419948387048</v>
      </c>
      <c r="V97">
        <f t="shared" ca="1" si="25"/>
        <v>114.07506005302125</v>
      </c>
      <c r="W97">
        <f t="shared" ca="1" si="24"/>
        <v>83.484602675391386</v>
      </c>
      <c r="X97">
        <f t="shared" ca="1" si="24"/>
        <v>117.8535335550136</v>
      </c>
      <c r="Y97">
        <f t="shared" ca="1" si="24"/>
        <v>93.577681248136301</v>
      </c>
      <c r="Z97">
        <f t="shared" ca="1" si="24"/>
        <v>89.240241693779737</v>
      </c>
      <c r="AA97">
        <f t="shared" ca="1" si="24"/>
        <v>98.278081419047609</v>
      </c>
      <c r="AB97">
        <f t="shared" ca="1" si="24"/>
        <v>78.892112636843692</v>
      </c>
      <c r="AC97">
        <f t="shared" ca="1" si="24"/>
        <v>113.9287795791677</v>
      </c>
      <c r="AD97">
        <f t="shared" ca="1" si="24"/>
        <v>102.88400378486887</v>
      </c>
      <c r="AE97">
        <f t="shared" ca="1" si="24"/>
        <v>87.068702033990206</v>
      </c>
      <c r="AF97">
        <f t="shared" ca="1" si="24"/>
        <v>104.38525006216369</v>
      </c>
      <c r="AG97">
        <f t="shared" ca="1" si="24"/>
        <v>90.746472432078804</v>
      </c>
      <c r="AH97">
        <f t="shared" ca="1" si="24"/>
        <v>123.5945537074615</v>
      </c>
      <c r="AI97">
        <f t="shared" ca="1" si="24"/>
        <v>68.597238198277552</v>
      </c>
      <c r="AJ97">
        <f t="shared" ca="1" si="24"/>
        <v>92.359227739621716</v>
      </c>
      <c r="AK97">
        <f t="shared" ca="1" si="24"/>
        <v>95.973512203153405</v>
      </c>
      <c r="AL97">
        <f t="shared" ca="1" si="23"/>
        <v>118.58733694146983</v>
      </c>
      <c r="AM97">
        <f t="shared" ca="1" si="23"/>
        <v>97.544617301804706</v>
      </c>
      <c r="AN97">
        <f t="shared" ca="1" si="23"/>
        <v>86.282680361693835</v>
      </c>
      <c r="AO97">
        <f t="shared" ca="1" si="23"/>
        <v>91.416349772411309</v>
      </c>
      <c r="AP97">
        <f t="shared" ca="1" si="23"/>
        <v>85.151566610755381</v>
      </c>
    </row>
    <row r="98" spans="1:42" x14ac:dyDescent="0.45">
      <c r="A98" t="str">
        <f t="shared" ca="1" si="16"/>
        <v>yes</v>
      </c>
      <c r="B98">
        <f t="shared" ca="1" si="17"/>
        <v>95.836547889312953</v>
      </c>
      <c r="C98">
        <f t="shared" ca="1" si="18"/>
        <v>105.63654788931296</v>
      </c>
      <c r="D98">
        <f t="shared" ca="1" si="19"/>
        <v>100.73654788931296</v>
      </c>
      <c r="E98">
        <v>92</v>
      </c>
      <c r="G98">
        <f t="shared" ca="1" si="25"/>
        <v>96.201047035009069</v>
      </c>
      <c r="H98">
        <f t="shared" ca="1" si="25"/>
        <v>106.81912293232432</v>
      </c>
      <c r="I98">
        <f t="shared" ca="1" si="25"/>
        <v>90.260638671658555</v>
      </c>
      <c r="J98">
        <f t="shared" ca="1" si="25"/>
        <v>94.955893314990675</v>
      </c>
      <c r="K98">
        <f t="shared" ca="1" si="25"/>
        <v>84.052430307472861</v>
      </c>
      <c r="L98">
        <f t="shared" ca="1" si="25"/>
        <v>88.31269079133655</v>
      </c>
      <c r="M98">
        <f t="shared" ca="1" si="25"/>
        <v>117.74242178086288</v>
      </c>
      <c r="N98">
        <f t="shared" ca="1" si="25"/>
        <v>87.934206674675778</v>
      </c>
      <c r="O98">
        <f t="shared" ca="1" si="25"/>
        <v>105.05183199945219</v>
      </c>
      <c r="P98">
        <f t="shared" ca="1" si="25"/>
        <v>100.7743621541029</v>
      </c>
      <c r="Q98">
        <f t="shared" ca="1" si="25"/>
        <v>89.406292129313499</v>
      </c>
      <c r="R98">
        <f t="shared" ca="1" si="25"/>
        <v>126.24396207855906</v>
      </c>
      <c r="S98">
        <f t="shared" ca="1" si="25"/>
        <v>98.198198332116576</v>
      </c>
      <c r="T98">
        <f t="shared" ca="1" si="25"/>
        <v>76.245189227378233</v>
      </c>
      <c r="U98">
        <f t="shared" ca="1" si="25"/>
        <v>102.40314002261577</v>
      </c>
      <c r="V98">
        <f t="shared" ca="1" si="25"/>
        <v>86.67955660265747</v>
      </c>
      <c r="W98">
        <f t="shared" ca="1" si="24"/>
        <v>93.786911905249013</v>
      </c>
      <c r="X98">
        <f t="shared" ca="1" si="24"/>
        <v>126.5991977765607</v>
      </c>
      <c r="Y98">
        <f t="shared" ca="1" si="24"/>
        <v>72.480342146060451</v>
      </c>
      <c r="Z98">
        <f t="shared" ca="1" si="24"/>
        <v>93.642482390957781</v>
      </c>
      <c r="AA98">
        <f t="shared" ca="1" si="24"/>
        <v>117.99281001966885</v>
      </c>
      <c r="AB98">
        <f t="shared" ca="1" si="24"/>
        <v>98.365770067807148</v>
      </c>
      <c r="AC98">
        <f t="shared" ca="1" si="24"/>
        <v>92.615274373156367</v>
      </c>
      <c r="AD98">
        <f t="shared" ca="1" si="24"/>
        <v>89.845797092808027</v>
      </c>
      <c r="AE98">
        <f t="shared" ca="1" si="24"/>
        <v>98.623873223386013</v>
      </c>
      <c r="AF98">
        <f t="shared" ca="1" si="24"/>
        <v>128.99405814838408</v>
      </c>
      <c r="AG98">
        <f t="shared" ca="1" si="24"/>
        <v>109.97396904515941</v>
      </c>
      <c r="AH98">
        <f t="shared" ca="1" si="24"/>
        <v>95.841357870991317</v>
      </c>
      <c r="AI98">
        <f t="shared" ca="1" si="24"/>
        <v>111.12039792331205</v>
      </c>
      <c r="AJ98">
        <f t="shared" ca="1" si="24"/>
        <v>100.01036756951126</v>
      </c>
      <c r="AK98">
        <f t="shared" ca="1" si="24"/>
        <v>112.35279657155981</v>
      </c>
      <c r="AL98">
        <f t="shared" ca="1" si="23"/>
        <v>91.726602288624306</v>
      </c>
      <c r="AM98">
        <f t="shared" ca="1" si="23"/>
        <v>142.09950507572509</v>
      </c>
      <c r="AN98">
        <f t="shared" ca="1" si="23"/>
        <v>98.228566143709116</v>
      </c>
      <c r="AO98">
        <f t="shared" ca="1" si="23"/>
        <v>94.310023635226486</v>
      </c>
      <c r="AP98">
        <f t="shared" ca="1" si="23"/>
        <v>106.62463669288307</v>
      </c>
    </row>
    <row r="99" spans="1:42" x14ac:dyDescent="0.45">
      <c r="A99" t="str">
        <f t="shared" ca="1" si="16"/>
        <v>yes</v>
      </c>
      <c r="B99">
        <f t="shared" ca="1" si="17"/>
        <v>97.17465839719037</v>
      </c>
      <c r="C99">
        <f t="shared" ca="1" si="18"/>
        <v>106.97465839719038</v>
      </c>
      <c r="D99">
        <f t="shared" ca="1" si="19"/>
        <v>102.07465839719038</v>
      </c>
      <c r="E99">
        <v>93</v>
      </c>
      <c r="G99">
        <f t="shared" ca="1" si="25"/>
        <v>102.69661334221217</v>
      </c>
      <c r="H99">
        <f t="shared" ca="1" si="25"/>
        <v>109.75141111829581</v>
      </c>
      <c r="I99">
        <f t="shared" ca="1" si="25"/>
        <v>109.97717648023956</v>
      </c>
      <c r="J99">
        <f t="shared" ca="1" si="25"/>
        <v>82.593435740163017</v>
      </c>
      <c r="K99">
        <f t="shared" ca="1" si="25"/>
        <v>120.1631539010822</v>
      </c>
      <c r="L99">
        <f t="shared" ca="1" si="25"/>
        <v>114.29613291560712</v>
      </c>
      <c r="M99">
        <f t="shared" ca="1" si="25"/>
        <v>94.400891436876165</v>
      </c>
      <c r="N99">
        <f t="shared" ca="1" si="25"/>
        <v>98.558512271386334</v>
      </c>
      <c r="O99">
        <f t="shared" ca="1" si="25"/>
        <v>98.608182793866433</v>
      </c>
      <c r="P99">
        <f t="shared" ca="1" si="25"/>
        <v>75.529293128529787</v>
      </c>
      <c r="Q99">
        <f t="shared" ca="1" si="25"/>
        <v>114.42101054130953</v>
      </c>
      <c r="R99">
        <f t="shared" ca="1" si="25"/>
        <v>73.963238646573728</v>
      </c>
      <c r="S99">
        <f t="shared" ca="1" si="25"/>
        <v>111.73426330650113</v>
      </c>
      <c r="T99">
        <f t="shared" ca="1" si="25"/>
        <v>85.156932126009949</v>
      </c>
      <c r="U99">
        <f t="shared" ca="1" si="25"/>
        <v>94.123785514005192</v>
      </c>
      <c r="V99">
        <f t="shared" ca="1" si="25"/>
        <v>110.51354364604357</v>
      </c>
      <c r="W99">
        <f t="shared" ca="1" si="24"/>
        <v>135.48788384383033</v>
      </c>
      <c r="X99">
        <f t="shared" ca="1" si="24"/>
        <v>114.6127118861402</v>
      </c>
      <c r="Y99">
        <f t="shared" ca="1" si="24"/>
        <v>106.31347047568465</v>
      </c>
      <c r="Z99">
        <f t="shared" ca="1" si="24"/>
        <v>79.953195968372341</v>
      </c>
      <c r="AA99">
        <f t="shared" ca="1" si="24"/>
        <v>95.498015618137259</v>
      </c>
      <c r="AB99">
        <f t="shared" ca="1" si="24"/>
        <v>88.479516266046375</v>
      </c>
      <c r="AC99">
        <f t="shared" ca="1" si="24"/>
        <v>118.22761297436782</v>
      </c>
      <c r="AD99">
        <f t="shared" ca="1" si="24"/>
        <v>99.295485849867418</v>
      </c>
      <c r="AE99">
        <f t="shared" ca="1" si="24"/>
        <v>87.993015012582219</v>
      </c>
      <c r="AF99">
        <f t="shared" ca="1" si="24"/>
        <v>118.09165644174215</v>
      </c>
      <c r="AG99">
        <f t="shared" ca="1" si="24"/>
        <v>76.551409001390965</v>
      </c>
      <c r="AH99">
        <f t="shared" ca="1" si="24"/>
        <v>113.5355721161262</v>
      </c>
      <c r="AI99">
        <f t="shared" ca="1" si="24"/>
        <v>93.000142225556942</v>
      </c>
      <c r="AJ99">
        <f t="shared" ca="1" si="24"/>
        <v>114.38105504749018</v>
      </c>
      <c r="AK99">
        <f t="shared" ca="1" si="24"/>
        <v>114.64715446922554</v>
      </c>
      <c r="AL99">
        <f t="shared" ca="1" si="23"/>
        <v>124.03063956873456</v>
      </c>
      <c r="AM99">
        <f t="shared" ca="1" si="23"/>
        <v>99.91673156044925</v>
      </c>
      <c r="AN99">
        <f t="shared" ca="1" si="23"/>
        <v>92.807699855909547</v>
      </c>
      <c r="AO99">
        <f t="shared" ca="1" si="23"/>
        <v>104.19491003400067</v>
      </c>
      <c r="AP99">
        <f t="shared" ca="1" si="23"/>
        <v>101.18224717449792</v>
      </c>
    </row>
    <row r="100" spans="1:42" x14ac:dyDescent="0.45">
      <c r="A100" t="str">
        <f t="shared" ca="1" si="16"/>
        <v>yes</v>
      </c>
      <c r="B100">
        <f t="shared" ca="1" si="17"/>
        <v>95.974401840829088</v>
      </c>
      <c r="C100">
        <f t="shared" ca="1" si="18"/>
        <v>105.7744018408291</v>
      </c>
      <c r="D100">
        <f t="shared" ca="1" si="19"/>
        <v>100.87440184082909</v>
      </c>
      <c r="E100">
        <v>94</v>
      </c>
      <c r="G100">
        <f t="shared" ca="1" si="25"/>
        <v>75.783822959900235</v>
      </c>
      <c r="H100">
        <f t="shared" ca="1" si="25"/>
        <v>122.12298689389675</v>
      </c>
      <c r="I100">
        <f t="shared" ca="1" si="25"/>
        <v>90.301073172556386</v>
      </c>
      <c r="J100">
        <f t="shared" ca="1" si="25"/>
        <v>79.624276983097189</v>
      </c>
      <c r="K100">
        <f t="shared" ca="1" si="25"/>
        <v>101.28213761226475</v>
      </c>
      <c r="L100">
        <f t="shared" ca="1" si="25"/>
        <v>92.260361170158887</v>
      </c>
      <c r="M100">
        <f t="shared" ca="1" si="25"/>
        <v>125.6724471072983</v>
      </c>
      <c r="N100">
        <f t="shared" ca="1" si="25"/>
        <v>102.59847970356897</v>
      </c>
      <c r="O100">
        <f t="shared" ca="1" si="25"/>
        <v>110.03254267575333</v>
      </c>
      <c r="P100">
        <f t="shared" ca="1" si="25"/>
        <v>94.435512915188312</v>
      </c>
      <c r="Q100">
        <f t="shared" ca="1" si="25"/>
        <v>103.49464825918227</v>
      </c>
      <c r="R100">
        <f t="shared" ca="1" si="25"/>
        <v>113.59424829244362</v>
      </c>
      <c r="S100">
        <f t="shared" ca="1" si="25"/>
        <v>99.450840490209046</v>
      </c>
      <c r="T100">
        <f t="shared" ca="1" si="25"/>
        <v>105.53035978710231</v>
      </c>
      <c r="U100">
        <f t="shared" ca="1" si="25"/>
        <v>91.790939721496358</v>
      </c>
      <c r="V100">
        <f t="shared" ca="1" si="25"/>
        <v>100.67558445913637</v>
      </c>
      <c r="W100">
        <f t="shared" ca="1" si="24"/>
        <v>117.95411531921188</v>
      </c>
      <c r="X100">
        <f t="shared" ca="1" si="24"/>
        <v>104.59447172961883</v>
      </c>
      <c r="Y100">
        <f t="shared" ca="1" si="24"/>
        <v>118.32199954467873</v>
      </c>
      <c r="Z100">
        <f t="shared" ca="1" si="24"/>
        <v>96.326962911112517</v>
      </c>
      <c r="AA100">
        <f t="shared" ca="1" si="24"/>
        <v>102.72460298955338</v>
      </c>
      <c r="AB100">
        <f t="shared" ca="1" si="24"/>
        <v>103.86933795097779</v>
      </c>
      <c r="AC100">
        <f t="shared" ca="1" si="24"/>
        <v>109.99192135490856</v>
      </c>
      <c r="AD100">
        <f t="shared" ca="1" si="24"/>
        <v>110.52965328898813</v>
      </c>
      <c r="AE100">
        <f t="shared" ca="1" si="24"/>
        <v>101.35110498871305</v>
      </c>
      <c r="AF100">
        <f t="shared" ca="1" si="24"/>
        <v>100.85588988285852</v>
      </c>
      <c r="AG100">
        <f t="shared" ca="1" si="24"/>
        <v>99.764070157565243</v>
      </c>
      <c r="AH100">
        <f t="shared" ca="1" si="24"/>
        <v>114.28331600320354</v>
      </c>
      <c r="AI100">
        <f t="shared" ca="1" si="24"/>
        <v>94.906911715640945</v>
      </c>
      <c r="AJ100">
        <f t="shared" ca="1" si="24"/>
        <v>85.816765474660855</v>
      </c>
      <c r="AK100">
        <f t="shared" ca="1" si="24"/>
        <v>80.819393798040906</v>
      </c>
      <c r="AL100">
        <f t="shared" ca="1" si="23"/>
        <v>98.831775389276572</v>
      </c>
      <c r="AM100">
        <f t="shared" ca="1" si="23"/>
        <v>87.07979667243535</v>
      </c>
      <c r="AN100">
        <f t="shared" ca="1" si="23"/>
        <v>112.59181916236437</v>
      </c>
      <c r="AO100">
        <f t="shared" ca="1" si="23"/>
        <v>81.428001778441342</v>
      </c>
      <c r="AP100">
        <f t="shared" ca="1" si="23"/>
        <v>100.78629395434402</v>
      </c>
    </row>
    <row r="101" spans="1:42" x14ac:dyDescent="0.45">
      <c r="A101" t="str">
        <f t="shared" ca="1" si="16"/>
        <v>yes</v>
      </c>
      <c r="B101">
        <f t="shared" ca="1" si="17"/>
        <v>94.129306908374474</v>
      </c>
      <c r="C101">
        <f t="shared" ca="1" si="18"/>
        <v>103.92930690837449</v>
      </c>
      <c r="D101">
        <f t="shared" ca="1" si="19"/>
        <v>99.02930690837448</v>
      </c>
      <c r="E101">
        <v>95</v>
      </c>
      <c r="G101">
        <f t="shared" ca="1" si="25"/>
        <v>70.964779131068468</v>
      </c>
      <c r="H101">
        <f t="shared" ca="1" si="25"/>
        <v>90.496429701335728</v>
      </c>
      <c r="I101">
        <f t="shared" ca="1" si="25"/>
        <v>99.355210514982176</v>
      </c>
      <c r="J101">
        <f t="shared" ca="1" si="25"/>
        <v>91.411956140373391</v>
      </c>
      <c r="K101">
        <f t="shared" ca="1" si="25"/>
        <v>93.042167132726249</v>
      </c>
      <c r="L101">
        <f t="shared" ca="1" si="25"/>
        <v>113.43214777173779</v>
      </c>
      <c r="M101">
        <f t="shared" ca="1" si="25"/>
        <v>98.922139492426595</v>
      </c>
      <c r="N101">
        <f t="shared" ca="1" si="25"/>
        <v>106.09975834953305</v>
      </c>
      <c r="O101">
        <f t="shared" ca="1" si="25"/>
        <v>99.289505573560788</v>
      </c>
      <c r="P101">
        <f t="shared" ca="1" si="25"/>
        <v>97.133608693642259</v>
      </c>
      <c r="Q101">
        <f t="shared" ca="1" si="25"/>
        <v>101.89921739939921</v>
      </c>
      <c r="R101">
        <f t="shared" ca="1" si="25"/>
        <v>90.632927323817682</v>
      </c>
      <c r="S101">
        <f t="shared" ca="1" si="25"/>
        <v>89.69515507537335</v>
      </c>
      <c r="T101">
        <f t="shared" ca="1" si="25"/>
        <v>116.54817820456283</v>
      </c>
      <c r="U101">
        <f t="shared" ca="1" si="25"/>
        <v>94.70048555705857</v>
      </c>
      <c r="V101">
        <f t="shared" ca="1" si="25"/>
        <v>79.19006859349409</v>
      </c>
      <c r="W101">
        <f t="shared" ca="1" si="24"/>
        <v>119.11304351245093</v>
      </c>
      <c r="X101">
        <f t="shared" ca="1" si="24"/>
        <v>108.93431122916813</v>
      </c>
      <c r="Y101">
        <f t="shared" ca="1" si="24"/>
        <v>102.6594995796346</v>
      </c>
      <c r="Z101">
        <f t="shared" ca="1" si="24"/>
        <v>93.241807982196136</v>
      </c>
      <c r="AA101">
        <f t="shared" ca="1" si="24"/>
        <v>91.171456603326362</v>
      </c>
      <c r="AB101">
        <f t="shared" ca="1" si="24"/>
        <v>101.17816961918915</v>
      </c>
      <c r="AC101">
        <f t="shared" ca="1" si="24"/>
        <v>81.131771744886592</v>
      </c>
      <c r="AD101">
        <f t="shared" ca="1" si="24"/>
        <v>92.326308137313717</v>
      </c>
      <c r="AE101">
        <f t="shared" ca="1" si="24"/>
        <v>101.05733808598943</v>
      </c>
      <c r="AF101">
        <f t="shared" ca="1" si="24"/>
        <v>114.64881050367772</v>
      </c>
      <c r="AG101">
        <f t="shared" ca="1" si="24"/>
        <v>88.152537179373198</v>
      </c>
      <c r="AH101">
        <f t="shared" ca="1" si="24"/>
        <v>107.20180694498055</v>
      </c>
      <c r="AI101">
        <f t="shared" ca="1" si="24"/>
        <v>84.018592099342854</v>
      </c>
      <c r="AJ101">
        <f t="shared" ca="1" si="24"/>
        <v>125.92474212390519</v>
      </c>
      <c r="AK101">
        <f t="shared" ca="1" si="24"/>
        <v>85.496200409623697</v>
      </c>
      <c r="AL101">
        <f t="shared" ca="1" si="23"/>
        <v>133.10295087225995</v>
      </c>
      <c r="AM101">
        <f t="shared" ca="1" si="23"/>
        <v>102.00661695473745</v>
      </c>
      <c r="AN101">
        <f t="shared" ca="1" si="23"/>
        <v>125.81786802858404</v>
      </c>
      <c r="AO101">
        <f t="shared" ca="1" si="23"/>
        <v>92.125665943513269</v>
      </c>
      <c r="AP101">
        <f t="shared" ca="1" si="23"/>
        <v>82.931816492235242</v>
      </c>
    </row>
    <row r="102" spans="1:42" x14ac:dyDescent="0.45">
      <c r="A102" t="str">
        <f t="shared" ca="1" si="16"/>
        <v>yes</v>
      </c>
      <c r="B102">
        <f t="shared" ca="1" si="17"/>
        <v>96.935697789465706</v>
      </c>
      <c r="C102">
        <f t="shared" ca="1" si="18"/>
        <v>106.73569778946572</v>
      </c>
      <c r="D102">
        <f t="shared" ca="1" si="19"/>
        <v>101.83569778946571</v>
      </c>
      <c r="E102">
        <v>96</v>
      </c>
      <c r="G102">
        <f t="shared" ca="1" si="25"/>
        <v>99.727130028331203</v>
      </c>
      <c r="H102">
        <f t="shared" ca="1" si="25"/>
        <v>101.50113378625183</v>
      </c>
      <c r="I102">
        <f t="shared" ca="1" si="25"/>
        <v>98.323830264652798</v>
      </c>
      <c r="J102">
        <f t="shared" ca="1" si="25"/>
        <v>83.225429176736668</v>
      </c>
      <c r="K102">
        <f t="shared" ca="1" si="25"/>
        <v>84.089628271203381</v>
      </c>
      <c r="L102">
        <f t="shared" ca="1" si="25"/>
        <v>100.06867684895914</v>
      </c>
      <c r="M102">
        <f t="shared" ca="1" si="25"/>
        <v>115.56670547042773</v>
      </c>
      <c r="N102">
        <f t="shared" ca="1" si="25"/>
        <v>113.7546564539674</v>
      </c>
      <c r="O102">
        <f t="shared" ca="1" si="25"/>
        <v>105.38226396236259</v>
      </c>
      <c r="P102">
        <f t="shared" ca="1" si="25"/>
        <v>102.68637241604155</v>
      </c>
      <c r="Q102">
        <f t="shared" ca="1" si="25"/>
        <v>104.46314579285941</v>
      </c>
      <c r="R102">
        <f t="shared" ca="1" si="25"/>
        <v>100.76251137521822</v>
      </c>
      <c r="S102">
        <f t="shared" ca="1" si="25"/>
        <v>104.93486364416134</v>
      </c>
      <c r="T102">
        <f t="shared" ca="1" si="25"/>
        <v>82.675637095718216</v>
      </c>
      <c r="U102">
        <f t="shared" ca="1" si="25"/>
        <v>122.04070940781875</v>
      </c>
      <c r="V102">
        <f t="shared" ca="1" si="25"/>
        <v>89.105093228107748</v>
      </c>
      <c r="W102">
        <f t="shared" ca="1" si="24"/>
        <v>103.92889169036641</v>
      </c>
      <c r="X102">
        <f t="shared" ca="1" si="24"/>
        <v>114.85806293957666</v>
      </c>
      <c r="Y102">
        <f t="shared" ca="1" si="24"/>
        <v>94.537545965785853</v>
      </c>
      <c r="Z102">
        <f t="shared" ca="1" si="24"/>
        <v>119.3070928160374</v>
      </c>
      <c r="AA102">
        <f t="shared" ca="1" si="24"/>
        <v>94.616150417038796</v>
      </c>
      <c r="AB102">
        <f t="shared" ca="1" si="24"/>
        <v>86.476975193865997</v>
      </c>
      <c r="AC102">
        <f t="shared" ca="1" si="24"/>
        <v>92.485354606513425</v>
      </c>
      <c r="AD102">
        <f t="shared" ca="1" si="24"/>
        <v>106.03231494288544</v>
      </c>
      <c r="AE102">
        <f t="shared" ca="1" si="24"/>
        <v>123.7527561641033</v>
      </c>
      <c r="AF102">
        <f t="shared" ca="1" si="24"/>
        <v>98.055308867568414</v>
      </c>
      <c r="AG102">
        <f t="shared" ca="1" si="24"/>
        <v>107.96647027011358</v>
      </c>
      <c r="AH102">
        <f t="shared" ca="1" si="24"/>
        <v>118.04579537528251</v>
      </c>
      <c r="AI102">
        <f t="shared" ca="1" si="24"/>
        <v>75.162092534205783</v>
      </c>
      <c r="AJ102">
        <f t="shared" ca="1" si="24"/>
        <v>96.222329967187093</v>
      </c>
      <c r="AK102">
        <f t="shared" ca="1" si="24"/>
        <v>82.158344288129214</v>
      </c>
      <c r="AL102">
        <f t="shared" ca="1" si="23"/>
        <v>96.658432552492613</v>
      </c>
      <c r="AM102">
        <f t="shared" ca="1" si="23"/>
        <v>113.73447532989105</v>
      </c>
      <c r="AN102">
        <f t="shared" ca="1" si="23"/>
        <v>131.36013275374475</v>
      </c>
      <c r="AO102">
        <f t="shared" ca="1" si="23"/>
        <v>95.341033511673004</v>
      </c>
      <c r="AP102">
        <f t="shared" ca="1" si="23"/>
        <v>107.07777301148592</v>
      </c>
    </row>
    <row r="103" spans="1:42" x14ac:dyDescent="0.45">
      <c r="A103" t="str">
        <f t="shared" ca="1" si="16"/>
        <v>yes</v>
      </c>
      <c r="B103">
        <f t="shared" ca="1" si="17"/>
        <v>95.916404696189218</v>
      </c>
      <c r="C103">
        <f t="shared" ca="1" si="18"/>
        <v>105.71640469618923</v>
      </c>
      <c r="D103">
        <f t="shared" ca="1" si="19"/>
        <v>100.81640469618922</v>
      </c>
      <c r="E103">
        <v>97</v>
      </c>
      <c r="G103">
        <f t="shared" ca="1" si="25"/>
        <v>88.359070988277409</v>
      </c>
      <c r="H103">
        <f t="shared" ca="1" si="25"/>
        <v>105.17783417844723</v>
      </c>
      <c r="I103">
        <f t="shared" ca="1" si="25"/>
        <v>98.510496539673923</v>
      </c>
      <c r="J103">
        <f t="shared" ca="1" si="25"/>
        <v>92.998586821025796</v>
      </c>
      <c r="K103">
        <f t="shared" ca="1" si="25"/>
        <v>101.20621578747836</v>
      </c>
      <c r="L103">
        <f t="shared" ca="1" si="25"/>
        <v>88.333436496978251</v>
      </c>
      <c r="M103">
        <f t="shared" ca="1" si="25"/>
        <v>100.3070438851292</v>
      </c>
      <c r="N103">
        <f t="shared" ca="1" si="25"/>
        <v>101.06026561514437</v>
      </c>
      <c r="O103">
        <f t="shared" ca="1" si="25"/>
        <v>96.552656330742963</v>
      </c>
      <c r="P103">
        <f t="shared" ca="1" si="25"/>
        <v>90.427215281586825</v>
      </c>
      <c r="Q103">
        <f t="shared" ca="1" si="25"/>
        <v>97.952896562596962</v>
      </c>
      <c r="R103">
        <f t="shared" ca="1" si="25"/>
        <v>98.65902293017777</v>
      </c>
      <c r="S103">
        <f t="shared" ca="1" si="25"/>
        <v>101.48971461131664</v>
      </c>
      <c r="T103">
        <f t="shared" ca="1" si="25"/>
        <v>81.361450675987584</v>
      </c>
      <c r="U103">
        <f t="shared" ca="1" si="25"/>
        <v>95.385667411963539</v>
      </c>
      <c r="V103">
        <f t="shared" ca="1" si="25"/>
        <v>92.87242821777771</v>
      </c>
      <c r="W103">
        <f t="shared" ca="1" si="24"/>
        <v>124.32634814292975</v>
      </c>
      <c r="X103">
        <f t="shared" ca="1" si="24"/>
        <v>104.41301478699688</v>
      </c>
      <c r="Y103">
        <f t="shared" ca="1" si="24"/>
        <v>93.869518777710226</v>
      </c>
      <c r="Z103">
        <f t="shared" ca="1" si="24"/>
        <v>98.414437600053702</v>
      </c>
      <c r="AA103">
        <f t="shared" ca="1" si="24"/>
        <v>128.52212220928678</v>
      </c>
      <c r="AB103">
        <f t="shared" ca="1" si="24"/>
        <v>93.891337835582746</v>
      </c>
      <c r="AC103">
        <f t="shared" ca="1" si="24"/>
        <v>77.985447023882372</v>
      </c>
      <c r="AD103">
        <f t="shared" ca="1" si="24"/>
        <v>102.37053709256392</v>
      </c>
      <c r="AE103">
        <f t="shared" ca="1" si="24"/>
        <v>99.794617951349082</v>
      </c>
      <c r="AF103">
        <f t="shared" ca="1" si="24"/>
        <v>80.391720405245024</v>
      </c>
      <c r="AG103">
        <f t="shared" ca="1" si="24"/>
        <v>101.03618254432902</v>
      </c>
      <c r="AH103">
        <f t="shared" ca="1" si="24"/>
        <v>113.90243315044552</v>
      </c>
      <c r="AI103">
        <f t="shared" ca="1" si="24"/>
        <v>123.0767009752436</v>
      </c>
      <c r="AJ103">
        <f t="shared" ca="1" si="24"/>
        <v>102.91305489255178</v>
      </c>
      <c r="AK103">
        <f t="shared" ca="1" si="24"/>
        <v>121.54406950135373</v>
      </c>
      <c r="AL103">
        <f t="shared" ca="1" si="23"/>
        <v>114.43461059747368</v>
      </c>
      <c r="AM103">
        <f t="shared" ca="1" si="23"/>
        <v>105.25607853799067</v>
      </c>
      <c r="AN103">
        <f t="shared" ca="1" si="23"/>
        <v>106.42226771628165</v>
      </c>
      <c r="AO103">
        <f t="shared" ca="1" si="23"/>
        <v>98.956986121483865</v>
      </c>
      <c r="AP103">
        <f t="shared" ca="1" si="23"/>
        <v>107.21508086575274</v>
      </c>
    </row>
    <row r="104" spans="1:42" x14ac:dyDescent="0.45">
      <c r="A104" t="str">
        <f t="shared" ca="1" si="16"/>
        <v>yes</v>
      </c>
      <c r="B104">
        <f t="shared" ca="1" si="17"/>
        <v>94.921618724818742</v>
      </c>
      <c r="C104">
        <f t="shared" ca="1" si="18"/>
        <v>104.72161872481875</v>
      </c>
      <c r="D104">
        <f t="shared" ca="1" si="19"/>
        <v>99.821618724818748</v>
      </c>
      <c r="E104">
        <v>98</v>
      </c>
      <c r="G104">
        <f t="shared" ca="1" si="25"/>
        <v>91.483919491644599</v>
      </c>
      <c r="H104">
        <f t="shared" ca="1" si="25"/>
        <v>107.67822441312057</v>
      </c>
      <c r="I104">
        <f t="shared" ca="1" si="25"/>
        <v>109.15480543425952</v>
      </c>
      <c r="J104">
        <f t="shared" ca="1" si="25"/>
        <v>64.49455092567689</v>
      </c>
      <c r="K104">
        <f t="shared" ca="1" si="25"/>
        <v>88.563814724409951</v>
      </c>
      <c r="L104">
        <f t="shared" ca="1" si="25"/>
        <v>98.947460641053354</v>
      </c>
      <c r="M104">
        <f t="shared" ca="1" si="25"/>
        <v>119.99899356542201</v>
      </c>
      <c r="N104">
        <f t="shared" ca="1" si="25"/>
        <v>97.307203555615487</v>
      </c>
      <c r="O104">
        <f t="shared" ca="1" si="25"/>
        <v>79.432851532533107</v>
      </c>
      <c r="P104">
        <f t="shared" ca="1" si="25"/>
        <v>113.66217143141847</v>
      </c>
      <c r="Q104">
        <f t="shared" ca="1" si="25"/>
        <v>122.97797328288429</v>
      </c>
      <c r="R104">
        <f t="shared" ca="1" si="25"/>
        <v>75.715230505922591</v>
      </c>
      <c r="S104">
        <f t="shared" ca="1" si="25"/>
        <v>113.81937320128368</v>
      </c>
      <c r="T104">
        <f t="shared" ca="1" si="25"/>
        <v>105.25165925638248</v>
      </c>
      <c r="U104">
        <f t="shared" ca="1" si="25"/>
        <v>108.83305242775705</v>
      </c>
      <c r="V104">
        <f t="shared" ca="1" si="25"/>
        <v>94.267555372952785</v>
      </c>
      <c r="W104">
        <f t="shared" ca="1" si="24"/>
        <v>104.13813787442456</v>
      </c>
      <c r="X104">
        <f t="shared" ca="1" si="24"/>
        <v>99.096105702095571</v>
      </c>
      <c r="Y104">
        <f t="shared" ca="1" si="24"/>
        <v>108.39775477070837</v>
      </c>
      <c r="Z104">
        <f t="shared" ca="1" si="24"/>
        <v>104.59746697364157</v>
      </c>
      <c r="AA104">
        <f t="shared" ca="1" si="24"/>
        <v>90.101183496684556</v>
      </c>
      <c r="AB104">
        <f t="shared" ca="1" si="24"/>
        <v>107.06996907403702</v>
      </c>
      <c r="AC104">
        <f t="shared" ca="1" si="24"/>
        <v>114.35571583559165</v>
      </c>
      <c r="AD104">
        <f t="shared" ca="1" si="24"/>
        <v>78.855139136937225</v>
      </c>
      <c r="AE104">
        <f t="shared" ca="1" si="24"/>
        <v>108.17195392869759</v>
      </c>
      <c r="AF104">
        <f t="shared" ca="1" si="24"/>
        <v>119.68582591591607</v>
      </c>
      <c r="AG104">
        <f t="shared" ca="1" si="24"/>
        <v>102.91849198601339</v>
      </c>
      <c r="AH104">
        <f t="shared" ca="1" si="24"/>
        <v>88.257337359714342</v>
      </c>
      <c r="AI104">
        <f t="shared" ca="1" si="24"/>
        <v>87.594510228698823</v>
      </c>
      <c r="AJ104">
        <f t="shared" ca="1" si="24"/>
        <v>83.282409549129795</v>
      </c>
      <c r="AK104">
        <f t="shared" ca="1" si="24"/>
        <v>114.05722731222174</v>
      </c>
      <c r="AL104">
        <f t="shared" ca="1" si="23"/>
        <v>102.55820619456847</v>
      </c>
      <c r="AM104">
        <f t="shared" ca="1" si="23"/>
        <v>77.741808295385368</v>
      </c>
      <c r="AN104">
        <f t="shared" ca="1" si="23"/>
        <v>112.14534183290876</v>
      </c>
      <c r="AO104">
        <f t="shared" ca="1" si="23"/>
        <v>99.059971560506554</v>
      </c>
      <c r="AP104">
        <f t="shared" ca="1" si="23"/>
        <v>99.904877303256228</v>
      </c>
    </row>
    <row r="105" spans="1:42" x14ac:dyDescent="0.45">
      <c r="A105" t="str">
        <f t="shared" ca="1" si="16"/>
        <v>yes</v>
      </c>
      <c r="B105">
        <f t="shared" ca="1" si="17"/>
        <v>98.214612147680228</v>
      </c>
      <c r="C105">
        <f t="shared" ca="1" si="18"/>
        <v>108.01461214768024</v>
      </c>
      <c r="D105">
        <f t="shared" ca="1" si="19"/>
        <v>103.11461214768023</v>
      </c>
      <c r="E105">
        <v>99</v>
      </c>
      <c r="G105">
        <f t="shared" ca="1" si="25"/>
        <v>117.26376054085186</v>
      </c>
      <c r="H105">
        <f t="shared" ca="1" si="25"/>
        <v>131.11779625245504</v>
      </c>
      <c r="I105">
        <f t="shared" ca="1" si="25"/>
        <v>86.051530881462412</v>
      </c>
      <c r="J105">
        <f t="shared" ca="1" si="25"/>
        <v>107.45795540531559</v>
      </c>
      <c r="K105">
        <f t="shared" ca="1" si="25"/>
        <v>106.12695796016715</v>
      </c>
      <c r="L105">
        <f t="shared" ca="1" si="25"/>
        <v>109.46341533050796</v>
      </c>
      <c r="M105">
        <f t="shared" ca="1" si="25"/>
        <v>108.50995703129432</v>
      </c>
      <c r="N105">
        <f t="shared" ca="1" si="25"/>
        <v>97.012115324483972</v>
      </c>
      <c r="O105">
        <f t="shared" ca="1" si="25"/>
        <v>80.460352725636383</v>
      </c>
      <c r="P105">
        <f t="shared" ca="1" si="25"/>
        <v>100.02844837451994</v>
      </c>
      <c r="Q105">
        <f t="shared" ca="1" si="25"/>
        <v>89.097395364005976</v>
      </c>
      <c r="R105">
        <f t="shared" ca="1" si="25"/>
        <v>108.78747246762229</v>
      </c>
      <c r="S105">
        <f t="shared" ca="1" si="25"/>
        <v>109.88416955731742</v>
      </c>
      <c r="T105">
        <f t="shared" ca="1" si="25"/>
        <v>117.36756284406653</v>
      </c>
      <c r="U105">
        <f t="shared" ca="1" si="25"/>
        <v>78.366139644787296</v>
      </c>
      <c r="V105">
        <f t="shared" ca="1" si="25"/>
        <v>120.90963539971352</v>
      </c>
      <c r="W105">
        <f t="shared" ca="1" si="24"/>
        <v>85.305750557314113</v>
      </c>
      <c r="X105">
        <f t="shared" ca="1" si="24"/>
        <v>93.048327639830134</v>
      </c>
      <c r="Y105">
        <f t="shared" ca="1" si="24"/>
        <v>114.81675251538317</v>
      </c>
      <c r="Z105">
        <f t="shared" ca="1" si="24"/>
        <v>125.72379890092509</v>
      </c>
      <c r="AA105">
        <f t="shared" ca="1" si="24"/>
        <v>68.516627235973857</v>
      </c>
      <c r="AB105">
        <f t="shared" ca="1" si="24"/>
        <v>97.227873671766019</v>
      </c>
      <c r="AC105">
        <f t="shared" ca="1" si="24"/>
        <v>96.137361918211795</v>
      </c>
      <c r="AD105">
        <f t="shared" ca="1" si="24"/>
        <v>110.09941036623522</v>
      </c>
      <c r="AE105">
        <f t="shared" ca="1" si="24"/>
        <v>110.82715513797838</v>
      </c>
      <c r="AF105">
        <f t="shared" ca="1" si="24"/>
        <v>118.2195780515552</v>
      </c>
      <c r="AG105">
        <f t="shared" ca="1" si="24"/>
        <v>113.57336443676837</v>
      </c>
      <c r="AH105">
        <f t="shared" ca="1" si="24"/>
        <v>104.10154583439714</v>
      </c>
      <c r="AI105">
        <f t="shared" ca="1" si="24"/>
        <v>122.46732691657462</v>
      </c>
      <c r="AJ105">
        <f t="shared" ca="1" si="24"/>
        <v>89.767613167197766</v>
      </c>
      <c r="AK105">
        <f t="shared" ca="1" si="24"/>
        <v>80.03677828250386</v>
      </c>
      <c r="AL105">
        <f t="shared" ca="1" si="23"/>
        <v>95.836308684289691</v>
      </c>
      <c r="AM105">
        <f t="shared" ca="1" si="23"/>
        <v>102.29700952702878</v>
      </c>
      <c r="AN105">
        <f t="shared" ca="1" si="23"/>
        <v>89.858114303570872</v>
      </c>
      <c r="AO105">
        <f t="shared" ca="1" si="23"/>
        <v>95.27194199991628</v>
      </c>
      <c r="AP105">
        <f t="shared" ca="1" si="23"/>
        <v>131.08873306486029</v>
      </c>
    </row>
    <row r="106" spans="1:42" x14ac:dyDescent="0.45">
      <c r="A106" t="str">
        <f t="shared" ca="1" si="16"/>
        <v>yes</v>
      </c>
      <c r="B106">
        <f t="shared" ca="1" si="17"/>
        <v>99.153346847770564</v>
      </c>
      <c r="C106">
        <f t="shared" ca="1" si="18"/>
        <v>108.95334684777058</v>
      </c>
      <c r="D106">
        <f t="shared" ca="1" si="19"/>
        <v>104.05334684777057</v>
      </c>
      <c r="E106">
        <v>100</v>
      </c>
      <c r="G106">
        <f t="shared" ca="1" si="25"/>
        <v>103.94055316707839</v>
      </c>
      <c r="H106">
        <f t="shared" ca="1" si="25"/>
        <v>107.08645426873018</v>
      </c>
      <c r="I106">
        <f t="shared" ca="1" si="25"/>
        <v>88.496074926778846</v>
      </c>
      <c r="J106">
        <f t="shared" ca="1" si="25"/>
        <v>94.602617609672095</v>
      </c>
      <c r="K106">
        <f t="shared" ca="1" si="25"/>
        <v>110.6256019790537</v>
      </c>
      <c r="L106">
        <f t="shared" ca="1" si="25"/>
        <v>101.48551573415641</v>
      </c>
      <c r="M106">
        <f t="shared" ca="1" si="25"/>
        <v>94.546506106325978</v>
      </c>
      <c r="N106">
        <f t="shared" ca="1" si="25"/>
        <v>110.28449441243072</v>
      </c>
      <c r="O106">
        <f t="shared" ca="1" si="25"/>
        <v>104.86147788888394</v>
      </c>
      <c r="P106">
        <f t="shared" ca="1" si="25"/>
        <v>109.48751470916136</v>
      </c>
      <c r="Q106">
        <f t="shared" ca="1" si="25"/>
        <v>96.988555392102697</v>
      </c>
      <c r="R106">
        <f t="shared" ca="1" si="25"/>
        <v>108.08595855403058</v>
      </c>
      <c r="S106">
        <f t="shared" ca="1" si="25"/>
        <v>109.00640488270423</v>
      </c>
      <c r="T106">
        <f t="shared" ca="1" si="25"/>
        <v>77.222829032551559</v>
      </c>
      <c r="U106">
        <f t="shared" ca="1" si="25"/>
        <v>83.617590773227292</v>
      </c>
      <c r="V106">
        <f t="shared" ca="1" si="25"/>
        <v>111.02879431951449</v>
      </c>
      <c r="W106">
        <f t="shared" ca="1" si="24"/>
        <v>98.18930125135401</v>
      </c>
      <c r="X106">
        <f t="shared" ca="1" si="24"/>
        <v>109.15842228867788</v>
      </c>
      <c r="Y106">
        <f t="shared" ca="1" si="24"/>
        <v>113.42068631241943</v>
      </c>
      <c r="Z106">
        <f t="shared" ca="1" si="24"/>
        <v>99.898998014582716</v>
      </c>
      <c r="AA106">
        <f t="shared" ca="1" si="24"/>
        <v>98.728436158301704</v>
      </c>
      <c r="AB106">
        <f t="shared" ca="1" si="24"/>
        <v>99.290183001060598</v>
      </c>
      <c r="AC106">
        <f t="shared" ca="1" si="24"/>
        <v>128.6263812966061</v>
      </c>
      <c r="AD106">
        <f t="shared" ca="1" si="24"/>
        <v>94.242106074557526</v>
      </c>
      <c r="AE106">
        <f t="shared" ca="1" si="24"/>
        <v>120.42084309522717</v>
      </c>
      <c r="AF106">
        <f t="shared" ca="1" si="24"/>
        <v>108.84685295526367</v>
      </c>
      <c r="AG106">
        <f t="shared" ca="1" si="24"/>
        <v>114.97831466934295</v>
      </c>
      <c r="AH106">
        <f t="shared" ca="1" si="24"/>
        <v>87.897178915010642</v>
      </c>
      <c r="AI106">
        <f t="shared" ca="1" si="24"/>
        <v>87.314660047163571</v>
      </c>
      <c r="AJ106">
        <f t="shared" ca="1" si="24"/>
        <v>112.89942648095037</v>
      </c>
      <c r="AK106">
        <f t="shared" ca="1" si="24"/>
        <v>101.42645677788803</v>
      </c>
      <c r="AL106">
        <f t="shared" ca="1" si="23"/>
        <v>94.317932698704908</v>
      </c>
      <c r="AM106">
        <f t="shared" ca="1" si="23"/>
        <v>121.25134391434435</v>
      </c>
      <c r="AN106">
        <f t="shared" ca="1" si="23"/>
        <v>115.04560268531644</v>
      </c>
      <c r="AO106">
        <f t="shared" ca="1" si="23"/>
        <v>111.79494869394608</v>
      </c>
      <c r="AP106">
        <f t="shared" ca="1" si="23"/>
        <v>116.80546743261975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H8"/>
  <sheetViews>
    <sheetView workbookViewId="0"/>
  </sheetViews>
  <sheetFormatPr defaultRowHeight="14.25" x14ac:dyDescent="0.45"/>
  <cols>
    <col min="4" max="4" width="15.265625" customWidth="1"/>
  </cols>
  <sheetData>
    <row r="3" spans="4:8" x14ac:dyDescent="0.45">
      <c r="D3" s="1" t="s">
        <v>333</v>
      </c>
      <c r="E3" s="1">
        <v>1500</v>
      </c>
      <c r="F3" s="1"/>
      <c r="G3" s="1"/>
      <c r="H3" s="1"/>
    </row>
    <row r="4" spans="4:8" x14ac:dyDescent="0.45">
      <c r="D4" s="1" t="s">
        <v>334</v>
      </c>
      <c r="E4" s="1">
        <f>800/1500</f>
        <v>0.53333333333333333</v>
      </c>
      <c r="F4" s="1"/>
      <c r="G4" s="1"/>
      <c r="H4" s="1"/>
    </row>
    <row r="5" spans="4:8" x14ac:dyDescent="0.45">
      <c r="D5" s="1" t="s">
        <v>335</v>
      </c>
      <c r="E5" s="1">
        <f>SQRT((phat)*(1-phat)/n)</f>
        <v>1.2881223774390611E-2</v>
      </c>
      <c r="F5" s="1" t="str">
        <f ca="1">_xlfn.FORMULATEXT(Std_Error_phat)</f>
        <v>=SQRT((phat)*(1-phat)/n)</v>
      </c>
      <c r="G5" s="1"/>
      <c r="H5" s="1"/>
    </row>
    <row r="6" spans="4:8" x14ac:dyDescent="0.45">
      <c r="D6" s="1" t="s">
        <v>291</v>
      </c>
      <c r="E6" s="1">
        <f>phat-1.96*Std_Error_phat</f>
        <v>0.50808613473552777</v>
      </c>
      <c r="F6" s="1" t="str">
        <f ca="1">_xlfn.FORMULATEXT(Std_Error_phat)</f>
        <v>=SQRT((phat)*(1-phat)/n)</v>
      </c>
      <c r="G6" s="1"/>
      <c r="H6" s="1"/>
    </row>
    <row r="7" spans="4:8" x14ac:dyDescent="0.45">
      <c r="D7" s="1" t="s">
        <v>290</v>
      </c>
      <c r="E7" s="1">
        <f>phat+1.96*Std_Error_phat</f>
        <v>0.55858053193113888</v>
      </c>
      <c r="F7" s="1" t="str">
        <f ca="1">_xlfn.FORMULATEXT(Std_Error_phat)</f>
        <v>=SQRT((phat)*(1-phat)/n)</v>
      </c>
      <c r="G7" s="1"/>
      <c r="H7" s="1"/>
    </row>
    <row r="8" spans="4:8" x14ac:dyDescent="0.45">
      <c r="D8" s="1" t="s">
        <v>336</v>
      </c>
      <c r="E8" s="1">
        <f>1.96*Std_Error_phat</f>
        <v>2.5247198597805599E-2</v>
      </c>
      <c r="F8" s="1" t="str">
        <f ca="1">_xlfn.FORMULATEXT(Std_Error_phat)</f>
        <v>=SQRT((phat)*(1-phat)/n)</v>
      </c>
    </row>
  </sheetData>
  <printOptions headings="1" gridLines="1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F10"/>
  <sheetViews>
    <sheetView workbookViewId="0"/>
  </sheetViews>
  <sheetFormatPr defaultRowHeight="14.25" x14ac:dyDescent="0.45"/>
  <cols>
    <col min="4" max="4" width="12.86328125" customWidth="1"/>
    <col min="6" max="6" width="23.1328125" customWidth="1"/>
  </cols>
  <sheetData>
    <row r="2" spans="3:6" x14ac:dyDescent="0.45">
      <c r="C2" s="1"/>
      <c r="D2" s="1" t="s">
        <v>337</v>
      </c>
      <c r="E2" s="1"/>
      <c r="F2" s="1"/>
    </row>
    <row r="3" spans="3:6" x14ac:dyDescent="0.45">
      <c r="C3" s="1"/>
      <c r="D3" s="1"/>
      <c r="E3" s="1"/>
      <c r="F3" s="1"/>
    </row>
    <row r="4" spans="3:6" x14ac:dyDescent="0.45">
      <c r="C4" s="1"/>
      <c r="D4" s="1" t="s">
        <v>338</v>
      </c>
      <c r="E4" s="2">
        <v>100</v>
      </c>
      <c r="F4" s="1"/>
    </row>
    <row r="5" spans="3:6" x14ac:dyDescent="0.45">
      <c r="C5" s="1"/>
      <c r="D5" s="1" t="s">
        <v>339</v>
      </c>
      <c r="E5" s="2">
        <v>20</v>
      </c>
      <c r="F5" s="1"/>
    </row>
    <row r="6" spans="3:6" x14ac:dyDescent="0.45">
      <c r="C6" s="1"/>
      <c r="D6" s="1" t="s">
        <v>340</v>
      </c>
      <c r="E6" s="1">
        <f>(1.96*SIGMA/ERROR)^2</f>
        <v>96.04000000000002</v>
      </c>
      <c r="F6" s="1" t="str">
        <f ca="1">_xlfn.FORMULATEXT(SAMPLE_SIZE)</f>
        <v>=(1.96*SIGMA/ERROR)^2</v>
      </c>
    </row>
    <row r="7" spans="3:6" x14ac:dyDescent="0.45">
      <c r="C7" s="1"/>
      <c r="D7" s="1"/>
      <c r="E7" s="1"/>
      <c r="F7" s="1"/>
    </row>
    <row r="8" spans="3:6" x14ac:dyDescent="0.45">
      <c r="D8" s="1" t="s">
        <v>341</v>
      </c>
      <c r="E8" s="1"/>
    </row>
    <row r="9" spans="3:6" x14ac:dyDescent="0.45">
      <c r="D9" s="1" t="s">
        <v>342</v>
      </c>
      <c r="E9" s="3">
        <v>0.03</v>
      </c>
    </row>
    <row r="10" spans="3:6" x14ac:dyDescent="0.45">
      <c r="D10" s="1" t="s">
        <v>343</v>
      </c>
      <c r="E10" s="1">
        <f>1.96^2/(4*(0.03)^2)</f>
        <v>1067.1111111111111</v>
      </c>
      <c r="F10" s="1" t="str">
        <f ca="1">_xlfn.FORMULATEXT(SAMPLE_SIZE)</f>
        <v>=(1.96*SIGMA/ERROR)^2</v>
      </c>
    </row>
  </sheetData>
  <printOptions headings="1" gridLines="1"/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:H15"/>
  <sheetViews>
    <sheetView zoomScale="110" zoomScaleNormal="110" workbookViewId="0"/>
  </sheetViews>
  <sheetFormatPr defaultColWidth="9.1328125" defaultRowHeight="14.25" x14ac:dyDescent="0.45"/>
  <cols>
    <col min="1" max="5" width="9.1328125" style="1"/>
    <col min="6" max="6" width="13.265625" style="1" customWidth="1"/>
    <col min="7" max="7" width="9.1328125" style="1"/>
    <col min="8" max="8" width="36.86328125" style="1" customWidth="1"/>
    <col min="9" max="16384" width="9.1328125" style="1"/>
  </cols>
  <sheetData>
    <row r="2" spans="6:8" x14ac:dyDescent="0.45">
      <c r="F2" s="1" t="s">
        <v>287</v>
      </c>
      <c r="G2" s="1">
        <v>100</v>
      </c>
    </row>
    <row r="3" spans="6:8" x14ac:dyDescent="0.45">
      <c r="F3" s="1" t="s">
        <v>344</v>
      </c>
      <c r="G3" s="1">
        <v>500</v>
      </c>
    </row>
    <row r="4" spans="6:8" x14ac:dyDescent="0.45">
      <c r="F4" s="1" t="s">
        <v>345</v>
      </c>
      <c r="G4" s="1">
        <v>5</v>
      </c>
    </row>
    <row r="5" spans="6:8" x14ac:dyDescent="0.45">
      <c r="F5" s="1" t="s">
        <v>346</v>
      </c>
      <c r="G5" s="1">
        <v>40</v>
      </c>
    </row>
    <row r="8" spans="6:8" x14ac:dyDescent="0.45">
      <c r="F8" s="1" t="s">
        <v>347</v>
      </c>
      <c r="G8" s="1">
        <f>SQRT((popsize-samplesize)/(popsize-1))</f>
        <v>0.89532296207169049</v>
      </c>
      <c r="H8" s="1" t="str">
        <f ca="1">_xlfn.FORMULATEXT(FC)</f>
        <v>=SQRT((popsize-samplesize)/(popsize-1))</v>
      </c>
    </row>
    <row r="10" spans="6:8" x14ac:dyDescent="0.45">
      <c r="F10" s="1" t="s">
        <v>348</v>
      </c>
      <c r="G10" s="2">
        <f>xbar-1.96*FC*sigma/SQRT(samplesize)</f>
        <v>39.122583497169742</v>
      </c>
      <c r="H10" s="1" t="str">
        <f ca="1">_xlfn.FORMULATEXT(lowerlimit)</f>
        <v>=xbar-1.96*FC*sigma/SQRT(samplesize)</v>
      </c>
    </row>
    <row r="11" spans="6:8" x14ac:dyDescent="0.45">
      <c r="F11" s="1" t="s">
        <v>349</v>
      </c>
      <c r="G11" s="2">
        <f>xbar+1.96*FC*sigma/SQRT(samplesize)</f>
        <v>40.877416502830258</v>
      </c>
      <c r="H11" s="1" t="str">
        <f ca="1">_xlfn.FORMULATEXT(upperlimit)</f>
        <v>=xbar+1.96*FC*sigma/SQRT(samplesize)</v>
      </c>
    </row>
    <row r="13" spans="6:8" x14ac:dyDescent="0.45">
      <c r="F13" s="1" t="s">
        <v>350</v>
      </c>
    </row>
    <row r="14" spans="6:8" x14ac:dyDescent="0.45">
      <c r="F14" s="1" t="s">
        <v>351</v>
      </c>
      <c r="G14" s="1">
        <f>xbar-1.96*sigma/SQRT(samplesize)</f>
        <v>39.020000000000003</v>
      </c>
      <c r="H14" s="1" t="str">
        <f ca="1">_xlfn.FORMULATEXT(G14)</f>
        <v>=xbar-1.96*sigma/SQRT(samplesize)</v>
      </c>
    </row>
    <row r="15" spans="6:8" x14ac:dyDescent="0.45">
      <c r="F15" s="1" t="s">
        <v>352</v>
      </c>
      <c r="G15" s="1">
        <f>xbar+1.96*sigma/SQRT(samplesize)</f>
        <v>40.98</v>
      </c>
      <c r="H15" s="1" t="str">
        <f ca="1">_xlfn.FORMULATEXT(G15)</f>
        <v>=xbar+1.96*sigma/SQRT(samplesize)</v>
      </c>
    </row>
  </sheetData>
  <printOptions headings="1" gridLines="1"/>
  <pageMargins left="0.7" right="0.7" top="0.75" bottom="0.75" header="0.3" footer="0.3"/>
  <pageSetup scale="81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1:L5"/>
  <sheetViews>
    <sheetView workbookViewId="0"/>
  </sheetViews>
  <sheetFormatPr defaultRowHeight="14.25" x14ac:dyDescent="0.45"/>
  <cols>
    <col min="6" max="6" width="19.265625" customWidth="1"/>
    <col min="9" max="9" width="32.3984375" customWidth="1"/>
  </cols>
  <sheetData>
    <row r="1" spans="6:12" x14ac:dyDescent="0.45">
      <c r="F1" s="1" t="s">
        <v>342</v>
      </c>
      <c r="G1" s="1">
        <v>1</v>
      </c>
      <c r="H1" s="1"/>
      <c r="I1" s="1"/>
      <c r="J1" s="1"/>
      <c r="K1" s="1"/>
      <c r="L1" s="1"/>
    </row>
    <row r="2" spans="6:12" x14ac:dyDescent="0.45">
      <c r="F2" s="1" t="s">
        <v>353</v>
      </c>
      <c r="G2" s="1">
        <v>500</v>
      </c>
      <c r="H2" s="1"/>
      <c r="I2" s="1"/>
      <c r="J2" s="1"/>
      <c r="K2" s="1"/>
      <c r="L2" s="1"/>
    </row>
    <row r="3" spans="6:12" x14ac:dyDescent="0.45">
      <c r="F3" s="1" t="s">
        <v>345</v>
      </c>
      <c r="G3" s="1">
        <v>5</v>
      </c>
      <c r="H3" s="1"/>
      <c r="I3" s="1"/>
      <c r="J3" s="1"/>
      <c r="K3" s="1"/>
      <c r="L3" s="1"/>
    </row>
    <row r="4" spans="6:12" x14ac:dyDescent="0.45">
      <c r="F4" s="1" t="s">
        <v>354</v>
      </c>
      <c r="G4" s="1">
        <f>(1.96*sigma/Error)^2</f>
        <v>96.04000000000002</v>
      </c>
      <c r="H4" s="1" t="str">
        <f ca="1">_xlfn.FORMULATEXT(samplesizenoFC)</f>
        <v>=(1.96*sigma/Error)^2</v>
      </c>
      <c r="I4" s="1"/>
      <c r="J4" s="1"/>
      <c r="K4" s="1"/>
      <c r="L4" s="1"/>
    </row>
    <row r="5" spans="6:12" x14ac:dyDescent="0.45">
      <c r="F5" s="1" t="s">
        <v>355</v>
      </c>
      <c r="G5" s="1">
        <f>samplesizenoFC*N/(samplesizenoFC+N-1)</f>
        <v>80.700457112126927</v>
      </c>
      <c r="H5" s="1" t="str">
        <f ca="1">_xlfn.FORMULATEXT(samplesizeFC)</f>
        <v>=samplesizenoFC*N/(samplesizenoFC+N-1)</v>
      </c>
      <c r="I5" s="1"/>
      <c r="J5" s="1"/>
      <c r="K5" s="1"/>
      <c r="L5" s="1"/>
    </row>
  </sheetData>
  <printOptions headings="1" gridLines="1"/>
  <pageMargins left="0.7" right="0.7" top="0.75" bottom="0.75" header="0.3" footer="0.3"/>
  <pageSetup scale="74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SRS</vt:lpstr>
      <vt:lpstr>Dice</vt:lpstr>
      <vt:lpstr>Standard Normal</vt:lpstr>
      <vt:lpstr>CI for Mu</vt:lpstr>
      <vt:lpstr>IQ CI</vt:lpstr>
      <vt:lpstr>Voters</vt:lpstr>
      <vt:lpstr>Sample Size</vt:lpstr>
      <vt:lpstr>Finite Correction</vt:lpstr>
      <vt:lpstr>FC Sample Size</vt:lpstr>
      <vt:lpstr>'FC Sample Size'!Error</vt:lpstr>
      <vt:lpstr>ERROR</vt:lpstr>
      <vt:lpstr>FC</vt:lpstr>
      <vt:lpstr>lowerlimit</vt:lpstr>
      <vt:lpstr>'FC Sample Size'!N</vt:lpstr>
      <vt:lpstr>n</vt:lpstr>
      <vt:lpstr>phat</vt:lpstr>
      <vt:lpstr>popsigma</vt:lpstr>
      <vt:lpstr>popsize</vt:lpstr>
      <vt:lpstr>SAMPLE_SIZE</vt:lpstr>
      <vt:lpstr>samplemean</vt:lpstr>
      <vt:lpstr>'Finite Correction'!samplesize</vt:lpstr>
      <vt:lpstr>samplesize</vt:lpstr>
      <vt:lpstr>samplesizeFC</vt:lpstr>
      <vt:lpstr>samplesizenoFC</vt:lpstr>
      <vt:lpstr>'FC Sample Size'!sigma</vt:lpstr>
      <vt:lpstr>'Finite Correction'!sigma</vt:lpstr>
      <vt:lpstr>SIGMA</vt:lpstr>
      <vt:lpstr>Std_Error_phat</vt:lpstr>
      <vt:lpstr>upperlimit</vt:lpstr>
      <vt:lpstr>xbar</vt:lpstr>
      <vt:lpstr>z.025</vt:lpstr>
      <vt:lpstr>z.975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Matthew Minton</cp:lastModifiedBy>
  <dcterms:created xsi:type="dcterms:W3CDTF">2016-11-14T12:53:04Z</dcterms:created>
  <dcterms:modified xsi:type="dcterms:W3CDTF">2017-03-17T21:28:13Z</dcterms:modified>
</cp:coreProperties>
</file>