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G:\Meu Drive\USP\SEMESTRES\7º SEMESTRE\PROJETO DE ELEMENTOS ESTRUTURAIS DE AERONAVES I\Exercicios\Exercicio3\"/>
    </mc:Choice>
  </mc:AlternateContent>
  <xr:revisionPtr revIDLastSave="0" documentId="13_ncr:1_{6D2F29F0-2CB0-46F7-AD60-75867711439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9" i="1"/>
  <c r="G11" i="1"/>
  <c r="G13" i="1"/>
  <c r="G15" i="1"/>
  <c r="G17" i="1"/>
  <c r="G19" i="1"/>
  <c r="G21" i="1"/>
  <c r="G23" i="1"/>
  <c r="F23" i="1"/>
  <c r="F21" i="1"/>
  <c r="F19" i="1"/>
  <c r="F17" i="1"/>
  <c r="F15" i="1"/>
  <c r="F13" i="1"/>
  <c r="F11" i="1"/>
  <c r="F9" i="1"/>
  <c r="F7" i="1"/>
  <c r="E22" i="1"/>
  <c r="E20" i="1"/>
  <c r="E18" i="1"/>
  <c r="E16" i="1"/>
  <c r="E14" i="1"/>
  <c r="E12" i="1"/>
  <c r="E10" i="1"/>
  <c r="E8" i="1"/>
  <c r="E4" i="1"/>
  <c r="E5" i="1"/>
  <c r="E6" i="1"/>
  <c r="E3" i="1"/>
  <c r="E7" i="1" s="1"/>
  <c r="C7" i="1"/>
  <c r="C9" i="1" s="1"/>
  <c r="C11" i="1" s="1"/>
  <c r="C13" i="1" s="1"/>
  <c r="C15" i="1" s="1"/>
  <c r="E17" i="1" l="1"/>
  <c r="E19" i="1" s="1"/>
  <c r="E21" i="1" s="1"/>
  <c r="E23" i="1" s="1"/>
  <c r="E9" i="1"/>
  <c r="E11" i="1" s="1"/>
  <c r="E13" i="1" s="1"/>
  <c r="E15" i="1" s="1"/>
  <c r="C17" i="1"/>
  <c r="C19" i="1" s="1"/>
  <c r="C21" i="1" s="1"/>
  <c r="C23" i="1" s="1"/>
</calcChain>
</file>

<file path=xl/sharedStrings.xml><?xml version="1.0" encoding="utf-8"?>
<sst xmlns="http://schemas.openxmlformats.org/spreadsheetml/2006/main" count="31" uniqueCount="27">
  <si>
    <t>Nº</t>
  </si>
  <si>
    <t>Descrição do peso</t>
  </si>
  <si>
    <t>x (m)</t>
  </si>
  <si>
    <t>W.x (N.m)</t>
  </si>
  <si>
    <t>W (N)</t>
  </si>
  <si>
    <t>Peso Vazio</t>
  </si>
  <si>
    <t>Piloto (leve)</t>
  </si>
  <si>
    <t>Co-piloto</t>
  </si>
  <si>
    <t>Passageiro</t>
  </si>
  <si>
    <t>Peso mínimo de operação</t>
  </si>
  <si>
    <t>Peso parcial (7 + 8)</t>
  </si>
  <si>
    <t>Bagagem</t>
  </si>
  <si>
    <t>Peso Parcial (9 + 10)</t>
  </si>
  <si>
    <t>Combustível</t>
  </si>
  <si>
    <t>Peso Parcial (5 + 14)</t>
  </si>
  <si>
    <t>Peso Parcial (15+16)</t>
  </si>
  <si>
    <t>Co-Piloto</t>
  </si>
  <si>
    <t>Peso Parcial (17 + 18)</t>
  </si>
  <si>
    <t>Peso Total</t>
  </si>
  <si>
    <t>Peso Parcial (5 + 6)</t>
  </si>
  <si>
    <t>Combustível mínimo (25,9 L)</t>
  </si>
  <si>
    <t>Óleo (3,8 L)</t>
  </si>
  <si>
    <t>Combustível (12,3 L)</t>
  </si>
  <si>
    <t>Posição do CG</t>
  </si>
  <si>
    <t>% CMA</t>
  </si>
  <si>
    <t>XCAM</t>
  </si>
  <si>
    <t>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</si>
</sst>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J10" sqref="J10"/>
    </sheetView>
  </sheetViews>
  <sheetFormatPr defaultRowHeight="15" x14ac:dyDescent="0.25"/>
  <cols>
    <col min="1" max="1" width="6.5703125" style="8" bestFit="1" customWidth="1"/>
    <col min="2" max="2" width="26.42578125" bestFit="1" customWidth="1"/>
    <col min="3" max="3" width="13.7109375" customWidth="1"/>
    <col min="4" max="4" width="7.5703125" customWidth="1"/>
    <col min="5" max="5" width="10.140625" bestFit="1" customWidth="1"/>
    <col min="6" max="6" width="9.28515625" bestFit="1" customWidth="1"/>
    <col min="7" max="7" width="11.85546875" style="12" bestFit="1" customWidth="1"/>
    <col min="10" max="10" width="9.28515625" bestFit="1" customWidth="1"/>
  </cols>
  <sheetData>
    <row r="1" spans="1:10" x14ac:dyDescent="0.25">
      <c r="A1" s="5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23</v>
      </c>
      <c r="G1" s="3"/>
      <c r="H1" s="1"/>
      <c r="I1" s="1"/>
      <c r="J1" s="1"/>
    </row>
    <row r="2" spans="1:10" x14ac:dyDescent="0.25">
      <c r="A2" s="5"/>
      <c r="B2" s="3"/>
      <c r="C2" s="3"/>
      <c r="D2" s="3"/>
      <c r="E2" s="3"/>
      <c r="F2" s="4" t="s">
        <v>2</v>
      </c>
      <c r="G2" s="9" t="s">
        <v>24</v>
      </c>
      <c r="H2" s="1"/>
      <c r="I2" s="1" t="s">
        <v>25</v>
      </c>
      <c r="J2" s="1">
        <v>1.502</v>
      </c>
    </row>
    <row r="3" spans="1:10" x14ac:dyDescent="0.25">
      <c r="A3" s="6">
        <v>1</v>
      </c>
      <c r="B3" s="1" t="s">
        <v>5</v>
      </c>
      <c r="C3" s="1">
        <v>2514.1</v>
      </c>
      <c r="D3" s="1">
        <v>1.708</v>
      </c>
      <c r="E3" s="1">
        <f>C3*D3</f>
        <v>4294.0828000000001</v>
      </c>
      <c r="F3" s="1"/>
      <c r="G3" s="10"/>
      <c r="H3" s="1"/>
      <c r="I3" s="1" t="s">
        <v>26</v>
      </c>
      <c r="J3" s="1">
        <v>1.2949999999999999</v>
      </c>
    </row>
    <row r="4" spans="1:10" x14ac:dyDescent="0.25">
      <c r="A4" s="6">
        <v>2</v>
      </c>
      <c r="B4" s="1" t="s">
        <v>20</v>
      </c>
      <c r="C4" s="1">
        <v>166.9</v>
      </c>
      <c r="D4" s="1">
        <v>2.4129999999999998</v>
      </c>
      <c r="E4" s="1">
        <f t="shared" ref="E4:E6" si="0">C4*D4</f>
        <v>402.72969999999998</v>
      </c>
      <c r="F4" s="1"/>
      <c r="G4" s="10"/>
      <c r="H4" s="1"/>
      <c r="I4" s="1"/>
      <c r="J4" s="1"/>
    </row>
    <row r="5" spans="1:10" x14ac:dyDescent="0.25">
      <c r="A5" s="6">
        <v>3</v>
      </c>
      <c r="B5" s="1" t="s">
        <v>21</v>
      </c>
      <c r="C5" s="1">
        <v>35.6</v>
      </c>
      <c r="D5" s="1">
        <v>0.58899999999999997</v>
      </c>
      <c r="E5" s="1">
        <f t="shared" si="0"/>
        <v>20.968399999999999</v>
      </c>
      <c r="F5" s="1"/>
      <c r="G5" s="10"/>
      <c r="H5" s="1"/>
      <c r="I5" s="1"/>
      <c r="J5" s="1"/>
    </row>
    <row r="6" spans="1:10" x14ac:dyDescent="0.25">
      <c r="A6" s="6">
        <v>4</v>
      </c>
      <c r="B6" s="1" t="s">
        <v>6</v>
      </c>
      <c r="C6" s="1">
        <v>445</v>
      </c>
      <c r="D6" s="1">
        <v>1.6830000000000001</v>
      </c>
      <c r="E6" s="1">
        <f t="shared" si="0"/>
        <v>748.93500000000006</v>
      </c>
      <c r="F6" s="1"/>
      <c r="G6" s="10"/>
      <c r="H6" s="1"/>
      <c r="I6" s="1"/>
      <c r="J6" s="1"/>
    </row>
    <row r="7" spans="1:10" x14ac:dyDescent="0.25">
      <c r="A7" s="7">
        <v>5</v>
      </c>
      <c r="B7" s="2" t="s">
        <v>9</v>
      </c>
      <c r="C7" s="2">
        <f>SUM(C3:C6)</f>
        <v>3161.6</v>
      </c>
      <c r="D7" s="2"/>
      <c r="E7" s="2">
        <f>SUM(E3:E6)</f>
        <v>5466.7159000000001</v>
      </c>
      <c r="F7" s="2">
        <f>E7/C7</f>
        <v>1.7290978934716601</v>
      </c>
      <c r="G7" s="11">
        <f t="shared" ref="G4:G23" si="1">100 * (F7-J$2)/J$3</f>
        <v>17.536516870398462</v>
      </c>
      <c r="H7" s="1"/>
      <c r="I7" s="1"/>
      <c r="J7" s="1"/>
    </row>
    <row r="8" spans="1:10" x14ac:dyDescent="0.25">
      <c r="A8" s="6">
        <v>6</v>
      </c>
      <c r="B8" s="1" t="s">
        <v>7</v>
      </c>
      <c r="C8" s="1">
        <v>311.5</v>
      </c>
      <c r="D8" s="1">
        <v>1.6830000000000001</v>
      </c>
      <c r="E8" s="1">
        <f>C8*D8</f>
        <v>524.25450000000001</v>
      </c>
      <c r="F8" s="1"/>
      <c r="G8" s="10"/>
      <c r="H8" s="1"/>
      <c r="I8" s="1"/>
      <c r="J8" s="1"/>
    </row>
    <row r="9" spans="1:10" x14ac:dyDescent="0.25">
      <c r="A9" s="7">
        <v>7</v>
      </c>
      <c r="B9" s="2" t="s">
        <v>19</v>
      </c>
      <c r="C9" s="2">
        <f>SUM(C7:C8)</f>
        <v>3473.1</v>
      </c>
      <c r="D9" s="2"/>
      <c r="E9" s="2">
        <f>SUM(E7:E8)</f>
        <v>5990.9704000000002</v>
      </c>
      <c r="F9" s="2">
        <f>E9/C9</f>
        <v>1.7249634044513549</v>
      </c>
      <c r="G9" s="11">
        <f t="shared" si="1"/>
        <v>17.217251308984935</v>
      </c>
      <c r="H9" s="1"/>
      <c r="I9" s="1"/>
      <c r="J9" s="1"/>
    </row>
    <row r="10" spans="1:10" x14ac:dyDescent="0.25">
      <c r="A10" s="6">
        <v>8</v>
      </c>
      <c r="B10" s="1" t="s">
        <v>8</v>
      </c>
      <c r="C10" s="1">
        <v>756.5</v>
      </c>
      <c r="D10" s="1">
        <v>1.6830000000000001</v>
      </c>
      <c r="E10" s="1">
        <f>C10*D10</f>
        <v>1273.1895</v>
      </c>
      <c r="F10" s="1"/>
      <c r="G10" s="10"/>
      <c r="H10" s="1"/>
      <c r="I10" s="1"/>
      <c r="J10" s="1"/>
    </row>
    <row r="11" spans="1:10" x14ac:dyDescent="0.25">
      <c r="A11" s="7">
        <v>9</v>
      </c>
      <c r="B11" s="2" t="s">
        <v>10</v>
      </c>
      <c r="C11" s="2">
        <f>SUM(C9:C10)</f>
        <v>4229.6000000000004</v>
      </c>
      <c r="D11" s="2"/>
      <c r="E11" s="2">
        <f>SUM(E9:E10)</f>
        <v>7264.1599000000006</v>
      </c>
      <c r="F11" s="2">
        <f>E11/C11</f>
        <v>1.7174578919992434</v>
      </c>
      <c r="G11" s="11">
        <f t="shared" si="1"/>
        <v>16.637675057856629</v>
      </c>
      <c r="H11" s="1"/>
      <c r="I11" s="1"/>
      <c r="J11" s="1"/>
    </row>
    <row r="12" spans="1:10" x14ac:dyDescent="0.25">
      <c r="A12" s="6">
        <v>10</v>
      </c>
      <c r="B12" s="1" t="s">
        <v>11</v>
      </c>
      <c r="C12" s="1">
        <v>356</v>
      </c>
      <c r="D12" s="1">
        <v>2.21</v>
      </c>
      <c r="E12" s="1">
        <f>C12*D12</f>
        <v>786.76</v>
      </c>
      <c r="F12" s="1"/>
      <c r="G12" s="10"/>
      <c r="H12" s="1"/>
      <c r="I12" s="1"/>
      <c r="J12" s="1"/>
    </row>
    <row r="13" spans="1:10" x14ac:dyDescent="0.25">
      <c r="A13" s="7">
        <v>11</v>
      </c>
      <c r="B13" s="2" t="s">
        <v>12</v>
      </c>
      <c r="C13" s="2">
        <f>SUM(C11:C12)</f>
        <v>4585.6000000000004</v>
      </c>
      <c r="D13" s="2"/>
      <c r="E13" s="2">
        <f>SUM(E11:E12)</f>
        <v>8050.9199000000008</v>
      </c>
      <c r="F13" s="2">
        <f>E13/C13</f>
        <v>1.7556960703070481</v>
      </c>
      <c r="G13" s="11">
        <f t="shared" si="1"/>
        <v>19.590430139540395</v>
      </c>
      <c r="H13" s="1"/>
      <c r="I13" s="1"/>
      <c r="J13" s="1"/>
    </row>
    <row r="14" spans="1:10" x14ac:dyDescent="0.25">
      <c r="A14" s="6">
        <v>12</v>
      </c>
      <c r="B14" s="1" t="s">
        <v>22</v>
      </c>
      <c r="C14" s="1">
        <v>86.8</v>
      </c>
      <c r="D14" s="1">
        <v>2.4129999999999998</v>
      </c>
      <c r="E14" s="1">
        <f>C14*D14</f>
        <v>209.44839999999996</v>
      </c>
      <c r="F14" s="1"/>
      <c r="G14" s="10"/>
      <c r="H14" s="1"/>
      <c r="I14" s="1"/>
      <c r="J14" s="1"/>
    </row>
    <row r="15" spans="1:10" x14ac:dyDescent="0.25">
      <c r="A15" s="7">
        <v>13</v>
      </c>
      <c r="B15" s="2" t="s">
        <v>18</v>
      </c>
      <c r="C15" s="2">
        <f>SUM(C13:C14)</f>
        <v>4672.4000000000005</v>
      </c>
      <c r="D15" s="2"/>
      <c r="E15" s="2">
        <f>SUM(E13:E14)</f>
        <v>8260.3683000000001</v>
      </c>
      <c r="F15" s="2">
        <f>E15/C15</f>
        <v>1.7679069214964471</v>
      </c>
      <c r="G15" s="11">
        <f t="shared" si="1"/>
        <v>20.533353011308659</v>
      </c>
      <c r="H15" s="1"/>
      <c r="I15" s="1"/>
      <c r="J15" s="1"/>
    </row>
    <row r="16" spans="1:10" x14ac:dyDescent="0.25">
      <c r="A16" s="6">
        <v>14</v>
      </c>
      <c r="B16" s="1" t="s">
        <v>13</v>
      </c>
      <c r="C16" s="1">
        <v>313.7</v>
      </c>
      <c r="D16" s="1">
        <v>2.4129999999999998</v>
      </c>
      <c r="E16" s="1">
        <f>C16*D16</f>
        <v>756.95809999999994</v>
      </c>
      <c r="F16" s="1"/>
      <c r="G16" s="10"/>
      <c r="H16" s="1"/>
      <c r="I16" s="1"/>
      <c r="J16" s="1"/>
    </row>
    <row r="17" spans="1:10" x14ac:dyDescent="0.25">
      <c r="A17" s="7">
        <v>15</v>
      </c>
      <c r="B17" s="2" t="s">
        <v>14</v>
      </c>
      <c r="C17" s="2">
        <f>C7+C16</f>
        <v>3475.2999999999997</v>
      </c>
      <c r="D17" s="2"/>
      <c r="E17" s="2">
        <f>E7+E16</f>
        <v>6223.674</v>
      </c>
      <c r="F17" s="2">
        <f>E17/C17</f>
        <v>1.7908307196501023</v>
      </c>
      <c r="G17" s="11">
        <f t="shared" si="1"/>
        <v>22.303530474911376</v>
      </c>
      <c r="H17" s="1"/>
      <c r="I17" s="1"/>
      <c r="J17" s="1"/>
    </row>
    <row r="18" spans="1:10" x14ac:dyDescent="0.25">
      <c r="A18" s="6">
        <v>16</v>
      </c>
      <c r="B18" s="1" t="s">
        <v>11</v>
      </c>
      <c r="C18" s="1">
        <v>356</v>
      </c>
      <c r="D18" s="1">
        <v>2.21</v>
      </c>
      <c r="E18" s="1">
        <f>C18*D18</f>
        <v>786.76</v>
      </c>
      <c r="F18" s="1"/>
      <c r="G18" s="10"/>
      <c r="H18" s="1"/>
      <c r="I18" s="1"/>
      <c r="J18" s="1"/>
    </row>
    <row r="19" spans="1:10" x14ac:dyDescent="0.25">
      <c r="A19" s="7">
        <v>17</v>
      </c>
      <c r="B19" s="2" t="s">
        <v>15</v>
      </c>
      <c r="C19" s="2">
        <f>SUM(C17:C18)</f>
        <v>3831.2999999999997</v>
      </c>
      <c r="D19" s="2"/>
      <c r="E19" s="2">
        <f>SUM(E17:E18)</f>
        <v>7010.4340000000002</v>
      </c>
      <c r="F19" s="2">
        <f>E19/C19</f>
        <v>1.8297794482290608</v>
      </c>
      <c r="G19" s="11">
        <f t="shared" si="1"/>
        <v>25.311154303402379</v>
      </c>
      <c r="H19" s="1"/>
      <c r="I19" s="1"/>
      <c r="J19" s="1"/>
    </row>
    <row r="20" spans="1:10" x14ac:dyDescent="0.25">
      <c r="A20" s="6">
        <v>18</v>
      </c>
      <c r="B20" s="1" t="s">
        <v>16</v>
      </c>
      <c r="C20" s="1">
        <v>311.5</v>
      </c>
      <c r="D20" s="1">
        <v>1.6830000000000001</v>
      </c>
      <c r="E20" s="1">
        <f>C20*D20</f>
        <v>524.25450000000001</v>
      </c>
      <c r="F20" s="1"/>
      <c r="G20" s="10"/>
      <c r="H20" s="1"/>
      <c r="I20" s="1"/>
      <c r="J20" s="1"/>
    </row>
    <row r="21" spans="1:10" x14ac:dyDescent="0.25">
      <c r="A21" s="7">
        <v>19</v>
      </c>
      <c r="B21" s="2" t="s">
        <v>17</v>
      </c>
      <c r="C21" s="2">
        <f>SUM(C19:C20)</f>
        <v>4142.7999999999993</v>
      </c>
      <c r="D21" s="2"/>
      <c r="E21" s="2">
        <f>SUM(E19:E20)</f>
        <v>7534.6885000000002</v>
      </c>
      <c r="F21" s="2">
        <f>E21/C21</f>
        <v>1.8187429999034472</v>
      </c>
      <c r="G21" s="11">
        <f t="shared" si="1"/>
        <v>24.458918911463108</v>
      </c>
      <c r="H21" s="1"/>
      <c r="I21" s="1"/>
      <c r="J21" s="1"/>
    </row>
    <row r="22" spans="1:10" x14ac:dyDescent="0.25">
      <c r="A22" s="6">
        <v>20</v>
      </c>
      <c r="B22" s="1" t="s">
        <v>8</v>
      </c>
      <c r="C22" s="1">
        <v>529.6</v>
      </c>
      <c r="D22" s="1">
        <v>1.6830000000000001</v>
      </c>
      <c r="E22" s="1">
        <f>C22*D22</f>
        <v>891.31680000000006</v>
      </c>
      <c r="F22" s="1"/>
      <c r="G22" s="10"/>
      <c r="H22" s="1"/>
      <c r="I22" s="1"/>
      <c r="J22" s="1"/>
    </row>
    <row r="23" spans="1:10" x14ac:dyDescent="0.25">
      <c r="A23" s="7">
        <v>21</v>
      </c>
      <c r="B23" s="2" t="s">
        <v>18</v>
      </c>
      <c r="C23" s="2">
        <f>SUM(C21:C22)</f>
        <v>4672.3999999999996</v>
      </c>
      <c r="D23" s="2"/>
      <c r="E23" s="2">
        <f>SUM(E21:E22)</f>
        <v>8426.0053000000007</v>
      </c>
      <c r="F23" s="2">
        <f>E23/C23</f>
        <v>1.8033570113860118</v>
      </c>
      <c r="G23" s="11">
        <f t="shared" si="1"/>
        <v>23.270811690039519</v>
      </c>
      <c r="H23" s="1"/>
      <c r="I23" s="1"/>
      <c r="J23" s="1"/>
    </row>
  </sheetData>
  <mergeCells count="6">
    <mergeCell ref="F1:G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Melo</dc:creator>
  <cp:lastModifiedBy>Alessandro Melo</cp:lastModifiedBy>
  <dcterms:created xsi:type="dcterms:W3CDTF">2015-06-05T18:19:34Z</dcterms:created>
  <dcterms:modified xsi:type="dcterms:W3CDTF">2021-04-20T12:59:12Z</dcterms:modified>
</cp:coreProperties>
</file>