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i/workspace/Micromata/ProjectForge/projectforge-business/src/main/resources/officeTemplates/"/>
    </mc:Choice>
  </mc:AlternateContent>
  <xr:revisionPtr revIDLastSave="0" documentId="13_ncr:1_{95CD398A-CC85-9C4C-9FEF-784CD8EB1B5B}" xr6:coauthVersionLast="45" xr6:coauthVersionMax="45" xr10:uidLastSave="{00000000-0000-0000-0000-000000000000}"/>
  <bookViews>
    <workbookView xWindow="1920" yWindow="460" windowWidth="36480" windowHeight="23540" tabRatio="500" activeTab="1" xr2:uid="{00000000-000D-0000-FFFF-FFFF00000000}"/>
  </bookViews>
  <sheets>
    <sheet name="Forecast_Data" sheetId="1" r:id="rId1"/>
    <sheet name="Grafiken" sheetId="2" r:id="rId2"/>
    <sheet name="Umsatz kumuliert" sheetId="3" r:id="rId3"/>
    <sheet name="Rechnungen" sheetId="4" r:id="rId4"/>
    <sheet name="Rechnungen Vorjahr" sheetId="6" r:id="rId5"/>
  </sheets>
  <definedNames>
    <definedName name="__xlfn_SUMIFS">#N/A</definedName>
    <definedName name="_xlnm._FilterDatabase" localSheetId="0" hidden="1">Forecast_Data!$A$1:$AJ$9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C9" i="3"/>
  <c r="B9" i="3"/>
  <c r="B8" i="3"/>
  <c r="C8" i="3"/>
  <c r="D8" i="3"/>
  <c r="E8" i="3"/>
  <c r="F8" i="3"/>
  <c r="G8" i="3"/>
  <c r="H8" i="3"/>
  <c r="I8" i="3"/>
  <c r="J8" i="3"/>
  <c r="K8" i="3"/>
  <c r="L8" i="3"/>
  <c r="M8" i="3"/>
  <c r="Z8" i="1"/>
  <c r="AA8" i="1"/>
  <c r="AB8" i="1"/>
  <c r="AC8" i="1"/>
  <c r="AD8" i="1"/>
  <c r="AE8" i="1"/>
  <c r="AF8" i="1"/>
  <c r="AG8" i="1"/>
  <c r="AH8" i="1"/>
  <c r="AI8" i="1"/>
  <c r="AJ8" i="1"/>
  <c r="Y8" i="1"/>
  <c r="AE5" i="1"/>
  <c r="AF5" i="1"/>
  <c r="AG5" i="1"/>
  <c r="AH5" i="1"/>
  <c r="AI5" i="1"/>
  <c r="AJ5" i="1"/>
  <c r="AD5" i="1"/>
  <c r="AC5" i="1"/>
  <c r="AB5" i="1"/>
  <c r="AA5" i="1"/>
  <c r="Z5" i="1"/>
  <c r="Y5" i="1"/>
  <c r="Y6" i="1"/>
  <c r="Z6" i="1"/>
  <c r="AA6" i="1"/>
  <c r="AB6" i="1"/>
  <c r="AC6" i="1"/>
  <c r="AD6" i="1"/>
  <c r="AE6" i="1"/>
  <c r="AF6" i="1"/>
  <c r="AG6" i="1"/>
  <c r="AH6" i="1"/>
  <c r="AI6" i="1"/>
  <c r="AJ6" i="1"/>
  <c r="B6" i="3"/>
  <c r="C6" i="3"/>
  <c r="D6" i="3"/>
  <c r="E6" i="3"/>
  <c r="F6" i="3"/>
  <c r="G6" i="3"/>
  <c r="H6" i="3"/>
  <c r="I6" i="3"/>
  <c r="J6" i="3"/>
  <c r="K6" i="3"/>
  <c r="L6" i="3"/>
  <c r="M6" i="3"/>
  <c r="B2" i="3"/>
  <c r="Y2" i="1"/>
  <c r="Y3" i="1"/>
  <c r="Y4" i="1"/>
  <c r="Y7" i="1"/>
  <c r="B3" i="3"/>
  <c r="B4" i="3"/>
  <c r="B5" i="3"/>
  <c r="C2" i="3"/>
  <c r="Z2" i="1"/>
  <c r="Z3" i="1"/>
  <c r="Z4" i="1"/>
  <c r="Z7" i="1"/>
  <c r="C3" i="3"/>
  <c r="C4" i="3"/>
  <c r="C5" i="3"/>
  <c r="D2" i="3"/>
  <c r="AA2" i="1"/>
  <c r="AA3" i="1"/>
  <c r="AA4" i="1"/>
  <c r="AA7" i="1"/>
  <c r="D3" i="3"/>
  <c r="D4" i="3"/>
  <c r="D5" i="3"/>
  <c r="E2" i="3"/>
  <c r="AB2" i="1"/>
  <c r="AB3" i="1"/>
  <c r="AB4" i="1"/>
  <c r="AB7" i="1"/>
  <c r="E3" i="3"/>
  <c r="E4" i="3"/>
  <c r="E5" i="3"/>
  <c r="F2" i="3"/>
  <c r="AC2" i="1"/>
  <c r="AC3" i="1"/>
  <c r="AC4" i="1"/>
  <c r="AC7" i="1"/>
  <c r="F3" i="3"/>
  <c r="F4" i="3"/>
  <c r="F5" i="3"/>
  <c r="G2" i="3"/>
  <c r="AD2" i="1"/>
  <c r="AD3" i="1"/>
  <c r="AD4" i="1"/>
  <c r="AD7" i="1"/>
  <c r="G3" i="3"/>
  <c r="G4" i="3"/>
  <c r="G5" i="3"/>
  <c r="H2" i="3"/>
  <c r="AE2" i="1"/>
  <c r="AE3" i="1"/>
  <c r="AE4" i="1"/>
  <c r="AE7" i="1"/>
  <c r="H3" i="3"/>
  <c r="H4" i="3"/>
  <c r="H5" i="3"/>
  <c r="I2" i="3"/>
  <c r="AF2" i="1"/>
  <c r="AF3" i="1"/>
  <c r="AF4" i="1"/>
  <c r="AF7" i="1"/>
  <c r="I3" i="3"/>
  <c r="I4" i="3"/>
  <c r="I5" i="3"/>
  <c r="J2" i="3"/>
  <c r="AG2" i="1"/>
  <c r="AG3" i="1"/>
  <c r="AG4" i="1"/>
  <c r="AG7" i="1"/>
  <c r="J3" i="3"/>
  <c r="J4" i="3"/>
  <c r="J5" i="3"/>
  <c r="K2" i="3"/>
  <c r="AH2" i="1"/>
  <c r="AH3" i="1"/>
  <c r="AH4" i="1"/>
  <c r="AH7" i="1"/>
  <c r="K3" i="3"/>
  <c r="K4" i="3"/>
  <c r="K5" i="3"/>
  <c r="L2" i="3"/>
  <c r="AI2" i="1"/>
  <c r="AI3" i="1"/>
  <c r="AI4" i="1"/>
  <c r="AI7" i="1"/>
  <c r="L3" i="3"/>
  <c r="L4" i="3"/>
  <c r="L5" i="3"/>
  <c r="M2" i="3"/>
  <c r="AJ2" i="1"/>
  <c r="AJ3" i="1"/>
  <c r="AJ4" i="1"/>
  <c r="AJ7" i="1"/>
  <c r="M3" i="3"/>
  <c r="M4" i="3"/>
  <c r="M5" i="3"/>
  <c r="B1" i="3"/>
  <c r="C1" i="3"/>
  <c r="D1" i="3"/>
  <c r="E1" i="3"/>
  <c r="F1" i="3"/>
  <c r="G1" i="3"/>
  <c r="H1" i="3"/>
  <c r="I1" i="3"/>
  <c r="J1" i="3"/>
  <c r="K1" i="3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tc={ED0F4801-55AC-584A-97BE-17C93D6D0E1F}</author>
    <author>tc={05417129-CD48-C74E-9020-C754C6816560}</author>
    <author>tc={52C7F74C-D914-BD44-88AE-8C4DB4272609}</author>
  </authors>
  <commentList>
    <comment ref="O1" authorId="0" shapeId="0" xr:uid="{ED0F4801-55AC-584A-97BE-17C93D6D0E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Nettosumme gewichtet mit der Eintrittswahrscheinlichkeit</t>
      </text>
    </comment>
    <comment ref="Q1" authorId="1" shapeId="0" xr:uid="{05417129-CD48-C74E-9020-C754C68165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gewichtete Nettosumme abzügiich bereits faktuierter Beträge</t>
      </text>
    </comment>
    <comment ref="W1" authorId="2" shapeId="0" xr:uid="{52C7F74C-D914-BD44-88AE-8C4DB42726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Abweichungen des noch zu fakturierenden Betrags von den tatsächlich verteilten im Forecast.</t>
      </text>
    </comment>
  </commentList>
</comments>
</file>

<file path=xl/sharedStrings.xml><?xml version="1.0" encoding="utf-8"?>
<sst xmlns="http://schemas.openxmlformats.org/spreadsheetml/2006/main" count="102" uniqueCount="60">
  <si>
    <t>Nr.</t>
  </si>
  <si>
    <t>Angebotsdatum</t>
  </si>
  <si>
    <t>Erfassungsdatum</t>
  </si>
  <si>
    <t>Entscheidungsdatum</t>
  </si>
  <si>
    <t>Projekt</t>
  </si>
  <si>
    <t>Titel</t>
  </si>
  <si>
    <t>Art</t>
  </si>
  <si>
    <t>Abrechnungsart</t>
  </si>
  <si>
    <t>Auftrag Status</t>
  </si>
  <si>
    <t>Position Status</t>
  </si>
  <si>
    <t>PT</t>
  </si>
  <si>
    <t>Nettosumme</t>
  </si>
  <si>
    <t>fakturiert</t>
  </si>
  <si>
    <t>vollständig fakturiert</t>
  </si>
  <si>
    <t>Debitorenrechnungen</t>
  </si>
  <si>
    <t>Leistungszeitraum</t>
  </si>
  <si>
    <t>Eintrittswahrsch. in %</t>
  </si>
  <si>
    <t>Ansprechpartner</t>
  </si>
  <si>
    <t>Strukturelement</t>
  </si>
  <si>
    <t>Bemerkung</t>
  </si>
  <si>
    <t>Anzahl Monate</t>
  </si>
  <si>
    <t>beauftragt</t>
  </si>
  <si>
    <t>gelegt</t>
  </si>
  <si>
    <t>LOI</t>
  </si>
  <si>
    <t>Potenzial</t>
  </si>
  <si>
    <t>Gesamt oben</t>
  </si>
  <si>
    <t>IST</t>
  </si>
  <si>
    <t>PLAN</t>
  </si>
  <si>
    <t>Gesamt</t>
  </si>
  <si>
    <t>kumuliert</t>
  </si>
  <si>
    <t>Plan kumuliert</t>
  </si>
  <si>
    <t>Pos.-Titel</t>
  </si>
  <si>
    <t>Month 7</t>
  </si>
  <si>
    <t>Month 8</t>
  </si>
  <si>
    <t>Month 9</t>
  </si>
  <si>
    <t>Month 10</t>
  </si>
  <si>
    <t>Month 11</t>
  </si>
  <si>
    <t>Month 12</t>
  </si>
  <si>
    <t>Month 1</t>
  </si>
  <si>
    <t>Month 2</t>
  </si>
  <si>
    <t>Month 3</t>
  </si>
  <si>
    <t>Month 4</t>
  </si>
  <si>
    <t>Month 5</t>
  </si>
  <si>
    <t>Month 6</t>
  </si>
  <si>
    <t>in Erstellung</t>
  </si>
  <si>
    <t>Kunde</t>
  </si>
  <si>
    <t>Betreff</t>
  </si>
  <si>
    <t>Pos.</t>
  </si>
  <si>
    <t>Datum</t>
  </si>
  <si>
    <t>Bezahldatum</t>
  </si>
  <si>
    <t>Netto</t>
  </si>
  <si>
    <t>Auftrag</t>
  </si>
  <si>
    <t>Positionstext</t>
  </si>
  <si>
    <t>Vorjahr</t>
  </si>
  <si>
    <t>Vorjahr kumuliert</t>
  </si>
  <si>
    <t>Zahlplan</t>
  </si>
  <si>
    <t>Differenz</t>
  </si>
  <si>
    <t>gewichtete Nettosumme</t>
  </si>
  <si>
    <t>gewichtet offen</t>
  </si>
  <si>
    <t>HOB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</si>
</sst>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#,##0.00\ _€"/>
    <numFmt numFmtId="166" formatCode="#,##0.00&quot; €&quot;"/>
    <numFmt numFmtId="167" formatCode="#,##0.00\ &quot;€&quot;"/>
  </numFmts>
  <fonts count="15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5"/>
      </patternFill>
    </fill>
    <fill>
      <patternFill patternType="solid">
        <fgColor indexed="45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45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29"/>
        <bgColor indexed="52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4" fontId="0" fillId="0" borderId="0" xfId="0" applyNumberFormat="1"/>
    <xf numFmtId="49" fontId="12" fillId="9" borderId="2" xfId="0" applyNumberFormat="1" applyFont="1" applyFill="1" applyBorder="1" applyAlignment="1">
      <alignment horizontal="left" wrapText="1"/>
    </xf>
    <xf numFmtId="164" fontId="12" fillId="9" borderId="2" xfId="0" applyNumberFormat="1" applyFont="1" applyFill="1" applyBorder="1" applyAlignment="1">
      <alignment horizontal="left" wrapText="1"/>
    </xf>
    <xf numFmtId="4" fontId="12" fillId="9" borderId="2" xfId="0" applyNumberFormat="1" applyFont="1" applyFill="1" applyBorder="1" applyAlignment="1">
      <alignment horizontal="left" wrapText="1"/>
    </xf>
    <xf numFmtId="0" fontId="0" fillId="10" borderId="0" xfId="0" applyFont="1" applyFill="1"/>
    <xf numFmtId="4" fontId="0" fillId="10" borderId="0" xfId="0" applyNumberFormat="1" applyFont="1" applyFill="1"/>
    <xf numFmtId="0" fontId="0" fillId="11" borderId="0" xfId="0" applyFont="1" applyFill="1"/>
    <xf numFmtId="4" fontId="0" fillId="11" borderId="0" xfId="0" applyNumberFormat="1" applyFont="1" applyFill="1"/>
    <xf numFmtId="0" fontId="0" fillId="12" borderId="0" xfId="0" applyFont="1" applyFill="1"/>
    <xf numFmtId="4" fontId="0" fillId="12" borderId="0" xfId="0" applyNumberFormat="1" applyFont="1" applyFill="1"/>
    <xf numFmtId="0" fontId="12" fillId="11" borderId="0" xfId="0" applyFont="1" applyFill="1"/>
    <xf numFmtId="0" fontId="12" fillId="0" borderId="0" xfId="0" applyFont="1"/>
    <xf numFmtId="4" fontId="12" fillId="0" borderId="0" xfId="0" applyNumberFormat="1" applyFont="1"/>
    <xf numFmtId="165" fontId="0" fillId="13" borderId="0" xfId="0" applyNumberFormat="1" applyFont="1" applyFill="1"/>
    <xf numFmtId="4" fontId="0" fillId="13" borderId="0" xfId="0" applyNumberFormat="1" applyFont="1" applyFill="1"/>
    <xf numFmtId="166" fontId="13" fillId="0" borderId="3" xfId="0" applyNumberFormat="1" applyFont="1" applyBorder="1"/>
    <xf numFmtId="166" fontId="0" fillId="0" borderId="3" xfId="0" applyNumberFormat="1" applyBorder="1"/>
    <xf numFmtId="166" fontId="0" fillId="0" borderId="0" xfId="0" applyNumberFormat="1"/>
    <xf numFmtId="164" fontId="12" fillId="9" borderId="2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49" fontId="12" fillId="9" borderId="2" xfId="0" applyNumberFormat="1" applyFont="1" applyFill="1" applyBorder="1" applyAlignment="1">
      <alignment horizontal="left"/>
    </xf>
    <xf numFmtId="164" fontId="12" fillId="9" borderId="2" xfId="0" applyNumberFormat="1" applyFont="1" applyFill="1" applyBorder="1" applyAlignment="1">
      <alignment horizontal="left"/>
    </xf>
    <xf numFmtId="164" fontId="0" fillId="0" borderId="0" xfId="0" applyNumberFormat="1" applyAlignment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Fill="1" applyBorder="1"/>
    <xf numFmtId="167" fontId="0" fillId="0" borderId="0" xfId="0" applyNumberFormat="1"/>
    <xf numFmtId="49" fontId="12" fillId="9" borderId="4" xfId="0" applyNumberFormat="1" applyFont="1" applyFill="1" applyBorder="1" applyAlignment="1">
      <alignment horizontal="left"/>
    </xf>
    <xf numFmtId="167" fontId="12" fillId="9" borderId="2" xfId="0" applyNumberFormat="1" applyFont="1" applyFill="1" applyBorder="1" applyAlignment="1">
      <alignment horizontal="left" wrapText="1"/>
    </xf>
    <xf numFmtId="167" fontId="0" fillId="0" borderId="0" xfId="0" applyNumberFormat="1" applyFont="1"/>
    <xf numFmtId="164" fontId="12" fillId="9" borderId="2" xfId="0" applyNumberFormat="1" applyFont="1" applyFill="1" applyBorder="1" applyAlignment="1">
      <alignment horizontal="left" wrapText="1"/>
    </xf>
    <xf numFmtId="0" fontId="12" fillId="0" borderId="0" xfId="0" applyFont="1" applyAlignment="1">
      <alignment horizontal="left"/>
    </xf>
  </cellXfs>
  <cellStyles count="17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xr:uid="{00000000-0005-0000-0000-00000A000000}"/>
    <cellStyle name="Neutral 1" xfId="12" xr:uid="{00000000-0005-0000-0000-00000B000000}"/>
    <cellStyle name="Note 1" xfId="13" xr:uid="{00000000-0005-0000-0000-00000C000000}"/>
    <cellStyle name="Standard" xfId="0" builtinId="0"/>
    <cellStyle name="Status 1" xfId="14" xr:uid="{00000000-0005-0000-0000-00000E000000}"/>
    <cellStyle name="Text 1" xfId="15" xr:uid="{00000000-0005-0000-0000-00000F000000}"/>
    <cellStyle name="Warning 1" xfId="16" xr:uid="{00000000-0005-0000-0000-000010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Monatswerte</a:t>
            </a:r>
          </a:p>
        </c:rich>
      </c:tx>
      <c:layout>
        <c:manualLayout>
          <c:xMode val="edge"/>
          <c:yMode val="edge"/>
          <c:x val="0.37592599883347916"/>
          <c:y val="5.7914999929821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1112492565577E-2"/>
          <c:y val="0.15250976032961835"/>
          <c:w val="0.83425944784872497"/>
          <c:h val="0.70270319949343141"/>
        </c:manualLayout>
      </c:layout>
      <c:lineChart>
        <c:grouping val="standard"/>
        <c:varyColors val="0"/>
        <c:ser>
          <c:idx val="0"/>
          <c:order val="0"/>
          <c:tx>
            <c:strRef>
              <c:f>'Umsatz kumuliert'!$A$4</c:f>
              <c:strCache>
                <c:ptCount val="1"/>
                <c:pt idx="0">
                  <c:v>Gesamt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'Umsatz kumuliert'!$B$4:$M$4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3-A849-8CD9-33D421FFBDB7}"/>
            </c:ext>
          </c:extLst>
        </c:ser>
        <c:ser>
          <c:idx val="1"/>
          <c:order val="1"/>
          <c:tx>
            <c:strRef>
              <c:f>Forecast_Data!$X$9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Forecast_Data!$Y$9:$AJ$9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3-A849-8CD9-33D421FFBDB7}"/>
            </c:ext>
          </c:extLst>
        </c:ser>
        <c:ser>
          <c:idx val="2"/>
          <c:order val="2"/>
          <c:tx>
            <c:v>Vorjahr</c:v>
          </c:tx>
          <c:val>
            <c:numRef>
              <c:f>'Umsatz kumuliert'!$B$8:$M$8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6-3D43-B21E-C23934B7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920863"/>
        <c:axId val="1"/>
      </c:lineChart>
      <c:catAx>
        <c:axId val="176992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Monat</a:t>
                </a:r>
              </a:p>
            </c:rich>
          </c:tx>
          <c:layout>
            <c:manualLayout>
              <c:xMode val="edge"/>
              <c:yMode val="edge"/>
              <c:x val="0.46388896179644212"/>
              <c:y val="0.90540598200625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\ &quot;€&quot;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69920863"/>
        <c:crossesAt val="1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9148150335374744"/>
          <c:y val="0.3397686920151024"/>
          <c:w val="5.4463035870516187E-2"/>
          <c:h val="9.15377489578508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Umsatzprognose kumuliert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kumuliert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'Umsatz kumuliert'!$B$1:$M$1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'Umsatz kumuliert'!$B$5:$M$5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4-5A43-9CE8-59090EA05F82}"/>
            </c:ext>
          </c:extLst>
        </c:ser>
        <c:ser>
          <c:idx val="1"/>
          <c:order val="1"/>
          <c:tx>
            <c:v>Plan kumuliert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val>
            <c:numRef>
              <c:f>'Umsatz kumuliert'!$B$6:$M$6</c:f>
              <c:numCache>
                <c:formatCode>#,##0.00" €"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4-5A43-9CE8-59090EA05F82}"/>
            </c:ext>
          </c:extLst>
        </c:ser>
        <c:ser>
          <c:idx val="2"/>
          <c:order val="2"/>
          <c:tx>
            <c:v>kumuliert Vorjahr</c:v>
          </c:tx>
          <c:val>
            <c:numRef>
              <c:f>'Umsatz kumuliert'!$B$9:$M$9</c:f>
              <c:numCache>
                <c:formatCode>#,##0.00\ "€"</c:formatCode>
                <c:ptCount val="12"/>
                <c:pt idx="0" formatCode="#,##0.00&quot; €&quot;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1-424A-BC63-A5DC043B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480751"/>
        <c:axId val="1"/>
      </c:lineChart>
      <c:catAx>
        <c:axId val="173048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&quot; €&quot;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730480751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88900</xdr:rowOff>
    </xdr:from>
    <xdr:to>
      <xdr:col>16</xdr:col>
      <xdr:colOff>406400</xdr:colOff>
      <xdr:row>43</xdr:row>
      <xdr:rowOff>114300</xdr:rowOff>
    </xdr:to>
    <xdr:graphicFrame macro="">
      <xdr:nvGraphicFramePr>
        <xdr:cNvPr id="2057" name="Diagramm 1">
          <a:extLst>
            <a:ext uri="{FF2B5EF4-FFF2-40B4-BE49-F238E27FC236}">
              <a16:creationId xmlns:a16="http://schemas.microsoft.com/office/drawing/2014/main" id="{9334AD15-94FE-9945-B27A-1D8F5837C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46</xdr:row>
      <xdr:rowOff>38100</xdr:rowOff>
    </xdr:from>
    <xdr:to>
      <xdr:col>16</xdr:col>
      <xdr:colOff>368300</xdr:colOff>
      <xdr:row>87</xdr:row>
      <xdr:rowOff>88900</xdr:rowOff>
    </xdr:to>
    <xdr:graphicFrame macro="">
      <xdr:nvGraphicFramePr>
        <xdr:cNvPr id="2058" name="Diagramm 1">
          <a:extLst>
            <a:ext uri="{FF2B5EF4-FFF2-40B4-BE49-F238E27FC236}">
              <a16:creationId xmlns:a16="http://schemas.microsoft.com/office/drawing/2014/main" id="{953FB98F-4F7A-9C48-B93D-182D7A7A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ai Reinhard" id="{33547D16-133A-3948-B40B-5CD925F3958C}" userId="S::k.reinhard@micromata.onmicrosoft.de::06435126-6300-4a42-aba8-c2826b3621ef" providerId="AD"/>
</personList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19-12-19T15:09:32.91" personId="{33547D16-133A-3948-B40B-5CD925F3958C}" id="{ED0F4801-55AC-584A-97BE-17C93D6D0E1F}">
    <text>Nettosumme gewichtet mit der Eintrittswahrscheinlichkeit</text>
  </threadedComment>
  <threadedComment ref="Q1" dT="2019-12-19T15:10:08.52" personId="{33547D16-133A-3948-B40B-5CD925F3958C}" id="{05417129-CD48-C74E-9020-C754C6816560}">
    <text>gewichtete Nettosumme abzügiich bereits faktuierter Beträge</text>
  </threadedComment>
  <threadedComment ref="W1" dT="2019-12-18T21:37:07.70" personId="{33547D16-133A-3948-B40B-5CD925F3958C}" id="{52C7F74C-D914-BD44-88AE-8C4DB4272609}">
    <text>Abweichungen des noch zu fakturierenden Betrags von den tatsächlich verteilten im Forecast.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Y9" sqref="Y9"/>
    </sheetView>
  </sheetViews>
  <sheetFormatPr baseColWidth="10" defaultColWidth="8.6640625" defaultRowHeight="13" x14ac:dyDescent="0.15"/>
  <cols>
    <col min="1" max="1" width="7.83203125" customWidth="1"/>
    <col min="2" max="2" width="6.33203125" customWidth="1"/>
    <col min="3" max="3" width="13.6640625" style="1" customWidth="1"/>
    <col min="4" max="4" width="18" style="1" customWidth="1"/>
    <col min="5" max="5" width="23.83203125" style="22" customWidth="1"/>
    <col min="6" max="7" width="31.1640625" style="22" customWidth="1"/>
    <col min="8" max="11" width="11.5" style="22" customWidth="1"/>
    <col min="12" max="12" width="8.33203125" customWidth="1"/>
    <col min="13" max="13" width="11.5" style="2" customWidth="1"/>
    <col min="14" max="14" width="11.5" customWidth="1"/>
    <col min="15" max="15" width="13.6640625" style="2" customWidth="1"/>
    <col min="16" max="18" width="11.5" style="2" customWidth="1"/>
    <col min="19" max="19" width="11.5" style="21" customWidth="1"/>
    <col min="20" max="21" width="11.5" style="1" customWidth="1"/>
    <col min="22" max="22" width="8" customWidth="1"/>
    <col min="23" max="23" width="11.5" style="32" customWidth="1"/>
    <col min="24" max="24" width="12" bestFit="1" customWidth="1"/>
    <col min="25" max="36" width="12.83203125" style="2" customWidth="1"/>
    <col min="37" max="38" width="19" style="25" customWidth="1"/>
    <col min="39" max="39" width="52.83203125" customWidth="1"/>
    <col min="40" max="41" width="16.5" style="22" customWidth="1"/>
    <col min="42" max="42" width="29.5" style="22" customWidth="1"/>
    <col min="43" max="43" width="65.6640625" style="22" customWidth="1"/>
  </cols>
  <sheetData>
    <row r="1" spans="1:43" ht="28" x14ac:dyDescent="0.15">
      <c r="A1" s="3" t="s">
        <v>0</v>
      </c>
      <c r="B1" s="3" t="s">
        <v>47</v>
      </c>
      <c r="C1" s="4" t="s">
        <v>1</v>
      </c>
      <c r="D1" s="20" t="s">
        <v>45</v>
      </c>
      <c r="E1" s="23" t="s">
        <v>4</v>
      </c>
      <c r="F1" s="23" t="s">
        <v>5</v>
      </c>
      <c r="G1" s="23" t="s">
        <v>31</v>
      </c>
      <c r="H1" s="23" t="s">
        <v>6</v>
      </c>
      <c r="I1" s="23" t="s">
        <v>7</v>
      </c>
      <c r="J1" s="23" t="s">
        <v>8</v>
      </c>
      <c r="K1" s="23" t="s">
        <v>9</v>
      </c>
      <c r="L1" s="3" t="s">
        <v>10</v>
      </c>
      <c r="M1" s="5" t="s">
        <v>11</v>
      </c>
      <c r="N1" s="3" t="s">
        <v>16</v>
      </c>
      <c r="O1" s="5" t="s">
        <v>57</v>
      </c>
      <c r="P1" s="5" t="s">
        <v>12</v>
      </c>
      <c r="Q1" s="5" t="s">
        <v>58</v>
      </c>
      <c r="R1" s="5" t="s">
        <v>13</v>
      </c>
      <c r="S1" s="3" t="s">
        <v>14</v>
      </c>
      <c r="T1" s="33" t="s">
        <v>15</v>
      </c>
      <c r="U1" s="33"/>
      <c r="V1" s="3" t="s">
        <v>20</v>
      </c>
      <c r="W1" s="31" t="s">
        <v>56</v>
      </c>
      <c r="X1" s="3"/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24" t="s">
        <v>2</v>
      </c>
      <c r="AL1" s="24" t="s">
        <v>3</v>
      </c>
      <c r="AM1" s="30" t="s">
        <v>55</v>
      </c>
      <c r="AN1" s="23" t="s">
        <v>59</v>
      </c>
      <c r="AO1" s="23" t="s">
        <v>17</v>
      </c>
      <c r="AP1" s="23" t="s">
        <v>18</v>
      </c>
      <c r="AQ1" s="23" t="s">
        <v>19</v>
      </c>
    </row>
    <row r="2" spans="1:43" x14ac:dyDescent="0.15">
      <c r="X2" s="6" t="s">
        <v>21</v>
      </c>
      <c r="Y2" s="7">
        <f t="shared" ref="Y2:AJ2" si="0">SUMIFS(Y10:Y65537,$K10:$K65537,"=beauftragt")</f>
        <v>0</v>
      </c>
      <c r="Z2" s="7">
        <f t="shared" si="0"/>
        <v>0</v>
      </c>
      <c r="AA2" s="7">
        <f t="shared" si="0"/>
        <v>0</v>
      </c>
      <c r="AB2" s="7">
        <f t="shared" si="0"/>
        <v>0</v>
      </c>
      <c r="AC2" s="7">
        <f t="shared" si="0"/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43" x14ac:dyDescent="0.15">
      <c r="X3" s="8" t="s">
        <v>22</v>
      </c>
      <c r="Y3" s="9">
        <f t="shared" ref="Y3:AJ3" si="1">SUMIFS(Y10:Y65537,$K10:$K65537,"=gelegt")</f>
        <v>0</v>
      </c>
      <c r="Z3" s="9">
        <f t="shared" si="1"/>
        <v>0</v>
      </c>
      <c r="AA3" s="9">
        <f t="shared" si="1"/>
        <v>0</v>
      </c>
      <c r="AB3" s="9">
        <f t="shared" si="1"/>
        <v>0</v>
      </c>
      <c r="AC3" s="9">
        <f t="shared" si="1"/>
        <v>0</v>
      </c>
      <c r="AD3" s="9">
        <f t="shared" si="1"/>
        <v>0</v>
      </c>
      <c r="AE3" s="9">
        <f t="shared" si="1"/>
        <v>0</v>
      </c>
      <c r="AF3" s="9">
        <f t="shared" si="1"/>
        <v>0</v>
      </c>
      <c r="AG3" s="9">
        <f t="shared" si="1"/>
        <v>0</v>
      </c>
      <c r="AH3" s="9">
        <f t="shared" si="1"/>
        <v>0</v>
      </c>
      <c r="AI3" s="9">
        <f t="shared" si="1"/>
        <v>0</v>
      </c>
      <c r="AJ3" s="9">
        <f t="shared" si="1"/>
        <v>0</v>
      </c>
    </row>
    <row r="4" spans="1:43" x14ac:dyDescent="0.15">
      <c r="X4" s="6" t="s">
        <v>23</v>
      </c>
      <c r="Y4" s="7">
        <f t="shared" ref="Y4:AJ4" si="2">SUMIFS(Y10:Y65537,$K10:$K65537,"=LOI")</f>
        <v>0</v>
      </c>
      <c r="Z4" s="7">
        <f t="shared" si="2"/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43" x14ac:dyDescent="0.15">
      <c r="X5" s="8" t="s">
        <v>44</v>
      </c>
      <c r="Y5" s="9">
        <f t="shared" ref="Y5:AD5" si="3">SUMIFS(Y10:Y65537,$K10:$K65537,"=in Erstellung")</f>
        <v>0</v>
      </c>
      <c r="Z5" s="9">
        <f t="shared" si="3"/>
        <v>0</v>
      </c>
      <c r="AA5" s="9">
        <f t="shared" si="3"/>
        <v>0</v>
      </c>
      <c r="AB5" s="9">
        <f t="shared" si="3"/>
        <v>0</v>
      </c>
      <c r="AC5" s="9">
        <f t="shared" si="3"/>
        <v>0</v>
      </c>
      <c r="AD5" s="9">
        <f t="shared" si="3"/>
        <v>0</v>
      </c>
      <c r="AE5" s="9">
        <f t="shared" ref="AE5:AJ5" si="4">SUMIFS(AE10:AE65537,$K10:$K65537,"=in Erstellung")</f>
        <v>0</v>
      </c>
      <c r="AF5" s="9">
        <f t="shared" si="4"/>
        <v>0</v>
      </c>
      <c r="AG5" s="9">
        <f t="shared" si="4"/>
        <v>0</v>
      </c>
      <c r="AH5" s="9">
        <f t="shared" si="4"/>
        <v>0</v>
      </c>
      <c r="AI5" s="9">
        <f t="shared" si="4"/>
        <v>0</v>
      </c>
      <c r="AJ5" s="9">
        <f t="shared" si="4"/>
        <v>0</v>
      </c>
    </row>
    <row r="6" spans="1:43" x14ac:dyDescent="0.15">
      <c r="X6" s="10" t="s">
        <v>24</v>
      </c>
      <c r="Y6" s="11">
        <f t="shared" ref="Y6:AJ6" si="5">SUMIFS(Y10:Y65537,$K10:$K65537,"=Potenzial")</f>
        <v>0</v>
      </c>
      <c r="Z6" s="11">
        <f t="shared" si="5"/>
        <v>0</v>
      </c>
      <c r="AA6" s="11">
        <f t="shared" si="5"/>
        <v>0</v>
      </c>
      <c r="AB6" s="11">
        <f t="shared" si="5"/>
        <v>0</v>
      </c>
      <c r="AC6" s="11">
        <f t="shared" si="5"/>
        <v>0</v>
      </c>
      <c r="AD6" s="11">
        <f t="shared" si="5"/>
        <v>0</v>
      </c>
      <c r="AE6" s="11">
        <f t="shared" si="5"/>
        <v>0</v>
      </c>
      <c r="AF6" s="11">
        <f t="shared" si="5"/>
        <v>0</v>
      </c>
      <c r="AG6" s="11">
        <f t="shared" si="5"/>
        <v>0</v>
      </c>
      <c r="AH6" s="11">
        <f t="shared" si="5"/>
        <v>0</v>
      </c>
      <c r="AI6" s="11">
        <f t="shared" si="5"/>
        <v>0</v>
      </c>
      <c r="AJ6" s="11">
        <f t="shared" si="5"/>
        <v>0</v>
      </c>
    </row>
    <row r="7" spans="1:43" x14ac:dyDescent="0.15">
      <c r="X7" s="12" t="s">
        <v>25</v>
      </c>
      <c r="Y7" s="9">
        <f t="shared" ref="Y7:AJ7" si="6">SUM(Y2:Y6)</f>
        <v>0</v>
      </c>
      <c r="Z7" s="9">
        <f t="shared" si="6"/>
        <v>0</v>
      </c>
      <c r="AA7" s="9">
        <f t="shared" si="6"/>
        <v>0</v>
      </c>
      <c r="AB7" s="9">
        <f t="shared" si="6"/>
        <v>0</v>
      </c>
      <c r="AC7" s="9">
        <f t="shared" si="6"/>
        <v>0</v>
      </c>
      <c r="AD7" s="9">
        <f t="shared" si="6"/>
        <v>0</v>
      </c>
      <c r="AE7" s="9">
        <f t="shared" si="6"/>
        <v>0</v>
      </c>
      <c r="AF7" s="9">
        <f t="shared" si="6"/>
        <v>0</v>
      </c>
      <c r="AG7" s="9">
        <f t="shared" si="6"/>
        <v>0</v>
      </c>
      <c r="AH7" s="9">
        <f t="shared" si="6"/>
        <v>0</v>
      </c>
      <c r="AI7" s="9">
        <f t="shared" si="6"/>
        <v>0</v>
      </c>
      <c r="AJ7" s="9">
        <f t="shared" si="6"/>
        <v>0</v>
      </c>
    </row>
    <row r="8" spans="1:43" x14ac:dyDescent="0.15">
      <c r="X8" s="13" t="s">
        <v>26</v>
      </c>
      <c r="Y8" s="14">
        <f>SUM(Rechnungen!M2:M65535)</f>
        <v>0</v>
      </c>
      <c r="Z8" s="14">
        <f>SUM(Rechnungen!N2:N65535)</f>
        <v>0</v>
      </c>
      <c r="AA8" s="14">
        <f>SUM(Rechnungen!O2:O65535)</f>
        <v>0</v>
      </c>
      <c r="AB8" s="14">
        <f>SUM(Rechnungen!P2:P65535)</f>
        <v>0</v>
      </c>
      <c r="AC8" s="14">
        <f>SUM(Rechnungen!Q2:Q65535)</f>
        <v>0</v>
      </c>
      <c r="AD8" s="14">
        <f>SUM(Rechnungen!R2:R65535)</f>
        <v>0</v>
      </c>
      <c r="AE8" s="14">
        <f>SUM(Rechnungen!S2:S65535)</f>
        <v>0</v>
      </c>
      <c r="AF8" s="14">
        <f>SUM(Rechnungen!T2:T65535)</f>
        <v>0</v>
      </c>
      <c r="AG8" s="14">
        <f>SUM(Rechnungen!U2:U65535)</f>
        <v>0</v>
      </c>
      <c r="AH8" s="14">
        <f>SUM(Rechnungen!V2:V65535)</f>
        <v>0</v>
      </c>
      <c r="AI8" s="14">
        <f>SUM(Rechnungen!W2:W65535)</f>
        <v>0</v>
      </c>
      <c r="AJ8" s="14">
        <f>SUM(Rechnungen!X2:X65535)</f>
        <v>0</v>
      </c>
    </row>
    <row r="9" spans="1:43" x14ac:dyDescent="0.15">
      <c r="X9" s="15" t="s">
        <v>27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</sheetData>
  <sheetProtection selectLockedCells="1" selectUnlockedCells="1"/>
  <mergeCells count="1">
    <mergeCell ref="T1:U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abSelected="1" workbookViewId="0"/>
  </sheetViews>
  <sheetFormatPr baseColWidth="10" defaultColWidth="11" defaultRowHeight="13" x14ac:dyDescent="0.15"/>
  <sheetData/>
  <sheetProtection selectLockedCells="1" selectUnlockedCells="1"/>
  <pageMargins left="0.78740157499999996" right="0.78740157499999996" top="0.98402777777777772" bottom="0.98402777777777772" header="0.51180555555555551" footer="0.51180555555555551"/>
  <pageSetup paperSize="9" firstPageNumber="0" fitToHeight="4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activeCell="A10" sqref="A10"/>
    </sheetView>
  </sheetViews>
  <sheetFormatPr baseColWidth="10" defaultColWidth="11" defaultRowHeight="13" x14ac:dyDescent="0.15"/>
  <cols>
    <col min="1" max="1" width="17" style="13" customWidth="1"/>
    <col min="2" max="13" width="17" customWidth="1"/>
  </cols>
  <sheetData>
    <row r="1" spans="1:13" s="13" customFormat="1" x14ac:dyDescent="0.15">
      <c r="B1" s="26" t="str">
        <f>Forecast_Data!Y1</f>
        <v>Month 1</v>
      </c>
      <c r="C1" s="26" t="str">
        <f>Forecast_Data!Z1</f>
        <v>Month 2</v>
      </c>
      <c r="D1" s="26" t="str">
        <f>Forecast_Data!AA1</f>
        <v>Month 3</v>
      </c>
      <c r="E1" s="26" t="str">
        <f>Forecast_Data!AB1</f>
        <v>Month 4</v>
      </c>
      <c r="F1" s="26" t="str">
        <f>Forecast_Data!AC1</f>
        <v>Month 5</v>
      </c>
      <c r="G1" s="26" t="str">
        <f>Forecast_Data!AD1</f>
        <v>Month 6</v>
      </c>
      <c r="H1" s="26" t="str">
        <f>Forecast_Data!AE1</f>
        <v>Month 7</v>
      </c>
      <c r="I1" s="26" t="str">
        <f>Forecast_Data!AF1</f>
        <v>Month 8</v>
      </c>
      <c r="J1" s="26" t="str">
        <f>Forecast_Data!AG1</f>
        <v>Month 9</v>
      </c>
      <c r="K1" s="26" t="str">
        <f>Forecast_Data!AH1</f>
        <v>Month 10</v>
      </c>
      <c r="L1" s="26" t="str">
        <f>Forecast_Data!AI1</f>
        <v>Month 11</v>
      </c>
      <c r="M1" s="26" t="str">
        <f>Forecast_Data!AJ1</f>
        <v>Month 12</v>
      </c>
    </row>
    <row r="2" spans="1:13" x14ac:dyDescent="0.15">
      <c r="A2" s="27" t="s">
        <v>26</v>
      </c>
      <c r="B2" s="17">
        <f>Forecast_Data!Y8</f>
        <v>0</v>
      </c>
      <c r="C2" s="17">
        <f>Forecast_Data!Z8</f>
        <v>0</v>
      </c>
      <c r="D2" s="17">
        <f>Forecast_Data!AA8</f>
        <v>0</v>
      </c>
      <c r="E2" s="17">
        <f>Forecast_Data!AB8</f>
        <v>0</v>
      </c>
      <c r="F2" s="17">
        <f>Forecast_Data!AC8</f>
        <v>0</v>
      </c>
      <c r="G2" s="17">
        <f>Forecast_Data!AD8</f>
        <v>0</v>
      </c>
      <c r="H2" s="17">
        <f>Forecast_Data!AE8</f>
        <v>0</v>
      </c>
      <c r="I2" s="17">
        <f>Forecast_Data!AF8</f>
        <v>0</v>
      </c>
      <c r="J2" s="17">
        <f>Forecast_Data!AG8</f>
        <v>0</v>
      </c>
      <c r="K2" s="17">
        <f>Forecast_Data!AH8</f>
        <v>0</v>
      </c>
      <c r="L2" s="17">
        <f>Forecast_Data!AI8</f>
        <v>0</v>
      </c>
      <c r="M2" s="17">
        <f>Forecast_Data!AJ8</f>
        <v>0</v>
      </c>
    </row>
    <row r="3" spans="1:13" x14ac:dyDescent="0.15">
      <c r="A3" s="27" t="s">
        <v>25</v>
      </c>
      <c r="B3" s="18">
        <f>Forecast_Data!Y7</f>
        <v>0</v>
      </c>
      <c r="C3" s="18">
        <f>Forecast_Data!Z7</f>
        <v>0</v>
      </c>
      <c r="D3" s="18">
        <f>Forecast_Data!AA7</f>
        <v>0</v>
      </c>
      <c r="E3" s="18">
        <f>Forecast_Data!AB7</f>
        <v>0</v>
      </c>
      <c r="F3" s="18">
        <f>Forecast_Data!AC7</f>
        <v>0</v>
      </c>
      <c r="G3" s="18">
        <f>Forecast_Data!AD7</f>
        <v>0</v>
      </c>
      <c r="H3" s="18">
        <f>Forecast_Data!AE7</f>
        <v>0</v>
      </c>
      <c r="I3" s="18">
        <f>Forecast_Data!AF7</f>
        <v>0</v>
      </c>
      <c r="J3" s="18">
        <f>Forecast_Data!AG7</f>
        <v>0</v>
      </c>
      <c r="K3" s="18">
        <f>Forecast_Data!AH7</f>
        <v>0</v>
      </c>
      <c r="L3" s="18">
        <f>Forecast_Data!AI7</f>
        <v>0</v>
      </c>
      <c r="M3" s="18">
        <f>Forecast_Data!AJ7</f>
        <v>0</v>
      </c>
    </row>
    <row r="4" spans="1:13" x14ac:dyDescent="0.15">
      <c r="A4" s="27" t="s">
        <v>28</v>
      </c>
      <c r="B4" s="18">
        <f t="shared" ref="B4:M4" si="0">IF(B2 &gt; 0,B2,B3)</f>
        <v>0</v>
      </c>
      <c r="C4" s="18">
        <f t="shared" si="0"/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</row>
    <row r="5" spans="1:13" x14ac:dyDescent="0.15">
      <c r="A5" s="28" t="s">
        <v>29</v>
      </c>
      <c r="B5" s="19">
        <f>B4</f>
        <v>0</v>
      </c>
      <c r="C5" s="19">
        <f>B5+C4</f>
        <v>0</v>
      </c>
      <c r="D5" s="19">
        <f t="shared" ref="D5:M5" si="1">C5+D4</f>
        <v>0</v>
      </c>
      <c r="E5" s="19">
        <f t="shared" si="1"/>
        <v>0</v>
      </c>
      <c r="F5" s="19">
        <f t="shared" si="1"/>
        <v>0</v>
      </c>
      <c r="G5" s="19">
        <f t="shared" si="1"/>
        <v>0</v>
      </c>
      <c r="H5" s="19">
        <f t="shared" si="1"/>
        <v>0</v>
      </c>
      <c r="I5" s="19">
        <f t="shared" si="1"/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0</v>
      </c>
    </row>
    <row r="6" spans="1:13" x14ac:dyDescent="0.15">
      <c r="A6" s="28" t="s">
        <v>30</v>
      </c>
      <c r="B6" s="19">
        <f>Forecast_Data!Y9</f>
        <v>0</v>
      </c>
      <c r="C6" s="19">
        <f>B6+Forecast_Data!Z9</f>
        <v>0</v>
      </c>
      <c r="D6" s="19">
        <f>C6+Forecast_Data!AA9</f>
        <v>0</v>
      </c>
      <c r="E6" s="19">
        <f>D6+Forecast_Data!AB9</f>
        <v>0</v>
      </c>
      <c r="F6" s="19">
        <f>E6+Forecast_Data!AC9</f>
        <v>0</v>
      </c>
      <c r="G6" s="19">
        <f>F6+Forecast_Data!AD9</f>
        <v>0</v>
      </c>
      <c r="H6" s="19">
        <f>G6+Forecast_Data!AE9</f>
        <v>0</v>
      </c>
      <c r="I6" s="19">
        <f>H6+Forecast_Data!AF9</f>
        <v>0</v>
      </c>
      <c r="J6" s="19">
        <f>I6+Forecast_Data!AG9</f>
        <v>0</v>
      </c>
      <c r="K6" s="19">
        <f>J6+Forecast_Data!AH9</f>
        <v>0</v>
      </c>
      <c r="L6" s="19">
        <f>K6+Forecast_Data!AI9</f>
        <v>0</v>
      </c>
      <c r="M6" s="19">
        <f>L6+Forecast_Data!AJ9</f>
        <v>0</v>
      </c>
    </row>
    <row r="7" spans="1:13" x14ac:dyDescent="0.15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x14ac:dyDescent="0.15">
      <c r="A8" s="13" t="s">
        <v>53</v>
      </c>
      <c r="B8" s="19">
        <f>SUM('Rechnungen Vorjahr'!M2:M65534)</f>
        <v>0</v>
      </c>
      <c r="C8" s="19">
        <f>SUM('Rechnungen Vorjahr'!N2:N65534)</f>
        <v>0</v>
      </c>
      <c r="D8" s="19">
        <f>SUM('Rechnungen Vorjahr'!O2:O65534)</f>
        <v>0</v>
      </c>
      <c r="E8" s="19">
        <f>SUM('Rechnungen Vorjahr'!P2:P65534)</f>
        <v>0</v>
      </c>
      <c r="F8" s="19">
        <f>SUM('Rechnungen Vorjahr'!Q2:Q65534)</f>
        <v>0</v>
      </c>
      <c r="G8" s="19">
        <f>SUM('Rechnungen Vorjahr'!R2:R65534)</f>
        <v>0</v>
      </c>
      <c r="H8" s="19">
        <f>SUM('Rechnungen Vorjahr'!S2:S65534)</f>
        <v>0</v>
      </c>
      <c r="I8" s="19">
        <f>SUM('Rechnungen Vorjahr'!T2:T65534)</f>
        <v>0</v>
      </c>
      <c r="J8" s="19">
        <f>SUM('Rechnungen Vorjahr'!U2:U65534)</f>
        <v>0</v>
      </c>
      <c r="K8" s="19">
        <f>SUM('Rechnungen Vorjahr'!V2:V65534)</f>
        <v>0</v>
      </c>
      <c r="L8" s="19">
        <f>SUM('Rechnungen Vorjahr'!W2:W65534)</f>
        <v>0</v>
      </c>
      <c r="M8" s="19">
        <f>SUM('Rechnungen Vorjahr'!X2:X65534)</f>
        <v>0</v>
      </c>
    </row>
    <row r="9" spans="1:13" x14ac:dyDescent="0.15">
      <c r="A9" s="13" t="s">
        <v>54</v>
      </c>
      <c r="B9" s="19">
        <f>B8</f>
        <v>0</v>
      </c>
      <c r="C9" s="29">
        <f>B9+C8</f>
        <v>0</v>
      </c>
      <c r="D9" s="29">
        <f t="shared" ref="D9:M9" si="2">C9+D8</f>
        <v>0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  <c r="K9" s="29">
        <f t="shared" si="2"/>
        <v>0</v>
      </c>
      <c r="L9" s="29">
        <f t="shared" si="2"/>
        <v>0</v>
      </c>
      <c r="M9" s="29">
        <f t="shared" si="2"/>
        <v>0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FD20-C3FD-B945-8889-0EABEB8C212C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9.83203125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47</v>
      </c>
      <c r="C1" s="13" t="s">
        <v>48</v>
      </c>
      <c r="D1" s="13" t="s">
        <v>45</v>
      </c>
      <c r="E1" s="13" t="s">
        <v>4</v>
      </c>
      <c r="F1" s="13" t="s">
        <v>46</v>
      </c>
      <c r="G1" s="13" t="s">
        <v>52</v>
      </c>
      <c r="H1" s="13" t="s">
        <v>49</v>
      </c>
      <c r="I1" s="34" t="s">
        <v>15</v>
      </c>
      <c r="J1" s="34"/>
      <c r="K1" s="13" t="s">
        <v>51</v>
      </c>
      <c r="L1" s="13" t="s">
        <v>50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</row>
  </sheetData>
  <mergeCells count="1">
    <mergeCell ref="I1:J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8465-810E-0B43-A1C7-F27798459BF0}">
  <dimension ref="A1:X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3" x14ac:dyDescent="0.15"/>
  <cols>
    <col min="2" max="2" width="7" customWidth="1"/>
    <col min="3" max="3" width="10" customWidth="1"/>
    <col min="6" max="6" width="18.83203125" customWidth="1"/>
    <col min="7" max="7" width="20.83203125" customWidth="1"/>
  </cols>
  <sheetData>
    <row r="1" spans="1:24" s="13" customFormat="1" ht="14" x14ac:dyDescent="0.15">
      <c r="A1" s="13" t="s">
        <v>0</v>
      </c>
      <c r="B1" s="13" t="s">
        <v>47</v>
      </c>
      <c r="C1" s="13" t="s">
        <v>48</v>
      </c>
      <c r="D1" s="13" t="s">
        <v>45</v>
      </c>
      <c r="E1" s="13" t="s">
        <v>4</v>
      </c>
      <c r="F1" s="13" t="s">
        <v>46</v>
      </c>
      <c r="G1" s="13" t="s">
        <v>52</v>
      </c>
      <c r="H1" s="13" t="s">
        <v>49</v>
      </c>
      <c r="I1" s="34" t="s">
        <v>15</v>
      </c>
      <c r="J1" s="34"/>
      <c r="K1" s="13" t="s">
        <v>51</v>
      </c>
      <c r="L1" s="13" t="s">
        <v>50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</row>
  </sheetData>
  <mergeCells count="1">
    <mergeCell ref="I1:J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Forecast_Data</vt:lpstr>
      <vt:lpstr>Grafiken</vt:lpstr>
      <vt:lpstr>Umsatz kumuliert</vt:lpstr>
      <vt:lpstr>Rechnungen</vt:lpstr>
      <vt:lpstr>Rechnungen Vorjahr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Office-Benutzer</cp:lastModifiedBy>
  <dcterms:created xsi:type="dcterms:W3CDTF">2019-12-09T16:21:19Z</dcterms:created>
  <dcterms:modified xsi:type="dcterms:W3CDTF">2019-12-19T15:39:33Z</dcterms:modified>
</cp:coreProperties>
</file>