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ownloads\Telegram Desktop\"/>
    </mc:Choice>
  </mc:AlternateContent>
  <xr:revisionPtr revIDLastSave="0" documentId="13_ncr:1_{C3D79D14-B03D-4C77-BC6A-B3E72F263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1" l="1" a="1"/>
  <c r="V8" i="1" s="1"/>
  <c r="U6" i="1" a="1"/>
  <c r="U6" i="1" s="1"/>
  <c r="U8" i="1" a="1"/>
  <c r="U8" i="1" s="1"/>
  <c r="U7" i="1" a="1"/>
  <c r="U7" i="1" s="1"/>
  <c r="V7" i="1" a="1"/>
  <c r="V7" i="1" s="1"/>
  <c r="W8" i="1" a="1"/>
  <c r="W8" i="1" s="1"/>
  <c r="W7" i="1" a="1"/>
  <c r="W7" i="1" s="1"/>
  <c r="W6" i="1" a="1"/>
  <c r="W6" i="1" s="1"/>
  <c r="V6" i="1" a="1"/>
  <c r="V6" i="1" s="1"/>
  <c r="P6" i="1"/>
  <c r="O6" i="1"/>
  <c r="P5" i="1"/>
  <c r="O5" i="1"/>
  <c r="N6" i="1"/>
  <c r="N5" i="1"/>
  <c r="N3" i="1" a="1"/>
  <c r="N3" i="1" s="1"/>
  <c r="N2" i="1" a="1"/>
  <c r="N2" i="1" s="1"/>
  <c r="AC11" i="1" l="1"/>
  <c r="Q5" i="1"/>
  <c r="O2" i="1"/>
  <c r="AA8" i="1"/>
  <c r="AA6" i="1"/>
  <c r="AB6" i="1" s="1"/>
  <c r="Z7" i="1"/>
  <c r="X9" i="1"/>
  <c r="AC10" i="1" s="1"/>
  <c r="AA7" i="1"/>
  <c r="Z8" i="1"/>
  <c r="AB8" i="1" l="1"/>
  <c r="AA10" i="1"/>
  <c r="AB7" i="1"/>
  <c r="Z10" i="1"/>
  <c r="AB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<sst xmlns="http://schemas.openxmlformats.org/spreadsheetml/2006/main" count="231" uniqueCount="140">
  <si>
    <t>Tweet</t>
  </si>
  <si>
    <t>inclusive_rate</t>
  </si>
  <si>
    <t>explanation</t>
  </si>
  <si>
    <t>[]</t>
  </si>
  <si>
    <t>["Utilizzare un nome collettivo maschile diminuisce l'inclusività!"]</t>
  </si>
  <si>
    <t xml:space="preserve">di maioitalia difende diritti come in casi regeni e zaki </t>
  </si>
  <si>
    <t>e dove sono gli uomini di scienza? pensi che quei colleghi teleshow siano uomini di scienza?</t>
  </si>
  <si>
    <t xml:space="preserve">menomale che ci sono ancora uomini di coraggio! </t>
  </si>
  <si>
    <t>lettori e lettrici del corriere della sera affrettatevi! due volumi a soli 3 euro!</t>
  </si>
  <si>
    <t>["Utilizzare sia mestiere maschile plurale che il corrispettivo femminile aumenta l'inclusività!"]</t>
  </si>
  <si>
    <t>["Utilizzare parole declinate in più forme aumenta l'inclusività", "Utilizzare sia mestiere maschile plurale che il corrispettivo femminile aumenta l'inclusività!"]</t>
  </si>
  <si>
    <t>tutela della  e della per le lavoratrici e per i lavoratori  e in materia di obbligatorio e facoltativo di paternità per i lavoratori</t>
  </si>
  <si>
    <t>avvocati e avvocatesse unitevi!</t>
  </si>
  <si>
    <t>putin e la merkel sono andati a comprare un kg di marijuana</t>
  </si>
  <si>
    <t xml:space="preserve"> 'merito della misura per i non vaccinati introdotta il 2 dicembre dalla cancelliera uscente angela merkel' </t>
  </si>
  <si>
    <t>una donna al quirinale nel rispetto dei colori dell’arcobaleno non del rosa</t>
  </si>
  <si>
    <t>["Utilizzare un'apposizione maschile seguito da 'donna' diminuisce l'inclusività"]</t>
  </si>
  <si>
    <t>["Utilizzare espressioni comuni riferite solo agli uomini diminuisce l'inclusività"]</t>
  </si>
  <si>
    <t xml:space="preserve">il/la signor/a bentivoglio si rivolga all'amministratore di condominio per informazioni </t>
  </si>
  <si>
    <t>["Utilizzare parole declinate in più forme aumenta l'inclusività", "Utilizzare gli articoli declinati in più forme aumenta l'inclusività"]</t>
  </si>
  <si>
    <t>l'uomo di altamura è considerato una fra le più grandi scoperte in puglia</t>
  </si>
  <si>
    <t>gli avvocati sono la rovina della società</t>
  </si>
  <si>
    <t>ma il tampone per andare al cinema deve pagarlo l'uomo o la donna?</t>
  </si>
  <si>
    <t>daniela grassi è un avvocato formidabile</t>
  </si>
  <si>
    <t>e se chi sostiene che lei/lui se la sia andata a cercare fosse egli/ella stesso/a che se le sta andando a cercare?</t>
  </si>
  <si>
    <t>["Utilizzare parole declinate in più forme aumenta l'inclusività", "Utilizzare i pronomi declinati in più forme aumenta l'inclusività"]</t>
  </si>
  <si>
    <t>["Utilizzare caratteri come la schwa o l'asterisco alla fine di una parola aumenta l'inclusività"]</t>
  </si>
  <si>
    <t>vorrei ricordare agli uomini di scarsa memoria e ai virologi con un po' di sale in zucca</t>
  </si>
  <si>
    <t xml:space="preserve">grazie alle donne e agli uomini di  grazie a </t>
  </si>
  <si>
    <t>["Utilizzare il sostantivo 'donna' con un' apposizione maschile' diminuisce l'inclusività"]</t>
  </si>
  <si>
    <t>che fine hanno fatto le attricette che un giorno sì e l'altro pure criticavano la raggi?</t>
  </si>
  <si>
    <t>una delle più importanti differenze tra gli uomini e gli animali è che gli animali non permettono al più idiota di diventare capobranco</t>
  </si>
  <si>
    <t>devo assolutamente chiarire la paternità dell'opera olio su tela del carissimo amico nicola canal</t>
  </si>
  <si>
    <t>la paternità dell'opera appartiene a chiara</t>
  </si>
  <si>
    <t xml:space="preserve">hand labelling </t>
  </si>
  <si>
    <t xml:space="preserve">Match </t>
  </si>
  <si>
    <t>Non Match</t>
  </si>
  <si>
    <t>non_inclusive</t>
  </si>
  <si>
    <t xml:space="preserve">inclusive </t>
  </si>
  <si>
    <t>Neutral</t>
  </si>
  <si>
    <t>TOT</t>
  </si>
  <si>
    <t>classifier</t>
  </si>
  <si>
    <t xml:space="preserve">Predicted </t>
  </si>
  <si>
    <t>Actual</t>
  </si>
  <si>
    <t>inclusive</t>
  </si>
  <si>
    <t>neutral</t>
  </si>
  <si>
    <t>Inclusive</t>
  </si>
  <si>
    <t>Precision</t>
  </si>
  <si>
    <t>F1</t>
  </si>
  <si>
    <t xml:space="preserve"> </t>
  </si>
  <si>
    <t>Recall</t>
  </si>
  <si>
    <t>MEDIA</t>
  </si>
  <si>
    <t>ACCuracy</t>
  </si>
  <si>
    <t>non il molestatore di greta beccaglia che si caga sotto dalla paura e chiede di ritirare la denuncia non smetto più di ridere ma guardateli questi uomini forti e virili come si trasformano di colpo in piccoli omuncoli impauriti non appena una donna li rimette al loro posto</t>
  </si>
  <si>
    <t xml:space="preserve">il 14 gennaio 4 ore di stop per tutte le lavoratrici ed i lavoratori del  locale! il motivo della protesta è la richiesta del rinnovo del contratto nazionale degli autoferrotranvieri e internavigatori scaduto dal 31 dicembre 2017. ora vogliamo risposte! </t>
  </si>
  <si>
    <t>mi si accappona la pelle quando leggo dell’innominabile quale prossimo capo dello stato.</t>
  </si>
  <si>
    <t xml:space="preserve"> margaret thatcher  è stata primo ministro del regno unito dal maggio 1979 al  novembre 1990...e non c'erano le quote rosa. </t>
  </si>
  <si>
    <t>multa over 50 vi invito all ascolto avvocato camilla signorini</t>
  </si>
  <si>
    <t>buonasera cosa sta succedendo tra ə uccellinə? chi sta litigando?</t>
  </si>
  <si>
    <t>ground_truth</t>
  </si>
  <si>
    <t>["Utilizzare un articolo davanti ad un nome femminile diminuisce l'inclusività!"]</t>
  </si>
  <si>
    <t>["Utilizzare gli articoli declinati in più forme aumenta l'inclusività"]</t>
  </si>
  <si>
    <t>["Utilizzare un'apposizione maschile con un nome femminile diminuisce l'inclusività"]</t>
  </si>
  <si>
    <t>["Utilizzare un nome collettivo maschile diminuisce l'inclusività!", "Utilizzare espressioni comuni riferite solo agli uomini diminuisce l'inclusività"]</t>
  </si>
  <si>
    <t>["Utilizzare parole declinate in più forme aumenta l'inclusività"]</t>
  </si>
  <si>
    <t>piena da due giorni di queste prove. le donne sembrano galline che fanno l' uovo. uomini molto più attenti e disciplinati</t>
  </si>
  <si>
    <t>il covid deve aver avuto conseguenze pesanti sul cervello di certi magistrati.</t>
  </si>
  <si>
    <t xml:space="preserve">lavoratori della mia patria ho fede nel cile e nel suo destino. altri uomini supereranno questo momento grigio e amaro in cui il tradimento pretende di imporsi. </t>
  </si>
  <si>
    <t xml:space="preserve">il governo obbliga lavoratori e lavoratrici a pagare per la tutela della salute collettiva e individuale. </t>
  </si>
  <si>
    <t>la riunione ha visto consiglieri e consigliere comunali discutere del rincaro sulle bollette.</t>
  </si>
  <si>
    <t>gli scrittori e le scrittrici iscritti al concorso sono invitati/e a consegnare il manoscritto entro le ore 00.00 del giorno 3 gennaio.</t>
  </si>
  <si>
    <t>le insegnanti e gli insegnanti devono reagire alla mancanza totale di sicurezza e al trattamento riservato come lavoratori e lavoratrici schiavi e senza diritto alla salute pur di tenere aperta la scuola dove ricordo nulla è stato fatto in questi anni.</t>
  </si>
  <si>
    <t xml:space="preserve">anche la cancelliera si arrende al grande bluff che non é il virus intendiamoci subito che purtroppo esiste e provoca danni a persone con già problemi. ma la psicosi e tutto il castello dietro per cui chiudere é l unica soluzione </t>
  </si>
  <si>
    <t>i lottatori di sumo sono degli uomini possenti le lottatrici di sumo sono solo ciccione.</t>
  </si>
  <si>
    <t>il sindaco donna simona laurito ha pubblicato un emendamento riguardo il dpcm del marzo 2020.</t>
  </si>
  <si>
    <t>la donna cannone è una canzone di francesco de gregori.</t>
  </si>
  <si>
    <t>giuseppe e nicola sono due magistrati di grande successo.</t>
  </si>
  <si>
    <t>pace agli uomini di buona volontà.</t>
  </si>
  <si>
    <t xml:space="preserve">arbitro. personalmente lo preferisco. come preferisco sindaco a sindaca. 90% quando mi dicono arbitra è per sottolineare che sono una donna. credo che quando non ci sarà più l’esigenza di sottolinearlo allora vorrà dire che ci sarà davvero parità. </t>
  </si>
  <si>
    <t>la raggi ha stilato una lista di regole da rispettare nei weekend.</t>
  </si>
  <si>
    <t>questi uomini di merda...</t>
  </si>
  <si>
    <t>il giudice giovanni falcone è stato un esempio per la giustizia italiana.</t>
  </si>
  <si>
    <t>il miracolo che salva il mondo dalla sua naturale rovina è la nascita di uomini nuovi... la nascita di quella fede e speranza... che hanno trovato la loro più succinta e gioiosa espressione in una piccola frase dei vangeli: "ecco vi è nato un bambino".</t>
  </si>
  <si>
    <t xml:space="preserve">  non una donna candidata a sindaco due mesi fa la proposta di candidarsi fatta a conte per primo e adesso a sventolare la priorità dell'uguaglianza di genere. credibile</t>
  </si>
  <si>
    <t>maria dolores cerca un/una addetto/a alla pulizia dei bagni.</t>
  </si>
  <si>
    <t>il razzismo è solo negli occhi di chi guarda. viva le lavoratrici e i lavoratori perbene!</t>
  </si>
  <si>
    <t>buona  agli uomini e alle donne del corpo dei vigili del fuoco! e grazie per quello che fate ogni giorno rischiando la vita per salvare quella degli altri.</t>
  </si>
  <si>
    <t>flexatemi il/la vostr* miglior amic* 0.25</t>
  </si>
  <si>
    <t>il pd annuncia che candiderà nel collegio di roma-trionfale cecilia d'elia. a poche ore dalla scadenza si aspetta ancora di conoscere il/la candidato/a di cdx.</t>
  </si>
  <si>
    <t>eh niente peril e engin hanno lasciato l’art life per fare gli avvocati.</t>
  </si>
  <si>
    <t>una volta i magistrati parlavano con le sentenze oggi sono presenti nel mondo pubblico e politico e quindi distruggono la loro imparzialità.</t>
  </si>
  <si>
    <t>la capacità di applicare l'intelligenza e il talento sul piano pratico e teorico determinano l'ingegno dell'uomo. -0.25</t>
  </si>
  <si>
    <t>gli uomini politici sono uguali dappertutto. promettono di costruire un ponte anche dove non c’è un fiume. (nikita chrušcëv)</t>
  </si>
  <si>
    <t>la donna avvocato si rifiuta di difendere l' uxoricida. un contrasto insostenibile con il suo impegno in difesa delle donne vittime di violenza</t>
  </si>
  <si>
    <t>ci sono uomini di parole e uomini di parola.\nuna vocale può cambiare il mondo.\ndolce notte. 0.0</t>
  </si>
  <si>
    <t>la femminista gruber non riesce a dare la linea a mentana. non si capacita che la donna sindaco di  da lei non và.</t>
  </si>
  <si>
    <t>qui è quando la santanchè diceva che al telefono di david rossi non aveva risposto nessuno. ieri a 8 anni dalla morte di rossi ha detto il contrario</t>
  </si>
  <si>
    <t xml:space="preserve">le lavoratrici o i lavoratori autonomi possono usufruire della... </t>
  </si>
  <si>
    <t>la scoperta di un errore grossolano nel "salvator mundi" di leonardo mette in discussione la paternità dell'opera</t>
  </si>
  <si>
    <t>perché i magistrati non vengono mai puniti quando sono colpevoli? perché sono al di sopra della legge?? sta storia deve finire!!"</t>
  </si>
  <si>
    <t>mussolini chiamava in battaglia tutti gli uomini di guerra.</t>
  </si>
  <si>
    <t>i cantautori e le cantautrici che vogliono partecipare a sanremo devono iscriversi entro il 4 febbraio.</t>
  </si>
  <si>
    <t>solitamente gli ingegneri trovano subito lavoro.</t>
  </si>
  <si>
    <t>i signori genitori devono prelevare i bambini dall'asilo per tempo.</t>
  </si>
  <si>
    <t>vi ricordo che domani sul palco dell'ariston ci sarà la pausini!</t>
  </si>
  <si>
    <t>buongiorno ci penso ancora al direttore d'orchestra di achille lauro perché a me di smettere purtroppo non mi interessa.</t>
  </si>
  <si>
    <t>oggettivamente l'esibizione più bella della prima serata è stata coraline dei maneskin mi dispiace per gli artisti in gara.</t>
  </si>
  <si>
    <t>gregorio calculli dopo aver scoperto che è diventato un crush per tutt* su twitter</t>
  </si>
  <si>
    <t>i giornalisti non capiscono un cazzo come sempre rkomi michele bravi così bassi inguardabili.</t>
  </si>
  <si>
    <t>spotify chiede ai cantanti a chi dedicano la loro canzone e moro risponde "non si può dire cazzi miei".</t>
  </si>
  <si>
    <t>la rivoluzione è cominciata con la clerici che ha portato i tokio hotel a sanremo 2010.</t>
  </si>
  <si>
    <t>chi è stato il/la sex symbol di questa serata?</t>
  </si>
  <si>
    <t>palazzo chigi non riesce ad eleggere un/una presidente ad altezza delle sfide.</t>
  </si>
  <si>
    <t>quella sera si festeggiava un/una diciottenne e adocchiai una biondina e mi dissi:"non me la devo far scappare".</t>
  </si>
  <si>
    <t>berrettini scolpito da gesù cristo la madonna e tutti gli angeli.</t>
  </si>
  <si>
    <t>complimenti ai sostenitori della lega nord.</t>
  </si>
  <si>
    <t>un altro caffè e al lavoro la prima donna presidente della repubblica sarebbe una straordinaria innovazione.</t>
  </si>
  <si>
    <t>i paparazzi hanno rovinato la mia giornata di nuovo.</t>
  </si>
  <si>
    <t>i meduza sono dei produttori e dj fantastici!</t>
  </si>
  <si>
    <t>mahmood e blanco sono stati i migliori cantanti della serata.</t>
  </si>
  <si>
    <t>amadeus fra i conduttori migliori di sanremo…seriamente?</t>
  </si>
  <si>
    <t>mattarella vuole solo passare le giornate a casa in pace in pantofole guardare la clerici</t>
  </si>
  <si>
    <t>ma serena è l’avvocato di christian?</t>
  </si>
  <si>
    <t>come ci si rivolge ad una donna sindaco che combatte i casamonica e tutto lo sfascio di roma mirando dito contro di lei.</t>
  </si>
  <si>
    <t xml:space="preserve">crotone l’assessore alessia romano: il tempo è galantuomo e il mio operato è cristallino </t>
  </si>
  <si>
    <t xml:space="preserve">muore in un incidente jessi combs la donna pilota più veloce del mondo </t>
  </si>
  <si>
    <t>buon governo grillino? mira (città governata da grillini) e l'assessore (donna) mandato via "a causa della gravidanza</t>
  </si>
  <si>
    <t>l'incontro con simona è andato bene oggi meglio di settimana scorsa</t>
  </si>
  <si>
    <t>visto che i poliziotti di torino sono così "coraggiosi" perché non li mandano qui ad affrontare i camorristi?</t>
  </si>
  <si>
    <t>dovremmo creare dei gruppi di preghiera nelle piazze con migliaia di persone guidate da veri uomini di fede.</t>
  </si>
  <si>
    <t>la volante con sopra nico è ancora in paese e avanza a passo d'uomo coi carabinieri che spintonano. questo arresto sarà la vostra via crucis</t>
  </si>
  <si>
    <t>taranto. adisu. scambio degli auguri col presidente cataldo e con gli impiegati e impiegate</t>
  </si>
  <si>
    <t xml:space="preserve">un ensamble musicale composto da musicisti e musiciste iracheni siriani e curdi nata nel 2017 </t>
  </si>
  <si>
    <t>voi comune mortali pensateci oggi a lui/lei domani a voi.</t>
  </si>
  <si>
    <t>chi è stato il/la sexsymbol di questa serata? berrettini ovviamente</t>
  </si>
  <si>
    <t xml:space="preserve">ma veramente qualcuno pensa che costoro si preoccupino di eleggere al quirinale uno/una che rappresenti veramente chi sta fuori dal parlamento? </t>
  </si>
  <si>
    <t>molti hanno giocato sporco quando hanno capito che si stava rischiando di eleggere uno/una fuori dal loro seminato</t>
  </si>
  <si>
    <t>se tifate altre squadre siete pregati/e de non rompe il cazzo e de favve i cazzi vostri. grazie.</t>
  </si>
  <si>
    <t>se tra i miei follower c'è qualche hater di cosmary è pregato/a di unfollowarmi grazie</t>
  </si>
  <si>
    <t xml:space="preserve"> #donciotti rappresenta gli uomini di chiesa che rispetto!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</si>
</sst>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1" zoomScale="70" zoomScaleNormal="70" workbookViewId="0">
      <selection activeCell="V9" sqref="V9"/>
    </sheetView>
  </sheetViews>
  <sheetFormatPr defaultRowHeight="14.4" x14ac:dyDescent="0.3"/>
  <cols>
    <col min="1" max="1" width="29.5546875" style="2" customWidth="1"/>
    <col min="2" max="4" width="9.109375" style="2"/>
    <col min="13" max="13" width="15.33203125" customWidth="1"/>
    <col min="15" max="15" width="12.88671875" customWidth="1"/>
    <col min="20" max="20" width="9.21875" bestFit="1" customWidth="1"/>
  </cols>
  <sheetData>
    <row r="1" spans="1:29" x14ac:dyDescent="0.3">
      <c r="A1" s="2" t="s">
        <v>0</v>
      </c>
      <c r="B1" s="2" t="s">
        <v>1</v>
      </c>
      <c r="C1" s="2" t="s">
        <v>59</v>
      </c>
      <c r="D1" s="2" t="s">
        <v>2</v>
      </c>
    </row>
    <row r="2" spans="1:29" x14ac:dyDescent="0.3">
      <c r="A2" s="2" t="s">
        <v>53</v>
      </c>
      <c r="B2" s="2">
        <v>0</v>
      </c>
      <c r="C2" s="2">
        <v>0</v>
      </c>
      <c r="D2" s="2" t="s">
        <v>3</v>
      </c>
      <c r="M2" t="s">
        <v>35</v>
      </c>
      <c r="N2" cm="1">
        <f t="array" ref="N2">SUMPRODUCT(-- (B2:B103=C2:C103))</f>
        <v>67</v>
      </c>
      <c r="O2">
        <f>SUM(N2:N3)</f>
        <v>102</v>
      </c>
      <c r="P2" s="1"/>
      <c r="U2" s="1"/>
    </row>
    <row r="3" spans="1:29" x14ac:dyDescent="0.3">
      <c r="A3" s="2" t="s">
        <v>65</v>
      </c>
      <c r="B3" s="2">
        <v>0</v>
      </c>
      <c r="C3" s="2">
        <v>0</v>
      </c>
      <c r="D3" s="2" t="s">
        <v>3</v>
      </c>
      <c r="M3" t="s">
        <v>36</v>
      </c>
      <c r="N3" cm="1">
        <f t="array" ref="N3">SUMPRODUCT(-- (B2:B103&lt;&gt;C2:C103))</f>
        <v>35</v>
      </c>
      <c r="P3" s="1"/>
    </row>
    <row r="4" spans="1:29" x14ac:dyDescent="0.3">
      <c r="A4" s="2" t="s">
        <v>66</v>
      </c>
      <c r="B4" s="2">
        <v>-0.25</v>
      </c>
      <c r="C4" s="2">
        <v>-0.25</v>
      </c>
      <c r="D4" s="2" t="s">
        <v>4</v>
      </c>
      <c r="N4" t="s">
        <v>38</v>
      </c>
      <c r="O4" t="s">
        <v>37</v>
      </c>
      <c r="P4" s="1" t="s">
        <v>39</v>
      </c>
      <c r="Q4" t="s">
        <v>40</v>
      </c>
      <c r="U4" t="s">
        <v>42</v>
      </c>
    </row>
    <row r="5" spans="1:29" x14ac:dyDescent="0.3">
      <c r="A5" s="2" t="s">
        <v>67</v>
      </c>
      <c r="B5" s="2">
        <v>-0.25</v>
      </c>
      <c r="C5" s="2">
        <v>-0.25</v>
      </c>
      <c r="D5" s="2" t="s">
        <v>4</v>
      </c>
      <c r="M5" t="s">
        <v>34</v>
      </c>
      <c r="N5">
        <f>COUNTIF(C2:C103,"&gt;0")</f>
        <v>30</v>
      </c>
      <c r="O5">
        <f>COUNTIF(C2:C103,"&lt;0")</f>
        <v>46</v>
      </c>
      <c r="P5">
        <f>COUNTIF(C2:C103,"=0")</f>
        <v>26</v>
      </c>
      <c r="Q5">
        <f>SUM(N5:P5)</f>
        <v>102</v>
      </c>
      <c r="U5" t="s">
        <v>44</v>
      </c>
      <c r="V5" t="s">
        <v>37</v>
      </c>
      <c r="W5" t="s">
        <v>45</v>
      </c>
      <c r="Z5" t="s">
        <v>50</v>
      </c>
      <c r="AA5" t="s">
        <v>47</v>
      </c>
      <c r="AB5" t="s">
        <v>48</v>
      </c>
      <c r="AC5" t="s">
        <v>52</v>
      </c>
    </row>
    <row r="6" spans="1:29" x14ac:dyDescent="0.3">
      <c r="A6" s="2" t="s">
        <v>5</v>
      </c>
      <c r="B6" s="2">
        <v>0</v>
      </c>
      <c r="C6" s="2">
        <v>0</v>
      </c>
      <c r="D6" s="2" t="s">
        <v>3</v>
      </c>
      <c r="M6" t="s">
        <v>41</v>
      </c>
      <c r="N6">
        <f>COUNTIF(B2:B103,"&gt;0")</f>
        <v>24</v>
      </c>
      <c r="O6">
        <f>COUNTIF(B2:B103,"&lt;0")</f>
        <v>37</v>
      </c>
      <c r="P6">
        <f>COUNTIF(B2:B103,"=0")</f>
        <v>41</v>
      </c>
      <c r="S6" t="s">
        <v>43</v>
      </c>
      <c r="T6" t="s">
        <v>46</v>
      </c>
      <c r="U6" cm="1">
        <f t="array" ref="U6">SUMPRODUCT((C2:C103&gt;0)*(B2:B103&gt;0))</f>
        <v>21</v>
      </c>
      <c r="V6" cm="1">
        <f t="array" ref="V6">SUMPRODUCT((C2:C103&gt;0)*(B2:B103&lt;0))</f>
        <v>2</v>
      </c>
      <c r="W6" cm="1">
        <f t="array" ref="W6">SUMPRODUCT((C2:C103&gt;0)*(B2:B103=0))</f>
        <v>7</v>
      </c>
      <c r="Y6" t="s">
        <v>49</v>
      </c>
      <c r="Z6" s="1">
        <v>0.6875</v>
      </c>
      <c r="AA6" s="1">
        <f>U6/SUM(U6:U8)</f>
        <v>0.875</v>
      </c>
      <c r="AB6" s="1">
        <f>2*PRODUCT(Z6:AA6)/SUM(Z6:AA6)</f>
        <v>0.77</v>
      </c>
    </row>
    <row r="7" spans="1:29" x14ac:dyDescent="0.3">
      <c r="A7" s="2" t="s">
        <v>6</v>
      </c>
      <c r="B7" s="2">
        <v>-0.25</v>
      </c>
      <c r="C7" s="2">
        <v>-0.25</v>
      </c>
      <c r="D7" s="2" t="s">
        <v>17</v>
      </c>
      <c r="P7" s="1"/>
      <c r="T7" t="s">
        <v>37</v>
      </c>
      <c r="U7" cm="1">
        <f t="array" ref="U7">SUMPRODUCT((C2:C103&lt;0)*(B2:B103&gt;0))</f>
        <v>1</v>
      </c>
      <c r="V7" cm="1">
        <f t="array" ref="V7">SUMPRODUCT((C2:C103&lt;0)*(B2:B103&lt;0))</f>
        <v>32</v>
      </c>
      <c r="W7" cm="1">
        <f t="array" ref="W7">SUMPRODUCT((C2:C103&lt;0)*(B2:B103=0))</f>
        <v>13</v>
      </c>
      <c r="Z7" s="1">
        <f>V7/SUM(U7,V7,W7)</f>
        <v>0.69565217391304346</v>
      </c>
      <c r="AA7" s="1">
        <f>V7/SUM(V6:V8)</f>
        <v>0.86486486486486491</v>
      </c>
      <c r="AB7" s="1">
        <f t="shared" ref="AB7:AB8" si="0">2*PRODUCT(Z7:AA7)/SUM(Z7:AA7)</f>
        <v>0.77108433734939752</v>
      </c>
    </row>
    <row r="8" spans="1:29" x14ac:dyDescent="0.3">
      <c r="A8" s="2" t="s">
        <v>7</v>
      </c>
      <c r="B8" s="2">
        <v>-0.25</v>
      </c>
      <c r="C8" s="2">
        <v>-0.25</v>
      </c>
      <c r="D8" s="2" t="s">
        <v>17</v>
      </c>
      <c r="M8" t="s">
        <v>49</v>
      </c>
      <c r="P8" s="1"/>
      <c r="T8" t="s">
        <v>45</v>
      </c>
      <c r="U8" cm="1">
        <f t="array" ref="U8">SUMPRODUCT((C2:C103=0)*(B2:B103&gt;0))</f>
        <v>2</v>
      </c>
      <c r="V8" cm="1">
        <f t="array" ref="V8">SUMPRODUCT((C2:C103=0)*(B2:B103&lt;0))</f>
        <v>3</v>
      </c>
      <c r="W8" cm="1">
        <f t="array" ref="W8">SUMPRODUCT((C2:C103=0)*(B2:B103=0))</f>
        <v>21</v>
      </c>
      <c r="Z8" s="1">
        <f>W8/SUM(U8,V8,W8)</f>
        <v>0.80769230769230771</v>
      </c>
      <c r="AA8" s="1">
        <f>W8/SUM(W6:W8)</f>
        <v>0.51219512195121952</v>
      </c>
      <c r="AB8" s="1">
        <f t="shared" si="0"/>
        <v>0.62686567164179108</v>
      </c>
    </row>
    <row r="9" spans="1:29" x14ac:dyDescent="0.3">
      <c r="A9" s="2" t="s">
        <v>68</v>
      </c>
      <c r="B9" s="2">
        <v>0.25</v>
      </c>
      <c r="C9" s="2">
        <v>0.25</v>
      </c>
      <c r="D9" s="2" t="s">
        <v>9</v>
      </c>
      <c r="P9" s="1"/>
      <c r="X9">
        <f>SUM(U6,V7,W8)</f>
        <v>74</v>
      </c>
      <c r="Z9" s="1"/>
      <c r="AA9" s="1"/>
      <c r="AB9" s="1"/>
    </row>
    <row r="10" spans="1:29" x14ac:dyDescent="0.3">
      <c r="A10" s="2" t="s">
        <v>8</v>
      </c>
      <c r="B10" s="2">
        <v>0.25</v>
      </c>
      <c r="C10" s="2">
        <v>0.25</v>
      </c>
      <c r="D10" s="2" t="s">
        <v>9</v>
      </c>
      <c r="P10" s="1"/>
      <c r="Y10" t="s">
        <v>51</v>
      </c>
      <c r="Z10" s="1">
        <f>AVERAGE(Z6:Z8)</f>
        <v>0.73028149386845043</v>
      </c>
      <c r="AA10" s="1">
        <f>AVERAGE(AA6:AA8)</f>
        <v>0.75068666227202818</v>
      </c>
      <c r="AB10" s="1">
        <f>AVERAGE(AB6:AB8)</f>
        <v>0.72265000299706283</v>
      </c>
      <c r="AC10">
        <f>X9/SUM(U6,V6,W6,W7,V7,U8,V8,W8,U7,)</f>
        <v>0.72549019607843135</v>
      </c>
    </row>
    <row r="11" spans="1:29" x14ac:dyDescent="0.3">
      <c r="A11" s="2" t="s">
        <v>69</v>
      </c>
      <c r="B11" s="2">
        <v>-0.25</v>
      </c>
      <c r="C11" s="2">
        <v>0.25</v>
      </c>
      <c r="D11" s="2" t="s">
        <v>4</v>
      </c>
      <c r="P11" s="1"/>
      <c r="AC11">
        <f>SUM(U6,V6,W6,W7,V7,U8,V8,W8,U7,)</f>
        <v>102</v>
      </c>
    </row>
    <row r="12" spans="1:29" x14ac:dyDescent="0.3">
      <c r="A12" s="2" t="s">
        <v>70</v>
      </c>
      <c r="B12" s="2">
        <v>0.35</v>
      </c>
      <c r="C12" s="2">
        <v>0.35</v>
      </c>
      <c r="D12" s="2" t="s">
        <v>10</v>
      </c>
      <c r="P12" s="1"/>
    </row>
    <row r="13" spans="1:29" x14ac:dyDescent="0.3">
      <c r="A13" s="2" t="s">
        <v>71</v>
      </c>
      <c r="B13" s="2">
        <v>0.25</v>
      </c>
      <c r="C13" s="2">
        <v>0.25</v>
      </c>
      <c r="D13" s="2" t="s">
        <v>9</v>
      </c>
      <c r="P13" s="1"/>
    </row>
    <row r="14" spans="1:29" x14ac:dyDescent="0.3">
      <c r="A14" s="2" t="s">
        <v>54</v>
      </c>
      <c r="B14" s="4">
        <v>0.25</v>
      </c>
      <c r="C14" s="4">
        <v>0</v>
      </c>
      <c r="D14" s="2" t="s">
        <v>9</v>
      </c>
      <c r="P14" s="1"/>
    </row>
    <row r="15" spans="1:29" x14ac:dyDescent="0.3">
      <c r="A15" s="2" t="s">
        <v>11</v>
      </c>
      <c r="B15" s="4">
        <v>0.25</v>
      </c>
      <c r="C15" s="4">
        <v>0</v>
      </c>
      <c r="D15" s="2" t="s">
        <v>9</v>
      </c>
      <c r="P15" s="1"/>
    </row>
    <row r="16" spans="1:29" x14ac:dyDescent="0.3">
      <c r="A16" s="2" t="s">
        <v>12</v>
      </c>
      <c r="B16" s="2">
        <v>0.25</v>
      </c>
      <c r="C16" s="2">
        <v>0.25</v>
      </c>
      <c r="D16" s="2" t="s">
        <v>9</v>
      </c>
      <c r="P16" s="1"/>
    </row>
    <row r="17" spans="1:16" x14ac:dyDescent="0.3">
      <c r="A17" s="2" t="s">
        <v>55</v>
      </c>
      <c r="B17" s="2">
        <v>0</v>
      </c>
      <c r="C17" s="2">
        <v>0</v>
      </c>
      <c r="D17" s="2" t="s">
        <v>3</v>
      </c>
      <c r="P17" s="1"/>
    </row>
    <row r="18" spans="1:16" x14ac:dyDescent="0.3">
      <c r="A18" s="2" t="s">
        <v>13</v>
      </c>
      <c r="B18" s="2">
        <v>-0.25</v>
      </c>
      <c r="C18" s="2">
        <v>-0.25</v>
      </c>
      <c r="D18" s="2" t="s">
        <v>60</v>
      </c>
      <c r="P18" s="1"/>
    </row>
    <row r="19" spans="1:16" x14ac:dyDescent="0.3">
      <c r="A19" s="2" t="s">
        <v>72</v>
      </c>
      <c r="B19" s="2">
        <v>0</v>
      </c>
      <c r="C19" s="2">
        <v>0</v>
      </c>
      <c r="D19" s="2" t="s">
        <v>3</v>
      </c>
      <c r="P19" s="1"/>
    </row>
    <row r="20" spans="1:16" x14ac:dyDescent="0.3">
      <c r="A20" s="2" t="s">
        <v>73</v>
      </c>
      <c r="B20" s="2">
        <v>-0.25</v>
      </c>
      <c r="C20" s="2">
        <v>0.25</v>
      </c>
      <c r="D20" s="2" t="s">
        <v>4</v>
      </c>
      <c r="P20" s="1"/>
    </row>
    <row r="21" spans="1:16" x14ac:dyDescent="0.3">
      <c r="A21" s="2" t="s">
        <v>56</v>
      </c>
      <c r="B21" s="2">
        <v>0</v>
      </c>
      <c r="C21" s="2">
        <v>0</v>
      </c>
      <c r="D21" s="2" t="s">
        <v>3</v>
      </c>
      <c r="P21" s="1"/>
    </row>
    <row r="22" spans="1:16" x14ac:dyDescent="0.3">
      <c r="A22" s="2" t="s">
        <v>14</v>
      </c>
      <c r="B22" s="2">
        <v>0</v>
      </c>
      <c r="C22" s="2">
        <v>0</v>
      </c>
      <c r="D22" s="2" t="s">
        <v>3</v>
      </c>
      <c r="P22" s="1"/>
    </row>
    <row r="23" spans="1:16" x14ac:dyDescent="0.3">
      <c r="A23" s="2" t="s">
        <v>15</v>
      </c>
      <c r="B23" s="2">
        <v>0</v>
      </c>
      <c r="C23" s="2">
        <v>0</v>
      </c>
      <c r="D23" s="2" t="s">
        <v>3</v>
      </c>
      <c r="P23" s="1"/>
    </row>
    <row r="24" spans="1:16" x14ac:dyDescent="0.3">
      <c r="A24" s="2" t="s">
        <v>74</v>
      </c>
      <c r="B24" s="2">
        <v>-0.25</v>
      </c>
      <c r="C24" s="2">
        <v>-0.25</v>
      </c>
      <c r="D24" s="2" t="s">
        <v>16</v>
      </c>
      <c r="P24" s="1"/>
    </row>
    <row r="25" spans="1:16" x14ac:dyDescent="0.3">
      <c r="A25" s="2" t="s">
        <v>75</v>
      </c>
      <c r="B25" s="2">
        <v>0</v>
      </c>
      <c r="C25" s="2">
        <v>0</v>
      </c>
      <c r="D25" s="2" t="s">
        <v>3</v>
      </c>
      <c r="P25" s="1"/>
    </row>
    <row r="26" spans="1:16" x14ac:dyDescent="0.3">
      <c r="A26" s="2" t="s">
        <v>76</v>
      </c>
      <c r="B26" s="2">
        <v>0</v>
      </c>
      <c r="C26" s="2">
        <v>0</v>
      </c>
      <c r="D26" s="2" t="s">
        <v>3</v>
      </c>
      <c r="P26" s="1"/>
    </row>
    <row r="27" spans="1:16" x14ac:dyDescent="0.3">
      <c r="A27" s="2" t="s">
        <v>77</v>
      </c>
      <c r="B27" s="2">
        <v>-0.25</v>
      </c>
      <c r="C27" s="2">
        <v>-0.25</v>
      </c>
      <c r="D27" s="2" t="s">
        <v>17</v>
      </c>
      <c r="P27" s="1"/>
    </row>
    <row r="28" spans="1:16" x14ac:dyDescent="0.3">
      <c r="A28" s="2" t="s">
        <v>18</v>
      </c>
      <c r="B28" s="2">
        <v>0.2</v>
      </c>
      <c r="C28" s="2">
        <v>0.2</v>
      </c>
      <c r="D28" s="2" t="s">
        <v>19</v>
      </c>
      <c r="P28" s="1"/>
    </row>
    <row r="29" spans="1:16" x14ac:dyDescent="0.3">
      <c r="A29" s="2" t="s">
        <v>78</v>
      </c>
      <c r="B29" s="2">
        <v>0</v>
      </c>
      <c r="C29" s="2">
        <v>0</v>
      </c>
      <c r="D29" s="2" t="s">
        <v>3</v>
      </c>
      <c r="P29" s="1"/>
    </row>
    <row r="30" spans="1:16" x14ac:dyDescent="0.3">
      <c r="A30" s="2" t="s">
        <v>79</v>
      </c>
      <c r="B30" s="2">
        <v>0</v>
      </c>
      <c r="C30" s="2">
        <v>-0.25</v>
      </c>
      <c r="D30" s="2" t="s">
        <v>3</v>
      </c>
      <c r="P30" s="1"/>
    </row>
    <row r="31" spans="1:16" x14ac:dyDescent="0.3">
      <c r="A31" s="2" t="s">
        <v>20</v>
      </c>
      <c r="B31" s="2">
        <v>-0.25</v>
      </c>
      <c r="C31" s="3">
        <v>0</v>
      </c>
      <c r="D31" s="2" t="s">
        <v>17</v>
      </c>
      <c r="P31" s="1"/>
    </row>
    <row r="32" spans="1:16" x14ac:dyDescent="0.3">
      <c r="A32" s="2" t="s">
        <v>80</v>
      </c>
      <c r="B32" s="2">
        <v>0</v>
      </c>
      <c r="C32" s="3">
        <v>0</v>
      </c>
      <c r="D32" s="2" t="s">
        <v>3</v>
      </c>
      <c r="P32" s="1"/>
    </row>
    <row r="33" spans="1:16" x14ac:dyDescent="0.3">
      <c r="A33" s="2" t="s">
        <v>21</v>
      </c>
      <c r="B33" s="2">
        <v>-0.25</v>
      </c>
      <c r="C33" s="2">
        <v>-0.25</v>
      </c>
      <c r="D33" s="2" t="s">
        <v>4</v>
      </c>
      <c r="P33" s="1"/>
    </row>
    <row r="34" spans="1:16" x14ac:dyDescent="0.3">
      <c r="A34" s="2" t="s">
        <v>81</v>
      </c>
      <c r="B34" s="2">
        <v>0</v>
      </c>
      <c r="C34" s="2">
        <v>0</v>
      </c>
      <c r="D34" s="2" t="s">
        <v>3</v>
      </c>
      <c r="P34" s="1"/>
    </row>
    <row r="35" spans="1:16" x14ac:dyDescent="0.3">
      <c r="A35" s="2" t="s">
        <v>82</v>
      </c>
      <c r="B35" s="2">
        <v>-0.25</v>
      </c>
      <c r="C35" s="2">
        <v>-0.25</v>
      </c>
      <c r="D35" s="2" t="s">
        <v>17</v>
      </c>
      <c r="P35" s="1"/>
    </row>
    <row r="36" spans="1:16" x14ac:dyDescent="0.3">
      <c r="A36" s="2" t="s">
        <v>22</v>
      </c>
      <c r="B36" s="2">
        <v>0</v>
      </c>
      <c r="C36" s="2">
        <v>0</v>
      </c>
      <c r="D36" s="2" t="s">
        <v>3</v>
      </c>
      <c r="P36" s="1"/>
    </row>
    <row r="37" spans="1:16" x14ac:dyDescent="0.3">
      <c r="A37" s="2" t="s">
        <v>23</v>
      </c>
      <c r="B37" s="4">
        <v>0</v>
      </c>
      <c r="C37" s="4">
        <v>-0.25</v>
      </c>
      <c r="D37" s="2" t="s">
        <v>3</v>
      </c>
      <c r="P37" s="1"/>
    </row>
    <row r="38" spans="1:16" x14ac:dyDescent="0.3">
      <c r="A38" s="2" t="s">
        <v>83</v>
      </c>
      <c r="B38" s="4">
        <v>0</v>
      </c>
      <c r="C38" s="4">
        <v>-0.25</v>
      </c>
      <c r="D38" s="2" t="s">
        <v>3</v>
      </c>
      <c r="P38" s="1"/>
    </row>
    <row r="39" spans="1:16" x14ac:dyDescent="0.3">
      <c r="A39" s="2" t="s">
        <v>84</v>
      </c>
      <c r="B39" s="2">
        <v>0.2</v>
      </c>
      <c r="C39" s="2">
        <v>0.2</v>
      </c>
      <c r="D39" s="2" t="s">
        <v>19</v>
      </c>
      <c r="P39" s="1"/>
    </row>
    <row r="40" spans="1:16" x14ac:dyDescent="0.3">
      <c r="A40" s="2" t="s">
        <v>85</v>
      </c>
      <c r="B40" s="2">
        <v>0.25</v>
      </c>
      <c r="C40" s="2">
        <v>0.25</v>
      </c>
      <c r="D40" s="2" t="s">
        <v>9</v>
      </c>
      <c r="P40" s="1"/>
    </row>
    <row r="41" spans="1:16" x14ac:dyDescent="0.3">
      <c r="A41" s="2" t="s">
        <v>86</v>
      </c>
      <c r="B41" s="2">
        <v>0</v>
      </c>
      <c r="C41" s="2">
        <v>0.25</v>
      </c>
      <c r="D41" s="2" t="s">
        <v>3</v>
      </c>
      <c r="P41" s="1"/>
    </row>
    <row r="42" spans="1:16" x14ac:dyDescent="0.3">
      <c r="A42" s="2" t="s">
        <v>24</v>
      </c>
      <c r="B42" s="2">
        <v>0.2</v>
      </c>
      <c r="C42" s="2">
        <v>0.3</v>
      </c>
      <c r="D42" s="2" t="s">
        <v>25</v>
      </c>
      <c r="P42" s="1"/>
    </row>
    <row r="43" spans="1:16" x14ac:dyDescent="0.3">
      <c r="A43" s="2" t="s">
        <v>87</v>
      </c>
      <c r="B43" s="2">
        <v>0.25</v>
      </c>
      <c r="C43" s="2">
        <v>0.35</v>
      </c>
      <c r="D43" s="2" t="s">
        <v>26</v>
      </c>
      <c r="P43" s="1"/>
    </row>
    <row r="44" spans="1:16" x14ac:dyDescent="0.3">
      <c r="A44" s="2" t="s">
        <v>88</v>
      </c>
      <c r="B44" s="2">
        <v>0.2</v>
      </c>
      <c r="C44" s="2">
        <v>0.2</v>
      </c>
      <c r="D44" s="2" t="s">
        <v>19</v>
      </c>
      <c r="P44" s="1"/>
    </row>
    <row r="45" spans="1:16" x14ac:dyDescent="0.3">
      <c r="A45" s="2" t="s">
        <v>89</v>
      </c>
      <c r="B45" s="2">
        <v>-0.25</v>
      </c>
      <c r="C45" s="2">
        <v>0</v>
      </c>
      <c r="D45" s="2" t="s">
        <v>4</v>
      </c>
      <c r="P45" s="1"/>
    </row>
    <row r="46" spans="1:16" x14ac:dyDescent="0.3">
      <c r="A46" s="2" t="s">
        <v>90</v>
      </c>
      <c r="B46" s="2">
        <v>-0.25</v>
      </c>
      <c r="C46" s="2">
        <v>-0.25</v>
      </c>
      <c r="D46" s="2" t="s">
        <v>4</v>
      </c>
      <c r="P46" s="1"/>
    </row>
    <row r="47" spans="1:16" x14ac:dyDescent="0.3">
      <c r="A47" s="2" t="s">
        <v>91</v>
      </c>
      <c r="B47" s="2">
        <v>-0.25</v>
      </c>
      <c r="C47" s="2">
        <v>-0.25</v>
      </c>
      <c r="D47" s="2" t="s">
        <v>17</v>
      </c>
      <c r="P47" s="1"/>
    </row>
    <row r="48" spans="1:16" x14ac:dyDescent="0.3">
      <c r="A48" s="2" t="s">
        <v>27</v>
      </c>
      <c r="B48" s="2">
        <v>-0.25</v>
      </c>
      <c r="C48" s="2">
        <v>-0.25</v>
      </c>
      <c r="D48" s="2" t="s">
        <v>4</v>
      </c>
      <c r="P48" s="1"/>
    </row>
    <row r="49" spans="1:16" x14ac:dyDescent="0.3">
      <c r="A49" s="2" t="s">
        <v>92</v>
      </c>
      <c r="B49" s="2">
        <v>-0.25</v>
      </c>
      <c r="C49" s="2">
        <v>-0.25</v>
      </c>
      <c r="D49" s="2" t="s">
        <v>17</v>
      </c>
      <c r="P49" s="1"/>
    </row>
    <row r="50" spans="1:16" x14ac:dyDescent="0.3">
      <c r="A50" s="2" t="s">
        <v>28</v>
      </c>
      <c r="B50" s="2">
        <v>0</v>
      </c>
      <c r="C50" s="2">
        <v>0.25</v>
      </c>
      <c r="D50" s="2" t="s">
        <v>3</v>
      </c>
      <c r="P50" s="1"/>
    </row>
    <row r="51" spans="1:16" x14ac:dyDescent="0.3">
      <c r="A51" s="2" t="s">
        <v>93</v>
      </c>
      <c r="B51" s="2">
        <v>-0.25</v>
      </c>
      <c r="C51" s="2">
        <v>-0.25</v>
      </c>
      <c r="D51" s="2" t="s">
        <v>29</v>
      </c>
      <c r="P51" s="1"/>
    </row>
    <row r="52" spans="1:16" x14ac:dyDescent="0.3">
      <c r="A52" s="2" t="s">
        <v>139</v>
      </c>
      <c r="B52" s="4">
        <v>-0.25</v>
      </c>
      <c r="C52" s="4">
        <v>0</v>
      </c>
      <c r="D52" s="2" t="s">
        <v>17</v>
      </c>
      <c r="P52" s="1"/>
    </row>
    <row r="53" spans="1:16" x14ac:dyDescent="0.3">
      <c r="A53" s="2" t="s">
        <v>94</v>
      </c>
      <c r="B53" s="2">
        <v>-0.25</v>
      </c>
      <c r="C53" s="2">
        <v>-0.25</v>
      </c>
      <c r="D53" s="2" t="s">
        <v>17</v>
      </c>
      <c r="P53" s="1"/>
    </row>
    <row r="54" spans="1:16" x14ac:dyDescent="0.3">
      <c r="A54" s="2" t="s">
        <v>95</v>
      </c>
      <c r="B54" s="2">
        <v>-0.25</v>
      </c>
      <c r="C54" s="2">
        <v>-0.5</v>
      </c>
      <c r="D54" s="2" t="s">
        <v>29</v>
      </c>
      <c r="P54" s="1"/>
    </row>
    <row r="55" spans="1:16" x14ac:dyDescent="0.3">
      <c r="A55" s="2" t="s">
        <v>96</v>
      </c>
      <c r="B55" s="2">
        <v>0</v>
      </c>
      <c r="C55" s="2">
        <v>-0.25</v>
      </c>
      <c r="D55" s="2" t="s">
        <v>3</v>
      </c>
      <c r="P55" s="1"/>
    </row>
    <row r="56" spans="1:16" x14ac:dyDescent="0.3">
      <c r="A56" s="2" t="s">
        <v>30</v>
      </c>
      <c r="B56" s="2">
        <v>0</v>
      </c>
      <c r="C56" s="2">
        <v>-0.25</v>
      </c>
      <c r="D56" s="2" t="s">
        <v>3</v>
      </c>
      <c r="P56" s="1"/>
    </row>
    <row r="57" spans="1:16" x14ac:dyDescent="0.3">
      <c r="A57" s="2" t="s">
        <v>97</v>
      </c>
      <c r="B57" s="2">
        <v>0.25</v>
      </c>
      <c r="C57" s="2">
        <v>0.25</v>
      </c>
      <c r="D57" s="2" t="s">
        <v>9</v>
      </c>
      <c r="P57" s="1"/>
    </row>
    <row r="58" spans="1:16" x14ac:dyDescent="0.3">
      <c r="A58" s="2" t="s">
        <v>98</v>
      </c>
      <c r="B58" s="2">
        <v>-0.25</v>
      </c>
      <c r="C58" s="2">
        <v>-0.25</v>
      </c>
      <c r="D58" s="2" t="s">
        <v>17</v>
      </c>
      <c r="P58" s="1"/>
    </row>
    <row r="59" spans="1:16" x14ac:dyDescent="0.3">
      <c r="A59" s="2" t="s">
        <v>31</v>
      </c>
      <c r="B59" s="2">
        <v>0</v>
      </c>
      <c r="C59" s="2">
        <v>-0.25</v>
      </c>
      <c r="D59" s="2" t="s">
        <v>3</v>
      </c>
      <c r="P59" s="1"/>
    </row>
    <row r="60" spans="1:16" x14ac:dyDescent="0.3">
      <c r="A60" s="2" t="s">
        <v>32</v>
      </c>
      <c r="B60" s="2">
        <v>-0.25</v>
      </c>
      <c r="C60" s="2">
        <v>-0.25</v>
      </c>
      <c r="D60" s="2" t="s">
        <v>17</v>
      </c>
    </row>
    <row r="61" spans="1:16" x14ac:dyDescent="0.3">
      <c r="A61" s="2" t="s">
        <v>33</v>
      </c>
      <c r="B61" s="2">
        <v>-0.25</v>
      </c>
      <c r="C61" s="2">
        <v>-0.25</v>
      </c>
      <c r="D61" s="2" t="s">
        <v>17</v>
      </c>
    </row>
    <row r="62" spans="1:16" x14ac:dyDescent="0.3">
      <c r="A62" s="2" t="s">
        <v>99</v>
      </c>
      <c r="B62" s="2">
        <v>-0.25</v>
      </c>
      <c r="C62" s="2">
        <v>-0.25</v>
      </c>
      <c r="D62" s="2" t="s">
        <v>4</v>
      </c>
    </row>
    <row r="63" spans="1:16" x14ac:dyDescent="0.3">
      <c r="A63" s="2" t="s">
        <v>100</v>
      </c>
      <c r="B63" s="2">
        <v>-0.25</v>
      </c>
      <c r="C63" s="2">
        <v>-0.25</v>
      </c>
      <c r="D63" s="2" t="s">
        <v>17</v>
      </c>
    </row>
    <row r="64" spans="1:16" x14ac:dyDescent="0.3">
      <c r="A64" s="2" t="s">
        <v>101</v>
      </c>
      <c r="B64" s="2">
        <v>0.25</v>
      </c>
      <c r="C64" s="2">
        <v>0.25</v>
      </c>
      <c r="D64" s="2" t="s">
        <v>9</v>
      </c>
    </row>
    <row r="65" spans="1:4" x14ac:dyDescent="0.3">
      <c r="A65" s="2" t="s">
        <v>102</v>
      </c>
      <c r="B65" s="2">
        <v>-0.25</v>
      </c>
      <c r="C65" s="2">
        <v>-0.25</v>
      </c>
      <c r="D65" s="2" t="s">
        <v>4</v>
      </c>
    </row>
    <row r="66" spans="1:4" x14ac:dyDescent="0.3">
      <c r="A66" s="2" t="s">
        <v>103</v>
      </c>
      <c r="B66" s="2">
        <v>0</v>
      </c>
      <c r="C66" s="2">
        <v>0</v>
      </c>
      <c r="D66" s="2" t="s">
        <v>3</v>
      </c>
    </row>
    <row r="67" spans="1:4" x14ac:dyDescent="0.3">
      <c r="A67" s="2" t="s">
        <v>104</v>
      </c>
      <c r="B67" s="2">
        <v>-0.25</v>
      </c>
      <c r="C67" s="2">
        <v>-0.25</v>
      </c>
      <c r="D67" s="2" t="s">
        <v>60</v>
      </c>
    </row>
    <row r="68" spans="1:4" x14ac:dyDescent="0.3">
      <c r="A68" s="2" t="s">
        <v>105</v>
      </c>
      <c r="B68" s="2">
        <v>0</v>
      </c>
      <c r="C68" s="2">
        <v>0</v>
      </c>
      <c r="D68" s="2" t="s">
        <v>3</v>
      </c>
    </row>
    <row r="69" spans="1:4" x14ac:dyDescent="0.3">
      <c r="A69" s="2" t="s">
        <v>106</v>
      </c>
      <c r="B69" s="2">
        <v>0</v>
      </c>
      <c r="C69" s="2">
        <v>-0.25</v>
      </c>
      <c r="D69" s="2" t="s">
        <v>3</v>
      </c>
    </row>
    <row r="70" spans="1:4" x14ac:dyDescent="0.3">
      <c r="A70" s="2" t="s">
        <v>107</v>
      </c>
      <c r="B70" s="2">
        <v>0.25</v>
      </c>
      <c r="C70" s="2">
        <v>0.1</v>
      </c>
      <c r="D70" s="2" t="s">
        <v>26</v>
      </c>
    </row>
    <row r="71" spans="1:4" x14ac:dyDescent="0.3">
      <c r="A71" s="2" t="s">
        <v>108</v>
      </c>
      <c r="B71" s="2">
        <v>0.25</v>
      </c>
      <c r="C71" s="2">
        <v>-0.25</v>
      </c>
      <c r="D71" s="2" t="s">
        <v>9</v>
      </c>
    </row>
    <row r="72" spans="1:4" x14ac:dyDescent="0.3">
      <c r="A72" s="2" t="s">
        <v>109</v>
      </c>
      <c r="B72" s="4">
        <v>0</v>
      </c>
      <c r="C72" s="4">
        <v>-0.25</v>
      </c>
      <c r="D72" s="2" t="s">
        <v>3</v>
      </c>
    </row>
    <row r="73" spans="1:4" x14ac:dyDescent="0.3">
      <c r="A73" s="2" t="s">
        <v>110</v>
      </c>
      <c r="B73" s="2">
        <v>-0.25</v>
      </c>
      <c r="C73" s="2">
        <v>-0.25</v>
      </c>
      <c r="D73" s="2" t="s">
        <v>60</v>
      </c>
    </row>
    <row r="74" spans="1:4" x14ac:dyDescent="0.3">
      <c r="A74" s="2" t="s">
        <v>111</v>
      </c>
      <c r="B74" s="2">
        <v>0.1</v>
      </c>
      <c r="C74" s="2">
        <v>0.25</v>
      </c>
      <c r="D74" s="2" t="s">
        <v>61</v>
      </c>
    </row>
    <row r="75" spans="1:4" x14ac:dyDescent="0.3">
      <c r="A75" s="2" t="s">
        <v>112</v>
      </c>
      <c r="B75" s="2">
        <v>0.1</v>
      </c>
      <c r="C75" s="2">
        <v>0.25</v>
      </c>
      <c r="D75" s="2" t="s">
        <v>61</v>
      </c>
    </row>
    <row r="76" spans="1:4" x14ac:dyDescent="0.3">
      <c r="A76" s="2" t="s">
        <v>113</v>
      </c>
      <c r="B76" s="2">
        <v>0.1</v>
      </c>
      <c r="C76" s="2">
        <v>0.25</v>
      </c>
      <c r="D76" s="2" t="s">
        <v>61</v>
      </c>
    </row>
    <row r="77" spans="1:4" x14ac:dyDescent="0.3">
      <c r="A77" s="2" t="s">
        <v>114</v>
      </c>
      <c r="B77" s="2">
        <v>0</v>
      </c>
      <c r="C77" s="2">
        <v>0</v>
      </c>
      <c r="D77" s="2" t="s">
        <v>3</v>
      </c>
    </row>
    <row r="78" spans="1:4" x14ac:dyDescent="0.3">
      <c r="A78" s="2" t="s">
        <v>115</v>
      </c>
      <c r="B78" s="4">
        <v>0</v>
      </c>
      <c r="C78" s="4">
        <v>-0.25</v>
      </c>
      <c r="D78" s="2" t="s">
        <v>3</v>
      </c>
    </row>
    <row r="79" spans="1:4" x14ac:dyDescent="0.3">
      <c r="A79" s="2" t="s">
        <v>116</v>
      </c>
      <c r="B79" s="4">
        <v>0</v>
      </c>
      <c r="C79" s="4">
        <v>-0.25</v>
      </c>
      <c r="D79" s="2" t="s">
        <v>3</v>
      </c>
    </row>
    <row r="80" spans="1:4" x14ac:dyDescent="0.3">
      <c r="A80" s="2" t="s">
        <v>117</v>
      </c>
      <c r="B80" s="2">
        <v>-0.25</v>
      </c>
      <c r="C80" s="2">
        <v>-0.25</v>
      </c>
      <c r="D80" s="2" t="s">
        <v>4</v>
      </c>
    </row>
    <row r="81" spans="1:4" x14ac:dyDescent="0.3">
      <c r="A81" s="2" t="s">
        <v>118</v>
      </c>
      <c r="B81" s="2">
        <v>0</v>
      </c>
      <c r="C81" s="2">
        <v>0</v>
      </c>
      <c r="D81" s="2" t="s">
        <v>3</v>
      </c>
    </row>
    <row r="82" spans="1:4" x14ac:dyDescent="0.3">
      <c r="A82" s="2" t="s">
        <v>119</v>
      </c>
      <c r="B82" s="2">
        <v>0</v>
      </c>
      <c r="C82" s="2">
        <v>0</v>
      </c>
      <c r="D82" s="2" t="s">
        <v>3</v>
      </c>
    </row>
    <row r="83" spans="1:4" x14ac:dyDescent="0.3">
      <c r="A83" s="2" t="s">
        <v>120</v>
      </c>
      <c r="B83" s="2">
        <v>0</v>
      </c>
      <c r="C83" s="2">
        <v>0</v>
      </c>
      <c r="D83" s="2" t="s">
        <v>3</v>
      </c>
    </row>
    <row r="84" spans="1:4" x14ac:dyDescent="0.3">
      <c r="A84" s="2" t="s">
        <v>121</v>
      </c>
      <c r="B84" s="2">
        <v>-0.25</v>
      </c>
      <c r="C84" s="2">
        <v>-0.25</v>
      </c>
      <c r="D84" s="2" t="s">
        <v>60</v>
      </c>
    </row>
    <row r="85" spans="1:4" x14ac:dyDescent="0.3">
      <c r="A85" s="2" t="s">
        <v>57</v>
      </c>
      <c r="B85" s="2">
        <v>-0.25</v>
      </c>
      <c r="C85" s="2">
        <v>-0.25</v>
      </c>
      <c r="D85" s="2" t="s">
        <v>62</v>
      </c>
    </row>
    <row r="86" spans="1:4" x14ac:dyDescent="0.3">
      <c r="A86" s="2" t="s">
        <v>122</v>
      </c>
      <c r="B86" s="4">
        <v>0</v>
      </c>
      <c r="C86" s="4">
        <v>-0.25</v>
      </c>
      <c r="D86" s="2" t="s">
        <v>3</v>
      </c>
    </row>
    <row r="87" spans="1:4" x14ac:dyDescent="0.3">
      <c r="A87" s="2" t="s">
        <v>123</v>
      </c>
      <c r="B87" s="2">
        <v>-0.25</v>
      </c>
      <c r="C87" s="2">
        <v>-0.25</v>
      </c>
      <c r="D87" s="2" t="s">
        <v>29</v>
      </c>
    </row>
    <row r="88" spans="1:4" x14ac:dyDescent="0.3">
      <c r="A88" s="2" t="s">
        <v>124</v>
      </c>
      <c r="B88" s="2">
        <v>-0.25</v>
      </c>
      <c r="C88" s="2">
        <v>-0.25</v>
      </c>
      <c r="D88" s="2" t="s">
        <v>62</v>
      </c>
    </row>
    <row r="89" spans="1:4" x14ac:dyDescent="0.3">
      <c r="A89" s="2" t="s">
        <v>125</v>
      </c>
      <c r="B89" s="4">
        <v>0</v>
      </c>
      <c r="C89" s="4">
        <v>-0.25</v>
      </c>
      <c r="D89" s="2" t="s">
        <v>3</v>
      </c>
    </row>
    <row r="90" spans="1:4" x14ac:dyDescent="0.3">
      <c r="A90" s="2" t="s">
        <v>126</v>
      </c>
      <c r="B90" s="4">
        <v>0</v>
      </c>
      <c r="C90" s="4">
        <v>-0.25</v>
      </c>
      <c r="D90" s="2" t="s">
        <v>3</v>
      </c>
    </row>
    <row r="91" spans="1:4" x14ac:dyDescent="0.3">
      <c r="A91" s="2" t="s">
        <v>127</v>
      </c>
      <c r="B91" s="2">
        <v>0</v>
      </c>
      <c r="C91" s="2">
        <v>0</v>
      </c>
      <c r="D91" s="2" t="s">
        <v>3</v>
      </c>
    </row>
    <row r="92" spans="1:4" x14ac:dyDescent="0.3">
      <c r="A92" s="2" t="s">
        <v>128</v>
      </c>
      <c r="B92" s="2">
        <v>-0.25</v>
      </c>
      <c r="C92" s="2">
        <v>-0.25</v>
      </c>
      <c r="D92" s="2" t="s">
        <v>4</v>
      </c>
    </row>
    <row r="93" spans="1:4" x14ac:dyDescent="0.3">
      <c r="A93" s="2" t="s">
        <v>129</v>
      </c>
      <c r="B93" s="2">
        <v>-0.25</v>
      </c>
      <c r="C93" s="2">
        <v>-0.25</v>
      </c>
      <c r="D93" s="2" t="s">
        <v>17</v>
      </c>
    </row>
    <row r="94" spans="1:4" x14ac:dyDescent="0.3">
      <c r="A94" s="2" t="s">
        <v>130</v>
      </c>
      <c r="B94" s="2">
        <v>-0.5</v>
      </c>
      <c r="C94" s="2">
        <v>-0.5</v>
      </c>
      <c r="D94" s="2" t="s">
        <v>63</v>
      </c>
    </row>
    <row r="95" spans="1:4" x14ac:dyDescent="0.3">
      <c r="A95" s="2" t="s">
        <v>131</v>
      </c>
      <c r="B95" s="4">
        <v>0</v>
      </c>
      <c r="C95" s="4">
        <v>0.25</v>
      </c>
      <c r="D95" s="2" t="s">
        <v>3</v>
      </c>
    </row>
    <row r="96" spans="1:4" x14ac:dyDescent="0.3">
      <c r="A96" s="2" t="s">
        <v>132</v>
      </c>
      <c r="B96" s="4">
        <v>0</v>
      </c>
      <c r="C96" s="4">
        <v>0.25</v>
      </c>
      <c r="D96" s="2" t="s">
        <v>3</v>
      </c>
    </row>
    <row r="97" spans="1:4" x14ac:dyDescent="0.3">
      <c r="A97" s="2" t="s">
        <v>133</v>
      </c>
      <c r="B97" s="4">
        <v>0</v>
      </c>
      <c r="C97" s="4">
        <v>0.25</v>
      </c>
      <c r="D97" s="2" t="s">
        <v>3</v>
      </c>
    </row>
    <row r="98" spans="1:4" x14ac:dyDescent="0.3">
      <c r="A98" s="2" t="s">
        <v>134</v>
      </c>
      <c r="B98" s="2">
        <v>0.1</v>
      </c>
      <c r="C98" s="2">
        <v>0.1</v>
      </c>
      <c r="D98" s="2" t="s">
        <v>61</v>
      </c>
    </row>
    <row r="99" spans="1:4" x14ac:dyDescent="0.3">
      <c r="A99" s="2" t="s">
        <v>135</v>
      </c>
      <c r="B99" s="4">
        <v>0</v>
      </c>
      <c r="C99" s="4">
        <v>0.1</v>
      </c>
      <c r="D99" s="2" t="s">
        <v>3</v>
      </c>
    </row>
    <row r="100" spans="1:4" x14ac:dyDescent="0.3">
      <c r="A100" s="2" t="s">
        <v>136</v>
      </c>
      <c r="B100" s="4">
        <v>0</v>
      </c>
      <c r="C100" s="4">
        <v>0.1</v>
      </c>
      <c r="D100" s="2" t="s">
        <v>3</v>
      </c>
    </row>
    <row r="101" spans="1:4" x14ac:dyDescent="0.3">
      <c r="A101" s="2" t="s">
        <v>137</v>
      </c>
      <c r="B101" s="2">
        <v>0.1</v>
      </c>
      <c r="C101" s="2">
        <v>0.1</v>
      </c>
      <c r="D101" s="2" t="s">
        <v>64</v>
      </c>
    </row>
    <row r="102" spans="1:4" x14ac:dyDescent="0.3">
      <c r="A102" s="2" t="s">
        <v>138</v>
      </c>
      <c r="B102" s="2">
        <v>0.1</v>
      </c>
      <c r="C102" s="2">
        <v>0.1</v>
      </c>
      <c r="D102" s="2" t="s">
        <v>64</v>
      </c>
    </row>
    <row r="103" spans="1:4" x14ac:dyDescent="0.3">
      <c r="A103" s="2" t="s">
        <v>58</v>
      </c>
      <c r="B103" s="2">
        <v>0.25</v>
      </c>
      <c r="C103" s="2">
        <v>0.25</v>
      </c>
      <c r="D103" s="2" t="s">
        <v>26</v>
      </c>
    </row>
  </sheetData>
  <autoFilter ref="A1:D10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Alessia</cp:lastModifiedBy>
  <dcterms:created xsi:type="dcterms:W3CDTF">2022-01-21T23:58:09Z</dcterms:created>
  <dcterms:modified xsi:type="dcterms:W3CDTF">2022-02-02T16:21:52Z</dcterms:modified>
</cp:coreProperties>
</file>