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u41ecx\Documents\GitHub\P-AppMobile\JDT\"/>
    </mc:Choice>
  </mc:AlternateContent>
  <xr:revisionPtr revIDLastSave="0" documentId="13_ncr:1_{D808043F-452D-4FCD-9857-1D2BA54269BC}"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840" yWindow="2730" windowWidth="21600" windowHeight="11385"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<sst xmlns="http://schemas.openxmlformats.org/spreadsheetml/2006/main" count="53" uniqueCount="41">
  <si>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</si>
  <si>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</si>
  <si>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</si>
  <si>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</si>
  <si>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</si>
  <si>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</si>
  <si>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</si>
  <si>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</si>
  <si>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</si>
  <si>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</si>
  <si>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</si>
  <si>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</si>
  <si>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</si>
  <si>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</si>
  <si>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</si>
  <si>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</si>
  <si>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</si>
  <si>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</si>
  <si>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</si>
  <si>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</si>
  <si>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</si>
  <si>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</si>
  <si>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</si>
  <si>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18.03.2024  au 27.05.2024</t>
  </si>
  <si>
    <t>P_App - 335 - Passion Lecture</t>
  </si>
  <si>
    <t>heure</t>
  </si>
  <si>
    <t>Activité</t>
  </si>
  <si>
    <t>Remarque / problème</t>
  </si>
  <si>
    <t>Lecture du cahier des charge et du document sur le stockage de données en binaire MySQL BLOB</t>
  </si>
  <si>
    <t>Maquette de l'application mobile sur figma</t>
  </si>
  <si>
    <t>Alessio Lopardo</t>
  </si>
  <si>
    <t>Présentation du projet, inscription sur le marcket place et mise en place des fichiers de projet, repo git</t>
  </si>
  <si>
    <t>Finalisation des maquettes, design du menu hamburger, de la bibliothèque et ajout des commentaires de la maquette.</t>
  </si>
  <si>
    <t>Mise en place du projet MAUI et de l'émulateur android</t>
  </si>
  <si>
    <t xml:space="preserve">Code de la page tableau de bord </t>
  </si>
  <si>
    <t>Rajout des icons sur la maquette pour la bar menu</t>
  </si>
  <si>
    <t>Recherche fonctionnalité de redirection sur une autre page lors de la sélection d'un bouton / image.</t>
  </si>
  <si>
    <t>Recherche fonctionnalité de model / template pour l'affichage des livres.</t>
  </si>
  <si>
    <t>Mise en place du menu tab en bas de l'écran pour naviguer entre la liste de livre et le livre en lecture.</t>
  </si>
  <si>
    <t>Factorisation de la mise en forme de la page de liste. Création de la grid pour la mise en page et disposition des livre. Petits problème pour afficher les livre, en changer la source de celle local a celle sur internet les livres s'affichaient. Pour le bord des livre problème avec la balise "border" car elle n'accepte qu'un seul élément, la balise "frame" et plus efficace.</t>
  </si>
  <si>
    <t>Recherche et mise en place d'une palette de couleur.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</si>
</sst>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c:v>
                </c:pt>
                <c:pt idx="1">
                  <c:v>0.2326388888888889</c:v>
                </c:pt>
                <c:pt idx="2">
                  <c:v>0</c:v>
                </c:pt>
                <c:pt idx="3">
                  <c:v>2.0833333333333332E-2</c:v>
                </c:pt>
                <c:pt idx="4">
                  <c:v>3.125E-2</c:v>
                </c:pt>
                <c:pt idx="5">
                  <c:v>0</c:v>
                </c:pt>
                <c:pt idx="6">
                  <c:v>2.7777777777777776E-2</c:v>
                </c:pt>
                <c:pt idx="7">
                  <c:v>0</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14" activePane="bottomLeft" state="frozen"/>
      <selection pane="bottomLeft" activeCell="F20" sqref="F20"/>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30</v>
      </c>
      <c r="D2" s="55"/>
      <c r="E2" s="55"/>
      <c r="F2" s="5" t="s">
        <v>2</v>
      </c>
      <c r="G2" s="6" t="s">
        <v>24</v>
      </c>
    </row>
    <row r="3" spans="1:15" ht="23.25" x14ac:dyDescent="0.35">
      <c r="B3" s="5" t="s">
        <v>9</v>
      </c>
      <c r="C3" s="23" t="str">
        <f>INT(E4/1440)&amp;" jours "&amp;INT(MOD(E4/1440,1)*24)&amp;" heurs "&amp;INT(MOD(MOD(E4/1440,1)*24,1)*60)&amp;" minutes"</f>
        <v>0 jours 9 heurs 30 minutes</v>
      </c>
      <c r="D3" s="23"/>
      <c r="E3" s="3"/>
      <c r="F3" s="4" t="s">
        <v>10</v>
      </c>
      <c r="G3" s="7" t="s">
        <v>23</v>
      </c>
    </row>
    <row r="4" spans="1:15" ht="23.25" hidden="1" x14ac:dyDescent="0.35">
      <c r="B4" s="5"/>
      <c r="C4" s="23">
        <f>SUBTOTAL(9,$C$7:$C$531)*60</f>
        <v>300</v>
      </c>
      <c r="D4" s="23">
        <f>SUBTOTAL(9,$D$7:$D$531)</f>
        <v>270</v>
      </c>
      <c r="E4" s="41">
        <f>SUM(C4:D4)</f>
        <v>570</v>
      </c>
      <c r="F4" s="4"/>
      <c r="G4" s="7"/>
    </row>
    <row r="5" spans="1:15" x14ac:dyDescent="0.25">
      <c r="C5" s="56" t="s">
        <v>16</v>
      </c>
      <c r="D5" s="56"/>
    </row>
    <row r="6" spans="1:15" s="21" customFormat="1" ht="20.100000000000001" customHeight="1" x14ac:dyDescent="0.3">
      <c r="A6" s="19" t="s">
        <v>11</v>
      </c>
      <c r="B6" s="33" t="s">
        <v>12</v>
      </c>
      <c r="C6" s="22" t="s">
        <v>25</v>
      </c>
      <c r="D6" s="22" t="s">
        <v>17</v>
      </c>
      <c r="E6" s="20" t="s">
        <v>26</v>
      </c>
      <c r="F6" s="20" t="s">
        <v>13</v>
      </c>
      <c r="G6" s="20" t="s">
        <v>27</v>
      </c>
    </row>
    <row r="7" spans="1:15" ht="31.5" x14ac:dyDescent="0.25">
      <c r="A7" s="14">
        <f>IF(ISBLANK(B7),"",_xlfn.ISOWEEKNUM('Journal de travail'!$B7))</f>
        <v>12</v>
      </c>
      <c r="B7" s="43">
        <v>45369</v>
      </c>
      <c r="C7" s="44"/>
      <c r="D7" s="45">
        <v>45</v>
      </c>
      <c r="E7" s="46" t="s">
        <v>7</v>
      </c>
      <c r="F7" s="37" t="s">
        <v>31</v>
      </c>
      <c r="G7" s="15"/>
    </row>
    <row r="8" spans="1:15" x14ac:dyDescent="0.25">
      <c r="A8" s="8">
        <f>IF(ISBLANK(B8),"",_xlfn.ISOWEEKNUM('Journal de travail'!$B8))</f>
        <v>12</v>
      </c>
      <c r="B8" s="47">
        <v>45369</v>
      </c>
      <c r="C8" s="48"/>
      <c r="D8" s="49">
        <v>30</v>
      </c>
      <c r="E8" s="50" t="s">
        <v>6</v>
      </c>
      <c r="F8" s="37" t="s">
        <v>28</v>
      </c>
      <c r="G8" s="16"/>
      <c r="M8" t="s">
        <v>3</v>
      </c>
      <c r="N8">
        <v>1</v>
      </c>
      <c r="O8">
        <v>0</v>
      </c>
    </row>
    <row r="9" spans="1:15" x14ac:dyDescent="0.25">
      <c r="A9" s="17">
        <f>IF(ISBLANK(B9),"",_xlfn.ISOWEEKNUM('Journal de travail'!$B9))</f>
        <v>12</v>
      </c>
      <c r="B9" s="51">
        <v>45369</v>
      </c>
      <c r="C9" s="52">
        <v>1</v>
      </c>
      <c r="D9" s="53">
        <v>30</v>
      </c>
      <c r="E9" s="54" t="s">
        <v>21</v>
      </c>
      <c r="F9" s="37" t="s">
        <v>29</v>
      </c>
      <c r="G9" s="18"/>
      <c r="M9" t="s">
        <v>4</v>
      </c>
      <c r="N9">
        <v>2</v>
      </c>
      <c r="O9">
        <v>5</v>
      </c>
    </row>
    <row r="10" spans="1:15" ht="31.5" x14ac:dyDescent="0.25">
      <c r="A10" s="8">
        <f>IF(ISBLANK(B10),"",_xlfn.ISOWEEKNUM('Journal de travail'!$B10))</f>
        <v>13</v>
      </c>
      <c r="B10" s="47">
        <v>45376</v>
      </c>
      <c r="C10" s="48">
        <v>1</v>
      </c>
      <c r="D10" s="49">
        <v>0</v>
      </c>
      <c r="E10" s="50" t="s">
        <v>21</v>
      </c>
      <c r="F10" s="37" t="s">
        <v>32</v>
      </c>
      <c r="G10" s="16"/>
      <c r="M10" t="s">
        <v>5</v>
      </c>
      <c r="N10">
        <v>3</v>
      </c>
      <c r="O10">
        <v>10</v>
      </c>
    </row>
    <row r="11" spans="1:15" x14ac:dyDescent="0.25">
      <c r="A11" s="17">
        <f>IF(ISBLANK(B11),"",_xlfn.ISOWEEKNUM('Journal de travail'!$B11))</f>
        <v>13</v>
      </c>
      <c r="B11" s="51">
        <v>45376</v>
      </c>
      <c r="C11" s="52"/>
      <c r="D11" s="53">
        <v>45</v>
      </c>
      <c r="E11" s="54" t="s">
        <v>4</v>
      </c>
      <c r="F11" s="37" t="s">
        <v>33</v>
      </c>
      <c r="G11" s="18"/>
      <c r="M11" t="s">
        <v>6</v>
      </c>
      <c r="N11">
        <v>4</v>
      </c>
      <c r="O11">
        <v>15</v>
      </c>
    </row>
    <row r="12" spans="1:15" x14ac:dyDescent="0.25">
      <c r="A12" s="8">
        <f>IF(ISBLANK(B12),"",_xlfn.ISOWEEKNUM('Journal de travail'!$B12))</f>
        <v>13</v>
      </c>
      <c r="B12" s="47">
        <v>45376</v>
      </c>
      <c r="C12" s="48"/>
      <c r="D12" s="49">
        <v>30</v>
      </c>
      <c r="E12" s="50" t="s">
        <v>4</v>
      </c>
      <c r="F12" s="37" t="s">
        <v>34</v>
      </c>
      <c r="G12" s="16"/>
      <c r="M12" t="s">
        <v>7</v>
      </c>
      <c r="N12">
        <v>5</v>
      </c>
      <c r="O12">
        <v>20</v>
      </c>
    </row>
    <row r="13" spans="1:15" x14ac:dyDescent="0.25">
      <c r="A13" s="17">
        <f>IF(ISBLANK(B13),"",_xlfn.ISOWEEKNUM('Journal de travail'!$B13))</f>
        <v>16</v>
      </c>
      <c r="B13" s="51">
        <v>45397</v>
      </c>
      <c r="C13" s="52"/>
      <c r="D13" s="53">
        <v>10</v>
      </c>
      <c r="E13" s="54" t="s">
        <v>21</v>
      </c>
      <c r="F13" s="37" t="s">
        <v>35</v>
      </c>
      <c r="G13" s="18"/>
      <c r="M13" t="s">
        <v>8</v>
      </c>
      <c r="N13">
        <v>6</v>
      </c>
      <c r="O13">
        <v>25</v>
      </c>
    </row>
    <row r="14" spans="1:15" ht="31.5" x14ac:dyDescent="0.25">
      <c r="A14" s="8">
        <f>IF(ISBLANK(B14),"",_xlfn.ISOWEEKNUM('Journal de travail'!$B14))</f>
        <v>16</v>
      </c>
      <c r="B14" s="47">
        <v>45397</v>
      </c>
      <c r="C14" s="48">
        <v>1</v>
      </c>
      <c r="D14" s="49"/>
      <c r="E14" s="50" t="s">
        <v>4</v>
      </c>
      <c r="F14" s="37" t="s">
        <v>36</v>
      </c>
      <c r="G14" s="16"/>
      <c r="M14" t="s">
        <v>21</v>
      </c>
      <c r="N14">
        <v>7</v>
      </c>
      <c r="O14">
        <v>30</v>
      </c>
    </row>
    <row r="15" spans="1:15" x14ac:dyDescent="0.25">
      <c r="A15" s="17">
        <f>IF(ISBLANK(B15),"",_xlfn.ISOWEEKNUM('Journal de travail'!$B15))</f>
        <v>16</v>
      </c>
      <c r="B15" s="51">
        <v>45397</v>
      </c>
      <c r="C15" s="52">
        <v>1</v>
      </c>
      <c r="D15" s="53">
        <v>5</v>
      </c>
      <c r="E15" s="54" t="s">
        <v>4</v>
      </c>
      <c r="F15" s="37" t="s">
        <v>37</v>
      </c>
      <c r="G15" s="18"/>
      <c r="M15" t="s">
        <v>22</v>
      </c>
      <c r="N15">
        <v>8</v>
      </c>
      <c r="O15">
        <v>35</v>
      </c>
    </row>
    <row r="16" spans="1:15" ht="31.5" x14ac:dyDescent="0.25">
      <c r="A16" s="8">
        <f>IF(ISBLANK(B16),"",_xlfn.ISOWEEKNUM('Journal de travail'!$B16))</f>
        <v>17</v>
      </c>
      <c r="B16" s="47">
        <v>45404</v>
      </c>
      <c r="C16" s="48"/>
      <c r="D16" s="49">
        <v>10</v>
      </c>
      <c r="E16" s="50" t="s">
        <v>4</v>
      </c>
      <c r="F16" s="37" t="s">
        <v>38</v>
      </c>
      <c r="G16" s="16"/>
      <c r="O16">
        <v>40</v>
      </c>
    </row>
    <row r="17" spans="1:15" ht="63" x14ac:dyDescent="0.25">
      <c r="A17" s="17">
        <f>IF(ISBLANK(B17),"",_xlfn.ISOWEEKNUM('Journal de travail'!$B17))</f>
        <v>17</v>
      </c>
      <c r="B17" s="51">
        <v>45404</v>
      </c>
      <c r="C17" s="52">
        <v>1</v>
      </c>
      <c r="D17" s="53">
        <v>35</v>
      </c>
      <c r="E17" s="54" t="s">
        <v>4</v>
      </c>
      <c r="F17" s="37" t="s">
        <v>39</v>
      </c>
      <c r="G17" s="18"/>
      <c r="O17">
        <v>45</v>
      </c>
    </row>
    <row r="18" spans="1:15" x14ac:dyDescent="0.25">
      <c r="A18" s="8" t="str">
        <f>IF(ISBLANK(B18),"",_xlfn.ISOWEEKNUM('Journal de travail'!$B18))</f>
        <v/>
      </c>
      <c r="B18" s="47"/>
      <c r="C18" s="48"/>
      <c r="D18" s="49">
        <v>30</v>
      </c>
      <c r="E18" s="50" t="s">
        <v>4</v>
      </c>
      <c r="F18" s="37" t="s">
        <v>40</v>
      </c>
      <c r="G18" s="16"/>
      <c r="O18">
        <v>50</v>
      </c>
    </row>
    <row r="19" spans="1:15" x14ac:dyDescent="0.25">
      <c r="A19" s="17" t="str">
        <f>IF(ISBLANK(B19),"",_xlfn.ISOWEEKNUM('Journal de travail'!$B19))</f>
        <v/>
      </c>
      <c r="B19" s="51"/>
      <c r="C19" s="52"/>
      <c r="D19" s="53"/>
      <c r="E19" s="54"/>
      <c r="F19" s="37"/>
      <c r="G19" s="18"/>
      <c r="O19">
        <v>55</v>
      </c>
    </row>
    <row r="20" spans="1:15" x14ac:dyDescent="0.25">
      <c r="A20" s="8" t="str">
        <f>IF(ISBLANK(B20),"",_xlfn.ISOWEEKNUM('Journal de travail'!$B20))</f>
        <v/>
      </c>
      <c r="B20" s="47"/>
      <c r="C20" s="48"/>
      <c r="D20" s="49"/>
      <c r="E20" s="50"/>
      <c r="F20" s="37"/>
      <c r="G20" s="16"/>
    </row>
    <row r="21" spans="1:15" x14ac:dyDescent="0.25">
      <c r="A21" s="17" t="str">
        <f>IF(ISBLANK(B21),"",_xlfn.ISOWEEKNUM('Journal de travail'!$B21))</f>
        <v/>
      </c>
      <c r="B21" s="51"/>
      <c r="C21" s="52"/>
      <c r="D21" s="53"/>
      <c r="E21" s="54"/>
      <c r="F21" s="37"/>
      <c r="G21" s="18"/>
    </row>
    <row r="22" spans="1:15" x14ac:dyDescent="0.25">
      <c r="A22" s="8" t="str">
        <f>IF(ISBLANK(B22),"",_xlfn.ISOWEEKNUM('Journal de travail'!$B22))</f>
        <v/>
      </c>
      <c r="B22" s="47"/>
      <c r="C22" s="48"/>
      <c r="D22" s="49"/>
      <c r="E22" s="50"/>
      <c r="F22" s="37"/>
      <c r="G22" s="16"/>
    </row>
    <row r="23" spans="1:15" x14ac:dyDescent="0.25">
      <c r="A23" s="17" t="str">
        <f>IF(ISBLANK(B23),"",_xlfn.ISOWEEKNUM('Journal de travail'!$B23))</f>
        <v/>
      </c>
      <c r="B23" s="51"/>
      <c r="C23" s="52"/>
      <c r="D23" s="53"/>
      <c r="E23" s="54"/>
      <c r="F23" s="37"/>
      <c r="G23" s="18"/>
    </row>
    <row r="24" spans="1:15" x14ac:dyDescent="0.25">
      <c r="A24" s="8" t="str">
        <f>IF(ISBLANK(B24),"",_xlfn.ISOWEEKNUM('Journal de travail'!$B24))</f>
        <v/>
      </c>
      <c r="B24" s="47"/>
      <c r="C24" s="48"/>
      <c r="D24" s="49"/>
      <c r="E24" s="50"/>
      <c r="F24" s="37"/>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0</v>
      </c>
      <c r="C4" s="26" t="str">
        <f>'Journal de travail'!M8</f>
        <v>Analyse</v>
      </c>
      <c r="D4" s="34">
        <f>(A4+B4)/1440</f>
        <v>0</v>
      </c>
    </row>
    <row r="5" spans="1:4" x14ac:dyDescent="0.3">
      <c r="A5">
        <f>SUMIF('Journal de travail'!$E$7:$E$532,Analyse!C5,'Journal de travail'!$C$7:$C$532)*60</f>
        <v>180</v>
      </c>
      <c r="B5">
        <f>SUMIF('Journal de travail'!$E$7:$E$532,Analyse!C5,'Journal de travail'!$D$7:$D$532)</f>
        <v>155</v>
      </c>
      <c r="C5" s="42" t="str">
        <f>'Journal de travail'!M9</f>
        <v>Développement</v>
      </c>
      <c r="D5" s="34">
        <f t="shared" ref="D5:D11" si="0">(A5+B5)/1440</f>
        <v>0.2326388888888889</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30</v>
      </c>
      <c r="C7" s="28" t="str">
        <f>'Journal de travail'!M11</f>
        <v>Documentation</v>
      </c>
      <c r="D7" s="34">
        <f t="shared" si="0"/>
        <v>2.0833333333333332E-2</v>
      </c>
    </row>
    <row r="8" spans="1:4" x14ac:dyDescent="0.3">
      <c r="A8">
        <f>SUMIF('Journal de travail'!$E$7:$E$532,Analyse!C8,'Journal de travail'!$C$7:$C$532)*60</f>
        <v>0</v>
      </c>
      <c r="B8">
        <f>SUMIF('Journal de travail'!$E$7:$E$532,Analyse!C8,'Journal de travail'!$D$7:$D$532)</f>
        <v>45</v>
      </c>
      <c r="C8" s="29" t="str">
        <f>'Journal de travail'!M12</f>
        <v>Meeting</v>
      </c>
      <c r="D8" s="34">
        <f t="shared" si="0"/>
        <v>3.125E-2</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40</v>
      </c>
      <c r="C10" s="38" t="str">
        <f>'Journal de travail'!M14</f>
        <v>Design</v>
      </c>
      <c r="D10" s="34">
        <f t="shared" si="0"/>
        <v>2.7777777777777776E-2</v>
      </c>
    </row>
    <row r="11" spans="1:4" x14ac:dyDescent="0.3">
      <c r="B11">
        <f>SUMIF('Journal de travail'!$E$7:$E$532,Analyse!C11,'Journal de travail'!$D$7:$D$532)</f>
        <v>0</v>
      </c>
      <c r="C11" s="40" t="str">
        <f>'Journal de travail'!M15</f>
        <v>Autre</v>
      </c>
      <c r="D11" s="34">
        <f t="shared" si="0"/>
        <v>0</v>
      </c>
    </row>
    <row r="12" spans="1:4" x14ac:dyDescent="0.3">
      <c r="C12" s="24" t="s">
        <v>20</v>
      </c>
      <c r="D12" s="35">
        <f>SUM(D4:D11)</f>
        <v>0.3125</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Alessio Lopardo</cp:lastModifiedBy>
  <cp:revision/>
  <dcterms:created xsi:type="dcterms:W3CDTF">2023-11-21T20:00:34Z</dcterms:created>
  <dcterms:modified xsi:type="dcterms:W3CDTF">2024-04-22T13:47:21Z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