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d\Desktop\Dataset\"/>
    </mc:Choice>
  </mc:AlternateContent>
  <bookViews>
    <workbookView xWindow="0" yWindow="0" windowWidth="28800" windowHeight="12570"/>
  </bookViews>
  <sheets>
    <sheet name="LegendaCriminiStato" sheetId="1" r:id="rId1"/>
    <sheet name="DenunceStato" sheetId="2" r:id="rId2"/>
    <sheet name="DenunceRegionali" sheetId="5" r:id="rId3"/>
    <sheet name="DenunceProvinciali" sheetId="4" r:id="rId4"/>
  </sheets>
  <calcPr calcId="162913"/>
</workbook>
</file>

<file path=xl/calcChain.xml><?xml version="1.0" encoding="utf-8"?>
<calcChain xmlns="http://schemas.openxmlformats.org/spreadsheetml/2006/main">
  <c r="AM24" i="5" l="1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23" i="5"/>
  <c r="A15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23" i="5"/>
  <c r="A12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23" i="5"/>
  <c r="A8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23" i="5"/>
  <c r="A4" i="5"/>
  <c r="A15" i="1"/>
  <c r="AN38" i="5" l="1"/>
  <c r="AN37" i="5"/>
  <c r="AN35" i="5"/>
  <c r="AN33" i="5"/>
  <c r="AN36" i="5"/>
  <c r="AN31" i="5"/>
  <c r="AN32" i="5"/>
  <c r="AN30" i="5"/>
  <c r="AN27" i="5"/>
  <c r="AN26" i="5"/>
  <c r="AN29" i="5"/>
  <c r="AN28" i="5"/>
  <c r="AN25" i="5"/>
  <c r="AN34" i="5"/>
  <c r="AN23" i="5"/>
  <c r="AN42" i="5"/>
  <c r="AN40" i="5"/>
  <c r="AN24" i="5"/>
  <c r="AN39" i="5"/>
  <c r="AN41" i="5"/>
  <c r="F2" i="2"/>
  <c r="A12" i="1"/>
  <c r="E2" i="2" s="1"/>
  <c r="L10" i="1"/>
  <c r="L8" i="1"/>
  <c r="A8" i="1"/>
  <c r="D2" i="2" s="1"/>
  <c r="L7" i="1"/>
  <c r="A4" i="1"/>
  <c r="C2" i="2" s="1"/>
  <c r="L6" i="1" l="1"/>
</calcChain>
</file>

<file path=xl/sharedStrings.xml><?xml version="1.0" encoding="utf-8"?>
<sst xmlns="http://schemas.openxmlformats.org/spreadsheetml/2006/main" count="412" uniqueCount="340">
  <si>
    <t>1. Crimini contro la persona</t>
  </si>
  <si>
    <t>Violenza fisica e psicologica: Lesioni dolose, Percosse, Minacce, Ingiurie</t>
  </si>
  <si>
    <t>Crimini di grave violenza: Omicidi, Attentati, Stragi, Sequestri di persona</t>
  </si>
  <si>
    <t>TOTALE STATO</t>
  </si>
  <si>
    <t>Crimini sessuali: Violenze sessuali, Atti sessuali con minore, Corruzione di minore, Sfruttamento della prostituzione e pornografia minorile</t>
  </si>
  <si>
    <t>TOTALE REGIONI</t>
  </si>
  <si>
    <t>2. Crimini contro il patrimonio</t>
  </si>
  <si>
    <t>TOTALE PROVINCE</t>
  </si>
  <si>
    <t>Furti e rapine: Furti, Rapine</t>
  </si>
  <si>
    <t>Estorsioni e usura: Estorsioni, Usura</t>
  </si>
  <si>
    <t>CONFERMA TOTALE</t>
  </si>
  <si>
    <t>Crimini di appropriazione illecita: Ricettazione, Contrabbando, Truffe e frodi informatiche, Delitti informatici, Riciclaggio e impiego di denaro</t>
  </si>
  <si>
    <t>3. Crimini contro l'ordine pubblico e la sicurezza</t>
  </si>
  <si>
    <t>Stupefacenti e criminalità organizzata: Produzione e traffico di stupefacenti, Associazione per delinquere, Associazione di tipo mafioso</t>
  </si>
  <si>
    <t>Incendi e danneggiamenti: Incendi, Danneggiamenti, Danneggiamento seguito da incendio</t>
  </si>
  <si>
    <t>Proprietà intellettuale: Violazione alla proprietà intellettuale</t>
  </si>
  <si>
    <t>Contraffazione: Contraffazione di marchi e prodotti industriali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</si>
  <si>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</si>
  <si>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</si>
  <si>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</si>
  <si>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</si>
  <si>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</si>
  <si>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</si>
  <si>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</si>
  <si>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</si>
  <si>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PERCOSSE</t>
  </si>
  <si>
    <t>MINACCE</t>
  </si>
  <si>
    <t>INGIURIE</t>
  </si>
  <si>
    <t>VIOLENZE SESSUALI</t>
  </si>
  <si>
    <t>ATTI SESSUALI 
 CON MINORENNE</t>
  </si>
  <si>
    <t>CORRUZIONE
 DI MINORENNE</t>
  </si>
  <si>
    <t>FURTI</t>
  </si>
  <si>
    <t>RICETTAZIONE</t>
  </si>
  <si>
    <t>RAPINE</t>
  </si>
  <si>
    <t>ESTORSIONI</t>
  </si>
  <si>
    <t>USURA</t>
  </si>
  <si>
    <t>SEQUESTRI DI PERSONA</t>
  </si>
  <si>
    <t>ASSOCIAZIONE PER DELINQUERE</t>
  </si>
  <si>
    <t>ASSOCIAZIONE DI TIPO MAFIOSO</t>
  </si>
  <si>
    <t>RICICLAGGIO E
 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</si>
  <si>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</si>
  <si>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</si>
  <si>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</si>
  <si>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</si>
  <si>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</si>
  <si>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</si>
  <si>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</si>
  <si>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</si>
  <si>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 MARCHI E PRODOTTI INDUSTRIALI</t>
  </si>
  <si>
    <t>VIOLAZIONE ALLA PROPRIETA' INTELLETTUALE</t>
  </si>
  <si>
    <t>ALTRI DELITTI</t>
  </si>
  <si>
    <t>TOTALE</t>
  </si>
  <si>
    <t>di cui</t>
  </si>
  <si>
    <t>di cui Incendi boschivi</t>
  </si>
  <si>
    <t>STUPEFACENTI TOTALE di cui:</t>
  </si>
  <si>
    <t>a scopo di furto o rapina</t>
  </si>
  <si>
    <t>di tipo mafioso</t>
  </si>
  <si>
    <t>a scopo terroristico</t>
  </si>
  <si>
    <t>Omicidio da
  incidente stradale</t>
  </si>
  <si>
    <t>Omicidio da incidente sul lavoro</t>
  </si>
  <si>
    <t>su maggiori 
 di anni 14</t>
  </si>
  <si>
    <t>in danno di minori 
 di anni 14</t>
  </si>
  <si>
    <t>di gruppo su 
 maggiori di anni 14</t>
  </si>
  <si>
    <t>di gruppo in danno 
 di minori di anni 14</t>
  </si>
  <si>
    <t>con strappo</t>
  </si>
  <si>
    <t>con destrezza</t>
  </si>
  <si>
    <t>in danno di uffici pubblici</t>
  </si>
  <si>
    <t>in abitazione</t>
  </si>
  <si>
    <t>in esercizi commerciali</t>
  </si>
  <si>
    <t>su auto in sosta</t>
  </si>
  <si>
    <t>di opere d'arte e materiale archeologico</t>
  </si>
  <si>
    <t>di automezzi pesanti trasportanti merci</t>
  </si>
  <si>
    <t>di ciclomotori</t>
  </si>
  <si>
    <t>di motociclo</t>
  </si>
  <si>
    <t>di autovetture</t>
  </si>
  <si>
    <t>in banca</t>
  </si>
  <si>
    <t>in uffici postali</t>
  </si>
  <si>
    <t>a rappresentati 
 di preziosi</t>
  </si>
  <si>
    <t>a trasportatori di valori bancari</t>
  </si>
  <si>
    <t>a trasportatori di valori postali</t>
  </si>
  <si>
    <t>in pubblica via</t>
  </si>
  <si>
    <t>a scopo estorsivo</t>
  </si>
  <si>
    <t>per motivi sessuali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</si>
  <si>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</si>
  <si>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</si>
  <si>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</si>
  <si>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</si>
  <si>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</si>
  <si>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</si>
  <si>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</si>
  <si>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</si>
  <si>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Stato</t>
  </si>
  <si>
    <t>Totale Generale Delitti</t>
  </si>
  <si>
    <t>Crimini contro la persona</t>
  </si>
  <si>
    <t>Crimini contro il patrimonio</t>
  </si>
  <si>
    <t>Crimini contro ordine pubblico e sicurezza</t>
  </si>
  <si>
    <t>Altri Crimini</t>
  </si>
  <si>
    <t>Italia</t>
  </si>
  <si>
    <t xml:space="preserve">Territorio  </t>
  </si>
  <si>
    <t>Sigla</t>
  </si>
  <si>
    <t xml:space="preserve">Agrigento  </t>
  </si>
  <si>
    <t>AG</t>
  </si>
  <si>
    <t xml:space="preserve">Alessandria  </t>
  </si>
  <si>
    <t>AL</t>
  </si>
  <si>
    <t xml:space="preserve">Ancona  </t>
  </si>
  <si>
    <t>AN</t>
  </si>
  <si>
    <t xml:space="preserve">Arezzo  </t>
  </si>
  <si>
    <t>AO</t>
  </si>
  <si>
    <t xml:space="preserve">Ascoli Piceno  </t>
  </si>
  <si>
    <t>AR</t>
  </si>
  <si>
    <t xml:space="preserve">Asti  </t>
  </si>
  <si>
    <t>AP</t>
  </si>
  <si>
    <t xml:space="preserve">Avellino  </t>
  </si>
  <si>
    <t>AT</t>
  </si>
  <si>
    <t xml:space="preserve">Bari  </t>
  </si>
  <si>
    <t>AV</t>
  </si>
  <si>
    <t xml:space="preserve">Barletta-Andria-Trani  </t>
  </si>
  <si>
    <t>BA</t>
  </si>
  <si>
    <t xml:space="preserve">Belluno  </t>
  </si>
  <si>
    <t>BT</t>
  </si>
  <si>
    <t xml:space="preserve">Benevento  </t>
  </si>
  <si>
    <t>BL</t>
  </si>
  <si>
    <t xml:space="preserve">Bergamo  </t>
  </si>
  <si>
    <t>BN</t>
  </si>
  <si>
    <t xml:space="preserve">Biella  </t>
  </si>
  <si>
    <t>BG</t>
  </si>
  <si>
    <t xml:space="preserve">Bologna  </t>
  </si>
  <si>
    <t>BI</t>
  </si>
  <si>
    <t xml:space="preserve">Bolzano </t>
  </si>
  <si>
    <t>BO</t>
  </si>
  <si>
    <t xml:space="preserve">Brescia  </t>
  </si>
  <si>
    <t>BZ</t>
  </si>
  <si>
    <t xml:space="preserve">Brindisi  </t>
  </si>
  <si>
    <t>BS</t>
  </si>
  <si>
    <t xml:space="preserve">Cagliari  </t>
  </si>
  <si>
    <t>BR</t>
  </si>
  <si>
    <t xml:space="preserve">Caltanissetta  </t>
  </si>
  <si>
    <t>CA</t>
  </si>
  <si>
    <t xml:space="preserve">Campobasso  </t>
  </si>
  <si>
    <t>CL</t>
  </si>
  <si>
    <t xml:space="preserve">Caserta  </t>
  </si>
  <si>
    <t>CB</t>
  </si>
  <si>
    <t xml:space="preserve">Catania  </t>
  </si>
  <si>
    <t>CE</t>
  </si>
  <si>
    <t xml:space="preserve">Catanzaro  </t>
  </si>
  <si>
    <t>CT</t>
  </si>
  <si>
    <t xml:space="preserve">Chieti  </t>
  </si>
  <si>
    <t>CZ</t>
  </si>
  <si>
    <t xml:space="preserve">Como  </t>
  </si>
  <si>
    <t>CH</t>
  </si>
  <si>
    <t xml:space="preserve">Cosenza  </t>
  </si>
  <si>
    <t>CO</t>
  </si>
  <si>
    <t xml:space="preserve">Cremona  </t>
  </si>
  <si>
    <t>CS</t>
  </si>
  <si>
    <t xml:space="preserve">Crotone  </t>
  </si>
  <si>
    <t>CR</t>
  </si>
  <si>
    <t xml:space="preserve">Cuneo  </t>
  </si>
  <si>
    <t>KR</t>
  </si>
  <si>
    <t xml:space="preserve">Enna  </t>
  </si>
  <si>
    <t>CN</t>
  </si>
  <si>
    <t xml:space="preserve">Fermo  </t>
  </si>
  <si>
    <t>EN</t>
  </si>
  <si>
    <t xml:space="preserve">Ferrara  </t>
  </si>
  <si>
    <t>FM</t>
  </si>
  <si>
    <t xml:space="preserve">Firenze  </t>
  </si>
  <si>
    <t>FE</t>
  </si>
  <si>
    <t xml:space="preserve">Foggia  </t>
  </si>
  <si>
    <t>FI</t>
  </si>
  <si>
    <t xml:space="preserve">Forlì-Cesena  </t>
  </si>
  <si>
    <t>FG</t>
  </si>
  <si>
    <t xml:space="preserve">Frosinone  </t>
  </si>
  <si>
    <t>FC</t>
  </si>
  <si>
    <t xml:space="preserve">Genova  </t>
  </si>
  <si>
    <t>FR</t>
  </si>
  <si>
    <t xml:space="preserve">Gorizia  </t>
  </si>
  <si>
    <t>GE</t>
  </si>
  <si>
    <t xml:space="preserve">Grosseto  </t>
  </si>
  <si>
    <t>GO</t>
  </si>
  <si>
    <t xml:space="preserve">Imperia  </t>
  </si>
  <si>
    <t>GR</t>
  </si>
  <si>
    <t xml:space="preserve">Isernia  </t>
  </si>
  <si>
    <t>IM</t>
  </si>
  <si>
    <t xml:space="preserve">L'Aquila  </t>
  </si>
  <si>
    <t>IS</t>
  </si>
  <si>
    <t xml:space="preserve">La Spezia  </t>
  </si>
  <si>
    <t>AQ</t>
  </si>
  <si>
    <t xml:space="preserve">Latina  </t>
  </si>
  <si>
    <t>SP</t>
  </si>
  <si>
    <t xml:space="preserve">Lecce  </t>
  </si>
  <si>
    <t>LT</t>
  </si>
  <si>
    <t xml:space="preserve">Lecco  </t>
  </si>
  <si>
    <t>LE</t>
  </si>
  <si>
    <t xml:space="preserve">Livorno  </t>
  </si>
  <si>
    <t>LC</t>
  </si>
  <si>
    <t xml:space="preserve">Lodi  </t>
  </si>
  <si>
    <t>LI</t>
  </si>
  <si>
    <t xml:space="preserve">Lucca  </t>
  </si>
  <si>
    <t>LO</t>
  </si>
  <si>
    <t xml:space="preserve">Macerata  </t>
  </si>
  <si>
    <t>LU</t>
  </si>
  <si>
    <t xml:space="preserve">Mantova  </t>
  </si>
  <si>
    <t>MC</t>
  </si>
  <si>
    <t xml:space="preserve">Massa-Carrara  </t>
  </si>
  <si>
    <t>MN</t>
  </si>
  <si>
    <t xml:space="preserve">Matera  </t>
  </si>
  <si>
    <t>MS</t>
  </si>
  <si>
    <t xml:space="preserve">Messina  </t>
  </si>
  <si>
    <t>MT</t>
  </si>
  <si>
    <t xml:space="preserve">Milano  </t>
  </si>
  <si>
    <t>ME</t>
  </si>
  <si>
    <t xml:space="preserve">Modena  </t>
  </si>
  <si>
    <t>MI</t>
  </si>
  <si>
    <t xml:space="preserve">Monza e della Brianza  </t>
  </si>
  <si>
    <t>MO</t>
  </si>
  <si>
    <t xml:space="preserve">Napoli  </t>
  </si>
  <si>
    <t>MB</t>
  </si>
  <si>
    <t xml:space="preserve">Novara  </t>
  </si>
  <si>
    <t>NA</t>
  </si>
  <si>
    <t xml:space="preserve">Nuoro  </t>
  </si>
  <si>
    <t>NO</t>
  </si>
  <si>
    <t xml:space="preserve">Oristano  </t>
  </si>
  <si>
    <t>NU</t>
  </si>
  <si>
    <t xml:space="preserve">Padova  </t>
  </si>
  <si>
    <t>OR</t>
  </si>
  <si>
    <t xml:space="preserve">Palermo  </t>
  </si>
  <si>
    <t>PD</t>
  </si>
  <si>
    <t xml:space="preserve">Parma  </t>
  </si>
  <si>
    <t>PA</t>
  </si>
  <si>
    <t xml:space="preserve">Pavia  </t>
  </si>
  <si>
    <t>PR</t>
  </si>
  <si>
    <t xml:space="preserve">Perugia  </t>
  </si>
  <si>
    <t>PV</t>
  </si>
  <si>
    <t xml:space="preserve">Pesaro e Urbino  </t>
  </si>
  <si>
    <t>PG</t>
  </si>
  <si>
    <t xml:space="preserve">Pescara  </t>
  </si>
  <si>
    <t>PU</t>
  </si>
  <si>
    <t xml:space="preserve">Piacenza  </t>
  </si>
  <si>
    <t>PE</t>
  </si>
  <si>
    <t xml:space="preserve">Pisa  </t>
  </si>
  <si>
    <t>PC</t>
  </si>
  <si>
    <t xml:space="preserve">Pistoia  </t>
  </si>
  <si>
    <t>PI</t>
  </si>
  <si>
    <t xml:space="preserve">Pordenone  </t>
  </si>
  <si>
    <t>PT</t>
  </si>
  <si>
    <t xml:space="preserve">Potenza  </t>
  </si>
  <si>
    <t>PN</t>
  </si>
  <si>
    <t xml:space="preserve">Prato  </t>
  </si>
  <si>
    <t>PZ</t>
  </si>
  <si>
    <t xml:space="preserve">Ragusa  </t>
  </si>
  <si>
    <t>PO</t>
  </si>
  <si>
    <t xml:space="preserve">Ravenna  </t>
  </si>
  <si>
    <t>RG</t>
  </si>
  <si>
    <t xml:space="preserve">Reggio Calabria  </t>
  </si>
  <si>
    <t>RA</t>
  </si>
  <si>
    <t xml:space="preserve">Reggio Emilia  </t>
  </si>
  <si>
    <t>RC</t>
  </si>
  <si>
    <t xml:space="preserve">Rieti  </t>
  </si>
  <si>
    <t>RE</t>
  </si>
  <si>
    <t xml:space="preserve">Rimini  </t>
  </si>
  <si>
    <t>RI</t>
  </si>
  <si>
    <t xml:space="preserve">Roma  </t>
  </si>
  <si>
    <t>RN</t>
  </si>
  <si>
    <t xml:space="preserve">Rovigo  </t>
  </si>
  <si>
    <t>RM</t>
  </si>
  <si>
    <t xml:space="preserve">Salerno  </t>
  </si>
  <si>
    <t>RO</t>
  </si>
  <si>
    <t xml:space="preserve">Sassari  </t>
  </si>
  <si>
    <t>SA</t>
  </si>
  <si>
    <t xml:space="preserve">Savona  </t>
  </si>
  <si>
    <t>SS</t>
  </si>
  <si>
    <t xml:space="preserve">Siena  </t>
  </si>
  <si>
    <t>SV</t>
  </si>
  <si>
    <t xml:space="preserve">Siracusa  </t>
  </si>
  <si>
    <t>SI</t>
  </si>
  <si>
    <t xml:space="preserve">Sondrio  </t>
  </si>
  <si>
    <t>SR</t>
  </si>
  <si>
    <t xml:space="preserve">Sud Sardegna  </t>
  </si>
  <si>
    <t>SO</t>
  </si>
  <si>
    <t xml:space="preserve">Taranto  </t>
  </si>
  <si>
    <t>SU</t>
  </si>
  <si>
    <t xml:space="preserve">Teramo  </t>
  </si>
  <si>
    <t>TA</t>
  </si>
  <si>
    <t xml:space="preserve">Terni  </t>
  </si>
  <si>
    <t>TE</t>
  </si>
  <si>
    <t xml:space="preserve">Torino  </t>
  </si>
  <si>
    <t>TR</t>
  </si>
  <si>
    <t xml:space="preserve">Trapani  </t>
  </si>
  <si>
    <t>TO</t>
  </si>
  <si>
    <t xml:space="preserve">Trento  </t>
  </si>
  <si>
    <t>TP</t>
  </si>
  <si>
    <t xml:space="preserve">Treviso  </t>
  </si>
  <si>
    <t>TN</t>
  </si>
  <si>
    <t xml:space="preserve">Trieste  </t>
  </si>
  <si>
    <t>TV</t>
  </si>
  <si>
    <t xml:space="preserve">Udine  </t>
  </si>
  <si>
    <t>TS</t>
  </si>
  <si>
    <t>Valle d'Aosta</t>
  </si>
  <si>
    <t>UD</t>
  </si>
  <si>
    <t xml:space="preserve">Varese  </t>
  </si>
  <si>
    <t>VA</t>
  </si>
  <si>
    <t xml:space="preserve">Venezia  </t>
  </si>
  <si>
    <t>VE</t>
  </si>
  <si>
    <t xml:space="preserve">Verbano-Cusio-Ossola  </t>
  </si>
  <si>
    <t>VB</t>
  </si>
  <si>
    <t xml:space="preserve">Vercelli  </t>
  </si>
  <si>
    <t>VC</t>
  </si>
  <si>
    <t xml:space="preserve">Verona  </t>
  </si>
  <si>
    <t>VR</t>
  </si>
  <si>
    <t xml:space="preserve">Vibo Valentia  </t>
  </si>
  <si>
    <t>VV</t>
  </si>
  <si>
    <t xml:space="preserve">Vicenza  </t>
  </si>
  <si>
    <t>VI</t>
  </si>
  <si>
    <t xml:space="preserve">Viterbo  </t>
  </si>
  <si>
    <t>VT</t>
  </si>
  <si>
    <t>4. Altri Crimini</t>
  </si>
  <si>
    <t>Abruzzo</t>
  </si>
  <si>
    <t>Basilicata</t>
  </si>
  <si>
    <t>Calabria</t>
  </si>
  <si>
    <t>Campania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</si>
  <si>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</si>
  <si>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</si>
  <si>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</si>
  <si>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</si>
  <si>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</si>
  <si>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</si>
  <si>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</si>
  <si>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</si>
  <si>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</si>
  <si>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</si>
  <si>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</si>
  <si>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Veneto</t>
  </si>
  <si>
    <t>Persona</t>
  </si>
  <si>
    <t>Patrimonio</t>
  </si>
  <si>
    <t>Pubblico</t>
  </si>
  <si>
    <t>Altro</t>
  </si>
  <si>
    <t>Totale</t>
  </si>
  <si>
    <t>Emilia-Romagna</t>
  </si>
  <si>
    <t>Friuli-Venezia Giulia</t>
  </si>
  <si>
    <t>Trentino-Alto Adige</t>
  </si>
  <si>
    <t>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</si>
</sst>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&quot;Times New Roman&quot;"/>
    </font>
    <font>
      <sz val="9"/>
      <color rgb="FF000000"/>
      <name val="&quot;Times New Roman&quot;"/>
    </font>
    <font>
      <sz val="11"/>
      <color rgb="FF000000"/>
      <name val="Calibri"/>
    </font>
    <font>
      <sz val="11"/>
      <color theme="1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rgb="FFD5A6BD"/>
      </patternFill>
    </fill>
    <fill>
      <patternFill patternType="solid">
        <fgColor rgb="FFFFFF00"/>
        <bgColor rgb="FFD9D9D9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140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/>
    <xf numFmtId="4" fontId="1" fillId="2" borderId="0" xfId="0" applyNumberFormat="1" applyFont="1" applyFill="1"/>
    <xf numFmtId="0" fontId="2" fillId="0" borderId="0" xfId="0" applyFont="1" applyAlignment="1">
      <alignment horizontal="left"/>
    </xf>
    <xf numFmtId="3" fontId="1" fillId="0" borderId="0" xfId="0" applyNumberFormat="1" applyFont="1"/>
    <xf numFmtId="3" fontId="1" fillId="3" borderId="0" xfId="0" applyNumberFormat="1" applyFont="1" applyFill="1" applyAlignment="1"/>
    <xf numFmtId="0" fontId="2" fillId="3" borderId="0" xfId="0" applyFont="1" applyFill="1" applyAlignment="1"/>
    <xf numFmtId="0" fontId="1" fillId="3" borderId="0" xfId="0" applyFont="1" applyFill="1"/>
    <xf numFmtId="0" fontId="3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3" fontId="4" fillId="0" borderId="10" xfId="0" applyNumberFormat="1" applyFont="1" applyBorder="1" applyAlignment="1">
      <alignment horizontal="right" wrapText="1"/>
    </xf>
    <xf numFmtId="0" fontId="1" fillId="4" borderId="10" xfId="0" applyFont="1" applyFill="1" applyBorder="1" applyAlignment="1"/>
    <xf numFmtId="0" fontId="1" fillId="5" borderId="10" xfId="0" applyFont="1" applyFill="1" applyBorder="1" applyAlignment="1"/>
    <xf numFmtId="4" fontId="1" fillId="5" borderId="10" xfId="0" applyNumberFormat="1" applyFont="1" applyFill="1" applyBorder="1" applyAlignment="1"/>
    <xf numFmtId="3" fontId="1" fillId="5" borderId="10" xfId="0" applyNumberFormat="1" applyFont="1" applyFill="1" applyBorder="1"/>
    <xf numFmtId="0" fontId="9" fillId="4" borderId="10" xfId="0" applyFont="1" applyFill="1" applyBorder="1" applyAlignment="1">
      <alignment horizontal="left"/>
    </xf>
    <xf numFmtId="0" fontId="9" fillId="5" borderId="10" xfId="0" applyFont="1" applyFill="1" applyBorder="1" applyAlignment="1">
      <alignment horizontal="left" vertical="top" wrapText="1"/>
    </xf>
    <xf numFmtId="3" fontId="4" fillId="5" borderId="10" xfId="0" applyNumberFormat="1" applyFont="1" applyFill="1" applyBorder="1" applyAlignment="1">
      <alignment horizontal="right" wrapText="1"/>
    </xf>
    <xf numFmtId="0" fontId="10" fillId="4" borderId="10" xfId="0" applyFont="1" applyFill="1" applyBorder="1" applyAlignment="1"/>
    <xf numFmtId="0" fontId="10" fillId="6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4" fontId="9" fillId="5" borderId="10" xfId="0" applyNumberFormat="1" applyFont="1" applyFill="1" applyBorder="1" applyAlignment="1"/>
    <xf numFmtId="3" fontId="1" fillId="7" borderId="0" xfId="0" applyNumberFormat="1" applyFont="1" applyFill="1" applyAlignment="1"/>
    <xf numFmtId="0" fontId="2" fillId="7" borderId="0" xfId="0" applyFont="1" applyFill="1" applyAlignment="1"/>
    <xf numFmtId="0" fontId="1" fillId="7" borderId="0" xfId="0" applyFont="1" applyFill="1"/>
    <xf numFmtId="0" fontId="5" fillId="7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3" fontId="1" fillId="10" borderId="0" xfId="0" applyNumberFormat="1" applyFont="1" applyFill="1"/>
    <xf numFmtId="0" fontId="2" fillId="10" borderId="0" xfId="0" applyFont="1" applyFill="1" applyAlignment="1"/>
    <xf numFmtId="0" fontId="1" fillId="10" borderId="0" xfId="0" applyFont="1" applyFill="1"/>
    <xf numFmtId="0" fontId="7" fillId="10" borderId="8" xfId="0" applyFont="1" applyFill="1" applyBorder="1" applyAlignment="1">
      <alignment horizontal="center"/>
    </xf>
    <xf numFmtId="3" fontId="1" fillId="12" borderId="0" xfId="0" applyNumberFormat="1" applyFont="1" applyFill="1"/>
    <xf numFmtId="0" fontId="2" fillId="12" borderId="0" xfId="0" applyFont="1" applyFill="1" applyAlignment="1"/>
    <xf numFmtId="0" fontId="1" fillId="12" borderId="0" xfId="0" applyFont="1" applyFill="1"/>
    <xf numFmtId="3" fontId="1" fillId="13" borderId="0" xfId="0" applyNumberFormat="1" applyFont="1" applyFill="1"/>
    <xf numFmtId="0" fontId="2" fillId="13" borderId="0" xfId="0" applyFont="1" applyFill="1" applyAlignment="1"/>
    <xf numFmtId="0" fontId="1" fillId="13" borderId="0" xfId="0" applyFont="1" applyFill="1"/>
    <xf numFmtId="0" fontId="12" fillId="0" borderId="13" xfId="1" applyFont="1" applyFill="1" applyBorder="1" applyAlignment="1">
      <alignment wrapText="1"/>
    </xf>
    <xf numFmtId="3" fontId="12" fillId="0" borderId="13" xfId="1" applyNumberFormat="1" applyFont="1" applyFill="1" applyBorder="1" applyAlignment="1">
      <alignment horizontal="right" wrapText="1"/>
    </xf>
    <xf numFmtId="3" fontId="0" fillId="0" borderId="0" xfId="0" applyNumberFormat="1" applyFont="1" applyAlignment="1"/>
    <xf numFmtId="0" fontId="0" fillId="0" borderId="14" xfId="0" applyFont="1" applyBorder="1" applyAlignment="1"/>
    <xf numFmtId="0" fontId="0" fillId="0" borderId="15" xfId="0" applyFont="1" applyBorder="1" applyAlignment="1"/>
    <xf numFmtId="3" fontId="12" fillId="0" borderId="18" xfId="1" applyNumberFormat="1" applyFont="1" applyFill="1" applyBorder="1" applyAlignment="1">
      <alignment horizontal="right" wrapText="1"/>
    </xf>
    <xf numFmtId="0" fontId="5" fillId="7" borderId="7" xfId="0" applyFont="1" applyFill="1" applyBorder="1" applyAlignment="1"/>
    <xf numFmtId="0" fontId="6" fillId="8" borderId="9" xfId="0" applyFont="1" applyFill="1" applyBorder="1" applyAlignment="1"/>
    <xf numFmtId="0" fontId="5" fillId="7" borderId="22" xfId="0" applyFont="1" applyFill="1" applyBorder="1" applyAlignment="1"/>
    <xf numFmtId="0" fontId="5" fillId="7" borderId="2" xfId="0" applyFont="1" applyFill="1" applyBorder="1" applyAlignment="1"/>
    <xf numFmtId="0" fontId="5" fillId="7" borderId="9" xfId="0" applyFont="1" applyFill="1" applyBorder="1" applyAlignment="1"/>
    <xf numFmtId="0" fontId="5" fillId="3" borderId="3" xfId="0" applyFont="1" applyFill="1" applyBorder="1" applyAlignment="1"/>
    <xf numFmtId="0" fontId="5" fillId="3" borderId="2" xfId="0" applyFont="1" applyFill="1" applyBorder="1" applyAlignment="1"/>
    <xf numFmtId="0" fontId="5" fillId="3" borderId="9" xfId="0" applyFont="1" applyFill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6" fillId="0" borderId="8" xfId="0" applyFont="1" applyBorder="1" applyAlignment="1"/>
    <xf numFmtId="0" fontId="7" fillId="7" borderId="3" xfId="0" applyFont="1" applyFill="1" applyBorder="1" applyAlignment="1"/>
    <xf numFmtId="0" fontId="7" fillId="7" borderId="7" xfId="0" applyFont="1" applyFill="1" applyBorder="1" applyAlignment="1"/>
    <xf numFmtId="0" fontId="8" fillId="7" borderId="3" xfId="0" applyFont="1" applyFill="1" applyBorder="1" applyAlignment="1"/>
    <xf numFmtId="0" fontId="7" fillId="10" borderId="3" xfId="0" applyFont="1" applyFill="1" applyBorder="1" applyAlignment="1"/>
    <xf numFmtId="0" fontId="7" fillId="10" borderId="7" xfId="0" applyFont="1" applyFill="1" applyBorder="1" applyAlignment="1"/>
    <xf numFmtId="0" fontId="6" fillId="11" borderId="9" xfId="0" applyFont="1" applyFill="1" applyBorder="1" applyAlignment="1"/>
    <xf numFmtId="0" fontId="7" fillId="7" borderId="6" xfId="0" applyFont="1" applyFill="1" applyBorder="1" applyAlignment="1"/>
    <xf numFmtId="0" fontId="6" fillId="8" borderId="8" xfId="0" applyFont="1" applyFill="1" applyBorder="1" applyAlignment="1"/>
    <xf numFmtId="0" fontId="5" fillId="7" borderId="1" xfId="0" applyFont="1" applyFill="1" applyBorder="1" applyAlignment="1"/>
    <xf numFmtId="0" fontId="6" fillId="8" borderId="6" xfId="0" applyFont="1" applyFill="1" applyBorder="1" applyAlignment="1"/>
    <xf numFmtId="0" fontId="5" fillId="7" borderId="16" xfId="0" applyFont="1" applyFill="1" applyBorder="1" applyAlignment="1"/>
    <xf numFmtId="0" fontId="6" fillId="8" borderId="15" xfId="0" applyFont="1" applyFill="1" applyBorder="1" applyAlignment="1"/>
    <xf numFmtId="0" fontId="6" fillId="8" borderId="17" xfId="0" applyFont="1" applyFill="1" applyBorder="1" applyAlignment="1"/>
    <xf numFmtId="0" fontId="13" fillId="7" borderId="19" xfId="0" applyFont="1" applyFill="1" applyBorder="1" applyAlignment="1"/>
    <xf numFmtId="0" fontId="13" fillId="7" borderId="20" xfId="0" applyFont="1" applyFill="1" applyBorder="1" applyAlignment="1"/>
    <xf numFmtId="0" fontId="13" fillId="7" borderId="21" xfId="0" applyFont="1" applyFill="1" applyBorder="1" applyAlignment="1"/>
    <xf numFmtId="0" fontId="6" fillId="8" borderId="7" xfId="0" applyFont="1" applyFill="1" applyBorder="1" applyAlignment="1"/>
    <xf numFmtId="0" fontId="7" fillId="3" borderId="2" xfId="0" applyFont="1" applyFill="1" applyBorder="1" applyAlignment="1"/>
    <xf numFmtId="0" fontId="7" fillId="10" borderId="1" xfId="0" applyFont="1" applyFill="1" applyBorder="1" applyAlignment="1"/>
    <xf numFmtId="0" fontId="7" fillId="10" borderId="2" xfId="0" applyFont="1" applyFill="1" applyBorder="1" applyAlignment="1"/>
    <xf numFmtId="0" fontId="7" fillId="13" borderId="2" xfId="0" applyFont="1" applyFill="1" applyBorder="1" applyAlignment="1"/>
    <xf numFmtId="0" fontId="7" fillId="14" borderId="2" xfId="0" applyFont="1" applyFill="1" applyBorder="1" applyAlignment="1"/>
    <xf numFmtId="0" fontId="6" fillId="0" borderId="7" xfId="0" applyFont="1" applyBorder="1" applyAlignment="1"/>
    <xf numFmtId="0" fontId="6" fillId="11" borderId="6" xfId="0" applyFont="1" applyFill="1" applyBorder="1" applyAlignment="1"/>
    <xf numFmtId="0" fontId="6" fillId="11" borderId="7" xfId="0" applyFont="1" applyFill="1" applyBorder="1" applyAlignment="1"/>
    <xf numFmtId="0" fontId="6" fillId="9" borderId="7" xfId="0" applyFont="1" applyFill="1" applyBorder="1" applyAlignment="1"/>
    <xf numFmtId="0" fontId="6" fillId="0" borderId="9" xfId="0" applyFont="1" applyBorder="1" applyAlignment="1"/>
    <xf numFmtId="0" fontId="6" fillId="11" borderId="8" xfId="0" applyFont="1" applyFill="1" applyBorder="1" applyAlignment="1"/>
    <xf numFmtId="0" fontId="6" fillId="9" borderId="9" xfId="0" applyFont="1" applyFill="1" applyBorder="1" applyAlignment="1"/>
    <xf numFmtId="0" fontId="5" fillId="7" borderId="9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13" borderId="2" xfId="0" applyFont="1" applyFill="1" applyBorder="1" applyAlignment="1">
      <alignment wrapText="1"/>
    </xf>
    <xf numFmtId="0" fontId="6" fillId="9" borderId="9" xfId="0" applyFont="1" applyFill="1" applyBorder="1" applyAlignment="1">
      <alignment wrapText="1"/>
    </xf>
    <xf numFmtId="0" fontId="7" fillId="13" borderId="2" xfId="0" applyFont="1" applyFill="1" applyBorder="1" applyAlignment="1">
      <alignment horizontal="center"/>
    </xf>
    <xf numFmtId="0" fontId="6" fillId="9" borderId="7" xfId="0" applyFont="1" applyFill="1" applyBorder="1"/>
    <xf numFmtId="0" fontId="6" fillId="9" borderId="9" xfId="0" applyFont="1" applyFill="1" applyBorder="1"/>
    <xf numFmtId="0" fontId="7" fillId="14" borderId="2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6" fillId="11" borderId="9" xfId="0" applyFont="1" applyFill="1" applyBorder="1"/>
    <xf numFmtId="0" fontId="8" fillId="7" borderId="3" xfId="0" applyFont="1" applyFill="1" applyBorder="1" applyAlignment="1">
      <alignment horizontal="center"/>
    </xf>
    <xf numFmtId="0" fontId="6" fillId="8" borderId="3" xfId="0" applyFont="1" applyFill="1" applyBorder="1"/>
    <xf numFmtId="0" fontId="6" fillId="8" borderId="4" xfId="0" applyFont="1" applyFill="1" applyBorder="1"/>
    <xf numFmtId="0" fontId="5" fillId="7" borderId="3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6" fillId="8" borderId="9" xfId="0" applyFont="1" applyFill="1" applyBorder="1"/>
    <xf numFmtId="0" fontId="7" fillId="3" borderId="5" xfId="0" applyFont="1" applyFill="1" applyBorder="1" applyAlignment="1">
      <alignment horizontal="center"/>
    </xf>
    <xf numFmtId="0" fontId="6" fillId="0" borderId="3" xfId="0" applyFont="1" applyBorder="1"/>
    <xf numFmtId="0" fontId="7" fillId="3" borderId="3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6" fillId="11" borderId="7" xfId="0" applyFont="1" applyFill="1" applyBorder="1"/>
    <xf numFmtId="0" fontId="7" fillId="7" borderId="6" xfId="0" applyFont="1" applyFill="1" applyBorder="1" applyAlignment="1">
      <alignment horizontal="center"/>
    </xf>
    <xf numFmtId="0" fontId="6" fillId="8" borderId="8" xfId="0" applyFont="1" applyFill="1" applyBorder="1"/>
    <xf numFmtId="0" fontId="7" fillId="10" borderId="3" xfId="0" applyFont="1" applyFill="1" applyBorder="1" applyAlignment="1">
      <alignment horizontal="center"/>
    </xf>
    <xf numFmtId="0" fontId="6" fillId="11" borderId="3" xfId="0" applyFont="1" applyFill="1" applyBorder="1"/>
    <xf numFmtId="0" fontId="6" fillId="11" borderId="4" xfId="0" applyFont="1" applyFill="1" applyBorder="1"/>
    <xf numFmtId="0" fontId="7" fillId="3" borderId="2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/>
    <xf numFmtId="0" fontId="7" fillId="13" borderId="2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center"/>
    </xf>
    <xf numFmtId="0" fontId="6" fillId="11" borderId="6" xfId="0" applyFont="1" applyFill="1" applyBorder="1"/>
    <xf numFmtId="0" fontId="6" fillId="11" borderId="8" xfId="0" applyFont="1" applyFill="1" applyBorder="1"/>
    <xf numFmtId="0" fontId="5" fillId="3" borderId="6" xfId="0" applyFont="1" applyFill="1" applyBorder="1" applyAlignment="1">
      <alignment horizontal="center"/>
    </xf>
    <xf numFmtId="0" fontId="6" fillId="0" borderId="8" xfId="0" applyFont="1" applyBorder="1"/>
    <xf numFmtId="0" fontId="7" fillId="3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8" borderId="7" xfId="0" applyFont="1" applyFill="1" applyBorder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5" fillId="7" borderId="1" xfId="0" applyFont="1" applyFill="1" applyBorder="1" applyAlignment="1">
      <alignment horizontal="center"/>
    </xf>
    <xf numFmtId="0" fontId="6" fillId="8" borderId="6" xfId="0" applyFont="1" applyFill="1" applyBorder="1"/>
    <xf numFmtId="0" fontId="0" fillId="0" borderId="0" xfId="0" applyFont="1" applyAlignment="1">
      <alignment horizontal="center"/>
    </xf>
  </cellXfs>
  <cellStyles count="2">
    <cellStyle name="Normale" xfId="0" builtinId="0"/>
    <cellStyle name="Normale_Region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BZ25"/>
  <sheetViews>
    <sheetView tabSelected="1" workbookViewId="0">
      <selection activeCell="D29" sqref="D29"/>
    </sheetView>
  </sheetViews>
  <sheetFormatPr defaultColWidth="14.42578125" defaultRowHeight="15" customHeight="1"/>
  <cols>
    <col min="11" max="11" width="25.7109375" customWidth="1"/>
  </cols>
  <sheetData>
    <row r="4" spans="1:13" ht="15" customHeight="1">
      <c r="A4" s="29">
        <f>(SUM(B23:D23) + H23 + I23 + M23 + N23 + SUM(R23:T23) + U23 + Z23 + AA23 + BA23 + BR23 + Q23)</f>
        <v>159923</v>
      </c>
      <c r="B4" s="30" t="s">
        <v>0</v>
      </c>
      <c r="C4" s="31"/>
      <c r="D4" s="31"/>
      <c r="I4" s="1"/>
      <c r="J4" s="38"/>
      <c r="K4" s="39"/>
      <c r="L4" s="40"/>
      <c r="M4" s="40"/>
    </row>
    <row r="5" spans="1:13">
      <c r="B5" s="2" t="s">
        <v>1</v>
      </c>
    </row>
    <row r="6" spans="1:13" ht="15" customHeight="1">
      <c r="B6" s="2" t="s">
        <v>2</v>
      </c>
      <c r="K6" s="3" t="s">
        <v>3</v>
      </c>
      <c r="L6" s="4">
        <f>A4+ A8 + A12 +A15 + J4</f>
        <v>2255777</v>
      </c>
    </row>
    <row r="7" spans="1:13" ht="15" customHeight="1">
      <c r="B7" s="2" t="s">
        <v>4</v>
      </c>
      <c r="K7" s="5" t="s">
        <v>5</v>
      </c>
      <c r="L7" s="6" t="e">
        <f>SUM(#REF!)</f>
        <v>#REF!</v>
      </c>
    </row>
    <row r="8" spans="1:13" ht="15" customHeight="1">
      <c r="A8" s="7">
        <f>AB23 + AN23 + AO23 + AY23 + AZ23 + BF23 + BG23 + BL23 +BW23</f>
        <v>1324479</v>
      </c>
      <c r="B8" s="8" t="s">
        <v>6</v>
      </c>
      <c r="C8" s="9"/>
      <c r="D8" s="9"/>
      <c r="K8" s="5" t="s">
        <v>7</v>
      </c>
      <c r="L8" s="6">
        <f>SUM(DenunceProvinciali!B2:B108)</f>
        <v>2255777</v>
      </c>
    </row>
    <row r="9" spans="1:13">
      <c r="B9" s="2" t="s">
        <v>8</v>
      </c>
    </row>
    <row r="10" spans="1:13" ht="15" customHeight="1">
      <c r="B10" s="2" t="s">
        <v>9</v>
      </c>
      <c r="K10" s="10" t="s">
        <v>10</v>
      </c>
      <c r="L10" s="11">
        <f>DenunceStato!B2</f>
        <v>2255777</v>
      </c>
      <c r="M10" s="12"/>
    </row>
    <row r="11" spans="1:13">
      <c r="B11" s="2" t="s">
        <v>11</v>
      </c>
    </row>
    <row r="12" spans="1:13" ht="15" customHeight="1">
      <c r="A12" s="34">
        <f>BD23 + BE23 + BH23 + BJ23 + BK23 + BM23</f>
        <v>312194</v>
      </c>
      <c r="B12" s="35" t="s">
        <v>12</v>
      </c>
      <c r="C12" s="36"/>
      <c r="D12" s="36"/>
      <c r="E12" s="36"/>
    </row>
    <row r="13" spans="1:13">
      <c r="B13" s="2" t="s">
        <v>13</v>
      </c>
    </row>
    <row r="14" spans="1:13">
      <c r="B14" s="2" t="s">
        <v>14</v>
      </c>
    </row>
    <row r="15" spans="1:13" ht="15" customHeight="1">
      <c r="A15" s="41">
        <f>BX23 + BY23 + BZ23</f>
        <v>459181</v>
      </c>
      <c r="B15" s="42" t="s">
        <v>314</v>
      </c>
      <c r="C15" s="43"/>
      <c r="D15" s="43"/>
      <c r="E15" s="43"/>
      <c r="F15" s="43"/>
    </row>
    <row r="16" spans="1:13">
      <c r="B16" s="2" t="s">
        <v>15</v>
      </c>
    </row>
    <row r="17" spans="1:78">
      <c r="B17" s="2" t="s">
        <v>16</v>
      </c>
    </row>
    <row r="20" spans="1:78">
      <c r="A20" s="139"/>
      <c r="B20" s="137" t="s">
        <v>17</v>
      </c>
      <c r="C20" s="133" t="s">
        <v>18</v>
      </c>
      <c r="D20" s="106" t="s">
        <v>19</v>
      </c>
      <c r="E20" s="104"/>
      <c r="F20" s="104"/>
      <c r="G20" s="105"/>
      <c r="H20" s="133" t="s">
        <v>20</v>
      </c>
      <c r="I20" s="106" t="s">
        <v>21</v>
      </c>
      <c r="J20" s="104"/>
      <c r="K20" s="104"/>
      <c r="L20" s="105"/>
      <c r="M20" s="133" t="s">
        <v>22</v>
      </c>
      <c r="N20" s="106" t="s">
        <v>23</v>
      </c>
      <c r="O20" s="104"/>
      <c r="P20" s="105"/>
      <c r="Q20" s="133" t="s">
        <v>24</v>
      </c>
      <c r="R20" s="137" t="s">
        <v>25</v>
      </c>
      <c r="S20" s="133" t="s">
        <v>26</v>
      </c>
      <c r="T20" s="133" t="s">
        <v>27</v>
      </c>
      <c r="U20" s="106" t="s">
        <v>28</v>
      </c>
      <c r="V20" s="104"/>
      <c r="W20" s="104"/>
      <c r="X20" s="104"/>
      <c r="Y20" s="105"/>
      <c r="Z20" s="133" t="s">
        <v>29</v>
      </c>
      <c r="AA20" s="133" t="s">
        <v>30</v>
      </c>
      <c r="AB20" s="135" t="s">
        <v>31</v>
      </c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36"/>
      <c r="AN20" s="132" t="s">
        <v>32</v>
      </c>
      <c r="AO20" s="109" t="s">
        <v>33</v>
      </c>
      <c r="AP20" s="110"/>
      <c r="AQ20" s="110"/>
      <c r="AR20" s="110"/>
      <c r="AS20" s="110"/>
      <c r="AT20" s="110"/>
      <c r="AU20" s="110"/>
      <c r="AV20" s="110"/>
      <c r="AW20" s="110"/>
      <c r="AX20" s="110"/>
      <c r="AY20" s="119" t="s">
        <v>34</v>
      </c>
      <c r="AZ20" s="119" t="s">
        <v>35</v>
      </c>
      <c r="BA20" s="131" t="s">
        <v>36</v>
      </c>
      <c r="BB20" s="104"/>
      <c r="BC20" s="105"/>
      <c r="BD20" s="123" t="s">
        <v>37</v>
      </c>
      <c r="BE20" s="112" t="s">
        <v>38</v>
      </c>
      <c r="BF20" s="119" t="s">
        <v>39</v>
      </c>
      <c r="BG20" s="119" t="s">
        <v>40</v>
      </c>
      <c r="BH20" s="116" t="s">
        <v>41</v>
      </c>
      <c r="BI20" s="118"/>
      <c r="BJ20" s="112" t="s">
        <v>42</v>
      </c>
      <c r="BK20" s="112" t="s">
        <v>43</v>
      </c>
      <c r="BL20" s="119" t="s">
        <v>44</v>
      </c>
      <c r="BM20" s="116" t="s">
        <v>45</v>
      </c>
      <c r="BN20" s="117"/>
      <c r="BO20" s="117"/>
      <c r="BP20" s="117"/>
      <c r="BQ20" s="118"/>
      <c r="BR20" s="103" t="s">
        <v>46</v>
      </c>
      <c r="BS20" s="104"/>
      <c r="BT20" s="104"/>
      <c r="BU20" s="104"/>
      <c r="BV20" s="105"/>
      <c r="BW20" s="119" t="s">
        <v>47</v>
      </c>
      <c r="BX20" s="122" t="s">
        <v>48</v>
      </c>
      <c r="BY20" s="97" t="s">
        <v>49</v>
      </c>
      <c r="BZ20" s="100" t="s">
        <v>50</v>
      </c>
    </row>
    <row r="21" spans="1:78">
      <c r="A21" s="139"/>
      <c r="B21" s="138"/>
      <c r="C21" s="134"/>
      <c r="D21" s="107" t="s">
        <v>51</v>
      </c>
      <c r="E21" s="106" t="s">
        <v>52</v>
      </c>
      <c r="F21" s="104"/>
      <c r="G21" s="105"/>
      <c r="H21" s="134"/>
      <c r="I21" s="107" t="s">
        <v>51</v>
      </c>
      <c r="J21" s="106" t="s">
        <v>52</v>
      </c>
      <c r="K21" s="104"/>
      <c r="L21" s="105"/>
      <c r="M21" s="134"/>
      <c r="N21" s="107" t="s">
        <v>51</v>
      </c>
      <c r="O21" s="106" t="s">
        <v>52</v>
      </c>
      <c r="P21" s="105"/>
      <c r="Q21" s="134"/>
      <c r="R21" s="138"/>
      <c r="S21" s="134"/>
      <c r="T21" s="134"/>
      <c r="U21" s="107" t="s">
        <v>51</v>
      </c>
      <c r="V21" s="106" t="s">
        <v>52</v>
      </c>
      <c r="W21" s="104"/>
      <c r="X21" s="104"/>
      <c r="Y21" s="105"/>
      <c r="Z21" s="134"/>
      <c r="AA21" s="134"/>
      <c r="AB21" s="126" t="s">
        <v>51</v>
      </c>
      <c r="AC21" s="135" t="s">
        <v>52</v>
      </c>
      <c r="AD21" s="110"/>
      <c r="AE21" s="110"/>
      <c r="AF21" s="110"/>
      <c r="AG21" s="110"/>
      <c r="AH21" s="110"/>
      <c r="AI21" s="110"/>
      <c r="AJ21" s="110"/>
      <c r="AK21" s="110"/>
      <c r="AL21" s="110"/>
      <c r="AM21" s="136"/>
      <c r="AN21" s="120"/>
      <c r="AO21" s="128" t="s">
        <v>51</v>
      </c>
      <c r="AP21" s="111" t="s">
        <v>52</v>
      </c>
      <c r="AQ21" s="110"/>
      <c r="AR21" s="110"/>
      <c r="AS21" s="110"/>
      <c r="AT21" s="110"/>
      <c r="AU21" s="110"/>
      <c r="AV21" s="110"/>
      <c r="AW21" s="110"/>
      <c r="AX21" s="110"/>
      <c r="AY21" s="120"/>
      <c r="AZ21" s="120"/>
      <c r="BA21" s="129" t="s">
        <v>51</v>
      </c>
      <c r="BB21" s="103" t="s">
        <v>52</v>
      </c>
      <c r="BC21" s="105"/>
      <c r="BD21" s="124"/>
      <c r="BE21" s="113"/>
      <c r="BF21" s="120"/>
      <c r="BG21" s="120"/>
      <c r="BH21" s="101" t="s">
        <v>51</v>
      </c>
      <c r="BI21" s="101" t="s">
        <v>53</v>
      </c>
      <c r="BJ21" s="113"/>
      <c r="BK21" s="113"/>
      <c r="BL21" s="120"/>
      <c r="BM21" s="101" t="s">
        <v>54</v>
      </c>
      <c r="BN21" s="130" t="s">
        <v>52</v>
      </c>
      <c r="BO21" s="117"/>
      <c r="BP21" s="117"/>
      <c r="BQ21" s="118"/>
      <c r="BR21" s="114" t="s">
        <v>51</v>
      </c>
      <c r="BS21" s="103" t="s">
        <v>52</v>
      </c>
      <c r="BT21" s="104"/>
      <c r="BU21" s="104"/>
      <c r="BV21" s="105"/>
      <c r="BW21" s="120"/>
      <c r="BX21" s="98"/>
      <c r="BY21" s="98"/>
      <c r="BZ21" s="98"/>
    </row>
    <row r="22" spans="1:78">
      <c r="A22" s="139"/>
      <c r="B22" s="115"/>
      <c r="C22" s="108"/>
      <c r="D22" s="108"/>
      <c r="E22" s="32" t="s">
        <v>55</v>
      </c>
      <c r="F22" s="32" t="s">
        <v>56</v>
      </c>
      <c r="G22" s="32" t="s">
        <v>57</v>
      </c>
      <c r="H22" s="108"/>
      <c r="I22" s="108"/>
      <c r="J22" s="32" t="s">
        <v>55</v>
      </c>
      <c r="K22" s="32" t="s">
        <v>56</v>
      </c>
      <c r="L22" s="32" t="s">
        <v>57</v>
      </c>
      <c r="M22" s="108"/>
      <c r="N22" s="108"/>
      <c r="O22" s="32" t="s">
        <v>58</v>
      </c>
      <c r="P22" s="32" t="s">
        <v>59</v>
      </c>
      <c r="Q22" s="108"/>
      <c r="R22" s="115"/>
      <c r="S22" s="108"/>
      <c r="T22" s="108"/>
      <c r="U22" s="108"/>
      <c r="V22" s="32" t="s">
        <v>60</v>
      </c>
      <c r="W22" s="32" t="s">
        <v>61</v>
      </c>
      <c r="X22" s="32" t="s">
        <v>62</v>
      </c>
      <c r="Y22" s="32" t="s">
        <v>63</v>
      </c>
      <c r="Z22" s="108"/>
      <c r="AA22" s="108"/>
      <c r="AB22" s="127"/>
      <c r="AC22" s="13" t="s">
        <v>64</v>
      </c>
      <c r="AD22" s="13" t="s">
        <v>65</v>
      </c>
      <c r="AE22" s="13" t="s">
        <v>66</v>
      </c>
      <c r="AF22" s="13" t="s">
        <v>67</v>
      </c>
      <c r="AG22" s="13" t="s">
        <v>68</v>
      </c>
      <c r="AH22" s="13" t="s">
        <v>69</v>
      </c>
      <c r="AI22" s="13" t="s">
        <v>70</v>
      </c>
      <c r="AJ22" s="13" t="s">
        <v>71</v>
      </c>
      <c r="AK22" s="13" t="s">
        <v>72</v>
      </c>
      <c r="AL22" s="13" t="s">
        <v>73</v>
      </c>
      <c r="AM22" s="13" t="s">
        <v>74</v>
      </c>
      <c r="AN22" s="121"/>
      <c r="AO22" s="127"/>
      <c r="AP22" s="14" t="s">
        <v>67</v>
      </c>
      <c r="AQ22" s="14" t="s">
        <v>75</v>
      </c>
      <c r="AR22" s="14" t="s">
        <v>76</v>
      </c>
      <c r="AS22" s="14" t="s">
        <v>68</v>
      </c>
      <c r="AT22" s="14" t="s">
        <v>77</v>
      </c>
      <c r="AU22" s="14" t="s">
        <v>78</v>
      </c>
      <c r="AV22" s="14" t="s">
        <v>79</v>
      </c>
      <c r="AW22" s="14" t="s">
        <v>80</v>
      </c>
      <c r="AX22" s="14" t="s">
        <v>71</v>
      </c>
      <c r="AY22" s="121"/>
      <c r="AZ22" s="121"/>
      <c r="BA22" s="108"/>
      <c r="BB22" s="33" t="s">
        <v>81</v>
      </c>
      <c r="BC22" s="33" t="s">
        <v>82</v>
      </c>
      <c r="BD22" s="125"/>
      <c r="BE22" s="102"/>
      <c r="BF22" s="121"/>
      <c r="BG22" s="121"/>
      <c r="BH22" s="102"/>
      <c r="BI22" s="102"/>
      <c r="BJ22" s="102"/>
      <c r="BK22" s="102"/>
      <c r="BL22" s="121"/>
      <c r="BM22" s="102"/>
      <c r="BN22" s="37" t="s">
        <v>83</v>
      </c>
      <c r="BO22" s="37" t="s">
        <v>84</v>
      </c>
      <c r="BP22" s="37" t="s">
        <v>85</v>
      </c>
      <c r="BQ22" s="37" t="s">
        <v>86</v>
      </c>
      <c r="BR22" s="115"/>
      <c r="BS22" s="33" t="s">
        <v>87</v>
      </c>
      <c r="BT22" s="33" t="s">
        <v>88</v>
      </c>
      <c r="BU22" s="33" t="s">
        <v>89</v>
      </c>
      <c r="BV22" s="33" t="s">
        <v>90</v>
      </c>
      <c r="BW22" s="121"/>
      <c r="BX22" s="99"/>
      <c r="BY22" s="99"/>
      <c r="BZ22" s="99"/>
    </row>
    <row r="23" spans="1:78">
      <c r="B23" s="15">
        <v>197</v>
      </c>
      <c r="C23" s="15">
        <v>12</v>
      </c>
      <c r="D23" s="15">
        <v>331</v>
      </c>
      <c r="E23" s="15">
        <v>14</v>
      </c>
      <c r="F23" s="15">
        <v>17</v>
      </c>
      <c r="G23" s="15">
        <v>0</v>
      </c>
      <c r="H23" s="15">
        <v>1</v>
      </c>
      <c r="I23" s="15">
        <v>1018</v>
      </c>
      <c r="J23" s="15">
        <v>33</v>
      </c>
      <c r="K23" s="15">
        <v>20</v>
      </c>
      <c r="L23" s="15">
        <v>0</v>
      </c>
      <c r="M23" s="15">
        <v>30</v>
      </c>
      <c r="N23" s="15">
        <v>1795</v>
      </c>
      <c r="O23" s="15">
        <v>1107</v>
      </c>
      <c r="P23" s="15">
        <v>54</v>
      </c>
      <c r="Q23" s="15">
        <v>61958</v>
      </c>
      <c r="R23" s="15">
        <v>16142</v>
      </c>
      <c r="S23" s="15">
        <v>69335</v>
      </c>
      <c r="T23" s="15">
        <v>0</v>
      </c>
      <c r="U23" s="15">
        <v>6293</v>
      </c>
      <c r="V23" s="15">
        <v>5537</v>
      </c>
      <c r="W23" s="15">
        <v>594</v>
      </c>
      <c r="X23" s="15">
        <v>0</v>
      </c>
      <c r="Y23" s="15">
        <v>0</v>
      </c>
      <c r="Z23" s="15">
        <v>524</v>
      </c>
      <c r="AA23" s="15">
        <v>132</v>
      </c>
      <c r="AB23" s="15">
        <v>963032</v>
      </c>
      <c r="AC23" s="15">
        <v>13405</v>
      </c>
      <c r="AD23" s="15">
        <v>129300</v>
      </c>
      <c r="AE23" s="15">
        <v>10</v>
      </c>
      <c r="AF23" s="15">
        <v>133802</v>
      </c>
      <c r="AG23" s="15">
        <v>67141</v>
      </c>
      <c r="AH23" s="15">
        <v>98788</v>
      </c>
      <c r="AI23" s="15">
        <v>263</v>
      </c>
      <c r="AJ23" s="15">
        <v>265</v>
      </c>
      <c r="AK23" s="15">
        <v>8877</v>
      </c>
      <c r="AL23" s="15">
        <v>22499</v>
      </c>
      <c r="AM23" s="15">
        <v>94123</v>
      </c>
      <c r="AN23" s="15">
        <v>13825</v>
      </c>
      <c r="AO23" s="15">
        <v>25642</v>
      </c>
      <c r="AP23" s="15">
        <v>1645</v>
      </c>
      <c r="AQ23" s="15">
        <v>131</v>
      </c>
      <c r="AR23" s="15">
        <v>103</v>
      </c>
      <c r="AS23" s="15">
        <v>3594</v>
      </c>
      <c r="AT23" s="15">
        <v>5</v>
      </c>
      <c r="AU23" s="15">
        <v>4</v>
      </c>
      <c r="AV23" s="15">
        <v>1</v>
      </c>
      <c r="AW23" s="15">
        <v>15121</v>
      </c>
      <c r="AX23" s="15">
        <v>11</v>
      </c>
      <c r="AY23" s="15">
        <v>12057</v>
      </c>
      <c r="AZ23" s="15">
        <v>158</v>
      </c>
      <c r="BA23" s="15">
        <v>762</v>
      </c>
      <c r="BB23" s="15">
        <v>114</v>
      </c>
      <c r="BC23" s="15">
        <v>67</v>
      </c>
      <c r="BD23" s="15">
        <v>348</v>
      </c>
      <c r="BE23" s="15">
        <v>98</v>
      </c>
      <c r="BF23" s="15">
        <v>1307</v>
      </c>
      <c r="BG23" s="15">
        <v>273872</v>
      </c>
      <c r="BH23" s="15">
        <v>7002</v>
      </c>
      <c r="BI23" s="15">
        <v>3524</v>
      </c>
      <c r="BJ23" s="15">
        <v>266523</v>
      </c>
      <c r="BK23" s="15">
        <v>7897</v>
      </c>
      <c r="BL23" s="15">
        <v>465</v>
      </c>
      <c r="BM23" s="15">
        <v>30326</v>
      </c>
      <c r="BN23" s="15">
        <v>2343</v>
      </c>
      <c r="BO23" s="15">
        <v>20540</v>
      </c>
      <c r="BP23" s="15">
        <v>77</v>
      </c>
      <c r="BQ23" s="15">
        <v>46</v>
      </c>
      <c r="BR23" s="15">
        <v>1393</v>
      </c>
      <c r="BS23" s="15">
        <v>43</v>
      </c>
      <c r="BT23" s="15">
        <v>578</v>
      </c>
      <c r="BU23" s="15">
        <v>404</v>
      </c>
      <c r="BV23" s="15">
        <v>322</v>
      </c>
      <c r="BW23" s="15">
        <v>34121</v>
      </c>
      <c r="BX23" s="15">
        <v>3424</v>
      </c>
      <c r="BY23" s="15">
        <v>193</v>
      </c>
      <c r="BZ23" s="15">
        <v>455564</v>
      </c>
    </row>
    <row r="25" spans="1:78">
      <c r="C25" s="1"/>
    </row>
  </sheetData>
  <mergeCells count="55">
    <mergeCell ref="Q20:Q22"/>
    <mergeCell ref="R20:R22"/>
    <mergeCell ref="S20:S22"/>
    <mergeCell ref="T20:T22"/>
    <mergeCell ref="A20:A22"/>
    <mergeCell ref="B20:B22"/>
    <mergeCell ref="C20:C22"/>
    <mergeCell ref="H20:H22"/>
    <mergeCell ref="M20:M22"/>
    <mergeCell ref="D21:D22"/>
    <mergeCell ref="I21:I22"/>
    <mergeCell ref="Z20:Z22"/>
    <mergeCell ref="AA20:AA22"/>
    <mergeCell ref="U21:U22"/>
    <mergeCell ref="AB20:AM20"/>
    <mergeCell ref="AC21:AM21"/>
    <mergeCell ref="U20:Y20"/>
    <mergeCell ref="V21:Y21"/>
    <mergeCell ref="BD20:BD22"/>
    <mergeCell ref="AB21:AB22"/>
    <mergeCell ref="AO21:AO22"/>
    <mergeCell ref="BA21:BA22"/>
    <mergeCell ref="BN21:BQ21"/>
    <mergeCell ref="BF20:BF22"/>
    <mergeCell ref="BG20:BG22"/>
    <mergeCell ref="BH20:BI20"/>
    <mergeCell ref="BJ20:BJ22"/>
    <mergeCell ref="BK20:BK22"/>
    <mergeCell ref="BL20:BL22"/>
    <mergeCell ref="BA20:BC20"/>
    <mergeCell ref="BB21:BC21"/>
    <mergeCell ref="AN20:AN22"/>
    <mergeCell ref="AY20:AY22"/>
    <mergeCell ref="AZ20:AZ22"/>
    <mergeCell ref="BR21:BR22"/>
    <mergeCell ref="BM20:BQ20"/>
    <mergeCell ref="BR20:BV20"/>
    <mergeCell ref="BW20:BW22"/>
    <mergeCell ref="BX20:BX22"/>
    <mergeCell ref="BY20:BY22"/>
    <mergeCell ref="BZ20:BZ22"/>
    <mergeCell ref="BM21:BM22"/>
    <mergeCell ref="BS21:BV21"/>
    <mergeCell ref="D20:G20"/>
    <mergeCell ref="E21:G21"/>
    <mergeCell ref="I20:L20"/>
    <mergeCell ref="J21:L21"/>
    <mergeCell ref="N20:P20"/>
    <mergeCell ref="O21:P21"/>
    <mergeCell ref="N21:N22"/>
    <mergeCell ref="AO20:AX20"/>
    <mergeCell ref="AP21:AX21"/>
    <mergeCell ref="BH21:BH22"/>
    <mergeCell ref="BI21:BI22"/>
    <mergeCell ref="BE20:B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"/>
  <sheetViews>
    <sheetView workbookViewId="0">
      <selection activeCell="D10" sqref="D10"/>
    </sheetView>
  </sheetViews>
  <sheetFormatPr defaultColWidth="14.42578125" defaultRowHeight="15" customHeight="1"/>
  <cols>
    <col min="2" max="2" width="23.42578125" customWidth="1"/>
    <col min="3" max="3" width="25.42578125" customWidth="1"/>
    <col min="4" max="4" width="27" customWidth="1"/>
    <col min="5" max="5" width="38.140625" customWidth="1"/>
    <col min="6" max="6" width="49.5703125" customWidth="1"/>
  </cols>
  <sheetData>
    <row r="1" spans="1:6">
      <c r="A1" s="16" t="s">
        <v>91</v>
      </c>
      <c r="B1" s="16" t="s">
        <v>92</v>
      </c>
      <c r="C1" s="16" t="s">
        <v>93</v>
      </c>
      <c r="D1" s="16" t="s">
        <v>94</v>
      </c>
      <c r="E1" s="16" t="s">
        <v>95</v>
      </c>
      <c r="F1" s="16" t="s">
        <v>96</v>
      </c>
    </row>
    <row r="2" spans="1:6">
      <c r="A2" s="17" t="s">
        <v>97</v>
      </c>
      <c r="B2" s="18">
        <v>2255777</v>
      </c>
      <c r="C2" s="19">
        <f>LegendaCriminiStato!A4</f>
        <v>159923</v>
      </c>
      <c r="D2" s="19">
        <f>LegendaCriminiStato!A8</f>
        <v>1324479</v>
      </c>
      <c r="E2" s="19">
        <f>LegendaCriminiStato!A12</f>
        <v>312194</v>
      </c>
      <c r="F2" s="19">
        <f>LegendaCriminiStato!A15</f>
        <v>459181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AN42"/>
  <sheetViews>
    <sheetView topLeftCell="A10" workbookViewId="0">
      <selection activeCell="AM21" sqref="AM21"/>
    </sheetView>
  </sheetViews>
  <sheetFormatPr defaultColWidth="14.42578125" defaultRowHeight="15" customHeight="1"/>
  <cols>
    <col min="11" max="11" width="25.7109375" customWidth="1"/>
  </cols>
  <sheetData>
    <row r="4" spans="1:13" ht="15" customHeight="1">
      <c r="A4" s="29">
        <f>(SUM(B23:D23) + E23 + F23 + G23 + H23 + SUM(J23:L23) + M23 + N23 + O23 + U23 + AE23 + I23)</f>
        <v>3204</v>
      </c>
      <c r="B4" s="30" t="s">
        <v>0</v>
      </c>
      <c r="C4" s="31"/>
      <c r="D4" s="31"/>
      <c r="I4" s="1"/>
      <c r="J4" s="38"/>
      <c r="K4" s="39"/>
      <c r="L4" s="40"/>
      <c r="M4" s="40"/>
    </row>
    <row r="5" spans="1:13">
      <c r="B5" s="2" t="s">
        <v>1</v>
      </c>
    </row>
    <row r="6" spans="1:13" ht="15" customHeight="1">
      <c r="B6" s="2" t="s">
        <v>2</v>
      </c>
      <c r="K6" s="3"/>
      <c r="L6" s="4"/>
    </row>
    <row r="7" spans="1:13" ht="15" customHeight="1">
      <c r="B7" s="2" t="s">
        <v>4</v>
      </c>
      <c r="K7" s="5"/>
      <c r="L7" s="6"/>
    </row>
    <row r="8" spans="1:13" ht="15" customHeight="1">
      <c r="A8" s="7">
        <f>P23 + Q23 + R23 + S23 + T23 + X23 + Y23 + AC23 +AF23</f>
        <v>19592</v>
      </c>
      <c r="B8" s="8" t="s">
        <v>6</v>
      </c>
      <c r="C8" s="9"/>
      <c r="D8" s="9"/>
      <c r="K8" s="5"/>
      <c r="L8" s="6"/>
    </row>
    <row r="9" spans="1:13">
      <c r="B9" s="2" t="s">
        <v>8</v>
      </c>
    </row>
    <row r="10" spans="1:13" ht="15" customHeight="1">
      <c r="B10" s="2" t="s">
        <v>9</v>
      </c>
      <c r="K10" s="10"/>
      <c r="L10" s="11"/>
      <c r="M10" s="12"/>
    </row>
    <row r="11" spans="1:13">
      <c r="B11" s="2" t="s">
        <v>11</v>
      </c>
    </row>
    <row r="12" spans="1:13" ht="15" customHeight="1">
      <c r="A12" s="34">
        <f>V23 + W23 + Z23 + AA23 + AB23 + AD23</f>
        <v>5545</v>
      </c>
      <c r="B12" s="35" t="s">
        <v>12</v>
      </c>
      <c r="C12" s="36"/>
      <c r="D12" s="36"/>
      <c r="E12" s="36"/>
    </row>
    <row r="13" spans="1:13">
      <c r="B13" s="2" t="s">
        <v>13</v>
      </c>
    </row>
    <row r="14" spans="1:13">
      <c r="B14" s="2" t="s">
        <v>14</v>
      </c>
    </row>
    <row r="15" spans="1:13" ht="15" customHeight="1">
      <c r="A15" s="41">
        <f>AG23 + AH23 + AI23</f>
        <v>9208</v>
      </c>
      <c r="B15" s="42" t="s">
        <v>314</v>
      </c>
      <c r="C15" s="43"/>
      <c r="D15" s="43"/>
      <c r="E15" s="43"/>
      <c r="F15" s="43"/>
    </row>
    <row r="16" spans="1:13">
      <c r="B16" s="2" t="s">
        <v>15</v>
      </c>
    </row>
    <row r="17" spans="1:40">
      <c r="B17" s="2" t="s">
        <v>16</v>
      </c>
    </row>
    <row r="20" spans="1:40">
      <c r="B20" s="69"/>
      <c r="C20" s="71"/>
      <c r="D20" s="74"/>
      <c r="E20" s="69"/>
      <c r="F20" s="52"/>
      <c r="G20" s="53"/>
      <c r="H20" s="52"/>
      <c r="I20" s="53"/>
      <c r="J20" s="69"/>
      <c r="K20" s="53"/>
      <c r="L20" s="53"/>
      <c r="M20" s="52"/>
      <c r="N20" s="53"/>
      <c r="O20" s="91"/>
      <c r="P20" s="55"/>
      <c r="Q20" s="56"/>
      <c r="R20" s="58"/>
      <c r="S20" s="78"/>
      <c r="T20" s="78"/>
      <c r="U20" s="61"/>
      <c r="V20" s="79"/>
      <c r="W20" s="80"/>
      <c r="X20" s="94"/>
      <c r="Y20" s="78"/>
      <c r="Z20" s="64"/>
      <c r="AA20" s="80"/>
      <c r="AB20" s="80"/>
      <c r="AC20" s="78"/>
      <c r="AD20" s="64"/>
      <c r="AE20" s="63"/>
      <c r="AF20" s="78"/>
      <c r="AG20" s="95"/>
      <c r="AH20" s="81"/>
      <c r="AI20" s="82"/>
      <c r="AJ20" s="48"/>
    </row>
    <row r="21" spans="1:40">
      <c r="B21" s="70"/>
      <c r="C21" s="72"/>
      <c r="D21" s="75"/>
      <c r="E21" s="70"/>
      <c r="F21" s="53"/>
      <c r="G21" s="77"/>
      <c r="H21" s="53"/>
      <c r="I21" s="77"/>
      <c r="J21" s="70"/>
      <c r="K21" s="77"/>
      <c r="L21" s="77"/>
      <c r="M21" s="53"/>
      <c r="N21" s="50"/>
      <c r="O21" s="50"/>
      <c r="P21" s="56"/>
      <c r="Q21" s="83"/>
      <c r="R21" s="59"/>
      <c r="S21" s="83"/>
      <c r="T21" s="83"/>
      <c r="U21" s="62"/>
      <c r="V21" s="84"/>
      <c r="W21" s="85"/>
      <c r="X21" s="83"/>
      <c r="Y21" s="83"/>
      <c r="Z21" s="65"/>
      <c r="AA21" s="85"/>
      <c r="AB21" s="85"/>
      <c r="AC21" s="83"/>
      <c r="AD21" s="65"/>
      <c r="AE21" s="67"/>
      <c r="AF21" s="83"/>
      <c r="AG21" s="86"/>
      <c r="AH21" s="86"/>
      <c r="AI21" s="86"/>
      <c r="AJ21" s="48"/>
    </row>
    <row r="22" spans="1:40" ht="75">
      <c r="A22" s="47" t="s">
        <v>339</v>
      </c>
      <c r="B22" s="68" t="s">
        <v>17</v>
      </c>
      <c r="C22" s="73" t="s">
        <v>18</v>
      </c>
      <c r="D22" s="76" t="s">
        <v>19</v>
      </c>
      <c r="E22" s="68" t="s">
        <v>20</v>
      </c>
      <c r="F22" s="54" t="s">
        <v>21</v>
      </c>
      <c r="G22" s="51" t="s">
        <v>22</v>
      </c>
      <c r="H22" s="54" t="s">
        <v>23</v>
      </c>
      <c r="I22" s="51" t="s">
        <v>24</v>
      </c>
      <c r="J22" s="68" t="s">
        <v>25</v>
      </c>
      <c r="K22" s="51" t="s">
        <v>26</v>
      </c>
      <c r="L22" s="51" t="s">
        <v>27</v>
      </c>
      <c r="M22" s="54" t="s">
        <v>28</v>
      </c>
      <c r="N22" s="90" t="s">
        <v>29</v>
      </c>
      <c r="O22" s="92" t="s">
        <v>30</v>
      </c>
      <c r="P22" s="57" t="s">
        <v>31</v>
      </c>
      <c r="Q22" s="87" t="s">
        <v>32</v>
      </c>
      <c r="R22" s="60" t="s">
        <v>33</v>
      </c>
      <c r="S22" s="87" t="s">
        <v>34</v>
      </c>
      <c r="T22" s="87" t="s">
        <v>35</v>
      </c>
      <c r="U22" s="51" t="s">
        <v>36</v>
      </c>
      <c r="V22" s="88" t="s">
        <v>37</v>
      </c>
      <c r="W22" s="66" t="s">
        <v>38</v>
      </c>
      <c r="X22" s="93" t="s">
        <v>39</v>
      </c>
      <c r="Y22" s="87" t="s">
        <v>40</v>
      </c>
      <c r="Z22" s="66" t="s">
        <v>41</v>
      </c>
      <c r="AA22" s="66" t="s">
        <v>42</v>
      </c>
      <c r="AB22" s="66" t="s">
        <v>43</v>
      </c>
      <c r="AC22" s="87" t="s">
        <v>44</v>
      </c>
      <c r="AD22" s="66" t="s">
        <v>45</v>
      </c>
      <c r="AE22" s="68" t="s">
        <v>46</v>
      </c>
      <c r="AF22" s="87" t="s">
        <v>47</v>
      </c>
      <c r="AG22" s="96" t="s">
        <v>48</v>
      </c>
      <c r="AH22" s="89" t="s">
        <v>49</v>
      </c>
      <c r="AI22" s="89" t="s">
        <v>50</v>
      </c>
      <c r="AJ22" s="48" t="s">
        <v>331</v>
      </c>
      <c r="AK22" t="s">
        <v>332</v>
      </c>
      <c r="AL22" t="s">
        <v>333</v>
      </c>
      <c r="AM22" t="s">
        <v>334</v>
      </c>
      <c r="AN22" t="s">
        <v>335</v>
      </c>
    </row>
    <row r="23" spans="1:40">
      <c r="A23" s="44" t="s">
        <v>315</v>
      </c>
      <c r="B23" s="45">
        <v>2</v>
      </c>
      <c r="C23" s="45">
        <v>0</v>
      </c>
      <c r="D23" s="49">
        <v>8</v>
      </c>
      <c r="E23" s="45">
        <v>0</v>
      </c>
      <c r="F23" s="45">
        <v>17</v>
      </c>
      <c r="G23" s="45">
        <v>1</v>
      </c>
      <c r="H23" s="45">
        <v>37</v>
      </c>
      <c r="I23" s="45">
        <v>1355</v>
      </c>
      <c r="J23" s="45">
        <v>234</v>
      </c>
      <c r="K23" s="45">
        <v>1407</v>
      </c>
      <c r="L23" s="45">
        <v>0</v>
      </c>
      <c r="M23" s="45">
        <v>90</v>
      </c>
      <c r="N23" s="45">
        <v>12</v>
      </c>
      <c r="O23" s="45">
        <v>1</v>
      </c>
      <c r="P23" s="45">
        <v>13309</v>
      </c>
      <c r="Q23" s="45">
        <v>236</v>
      </c>
      <c r="R23" s="45">
        <v>242</v>
      </c>
      <c r="S23" s="45">
        <v>233</v>
      </c>
      <c r="T23" s="45">
        <v>6</v>
      </c>
      <c r="U23" s="45">
        <v>22</v>
      </c>
      <c r="V23" s="45">
        <v>1</v>
      </c>
      <c r="W23" s="45">
        <v>0</v>
      </c>
      <c r="X23" s="45">
        <v>11</v>
      </c>
      <c r="Y23" s="45">
        <v>4931</v>
      </c>
      <c r="Z23" s="45">
        <v>106</v>
      </c>
      <c r="AA23" s="45">
        <v>4760</v>
      </c>
      <c r="AB23" s="45">
        <v>94</v>
      </c>
      <c r="AC23" s="45">
        <v>0</v>
      </c>
      <c r="AD23" s="45">
        <v>584</v>
      </c>
      <c r="AE23" s="45">
        <v>18</v>
      </c>
      <c r="AF23" s="45">
        <v>624</v>
      </c>
      <c r="AG23" s="45">
        <v>37</v>
      </c>
      <c r="AH23" s="45">
        <v>8</v>
      </c>
      <c r="AI23" s="45">
        <v>9163</v>
      </c>
      <c r="AJ23" s="46">
        <f t="shared" ref="AJ23:AJ42" si="0" xml:space="preserve"> (SUM(B23:D23) + E23 + F23 + G23 + H23 + SUM(J23:L23) + M23 + N23 + O23 + U23 + AE23 + I23)</f>
        <v>3204</v>
      </c>
      <c r="AK23" s="46">
        <f t="shared" ref="AK23:AK42" si="1">P23 + Q23 + R23 + S23 + T23 + X23 + Y23 + AC23 +AF23</f>
        <v>19592</v>
      </c>
      <c r="AL23" s="46">
        <f t="shared" ref="AL23:AL42" si="2">V23 + W23 + Z23 + AA23 + AB23 + AD23</f>
        <v>5545</v>
      </c>
      <c r="AM23" s="46">
        <f>AG23 + AH23 + AI23</f>
        <v>9208</v>
      </c>
      <c r="AN23" s="46">
        <f>SUM(AJ23:AM23)</f>
        <v>37549</v>
      </c>
    </row>
    <row r="24" spans="1:40" ht="15" customHeight="1">
      <c r="A24" s="44" t="s">
        <v>316</v>
      </c>
      <c r="B24" s="45">
        <v>0</v>
      </c>
      <c r="C24" s="45">
        <v>0</v>
      </c>
      <c r="D24" s="45">
        <v>1</v>
      </c>
      <c r="E24" s="45">
        <v>0</v>
      </c>
      <c r="F24" s="45">
        <v>13</v>
      </c>
      <c r="G24" s="45">
        <v>0</v>
      </c>
      <c r="H24" s="45">
        <v>28</v>
      </c>
      <c r="I24" s="45">
        <v>455</v>
      </c>
      <c r="J24" s="45">
        <v>121</v>
      </c>
      <c r="K24" s="45">
        <v>732</v>
      </c>
      <c r="L24" s="45">
        <v>0</v>
      </c>
      <c r="M24" s="45">
        <v>37</v>
      </c>
      <c r="N24" s="45">
        <v>6</v>
      </c>
      <c r="O24" s="45">
        <v>1</v>
      </c>
      <c r="P24" s="45">
        <v>2604</v>
      </c>
      <c r="Q24" s="45">
        <v>35</v>
      </c>
      <c r="R24" s="45">
        <v>54</v>
      </c>
      <c r="S24" s="45">
        <v>67</v>
      </c>
      <c r="T24" s="45">
        <v>2</v>
      </c>
      <c r="U24" s="45">
        <v>6</v>
      </c>
      <c r="V24" s="45">
        <v>5</v>
      </c>
      <c r="W24" s="45">
        <v>1</v>
      </c>
      <c r="X24" s="45">
        <v>10</v>
      </c>
      <c r="Y24" s="45">
        <v>1760</v>
      </c>
      <c r="Z24" s="45">
        <v>238</v>
      </c>
      <c r="AA24" s="45">
        <v>1567</v>
      </c>
      <c r="AB24" s="45">
        <v>102</v>
      </c>
      <c r="AC24" s="45">
        <v>1</v>
      </c>
      <c r="AD24" s="45">
        <v>153</v>
      </c>
      <c r="AE24" s="45">
        <v>4</v>
      </c>
      <c r="AF24" s="45">
        <v>132</v>
      </c>
      <c r="AG24" s="45">
        <v>3</v>
      </c>
      <c r="AH24" s="45">
        <v>0</v>
      </c>
      <c r="AI24" s="45">
        <v>3630</v>
      </c>
      <c r="AJ24" s="46">
        <f t="shared" si="0"/>
        <v>1404</v>
      </c>
      <c r="AK24" s="46">
        <f t="shared" si="1"/>
        <v>4665</v>
      </c>
      <c r="AL24" s="46">
        <f t="shared" si="2"/>
        <v>2066</v>
      </c>
      <c r="AM24" s="46">
        <f t="shared" ref="AM24:AM42" si="3">AG24 + AH24 + AI24</f>
        <v>3633</v>
      </c>
      <c r="AN24" s="46">
        <f t="shared" ref="AN24:AN42" si="4">SUM(AJ24:AM24)</f>
        <v>11768</v>
      </c>
    </row>
    <row r="25" spans="1:40">
      <c r="A25" s="44" t="s">
        <v>317</v>
      </c>
      <c r="B25" s="45">
        <v>15</v>
      </c>
      <c r="C25" s="45">
        <v>0</v>
      </c>
      <c r="D25" s="45">
        <v>16</v>
      </c>
      <c r="E25" s="45">
        <v>0</v>
      </c>
      <c r="F25" s="45">
        <v>49</v>
      </c>
      <c r="G25" s="45">
        <v>0</v>
      </c>
      <c r="H25" s="45">
        <v>78</v>
      </c>
      <c r="I25" s="45">
        <v>1640</v>
      </c>
      <c r="J25" s="45">
        <v>573</v>
      </c>
      <c r="K25" s="45">
        <v>3175</v>
      </c>
      <c r="L25" s="45">
        <v>0</v>
      </c>
      <c r="M25" s="45">
        <v>139</v>
      </c>
      <c r="N25" s="45">
        <v>10</v>
      </c>
      <c r="O25" s="45">
        <v>5</v>
      </c>
      <c r="P25" s="45">
        <v>11931</v>
      </c>
      <c r="Q25" s="45">
        <v>316</v>
      </c>
      <c r="R25" s="45">
        <v>211</v>
      </c>
      <c r="S25" s="45">
        <v>337</v>
      </c>
      <c r="T25" s="45">
        <v>9</v>
      </c>
      <c r="U25" s="45">
        <v>24</v>
      </c>
      <c r="V25" s="45">
        <v>18</v>
      </c>
      <c r="W25" s="45">
        <v>16</v>
      </c>
      <c r="X25" s="45">
        <v>52</v>
      </c>
      <c r="Y25" s="45">
        <v>6829</v>
      </c>
      <c r="Z25" s="45">
        <v>780</v>
      </c>
      <c r="AA25" s="45">
        <v>7045</v>
      </c>
      <c r="AB25" s="45">
        <v>776</v>
      </c>
      <c r="AC25" s="45">
        <v>0</v>
      </c>
      <c r="AD25" s="45">
        <v>990</v>
      </c>
      <c r="AE25" s="45">
        <v>52</v>
      </c>
      <c r="AF25" s="45">
        <v>795</v>
      </c>
      <c r="AG25" s="45">
        <v>91</v>
      </c>
      <c r="AH25" s="45">
        <v>10</v>
      </c>
      <c r="AI25" s="45">
        <v>15849</v>
      </c>
      <c r="AJ25" s="46">
        <f t="shared" si="0"/>
        <v>5776</v>
      </c>
      <c r="AK25" s="46">
        <f t="shared" si="1"/>
        <v>20480</v>
      </c>
      <c r="AL25" s="46">
        <f t="shared" si="2"/>
        <v>9625</v>
      </c>
      <c r="AM25" s="46">
        <f t="shared" si="3"/>
        <v>15950</v>
      </c>
      <c r="AN25" s="46">
        <f t="shared" si="4"/>
        <v>51831</v>
      </c>
    </row>
    <row r="26" spans="1:40" ht="15" customHeight="1">
      <c r="A26" s="44" t="s">
        <v>318</v>
      </c>
      <c r="B26" s="45">
        <v>16</v>
      </c>
      <c r="C26" s="45">
        <v>1</v>
      </c>
      <c r="D26" s="45">
        <v>50</v>
      </c>
      <c r="E26" s="45">
        <v>0</v>
      </c>
      <c r="F26" s="45">
        <v>139</v>
      </c>
      <c r="G26" s="45">
        <v>3</v>
      </c>
      <c r="H26" s="45">
        <v>165</v>
      </c>
      <c r="I26" s="45">
        <v>5869</v>
      </c>
      <c r="J26" s="45">
        <v>1622</v>
      </c>
      <c r="K26" s="45">
        <v>8502</v>
      </c>
      <c r="L26" s="45">
        <v>0</v>
      </c>
      <c r="M26" s="45">
        <v>357</v>
      </c>
      <c r="N26" s="45">
        <v>51</v>
      </c>
      <c r="O26" s="45">
        <v>7</v>
      </c>
      <c r="P26" s="45">
        <v>94618</v>
      </c>
      <c r="Q26" s="45">
        <v>1443</v>
      </c>
      <c r="R26" s="45">
        <v>4137</v>
      </c>
      <c r="S26" s="45">
        <v>1258</v>
      </c>
      <c r="T26" s="45">
        <v>34</v>
      </c>
      <c r="U26" s="45">
        <v>97</v>
      </c>
      <c r="V26" s="45">
        <v>65</v>
      </c>
      <c r="W26" s="45">
        <v>42</v>
      </c>
      <c r="X26" s="45">
        <v>249</v>
      </c>
      <c r="Y26" s="45">
        <v>24543</v>
      </c>
      <c r="Z26" s="45">
        <v>643</v>
      </c>
      <c r="AA26" s="45">
        <v>11731</v>
      </c>
      <c r="AB26" s="45">
        <v>543</v>
      </c>
      <c r="AC26" s="45">
        <v>428</v>
      </c>
      <c r="AD26" s="45">
        <v>2193</v>
      </c>
      <c r="AE26" s="45">
        <v>66</v>
      </c>
      <c r="AF26" s="45">
        <v>3030</v>
      </c>
      <c r="AG26" s="45">
        <v>850</v>
      </c>
      <c r="AH26" s="45">
        <v>24</v>
      </c>
      <c r="AI26" s="45">
        <v>51768</v>
      </c>
      <c r="AJ26" s="46">
        <f t="shared" si="0"/>
        <v>16945</v>
      </c>
      <c r="AK26" s="46">
        <f t="shared" si="1"/>
        <v>129740</v>
      </c>
      <c r="AL26" s="46">
        <f t="shared" si="2"/>
        <v>15217</v>
      </c>
      <c r="AM26" s="46">
        <f t="shared" si="3"/>
        <v>52642</v>
      </c>
      <c r="AN26" s="46">
        <f t="shared" si="4"/>
        <v>214544</v>
      </c>
    </row>
    <row r="27" spans="1:40" ht="15" customHeight="1">
      <c r="A27" s="44" t="s">
        <v>336</v>
      </c>
      <c r="B27" s="45">
        <v>22</v>
      </c>
      <c r="C27" s="45">
        <v>0</v>
      </c>
      <c r="D27" s="45">
        <v>21</v>
      </c>
      <c r="E27" s="45">
        <v>0</v>
      </c>
      <c r="F27" s="45">
        <v>58</v>
      </c>
      <c r="G27" s="45">
        <v>3</v>
      </c>
      <c r="H27" s="45">
        <v>177</v>
      </c>
      <c r="I27" s="45">
        <v>5734</v>
      </c>
      <c r="J27" s="45">
        <v>1567</v>
      </c>
      <c r="K27" s="45">
        <v>5425</v>
      </c>
      <c r="L27" s="45">
        <v>0</v>
      </c>
      <c r="M27" s="45">
        <v>697</v>
      </c>
      <c r="N27" s="45">
        <v>46</v>
      </c>
      <c r="O27" s="45">
        <v>14</v>
      </c>
      <c r="P27" s="45">
        <v>85152</v>
      </c>
      <c r="Q27" s="45">
        <v>1037</v>
      </c>
      <c r="R27" s="45">
        <v>2067</v>
      </c>
      <c r="S27" s="45">
        <v>1024</v>
      </c>
      <c r="T27" s="45">
        <v>5</v>
      </c>
      <c r="U27" s="45">
        <v>47</v>
      </c>
      <c r="V27" s="45">
        <v>19</v>
      </c>
      <c r="W27" s="45">
        <v>1</v>
      </c>
      <c r="X27" s="45">
        <v>75</v>
      </c>
      <c r="Y27" s="45">
        <v>20401</v>
      </c>
      <c r="Z27" s="45">
        <v>294</v>
      </c>
      <c r="AA27" s="45">
        <v>22180</v>
      </c>
      <c r="AB27" s="45">
        <v>354</v>
      </c>
      <c r="AC27" s="45">
        <v>0</v>
      </c>
      <c r="AD27" s="45">
        <v>2262</v>
      </c>
      <c r="AE27" s="45">
        <v>98</v>
      </c>
      <c r="AF27" s="45">
        <v>3343</v>
      </c>
      <c r="AG27" s="45">
        <v>153</v>
      </c>
      <c r="AH27" s="45">
        <v>12</v>
      </c>
      <c r="AI27" s="45">
        <v>43145</v>
      </c>
      <c r="AJ27" s="46">
        <f t="shared" si="0"/>
        <v>13909</v>
      </c>
      <c r="AK27" s="46">
        <f t="shared" si="1"/>
        <v>113104</v>
      </c>
      <c r="AL27" s="46">
        <f t="shared" si="2"/>
        <v>25110</v>
      </c>
      <c r="AM27" s="46">
        <f t="shared" si="3"/>
        <v>43310</v>
      </c>
      <c r="AN27" s="46">
        <f t="shared" si="4"/>
        <v>195433</v>
      </c>
    </row>
    <row r="28" spans="1:40" ht="15" customHeight="1">
      <c r="A28" s="44" t="s">
        <v>337</v>
      </c>
      <c r="B28" s="45">
        <v>5</v>
      </c>
      <c r="C28" s="45">
        <v>0</v>
      </c>
      <c r="D28" s="45">
        <v>4</v>
      </c>
      <c r="E28" s="45">
        <v>0</v>
      </c>
      <c r="F28" s="45">
        <v>11</v>
      </c>
      <c r="G28" s="45">
        <v>1</v>
      </c>
      <c r="H28" s="45">
        <v>39</v>
      </c>
      <c r="I28" s="45">
        <v>1219</v>
      </c>
      <c r="J28" s="45">
        <v>267</v>
      </c>
      <c r="K28" s="45">
        <v>1082</v>
      </c>
      <c r="L28" s="45">
        <v>0</v>
      </c>
      <c r="M28" s="45">
        <v>139</v>
      </c>
      <c r="N28" s="45">
        <v>14</v>
      </c>
      <c r="O28" s="45">
        <v>5</v>
      </c>
      <c r="P28" s="45">
        <v>11707</v>
      </c>
      <c r="Q28" s="45">
        <v>224</v>
      </c>
      <c r="R28" s="45">
        <v>231</v>
      </c>
      <c r="S28" s="45">
        <v>267</v>
      </c>
      <c r="T28" s="45">
        <v>0</v>
      </c>
      <c r="U28" s="45">
        <v>15</v>
      </c>
      <c r="V28" s="45">
        <v>6</v>
      </c>
      <c r="W28" s="45">
        <v>0</v>
      </c>
      <c r="X28" s="45">
        <v>16</v>
      </c>
      <c r="Y28" s="45">
        <v>6417</v>
      </c>
      <c r="Z28" s="45">
        <v>42</v>
      </c>
      <c r="AA28" s="45">
        <v>3241</v>
      </c>
      <c r="AB28" s="45">
        <v>62</v>
      </c>
      <c r="AC28" s="45">
        <v>3</v>
      </c>
      <c r="AD28" s="45">
        <v>483</v>
      </c>
      <c r="AE28" s="45">
        <v>39</v>
      </c>
      <c r="AF28" s="45">
        <v>443</v>
      </c>
      <c r="AG28" s="45">
        <v>60</v>
      </c>
      <c r="AH28" s="45">
        <v>1</v>
      </c>
      <c r="AI28" s="45">
        <v>7258</v>
      </c>
      <c r="AJ28" s="46">
        <f t="shared" si="0"/>
        <v>2840</v>
      </c>
      <c r="AK28" s="46">
        <f t="shared" si="1"/>
        <v>19308</v>
      </c>
      <c r="AL28" s="46">
        <f t="shared" si="2"/>
        <v>3834</v>
      </c>
      <c r="AM28" s="46">
        <f t="shared" si="3"/>
        <v>7319</v>
      </c>
      <c r="AN28" s="46">
        <f t="shared" si="4"/>
        <v>33301</v>
      </c>
    </row>
    <row r="29" spans="1:40" ht="15" customHeight="1">
      <c r="A29" s="44" t="s">
        <v>319</v>
      </c>
      <c r="B29" s="45">
        <v>16</v>
      </c>
      <c r="C29" s="45">
        <v>2</v>
      </c>
      <c r="D29" s="45">
        <v>24</v>
      </c>
      <c r="E29" s="45">
        <v>0</v>
      </c>
      <c r="F29" s="45">
        <v>152</v>
      </c>
      <c r="G29" s="45">
        <v>3</v>
      </c>
      <c r="H29" s="45">
        <v>212</v>
      </c>
      <c r="I29" s="45">
        <v>5769</v>
      </c>
      <c r="J29" s="45">
        <v>1168</v>
      </c>
      <c r="K29" s="45">
        <v>6221</v>
      </c>
      <c r="L29" s="45">
        <v>0</v>
      </c>
      <c r="M29" s="45">
        <v>566</v>
      </c>
      <c r="N29" s="45">
        <v>48</v>
      </c>
      <c r="O29" s="45">
        <v>13</v>
      </c>
      <c r="P29" s="45">
        <v>139830</v>
      </c>
      <c r="Q29" s="45">
        <v>1284</v>
      </c>
      <c r="R29" s="45">
        <v>2640</v>
      </c>
      <c r="S29" s="45">
        <v>1572</v>
      </c>
      <c r="T29" s="45">
        <v>14</v>
      </c>
      <c r="U29" s="45">
        <v>73</v>
      </c>
      <c r="V29" s="45">
        <v>30</v>
      </c>
      <c r="W29" s="45">
        <v>6</v>
      </c>
      <c r="X29" s="45">
        <v>125</v>
      </c>
      <c r="Y29" s="45">
        <v>27151</v>
      </c>
      <c r="Z29" s="45">
        <v>818</v>
      </c>
      <c r="AA29" s="45">
        <v>28628</v>
      </c>
      <c r="AB29" s="45">
        <v>797</v>
      </c>
      <c r="AC29" s="45">
        <v>1</v>
      </c>
      <c r="AD29" s="45">
        <v>4336</v>
      </c>
      <c r="AE29" s="45">
        <v>147</v>
      </c>
      <c r="AF29" s="45">
        <v>3602</v>
      </c>
      <c r="AG29" s="45">
        <v>400</v>
      </c>
      <c r="AH29" s="45">
        <v>17</v>
      </c>
      <c r="AI29" s="45">
        <v>49764</v>
      </c>
      <c r="AJ29" s="46">
        <f t="shared" si="0"/>
        <v>14414</v>
      </c>
      <c r="AK29" s="46">
        <f t="shared" si="1"/>
        <v>176219</v>
      </c>
      <c r="AL29" s="46">
        <f t="shared" si="2"/>
        <v>34615</v>
      </c>
      <c r="AM29" s="46">
        <f t="shared" si="3"/>
        <v>50181</v>
      </c>
      <c r="AN29" s="46">
        <f t="shared" si="4"/>
        <v>275429</v>
      </c>
    </row>
    <row r="30" spans="1:40" ht="15" customHeight="1">
      <c r="A30" s="44" t="s">
        <v>320</v>
      </c>
      <c r="B30" s="45">
        <v>11</v>
      </c>
      <c r="C30" s="45">
        <v>1</v>
      </c>
      <c r="D30" s="45">
        <v>11</v>
      </c>
      <c r="E30" s="45">
        <v>0</v>
      </c>
      <c r="F30" s="45">
        <v>29</v>
      </c>
      <c r="G30" s="45">
        <v>3</v>
      </c>
      <c r="H30" s="45">
        <v>40</v>
      </c>
      <c r="I30" s="45">
        <v>2035</v>
      </c>
      <c r="J30" s="45">
        <v>492</v>
      </c>
      <c r="K30" s="45">
        <v>1863</v>
      </c>
      <c r="L30" s="45">
        <v>0</v>
      </c>
      <c r="M30" s="45">
        <v>240</v>
      </c>
      <c r="N30" s="45">
        <v>18</v>
      </c>
      <c r="O30" s="45">
        <v>7</v>
      </c>
      <c r="P30" s="45">
        <v>23835</v>
      </c>
      <c r="Q30" s="45">
        <v>663</v>
      </c>
      <c r="R30" s="45">
        <v>842</v>
      </c>
      <c r="S30" s="45">
        <v>258</v>
      </c>
      <c r="T30" s="45">
        <v>0</v>
      </c>
      <c r="U30" s="45">
        <v>20</v>
      </c>
      <c r="V30" s="45">
        <v>8</v>
      </c>
      <c r="W30" s="45">
        <v>1</v>
      </c>
      <c r="X30" s="45">
        <v>46</v>
      </c>
      <c r="Y30" s="45">
        <v>7526</v>
      </c>
      <c r="Z30" s="45">
        <v>268</v>
      </c>
      <c r="AA30" s="45">
        <v>11150</v>
      </c>
      <c r="AB30" s="45">
        <v>81</v>
      </c>
      <c r="AC30" s="45">
        <v>19</v>
      </c>
      <c r="AD30" s="45">
        <v>1133</v>
      </c>
      <c r="AE30" s="45">
        <v>77</v>
      </c>
      <c r="AF30" s="45">
        <v>1140</v>
      </c>
      <c r="AG30" s="45">
        <v>240</v>
      </c>
      <c r="AH30" s="45">
        <v>4</v>
      </c>
      <c r="AI30" s="45">
        <v>13213</v>
      </c>
      <c r="AJ30" s="46">
        <f t="shared" si="0"/>
        <v>4847</v>
      </c>
      <c r="AK30" s="46">
        <f t="shared" si="1"/>
        <v>34329</v>
      </c>
      <c r="AL30" s="46">
        <f t="shared" si="2"/>
        <v>12641</v>
      </c>
      <c r="AM30" s="46">
        <f t="shared" si="3"/>
        <v>13457</v>
      </c>
      <c r="AN30" s="46">
        <f t="shared" si="4"/>
        <v>65274</v>
      </c>
    </row>
    <row r="31" spans="1:40" ht="15" customHeight="1">
      <c r="A31" s="44" t="s">
        <v>321</v>
      </c>
      <c r="B31" s="45">
        <v>30</v>
      </c>
      <c r="C31" s="45">
        <v>1</v>
      </c>
      <c r="D31" s="45">
        <v>47</v>
      </c>
      <c r="E31" s="45">
        <v>1</v>
      </c>
      <c r="F31" s="45">
        <v>133</v>
      </c>
      <c r="G31" s="45">
        <v>3</v>
      </c>
      <c r="H31" s="45">
        <v>237</v>
      </c>
      <c r="I31" s="45">
        <v>10586</v>
      </c>
      <c r="J31" s="45">
        <v>3200</v>
      </c>
      <c r="K31" s="45">
        <v>10471</v>
      </c>
      <c r="L31" s="45">
        <v>0</v>
      </c>
      <c r="M31" s="45">
        <v>1306</v>
      </c>
      <c r="N31" s="45">
        <v>74</v>
      </c>
      <c r="O31" s="45">
        <v>26</v>
      </c>
      <c r="P31" s="45">
        <v>207027</v>
      </c>
      <c r="Q31" s="45">
        <v>2464</v>
      </c>
      <c r="R31" s="45">
        <v>6205</v>
      </c>
      <c r="S31" s="45">
        <v>1944</v>
      </c>
      <c r="T31" s="45">
        <v>11</v>
      </c>
      <c r="U31" s="45">
        <v>122</v>
      </c>
      <c r="V31" s="45">
        <v>53</v>
      </c>
      <c r="W31" s="45">
        <v>1</v>
      </c>
      <c r="X31" s="45">
        <v>169</v>
      </c>
      <c r="Y31" s="45">
        <v>50061</v>
      </c>
      <c r="Z31" s="45">
        <v>842</v>
      </c>
      <c r="AA31" s="45">
        <v>60092</v>
      </c>
      <c r="AB31" s="45">
        <v>825</v>
      </c>
      <c r="AC31" s="45">
        <v>2</v>
      </c>
      <c r="AD31" s="45">
        <v>4600</v>
      </c>
      <c r="AE31" s="45">
        <v>199</v>
      </c>
      <c r="AF31" s="45">
        <v>7152</v>
      </c>
      <c r="AG31" s="45">
        <v>372</v>
      </c>
      <c r="AH31" s="45">
        <v>48</v>
      </c>
      <c r="AI31" s="45">
        <v>72117</v>
      </c>
      <c r="AJ31" s="46">
        <f t="shared" si="0"/>
        <v>26436</v>
      </c>
      <c r="AK31" s="46">
        <f t="shared" si="1"/>
        <v>275035</v>
      </c>
      <c r="AL31" s="46">
        <f t="shared" si="2"/>
        <v>66413</v>
      </c>
      <c r="AM31" s="46">
        <f t="shared" si="3"/>
        <v>72537</v>
      </c>
      <c r="AN31" s="46">
        <f t="shared" si="4"/>
        <v>440421</v>
      </c>
    </row>
    <row r="32" spans="1:40" ht="15" customHeight="1">
      <c r="A32" s="44" t="s">
        <v>322</v>
      </c>
      <c r="B32" s="45">
        <v>2</v>
      </c>
      <c r="C32" s="45">
        <v>0</v>
      </c>
      <c r="D32" s="45">
        <v>7</v>
      </c>
      <c r="E32" s="45">
        <v>0</v>
      </c>
      <c r="F32" s="45">
        <v>7</v>
      </c>
      <c r="G32" s="45">
        <v>1</v>
      </c>
      <c r="H32" s="45">
        <v>44</v>
      </c>
      <c r="I32" s="45">
        <v>1376</v>
      </c>
      <c r="J32" s="45">
        <v>289</v>
      </c>
      <c r="K32" s="45">
        <v>1266</v>
      </c>
      <c r="L32" s="45">
        <v>0</v>
      </c>
      <c r="M32" s="45">
        <v>118</v>
      </c>
      <c r="N32" s="45">
        <v>12</v>
      </c>
      <c r="O32" s="45">
        <v>6</v>
      </c>
      <c r="P32" s="45">
        <v>12519</v>
      </c>
      <c r="Q32" s="45">
        <v>251</v>
      </c>
      <c r="R32" s="45">
        <v>267</v>
      </c>
      <c r="S32" s="45">
        <v>229</v>
      </c>
      <c r="T32" s="45">
        <v>7</v>
      </c>
      <c r="U32" s="45">
        <v>23</v>
      </c>
      <c r="V32" s="45">
        <v>11</v>
      </c>
      <c r="W32" s="45">
        <v>0</v>
      </c>
      <c r="X32" s="45">
        <v>30</v>
      </c>
      <c r="Y32" s="45">
        <v>6194</v>
      </c>
      <c r="Z32" s="45">
        <v>101</v>
      </c>
      <c r="AA32" s="45">
        <v>4808</v>
      </c>
      <c r="AB32" s="45">
        <v>62</v>
      </c>
      <c r="AC32" s="45">
        <v>0</v>
      </c>
      <c r="AD32" s="45">
        <v>659</v>
      </c>
      <c r="AE32" s="45">
        <v>21</v>
      </c>
      <c r="AF32" s="45">
        <v>653</v>
      </c>
      <c r="AG32" s="45">
        <v>56</v>
      </c>
      <c r="AH32" s="45">
        <v>4</v>
      </c>
      <c r="AI32" s="45">
        <v>10468</v>
      </c>
      <c r="AJ32" s="46">
        <f t="shared" si="0"/>
        <v>3172</v>
      </c>
      <c r="AK32" s="46">
        <f t="shared" si="1"/>
        <v>20150</v>
      </c>
      <c r="AL32" s="46">
        <f t="shared" si="2"/>
        <v>5641</v>
      </c>
      <c r="AM32" s="46">
        <f t="shared" si="3"/>
        <v>10528</v>
      </c>
      <c r="AN32" s="46">
        <f t="shared" si="4"/>
        <v>39491</v>
      </c>
    </row>
    <row r="33" spans="1:40" ht="15" customHeight="1">
      <c r="A33" s="44" t="s">
        <v>323</v>
      </c>
      <c r="B33" s="45">
        <v>0</v>
      </c>
      <c r="C33" s="45">
        <v>0</v>
      </c>
      <c r="D33" s="45">
        <v>1</v>
      </c>
      <c r="E33" s="45">
        <v>0</v>
      </c>
      <c r="F33" s="45">
        <v>3</v>
      </c>
      <c r="G33" s="45">
        <v>0</v>
      </c>
      <c r="H33" s="45">
        <v>8</v>
      </c>
      <c r="I33" s="45">
        <v>233</v>
      </c>
      <c r="J33" s="45">
        <v>52</v>
      </c>
      <c r="K33" s="45">
        <v>329</v>
      </c>
      <c r="L33" s="45">
        <v>0</v>
      </c>
      <c r="M33" s="45">
        <v>22</v>
      </c>
      <c r="N33" s="45">
        <v>3</v>
      </c>
      <c r="O33" s="45">
        <v>0</v>
      </c>
      <c r="P33" s="45">
        <v>2676</v>
      </c>
      <c r="Q33" s="45">
        <v>50</v>
      </c>
      <c r="R33" s="45">
        <v>30</v>
      </c>
      <c r="S33" s="45">
        <v>31</v>
      </c>
      <c r="T33" s="45">
        <v>3</v>
      </c>
      <c r="U33" s="45">
        <v>2</v>
      </c>
      <c r="V33" s="45">
        <v>6</v>
      </c>
      <c r="W33" s="45">
        <v>0</v>
      </c>
      <c r="X33" s="45">
        <v>12</v>
      </c>
      <c r="Y33" s="45">
        <v>982</v>
      </c>
      <c r="Z33" s="45">
        <v>64</v>
      </c>
      <c r="AA33" s="45">
        <v>885</v>
      </c>
      <c r="AB33" s="45">
        <v>35</v>
      </c>
      <c r="AC33" s="45">
        <v>0</v>
      </c>
      <c r="AD33" s="45">
        <v>145</v>
      </c>
      <c r="AE33" s="45">
        <v>4</v>
      </c>
      <c r="AF33" s="45">
        <v>147</v>
      </c>
      <c r="AG33" s="45">
        <v>40</v>
      </c>
      <c r="AH33" s="45">
        <v>1</v>
      </c>
      <c r="AI33" s="45">
        <v>1995</v>
      </c>
      <c r="AJ33" s="46">
        <f t="shared" si="0"/>
        <v>657</v>
      </c>
      <c r="AK33" s="46">
        <f t="shared" si="1"/>
        <v>3931</v>
      </c>
      <c r="AL33" s="46">
        <f t="shared" si="2"/>
        <v>1135</v>
      </c>
      <c r="AM33" s="46">
        <f t="shared" si="3"/>
        <v>2036</v>
      </c>
      <c r="AN33" s="46">
        <f t="shared" si="4"/>
        <v>7759</v>
      </c>
    </row>
    <row r="34" spans="1:40" ht="15" customHeight="1">
      <c r="A34" s="44" t="s">
        <v>324</v>
      </c>
      <c r="B34" s="45">
        <v>12</v>
      </c>
      <c r="C34" s="45">
        <v>2</v>
      </c>
      <c r="D34" s="45">
        <v>18</v>
      </c>
      <c r="E34" s="45">
        <v>0</v>
      </c>
      <c r="F34" s="45">
        <v>72</v>
      </c>
      <c r="G34" s="45">
        <v>1</v>
      </c>
      <c r="H34" s="45">
        <v>113</v>
      </c>
      <c r="I34" s="45">
        <v>4737</v>
      </c>
      <c r="J34" s="45">
        <v>1251</v>
      </c>
      <c r="K34" s="45">
        <v>4943</v>
      </c>
      <c r="L34" s="45">
        <v>0</v>
      </c>
      <c r="M34" s="45">
        <v>457</v>
      </c>
      <c r="N34" s="45">
        <v>41</v>
      </c>
      <c r="O34" s="45">
        <v>12</v>
      </c>
      <c r="P34" s="45">
        <v>65313</v>
      </c>
      <c r="Q34" s="45">
        <v>907</v>
      </c>
      <c r="R34" s="45">
        <v>2060</v>
      </c>
      <c r="S34" s="45">
        <v>882</v>
      </c>
      <c r="T34" s="45">
        <v>13</v>
      </c>
      <c r="U34" s="45">
        <v>46</v>
      </c>
      <c r="V34" s="45">
        <v>14</v>
      </c>
      <c r="W34" s="45">
        <v>3</v>
      </c>
      <c r="X34" s="45">
        <v>67</v>
      </c>
      <c r="Y34" s="45">
        <v>25034</v>
      </c>
      <c r="Z34" s="45">
        <v>503</v>
      </c>
      <c r="AA34" s="45">
        <v>32532</v>
      </c>
      <c r="AB34" s="45">
        <v>362</v>
      </c>
      <c r="AC34" s="45">
        <v>1</v>
      </c>
      <c r="AD34" s="45">
        <v>2148</v>
      </c>
      <c r="AE34" s="45">
        <v>109</v>
      </c>
      <c r="AF34" s="45">
        <v>2498</v>
      </c>
      <c r="AG34" s="45">
        <v>171</v>
      </c>
      <c r="AH34" s="45">
        <v>7</v>
      </c>
      <c r="AI34" s="45">
        <v>29096</v>
      </c>
      <c r="AJ34" s="46">
        <f t="shared" si="0"/>
        <v>11814</v>
      </c>
      <c r="AK34" s="46">
        <f t="shared" si="1"/>
        <v>96775</v>
      </c>
      <c r="AL34" s="46">
        <f t="shared" si="2"/>
        <v>35562</v>
      </c>
      <c r="AM34" s="46">
        <f t="shared" si="3"/>
        <v>29274</v>
      </c>
      <c r="AN34" s="46">
        <f t="shared" si="4"/>
        <v>173425</v>
      </c>
    </row>
    <row r="35" spans="1:40" ht="15" customHeight="1">
      <c r="A35" s="44" t="s">
        <v>325</v>
      </c>
      <c r="B35" s="45">
        <v>17</v>
      </c>
      <c r="C35" s="45">
        <v>1</v>
      </c>
      <c r="D35" s="45">
        <v>27</v>
      </c>
      <c r="E35" s="45">
        <v>0</v>
      </c>
      <c r="F35" s="45">
        <v>63</v>
      </c>
      <c r="G35" s="45">
        <v>1</v>
      </c>
      <c r="H35" s="45">
        <v>121</v>
      </c>
      <c r="I35" s="45">
        <v>3607</v>
      </c>
      <c r="J35" s="45">
        <v>758</v>
      </c>
      <c r="K35" s="45">
        <v>4744</v>
      </c>
      <c r="L35" s="45">
        <v>0</v>
      </c>
      <c r="M35" s="45">
        <v>312</v>
      </c>
      <c r="N35" s="45">
        <v>27</v>
      </c>
      <c r="O35" s="45">
        <v>3</v>
      </c>
      <c r="P35" s="45">
        <v>54387</v>
      </c>
      <c r="Q35" s="45">
        <v>933</v>
      </c>
      <c r="R35" s="45">
        <v>1081</v>
      </c>
      <c r="S35" s="45">
        <v>791</v>
      </c>
      <c r="T35" s="45">
        <v>18</v>
      </c>
      <c r="U35" s="45">
        <v>70</v>
      </c>
      <c r="V35" s="45">
        <v>24</v>
      </c>
      <c r="W35" s="45">
        <v>13</v>
      </c>
      <c r="X35" s="45">
        <v>126</v>
      </c>
      <c r="Y35" s="45">
        <v>14901</v>
      </c>
      <c r="Z35" s="45">
        <v>697</v>
      </c>
      <c r="AA35" s="45">
        <v>13426</v>
      </c>
      <c r="AB35" s="45">
        <v>1451</v>
      </c>
      <c r="AC35" s="45">
        <v>4</v>
      </c>
      <c r="AD35" s="45">
        <v>2074</v>
      </c>
      <c r="AE35" s="45">
        <v>60</v>
      </c>
      <c r="AF35" s="45">
        <v>1568</v>
      </c>
      <c r="AG35" s="45">
        <v>308</v>
      </c>
      <c r="AH35" s="45">
        <v>27</v>
      </c>
      <c r="AI35" s="45">
        <v>27575</v>
      </c>
      <c r="AJ35" s="46">
        <f t="shared" si="0"/>
        <v>9811</v>
      </c>
      <c r="AK35" s="46">
        <f t="shared" si="1"/>
        <v>73809</v>
      </c>
      <c r="AL35" s="46">
        <f t="shared" si="2"/>
        <v>17685</v>
      </c>
      <c r="AM35" s="46">
        <f t="shared" si="3"/>
        <v>27910</v>
      </c>
      <c r="AN35" s="46">
        <f t="shared" si="4"/>
        <v>129215</v>
      </c>
    </row>
    <row r="36" spans="1:40" ht="15" customHeight="1">
      <c r="A36" s="44" t="s">
        <v>326</v>
      </c>
      <c r="B36" s="45">
        <v>6</v>
      </c>
      <c r="C36" s="45">
        <v>1</v>
      </c>
      <c r="D36" s="45">
        <v>13</v>
      </c>
      <c r="E36" s="45">
        <v>0</v>
      </c>
      <c r="F36" s="45">
        <v>48</v>
      </c>
      <c r="G36" s="45">
        <v>1</v>
      </c>
      <c r="H36" s="45">
        <v>55</v>
      </c>
      <c r="I36" s="45">
        <v>1275</v>
      </c>
      <c r="J36" s="45">
        <v>424</v>
      </c>
      <c r="K36" s="45">
        <v>2145</v>
      </c>
      <c r="L36" s="45">
        <v>0</v>
      </c>
      <c r="M36" s="45">
        <v>156</v>
      </c>
      <c r="N36" s="45">
        <v>13</v>
      </c>
      <c r="O36" s="45">
        <v>2</v>
      </c>
      <c r="P36" s="45">
        <v>12083</v>
      </c>
      <c r="Q36" s="45">
        <v>277</v>
      </c>
      <c r="R36" s="45">
        <v>252</v>
      </c>
      <c r="S36" s="45">
        <v>266</v>
      </c>
      <c r="T36" s="45">
        <v>1</v>
      </c>
      <c r="U36" s="45">
        <v>8</v>
      </c>
      <c r="V36" s="45">
        <v>6</v>
      </c>
      <c r="W36" s="45">
        <v>0</v>
      </c>
      <c r="X36" s="45">
        <v>31</v>
      </c>
      <c r="Y36" s="45">
        <v>7117</v>
      </c>
      <c r="Z36" s="45">
        <v>70</v>
      </c>
      <c r="AA36" s="45">
        <v>6477</v>
      </c>
      <c r="AB36" s="45">
        <v>504</v>
      </c>
      <c r="AC36" s="45">
        <v>1</v>
      </c>
      <c r="AD36" s="45">
        <v>787</v>
      </c>
      <c r="AE36" s="45">
        <v>48</v>
      </c>
      <c r="AF36" s="45">
        <v>567</v>
      </c>
      <c r="AG36" s="45">
        <v>41</v>
      </c>
      <c r="AH36" s="45">
        <v>1</v>
      </c>
      <c r="AI36" s="45">
        <v>10514</v>
      </c>
      <c r="AJ36" s="46">
        <f t="shared" si="0"/>
        <v>4195</v>
      </c>
      <c r="AK36" s="46">
        <f t="shared" si="1"/>
        <v>20595</v>
      </c>
      <c r="AL36" s="46">
        <f t="shared" si="2"/>
        <v>7844</v>
      </c>
      <c r="AM36" s="46">
        <f t="shared" si="3"/>
        <v>10556</v>
      </c>
      <c r="AN36" s="46">
        <f t="shared" si="4"/>
        <v>43190</v>
      </c>
    </row>
    <row r="37" spans="1:40" ht="15" customHeight="1">
      <c r="A37" s="44" t="s">
        <v>327</v>
      </c>
      <c r="B37" s="45">
        <v>17</v>
      </c>
      <c r="C37" s="45">
        <v>1</v>
      </c>
      <c r="D37" s="45">
        <v>40</v>
      </c>
      <c r="E37" s="45">
        <v>0</v>
      </c>
      <c r="F37" s="45">
        <v>99</v>
      </c>
      <c r="G37" s="45">
        <v>5</v>
      </c>
      <c r="H37" s="45">
        <v>147</v>
      </c>
      <c r="I37" s="45">
        <v>4800</v>
      </c>
      <c r="J37" s="45">
        <v>1263</v>
      </c>
      <c r="K37" s="45">
        <v>6862</v>
      </c>
      <c r="L37" s="45">
        <v>0</v>
      </c>
      <c r="M37" s="45">
        <v>413</v>
      </c>
      <c r="N37" s="45">
        <v>53</v>
      </c>
      <c r="O37" s="45">
        <v>6</v>
      </c>
      <c r="P37" s="45">
        <v>64604</v>
      </c>
      <c r="Q37" s="45">
        <v>1152</v>
      </c>
      <c r="R37" s="45">
        <v>1439</v>
      </c>
      <c r="S37" s="45">
        <v>964</v>
      </c>
      <c r="T37" s="45">
        <v>12</v>
      </c>
      <c r="U37" s="45">
        <v>71</v>
      </c>
      <c r="V37" s="45">
        <v>41</v>
      </c>
      <c r="W37" s="45">
        <v>14</v>
      </c>
      <c r="X37" s="45">
        <v>104</v>
      </c>
      <c r="Y37" s="45">
        <v>19326</v>
      </c>
      <c r="Z37" s="45">
        <v>434</v>
      </c>
      <c r="AA37" s="45">
        <v>14814</v>
      </c>
      <c r="AB37" s="45">
        <v>1300</v>
      </c>
      <c r="AC37" s="45">
        <v>1</v>
      </c>
      <c r="AD37" s="45">
        <v>2237</v>
      </c>
      <c r="AE37" s="45">
        <v>136</v>
      </c>
      <c r="AF37" s="45">
        <v>2935</v>
      </c>
      <c r="AG37" s="45">
        <v>238</v>
      </c>
      <c r="AH37" s="45">
        <v>17</v>
      </c>
      <c r="AI37" s="45">
        <v>38913</v>
      </c>
      <c r="AJ37" s="46">
        <f t="shared" si="0"/>
        <v>13913</v>
      </c>
      <c r="AK37" s="46">
        <f t="shared" si="1"/>
        <v>90537</v>
      </c>
      <c r="AL37" s="46">
        <f t="shared" si="2"/>
        <v>18840</v>
      </c>
      <c r="AM37" s="46">
        <f t="shared" si="3"/>
        <v>39168</v>
      </c>
      <c r="AN37" s="46">
        <f t="shared" si="4"/>
        <v>162458</v>
      </c>
    </row>
    <row r="38" spans="1:40" ht="15" customHeight="1">
      <c r="A38" s="44" t="s">
        <v>328</v>
      </c>
      <c r="B38" s="45">
        <v>10</v>
      </c>
      <c r="C38" s="45">
        <v>1</v>
      </c>
      <c r="D38" s="45">
        <v>14</v>
      </c>
      <c r="E38" s="45">
        <v>0</v>
      </c>
      <c r="F38" s="45">
        <v>49</v>
      </c>
      <c r="G38" s="45">
        <v>1</v>
      </c>
      <c r="H38" s="45">
        <v>97</v>
      </c>
      <c r="I38" s="45">
        <v>4450</v>
      </c>
      <c r="J38" s="45">
        <v>970</v>
      </c>
      <c r="K38" s="45">
        <v>3908</v>
      </c>
      <c r="L38" s="45">
        <v>0</v>
      </c>
      <c r="M38" s="45">
        <v>471</v>
      </c>
      <c r="N38" s="45">
        <v>45</v>
      </c>
      <c r="O38" s="45">
        <v>13</v>
      </c>
      <c r="P38" s="45">
        <v>67318</v>
      </c>
      <c r="Q38" s="45">
        <v>1139</v>
      </c>
      <c r="R38" s="45">
        <v>1767</v>
      </c>
      <c r="S38" s="45">
        <v>772</v>
      </c>
      <c r="T38" s="45">
        <v>13</v>
      </c>
      <c r="U38" s="45">
        <v>43</v>
      </c>
      <c r="V38" s="45">
        <v>11</v>
      </c>
      <c r="W38" s="45">
        <v>0</v>
      </c>
      <c r="X38" s="45">
        <v>50</v>
      </c>
      <c r="Y38" s="45">
        <v>18751</v>
      </c>
      <c r="Z38" s="45">
        <v>616</v>
      </c>
      <c r="AA38" s="45">
        <v>19101</v>
      </c>
      <c r="AB38" s="45">
        <v>221</v>
      </c>
      <c r="AC38" s="45">
        <v>1</v>
      </c>
      <c r="AD38" s="45">
        <v>2054</v>
      </c>
      <c r="AE38" s="45">
        <v>120</v>
      </c>
      <c r="AF38" s="45">
        <v>2873</v>
      </c>
      <c r="AG38" s="45">
        <v>126</v>
      </c>
      <c r="AH38" s="45">
        <v>4</v>
      </c>
      <c r="AI38" s="45">
        <v>28062</v>
      </c>
      <c r="AJ38" s="46">
        <f t="shared" si="0"/>
        <v>10192</v>
      </c>
      <c r="AK38" s="46">
        <f t="shared" si="1"/>
        <v>92684</v>
      </c>
      <c r="AL38" s="46">
        <f t="shared" si="2"/>
        <v>22003</v>
      </c>
      <c r="AM38" s="46">
        <f t="shared" si="3"/>
        <v>28192</v>
      </c>
      <c r="AN38" s="46">
        <f t="shared" si="4"/>
        <v>153071</v>
      </c>
    </row>
    <row r="39" spans="1:40" ht="15" customHeight="1">
      <c r="A39" s="44" t="s">
        <v>338</v>
      </c>
      <c r="B39" s="45">
        <v>6</v>
      </c>
      <c r="C39" s="45">
        <v>0</v>
      </c>
      <c r="D39" s="45">
        <v>4</v>
      </c>
      <c r="E39" s="45">
        <v>0</v>
      </c>
      <c r="F39" s="45">
        <v>12</v>
      </c>
      <c r="G39" s="45">
        <v>1</v>
      </c>
      <c r="H39" s="45">
        <v>24</v>
      </c>
      <c r="I39" s="45">
        <v>1063</v>
      </c>
      <c r="J39" s="45">
        <v>326</v>
      </c>
      <c r="K39" s="45">
        <v>972</v>
      </c>
      <c r="L39" s="45">
        <v>0</v>
      </c>
      <c r="M39" s="45">
        <v>149</v>
      </c>
      <c r="N39" s="45">
        <v>10</v>
      </c>
      <c r="O39" s="45">
        <v>5</v>
      </c>
      <c r="P39" s="45">
        <v>12637</v>
      </c>
      <c r="Q39" s="45">
        <v>303</v>
      </c>
      <c r="R39" s="45">
        <v>367</v>
      </c>
      <c r="S39" s="45">
        <v>237</v>
      </c>
      <c r="T39" s="45">
        <v>1</v>
      </c>
      <c r="U39" s="45">
        <v>11</v>
      </c>
      <c r="V39" s="45">
        <v>2</v>
      </c>
      <c r="W39" s="45">
        <v>0</v>
      </c>
      <c r="X39" s="45">
        <v>18</v>
      </c>
      <c r="Y39" s="45">
        <v>2908</v>
      </c>
      <c r="Z39" s="45">
        <v>79</v>
      </c>
      <c r="AA39" s="45">
        <v>2597</v>
      </c>
      <c r="AB39" s="45">
        <v>54</v>
      </c>
      <c r="AC39" s="45">
        <v>0</v>
      </c>
      <c r="AD39" s="45">
        <v>780</v>
      </c>
      <c r="AE39" s="45">
        <v>34</v>
      </c>
      <c r="AF39" s="45">
        <v>241</v>
      </c>
      <c r="AG39" s="45">
        <v>15</v>
      </c>
      <c r="AH39" s="45">
        <v>0</v>
      </c>
      <c r="AI39" s="45">
        <v>8032</v>
      </c>
      <c r="AJ39" s="46">
        <f t="shared" si="0"/>
        <v>2617</v>
      </c>
      <c r="AK39" s="46">
        <f t="shared" si="1"/>
        <v>16712</v>
      </c>
      <c r="AL39" s="46">
        <f t="shared" si="2"/>
        <v>3512</v>
      </c>
      <c r="AM39" s="46">
        <f t="shared" si="3"/>
        <v>8047</v>
      </c>
      <c r="AN39" s="46">
        <f t="shared" si="4"/>
        <v>30888</v>
      </c>
    </row>
    <row r="40" spans="1:40" ht="15" customHeight="1">
      <c r="A40" s="44" t="s">
        <v>329</v>
      </c>
      <c r="B40" s="45">
        <v>2</v>
      </c>
      <c r="C40" s="45">
        <v>0</v>
      </c>
      <c r="D40" s="45">
        <v>2</v>
      </c>
      <c r="E40" s="45">
        <v>0</v>
      </c>
      <c r="F40" s="45">
        <v>11</v>
      </c>
      <c r="G40" s="45">
        <v>0</v>
      </c>
      <c r="H40" s="45">
        <v>22</v>
      </c>
      <c r="I40" s="45">
        <v>985</v>
      </c>
      <c r="J40" s="45">
        <v>293</v>
      </c>
      <c r="K40" s="45">
        <v>1033</v>
      </c>
      <c r="L40" s="45">
        <v>0</v>
      </c>
      <c r="M40" s="45">
        <v>81</v>
      </c>
      <c r="N40" s="45">
        <v>6</v>
      </c>
      <c r="O40" s="45">
        <v>1</v>
      </c>
      <c r="P40" s="45">
        <v>9508</v>
      </c>
      <c r="Q40" s="45">
        <v>157</v>
      </c>
      <c r="R40" s="45">
        <v>168</v>
      </c>
      <c r="S40" s="45">
        <v>131</v>
      </c>
      <c r="T40" s="45">
        <v>3</v>
      </c>
      <c r="U40" s="45">
        <v>16</v>
      </c>
      <c r="V40" s="45">
        <v>3</v>
      </c>
      <c r="W40" s="45">
        <v>0</v>
      </c>
      <c r="X40" s="45">
        <v>6</v>
      </c>
      <c r="Y40" s="45">
        <v>4425</v>
      </c>
      <c r="Z40" s="45">
        <v>173</v>
      </c>
      <c r="AA40" s="45">
        <v>3698</v>
      </c>
      <c r="AB40" s="45">
        <v>53</v>
      </c>
      <c r="AC40" s="45">
        <v>0</v>
      </c>
      <c r="AD40" s="45">
        <v>464</v>
      </c>
      <c r="AE40" s="45">
        <v>18</v>
      </c>
      <c r="AF40" s="45">
        <v>457</v>
      </c>
      <c r="AG40" s="45">
        <v>17</v>
      </c>
      <c r="AH40" s="45">
        <v>3</v>
      </c>
      <c r="AI40" s="45">
        <v>6169</v>
      </c>
      <c r="AJ40" s="46">
        <f t="shared" si="0"/>
        <v>2470</v>
      </c>
      <c r="AK40" s="46">
        <f t="shared" si="1"/>
        <v>14855</v>
      </c>
      <c r="AL40" s="46">
        <f t="shared" si="2"/>
        <v>4391</v>
      </c>
      <c r="AM40" s="46">
        <f t="shared" si="3"/>
        <v>6189</v>
      </c>
      <c r="AN40" s="46">
        <f t="shared" si="4"/>
        <v>27905</v>
      </c>
    </row>
    <row r="41" spans="1:40" ht="15" customHeight="1">
      <c r="A41" s="44" t="s">
        <v>296</v>
      </c>
      <c r="B41" s="45">
        <v>0</v>
      </c>
      <c r="C41" s="45">
        <v>0</v>
      </c>
      <c r="D41" s="45">
        <v>3</v>
      </c>
      <c r="E41" s="45">
        <v>0</v>
      </c>
      <c r="F41" s="45">
        <v>2</v>
      </c>
      <c r="G41" s="45">
        <v>0</v>
      </c>
      <c r="H41" s="45">
        <v>3</v>
      </c>
      <c r="I41" s="45">
        <v>159</v>
      </c>
      <c r="J41" s="45">
        <v>62</v>
      </c>
      <c r="K41" s="45">
        <v>166</v>
      </c>
      <c r="L41" s="45">
        <v>0</v>
      </c>
      <c r="M41" s="45">
        <v>13</v>
      </c>
      <c r="N41" s="45">
        <v>0</v>
      </c>
      <c r="O41" s="45">
        <v>0</v>
      </c>
      <c r="P41" s="45">
        <v>821</v>
      </c>
      <c r="Q41" s="45">
        <v>21</v>
      </c>
      <c r="R41" s="45">
        <v>12</v>
      </c>
      <c r="S41" s="45">
        <v>20</v>
      </c>
      <c r="T41" s="45">
        <v>0</v>
      </c>
      <c r="U41" s="45">
        <v>1</v>
      </c>
      <c r="V41" s="45">
        <v>0</v>
      </c>
      <c r="W41" s="45">
        <v>0</v>
      </c>
      <c r="X41" s="45">
        <v>3</v>
      </c>
      <c r="Y41" s="45">
        <v>589</v>
      </c>
      <c r="Z41" s="45">
        <v>2</v>
      </c>
      <c r="AA41" s="45">
        <v>503</v>
      </c>
      <c r="AB41" s="45">
        <v>7</v>
      </c>
      <c r="AC41" s="45">
        <v>2</v>
      </c>
      <c r="AD41" s="45">
        <v>35</v>
      </c>
      <c r="AE41" s="45">
        <v>18</v>
      </c>
      <c r="AF41" s="45">
        <v>105</v>
      </c>
      <c r="AG41" s="45">
        <v>0</v>
      </c>
      <c r="AH41" s="45">
        <v>0</v>
      </c>
      <c r="AI41" s="45">
        <v>1016</v>
      </c>
      <c r="AJ41" s="46">
        <f t="shared" si="0"/>
        <v>427</v>
      </c>
      <c r="AK41" s="46">
        <f t="shared" si="1"/>
        <v>1573</v>
      </c>
      <c r="AL41" s="46">
        <f t="shared" si="2"/>
        <v>547</v>
      </c>
      <c r="AM41" s="46">
        <f t="shared" si="3"/>
        <v>1016</v>
      </c>
      <c r="AN41" s="46">
        <f t="shared" si="4"/>
        <v>3563</v>
      </c>
    </row>
    <row r="42" spans="1:40" ht="15" customHeight="1">
      <c r="A42" s="44" t="s">
        <v>330</v>
      </c>
      <c r="B42" s="45">
        <v>8</v>
      </c>
      <c r="C42" s="45">
        <v>1</v>
      </c>
      <c r="D42" s="45">
        <v>23</v>
      </c>
      <c r="E42" s="45">
        <v>0</v>
      </c>
      <c r="F42" s="45">
        <v>51</v>
      </c>
      <c r="G42" s="45">
        <v>2</v>
      </c>
      <c r="H42" s="45">
        <v>148</v>
      </c>
      <c r="I42" s="45">
        <v>4641</v>
      </c>
      <c r="J42" s="45">
        <v>1209</v>
      </c>
      <c r="K42" s="45">
        <v>4083</v>
      </c>
      <c r="L42" s="45">
        <v>0</v>
      </c>
      <c r="M42" s="45">
        <v>530</v>
      </c>
      <c r="N42" s="45">
        <v>35</v>
      </c>
      <c r="O42" s="45">
        <v>5</v>
      </c>
      <c r="P42" s="45">
        <v>71148</v>
      </c>
      <c r="Q42" s="45">
        <v>933</v>
      </c>
      <c r="R42" s="45">
        <v>1570</v>
      </c>
      <c r="S42" s="45">
        <v>774</v>
      </c>
      <c r="T42" s="45">
        <v>6</v>
      </c>
      <c r="U42" s="45">
        <v>45</v>
      </c>
      <c r="V42" s="45">
        <v>25</v>
      </c>
      <c r="W42" s="45">
        <v>0</v>
      </c>
      <c r="X42" s="45">
        <v>107</v>
      </c>
      <c r="Y42" s="45">
        <v>24021</v>
      </c>
      <c r="Z42" s="45">
        <v>228</v>
      </c>
      <c r="AA42" s="45">
        <v>17285</v>
      </c>
      <c r="AB42" s="45">
        <v>214</v>
      </c>
      <c r="AC42" s="45">
        <v>1</v>
      </c>
      <c r="AD42" s="45">
        <v>2209</v>
      </c>
      <c r="AE42" s="45">
        <v>125</v>
      </c>
      <c r="AF42" s="45">
        <v>1816</v>
      </c>
      <c r="AG42" s="45">
        <v>206</v>
      </c>
      <c r="AH42" s="45">
        <v>5</v>
      </c>
      <c r="AI42" s="45">
        <v>27808</v>
      </c>
      <c r="AJ42" s="46">
        <f t="shared" si="0"/>
        <v>10906</v>
      </c>
      <c r="AK42" s="46">
        <f t="shared" si="1"/>
        <v>100376</v>
      </c>
      <c r="AL42" s="46">
        <f t="shared" si="2"/>
        <v>19961</v>
      </c>
      <c r="AM42" s="46">
        <f t="shared" si="3"/>
        <v>28019</v>
      </c>
      <c r="AN42" s="46">
        <f t="shared" si="4"/>
        <v>159262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" customHeight="1"/>
  <cols>
    <col min="1" max="1" width="36.28515625" customWidth="1"/>
    <col min="2" max="2" width="21.5703125" customWidth="1"/>
    <col min="3" max="4" width="14.42578125" customWidth="1"/>
  </cols>
  <sheetData>
    <row r="1" spans="1:5">
      <c r="A1" s="20" t="s">
        <v>98</v>
      </c>
      <c r="B1" s="23" t="s">
        <v>92</v>
      </c>
      <c r="C1" s="24" t="s">
        <v>99</v>
      </c>
    </row>
    <row r="2" spans="1:5">
      <c r="A2" s="21" t="s">
        <v>100</v>
      </c>
      <c r="B2" s="22">
        <v>10732</v>
      </c>
      <c r="C2" s="25" t="s">
        <v>101</v>
      </c>
      <c r="E2" s="26"/>
    </row>
    <row r="3" spans="1:5">
      <c r="A3" s="21" t="s">
        <v>102</v>
      </c>
      <c r="B3" s="22">
        <v>13469</v>
      </c>
      <c r="C3" s="25" t="s">
        <v>103</v>
      </c>
      <c r="E3" s="27"/>
    </row>
    <row r="4" spans="1:5">
      <c r="A4" s="21" t="s">
        <v>104</v>
      </c>
      <c r="B4" s="22">
        <v>12105</v>
      </c>
      <c r="C4" s="25" t="s">
        <v>105</v>
      </c>
      <c r="E4" s="27"/>
    </row>
    <row r="5" spans="1:5">
      <c r="A5" s="21" t="s">
        <v>106</v>
      </c>
      <c r="B5" s="22">
        <v>9468</v>
      </c>
      <c r="C5" s="25" t="s">
        <v>107</v>
      </c>
      <c r="E5" s="27"/>
    </row>
    <row r="6" spans="1:5">
      <c r="A6" s="21" t="s">
        <v>108</v>
      </c>
      <c r="B6" s="22">
        <v>5862</v>
      </c>
      <c r="C6" s="25" t="s">
        <v>109</v>
      </c>
      <c r="E6" s="27"/>
    </row>
    <row r="7" spans="1:5">
      <c r="A7" s="21" t="s">
        <v>110</v>
      </c>
      <c r="B7" s="22">
        <v>6304</v>
      </c>
      <c r="C7" s="25" t="s">
        <v>111</v>
      </c>
      <c r="E7" s="27"/>
    </row>
    <row r="8" spans="1:5">
      <c r="A8" s="21" t="s">
        <v>112</v>
      </c>
      <c r="B8" s="22">
        <v>10788</v>
      </c>
      <c r="C8" s="25" t="s">
        <v>113</v>
      </c>
      <c r="E8" s="27"/>
    </row>
    <row r="9" spans="1:5">
      <c r="A9" s="21" t="s">
        <v>114</v>
      </c>
      <c r="B9" s="22">
        <v>44416</v>
      </c>
      <c r="C9" s="25" t="s">
        <v>115</v>
      </c>
      <c r="E9" s="27"/>
    </row>
    <row r="10" spans="1:5">
      <c r="A10" s="21" t="s">
        <v>116</v>
      </c>
      <c r="B10" s="22">
        <v>13870</v>
      </c>
      <c r="C10" s="25" t="s">
        <v>117</v>
      </c>
      <c r="E10" s="27"/>
    </row>
    <row r="11" spans="1:5">
      <c r="A11" s="21" t="s">
        <v>118</v>
      </c>
      <c r="B11" s="22">
        <v>5029</v>
      </c>
      <c r="C11" s="25" t="s">
        <v>119</v>
      </c>
      <c r="E11" s="27"/>
    </row>
    <row r="12" spans="1:5">
      <c r="A12" s="21" t="s">
        <v>120</v>
      </c>
      <c r="B12" s="22">
        <v>5649</v>
      </c>
      <c r="C12" s="25" t="s">
        <v>121</v>
      </c>
      <c r="E12" s="27"/>
    </row>
    <row r="13" spans="1:5">
      <c r="A13" s="21" t="s">
        <v>122</v>
      </c>
      <c r="B13" s="22">
        <v>35247</v>
      </c>
      <c r="C13" s="25" t="s">
        <v>123</v>
      </c>
      <c r="E13" s="27"/>
    </row>
    <row r="14" spans="1:5">
      <c r="A14" s="21" t="s">
        <v>124</v>
      </c>
      <c r="B14" s="22">
        <v>4655</v>
      </c>
      <c r="C14" s="25" t="s">
        <v>125</v>
      </c>
      <c r="E14" s="27"/>
    </row>
    <row r="15" spans="1:5">
      <c r="A15" s="21" t="s">
        <v>126</v>
      </c>
      <c r="B15" s="22">
        <v>54999</v>
      </c>
      <c r="C15" s="25" t="s">
        <v>127</v>
      </c>
      <c r="E15" s="27"/>
    </row>
    <row r="16" spans="1:5">
      <c r="A16" s="21" t="s">
        <v>128</v>
      </c>
      <c r="B16" s="22">
        <v>16258</v>
      </c>
      <c r="C16" s="25" t="s">
        <v>129</v>
      </c>
      <c r="E16" s="27"/>
    </row>
    <row r="17" spans="1:5">
      <c r="A17" s="21" t="s">
        <v>130</v>
      </c>
      <c r="B17" s="22">
        <v>42545</v>
      </c>
      <c r="C17" s="25" t="s">
        <v>131</v>
      </c>
      <c r="E17" s="27"/>
    </row>
    <row r="18" spans="1:5">
      <c r="A18" s="21" t="s">
        <v>132</v>
      </c>
      <c r="B18" s="22">
        <v>10508</v>
      </c>
      <c r="C18" s="25" t="s">
        <v>133</v>
      </c>
      <c r="E18" s="27"/>
    </row>
    <row r="19" spans="1:5">
      <c r="A19" s="21" t="s">
        <v>134</v>
      </c>
      <c r="B19" s="22">
        <v>20279</v>
      </c>
      <c r="C19" s="25" t="s">
        <v>135</v>
      </c>
      <c r="E19" s="27"/>
    </row>
    <row r="20" spans="1:5">
      <c r="A20" s="21" t="s">
        <v>136</v>
      </c>
      <c r="B20" s="22">
        <v>7898</v>
      </c>
      <c r="C20" s="25" t="s">
        <v>137</v>
      </c>
      <c r="E20" s="27"/>
    </row>
    <row r="21" spans="1:5" ht="15.75" customHeight="1">
      <c r="A21" s="21" t="s">
        <v>138</v>
      </c>
      <c r="B21" s="22">
        <v>5457</v>
      </c>
      <c r="C21" s="25" t="s">
        <v>139</v>
      </c>
      <c r="E21" s="27"/>
    </row>
    <row r="22" spans="1:5" ht="15.75" customHeight="1">
      <c r="A22" s="21" t="s">
        <v>140</v>
      </c>
      <c r="B22" s="22">
        <v>28367</v>
      </c>
      <c r="C22" s="25" t="s">
        <v>141</v>
      </c>
      <c r="E22" s="27"/>
    </row>
    <row r="23" spans="1:5" ht="15.75" customHeight="1">
      <c r="A23" s="21" t="s">
        <v>142</v>
      </c>
      <c r="B23" s="22">
        <v>40679</v>
      </c>
      <c r="C23" s="25" t="s">
        <v>143</v>
      </c>
      <c r="E23" s="27"/>
    </row>
    <row r="24" spans="1:5" ht="15.75" customHeight="1">
      <c r="A24" s="21" t="s">
        <v>144</v>
      </c>
      <c r="B24" s="22">
        <v>10850</v>
      </c>
      <c r="C24" s="25" t="s">
        <v>145</v>
      </c>
      <c r="E24" s="27"/>
    </row>
    <row r="25" spans="1:5" ht="15.75" customHeight="1">
      <c r="A25" s="21" t="s">
        <v>146</v>
      </c>
      <c r="B25" s="22">
        <v>10345</v>
      </c>
      <c r="C25" s="25" t="s">
        <v>147</v>
      </c>
      <c r="E25" s="27"/>
    </row>
    <row r="26" spans="1:5" ht="15.75" customHeight="1">
      <c r="A26" s="21" t="s">
        <v>148</v>
      </c>
      <c r="B26" s="22">
        <v>16570</v>
      </c>
      <c r="C26" s="25" t="s">
        <v>149</v>
      </c>
      <c r="E26" s="27"/>
    </row>
    <row r="27" spans="1:5" ht="15.75" customHeight="1">
      <c r="A27" s="21" t="s">
        <v>150</v>
      </c>
      <c r="B27" s="22">
        <v>16941</v>
      </c>
      <c r="C27" s="25" t="s">
        <v>151</v>
      </c>
      <c r="E27" s="27"/>
    </row>
    <row r="28" spans="1:5" ht="15.75" customHeight="1">
      <c r="A28" s="21" t="s">
        <v>152</v>
      </c>
      <c r="B28" s="22">
        <v>10011</v>
      </c>
      <c r="C28" s="25" t="s">
        <v>153</v>
      </c>
      <c r="E28" s="27"/>
    </row>
    <row r="29" spans="1:5" ht="15.75" customHeight="1">
      <c r="A29" s="21" t="s">
        <v>154</v>
      </c>
      <c r="B29" s="22">
        <v>4850</v>
      </c>
      <c r="C29" s="25" t="s">
        <v>155</v>
      </c>
      <c r="E29" s="27"/>
    </row>
    <row r="30" spans="1:5" ht="15.75" customHeight="1">
      <c r="A30" s="21" t="s">
        <v>156</v>
      </c>
      <c r="B30" s="22">
        <v>14008</v>
      </c>
      <c r="C30" s="25" t="s">
        <v>157</v>
      </c>
      <c r="E30" s="27"/>
    </row>
    <row r="31" spans="1:5" ht="15.75" customHeight="1">
      <c r="A31" s="21" t="s">
        <v>158</v>
      </c>
      <c r="B31" s="22">
        <v>3624</v>
      </c>
      <c r="C31" s="25" t="s">
        <v>159</v>
      </c>
      <c r="E31" s="27"/>
    </row>
    <row r="32" spans="1:5" ht="15.75" customHeight="1">
      <c r="A32" s="21" t="s">
        <v>160</v>
      </c>
      <c r="B32" s="22">
        <v>5104</v>
      </c>
      <c r="C32" s="25" t="s">
        <v>161</v>
      </c>
      <c r="E32" s="27"/>
    </row>
    <row r="33" spans="1:5" ht="15.75" customHeight="1">
      <c r="A33" s="21" t="s">
        <v>162</v>
      </c>
      <c r="B33" s="22">
        <v>13949</v>
      </c>
      <c r="C33" s="25" t="s">
        <v>163</v>
      </c>
      <c r="E33" s="27"/>
    </row>
    <row r="34" spans="1:5" ht="15.75" customHeight="1">
      <c r="A34" s="21" t="s">
        <v>164</v>
      </c>
      <c r="B34" s="22">
        <v>51932</v>
      </c>
      <c r="C34" s="25" t="s">
        <v>165</v>
      </c>
      <c r="E34" s="27"/>
    </row>
    <row r="35" spans="1:5" ht="15.75" customHeight="1">
      <c r="A35" s="21" t="s">
        <v>166</v>
      </c>
      <c r="B35" s="22">
        <v>23259</v>
      </c>
      <c r="C35" s="25" t="s">
        <v>167</v>
      </c>
      <c r="E35" s="27"/>
    </row>
    <row r="36" spans="1:5" ht="15.75" customHeight="1">
      <c r="A36" s="21" t="s">
        <v>168</v>
      </c>
      <c r="B36" s="22">
        <v>14006</v>
      </c>
      <c r="C36" s="25" t="s">
        <v>169</v>
      </c>
      <c r="E36" s="27"/>
    </row>
    <row r="37" spans="1:5" ht="15.75" customHeight="1">
      <c r="A37" s="21" t="s">
        <v>170</v>
      </c>
      <c r="B37" s="22">
        <v>11409</v>
      </c>
      <c r="C37" s="25" t="s">
        <v>171</v>
      </c>
      <c r="E37" s="27"/>
    </row>
    <row r="38" spans="1:5" ht="15.75" customHeight="1">
      <c r="A38" s="21" t="s">
        <v>172</v>
      </c>
      <c r="B38" s="22">
        <v>35623</v>
      </c>
      <c r="C38" s="25" t="s">
        <v>173</v>
      </c>
      <c r="E38" s="27"/>
    </row>
    <row r="39" spans="1:5" ht="15.75" customHeight="1">
      <c r="A39" s="21" t="s">
        <v>174</v>
      </c>
      <c r="B39" s="22">
        <v>4440</v>
      </c>
      <c r="C39" s="25" t="s">
        <v>175</v>
      </c>
      <c r="E39" s="27"/>
    </row>
    <row r="40" spans="1:5" ht="15.75" customHeight="1">
      <c r="A40" s="21" t="s">
        <v>176</v>
      </c>
      <c r="B40" s="22">
        <v>8712</v>
      </c>
      <c r="C40" s="25" t="s">
        <v>177</v>
      </c>
      <c r="E40" s="27"/>
    </row>
    <row r="41" spans="1:5" ht="15.75" customHeight="1">
      <c r="A41" s="21" t="s">
        <v>178</v>
      </c>
      <c r="B41" s="22">
        <v>10501</v>
      </c>
      <c r="C41" s="25" t="s">
        <v>179</v>
      </c>
      <c r="E41" s="27"/>
    </row>
    <row r="42" spans="1:5" ht="15.75" customHeight="1">
      <c r="A42" s="21" t="s">
        <v>180</v>
      </c>
      <c r="B42" s="22">
        <v>2290</v>
      </c>
      <c r="C42" s="25" t="s">
        <v>181</v>
      </c>
      <c r="E42" s="27"/>
    </row>
    <row r="43" spans="1:5" ht="15.75" customHeight="1">
      <c r="A43" s="21" t="s">
        <v>182</v>
      </c>
      <c r="B43" s="22">
        <v>6547</v>
      </c>
      <c r="C43" s="25" t="s">
        <v>183</v>
      </c>
      <c r="E43" s="27"/>
    </row>
    <row r="44" spans="1:5" ht="15.75" customHeight="1">
      <c r="A44" s="21" t="s">
        <v>184</v>
      </c>
      <c r="B44" s="22">
        <v>7518</v>
      </c>
      <c r="C44" s="25" t="s">
        <v>185</v>
      </c>
      <c r="E44" s="27"/>
    </row>
    <row r="45" spans="1:5" ht="15.75" customHeight="1">
      <c r="A45" s="21" t="s">
        <v>186</v>
      </c>
      <c r="B45" s="22">
        <v>19069</v>
      </c>
      <c r="C45" s="25" t="s">
        <v>187</v>
      </c>
      <c r="E45" s="27"/>
    </row>
    <row r="46" spans="1:5" ht="15.75" customHeight="1">
      <c r="A46" s="21" t="s">
        <v>188</v>
      </c>
      <c r="B46" s="22">
        <v>22237</v>
      </c>
      <c r="C46" s="25" t="s">
        <v>189</v>
      </c>
      <c r="E46" s="27"/>
    </row>
    <row r="47" spans="1:5" ht="15.75" customHeight="1">
      <c r="A47" s="21" t="s">
        <v>190</v>
      </c>
      <c r="B47" s="22">
        <v>10070</v>
      </c>
      <c r="C47" s="25" t="s">
        <v>191</v>
      </c>
      <c r="E47" s="27"/>
    </row>
    <row r="48" spans="1:5" ht="15.75" customHeight="1">
      <c r="A48" s="21" t="s">
        <v>192</v>
      </c>
      <c r="B48" s="22">
        <v>16206</v>
      </c>
      <c r="C48" s="25" t="s">
        <v>193</v>
      </c>
      <c r="E48" s="27"/>
    </row>
    <row r="49" spans="1:5" ht="15.75" customHeight="1">
      <c r="A49" s="21" t="s">
        <v>194</v>
      </c>
      <c r="B49" s="22">
        <v>6412</v>
      </c>
      <c r="C49" s="25" t="s">
        <v>195</v>
      </c>
      <c r="E49" s="27"/>
    </row>
    <row r="50" spans="1:5" ht="15.75" customHeight="1">
      <c r="A50" s="21" t="s">
        <v>196</v>
      </c>
      <c r="B50" s="22">
        <v>13858</v>
      </c>
      <c r="C50" s="25" t="s">
        <v>197</v>
      </c>
      <c r="E50" s="27"/>
    </row>
    <row r="51" spans="1:5" ht="15.75" customHeight="1">
      <c r="A51" s="21" t="s">
        <v>198</v>
      </c>
      <c r="B51" s="22">
        <v>7382</v>
      </c>
      <c r="C51" s="25" t="s">
        <v>199</v>
      </c>
      <c r="E51" s="27"/>
    </row>
    <row r="52" spans="1:5" ht="15.75" customHeight="1">
      <c r="A52" s="21" t="s">
        <v>200</v>
      </c>
      <c r="B52" s="22">
        <v>11813</v>
      </c>
      <c r="C52" s="25" t="s">
        <v>201</v>
      </c>
      <c r="E52" s="27"/>
    </row>
    <row r="53" spans="1:5" ht="15.75" customHeight="1">
      <c r="A53" s="21" t="s">
        <v>202</v>
      </c>
      <c r="B53" s="22">
        <v>6324</v>
      </c>
      <c r="C53" s="25" t="s">
        <v>203</v>
      </c>
      <c r="E53" s="27"/>
    </row>
    <row r="54" spans="1:5" ht="15.75" customHeight="1">
      <c r="A54" s="21" t="s">
        <v>204</v>
      </c>
      <c r="B54" s="22">
        <v>4917</v>
      </c>
      <c r="C54" s="25" t="s">
        <v>205</v>
      </c>
      <c r="E54" s="27"/>
    </row>
    <row r="55" spans="1:5" ht="15.75" customHeight="1">
      <c r="A55" s="21" t="s">
        <v>206</v>
      </c>
      <c r="B55" s="22">
        <v>16241</v>
      </c>
      <c r="C55" s="25" t="s">
        <v>207</v>
      </c>
      <c r="E55" s="27"/>
    </row>
    <row r="56" spans="1:5" ht="15.75" customHeight="1">
      <c r="A56" s="21" t="s">
        <v>208</v>
      </c>
      <c r="B56" s="22">
        <v>225078</v>
      </c>
      <c r="C56" s="25" t="s">
        <v>209</v>
      </c>
      <c r="E56" s="27"/>
    </row>
    <row r="57" spans="1:5" ht="15.75" customHeight="1">
      <c r="A57" s="21" t="s">
        <v>210</v>
      </c>
      <c r="B57" s="22">
        <v>29304</v>
      </c>
      <c r="C57" s="25" t="s">
        <v>211</v>
      </c>
      <c r="E57" s="27"/>
    </row>
    <row r="58" spans="1:5" ht="15.75" customHeight="1">
      <c r="A58" s="21" t="s">
        <v>212</v>
      </c>
      <c r="B58" s="22">
        <v>28067</v>
      </c>
      <c r="C58" s="25" t="s">
        <v>213</v>
      </c>
      <c r="E58" s="27"/>
    </row>
    <row r="59" spans="1:5" ht="15.75" customHeight="1">
      <c r="A59" s="21" t="s">
        <v>214</v>
      </c>
      <c r="B59" s="22">
        <v>135980</v>
      </c>
      <c r="C59" s="25" t="s">
        <v>215</v>
      </c>
      <c r="E59" s="27"/>
    </row>
    <row r="60" spans="1:5" ht="15.75" customHeight="1">
      <c r="A60" s="21" t="s">
        <v>216</v>
      </c>
      <c r="B60" s="22">
        <v>12463</v>
      </c>
      <c r="C60" s="25" t="s">
        <v>217</v>
      </c>
      <c r="E60" s="27"/>
    </row>
    <row r="61" spans="1:5" ht="15.75" customHeight="1">
      <c r="A61" s="21" t="s">
        <v>218</v>
      </c>
      <c r="B61" s="22">
        <v>5477</v>
      </c>
      <c r="C61" s="25" t="s">
        <v>219</v>
      </c>
      <c r="E61" s="27"/>
    </row>
    <row r="62" spans="1:5" ht="15.75" customHeight="1">
      <c r="A62" s="21" t="s">
        <v>220</v>
      </c>
      <c r="B62" s="22">
        <v>2588</v>
      </c>
      <c r="C62" s="25" t="s">
        <v>221</v>
      </c>
      <c r="E62" s="27"/>
    </row>
    <row r="63" spans="1:5" ht="15.75" customHeight="1">
      <c r="A63" s="21" t="s">
        <v>222</v>
      </c>
      <c r="B63" s="22">
        <v>31939</v>
      </c>
      <c r="C63" s="25" t="s">
        <v>223</v>
      </c>
      <c r="E63" s="27"/>
    </row>
    <row r="64" spans="1:5" ht="15.75" customHeight="1">
      <c r="A64" s="21" t="s">
        <v>224</v>
      </c>
      <c r="B64" s="22">
        <v>45451</v>
      </c>
      <c r="C64" s="25" t="s">
        <v>225</v>
      </c>
      <c r="E64" s="27"/>
    </row>
    <row r="65" spans="1:5" ht="15.75" customHeight="1">
      <c r="A65" s="21" t="s">
        <v>226</v>
      </c>
      <c r="B65" s="22">
        <v>19049</v>
      </c>
      <c r="C65" s="25" t="s">
        <v>227</v>
      </c>
      <c r="E65" s="27"/>
    </row>
    <row r="66" spans="1:5" ht="15.75" customHeight="1">
      <c r="A66" s="21" t="s">
        <v>228</v>
      </c>
      <c r="B66" s="22">
        <v>20313</v>
      </c>
      <c r="C66" s="25" t="s">
        <v>229</v>
      </c>
      <c r="E66" s="27"/>
    </row>
    <row r="67" spans="1:5" ht="15.75" customHeight="1">
      <c r="A67" s="21" t="s">
        <v>230</v>
      </c>
      <c r="B67" s="22">
        <v>21295</v>
      </c>
      <c r="C67" s="25" t="s">
        <v>231</v>
      </c>
      <c r="E67" s="27"/>
    </row>
    <row r="68" spans="1:5" ht="15.75" customHeight="1">
      <c r="A68" s="21" t="s">
        <v>232</v>
      </c>
      <c r="B68" s="22">
        <v>9013</v>
      </c>
      <c r="C68" s="25" t="s">
        <v>233</v>
      </c>
      <c r="E68" s="27"/>
    </row>
    <row r="69" spans="1:5" ht="15.75" customHeight="1">
      <c r="A69" s="21" t="s">
        <v>234</v>
      </c>
      <c r="B69" s="22">
        <v>10850</v>
      </c>
      <c r="C69" s="25" t="s">
        <v>235</v>
      </c>
      <c r="E69" s="27"/>
    </row>
    <row r="70" spans="1:5" ht="15.75" customHeight="1">
      <c r="A70" s="21" t="s">
        <v>236</v>
      </c>
      <c r="B70" s="22">
        <v>9874</v>
      </c>
      <c r="C70" s="25" t="s">
        <v>237</v>
      </c>
      <c r="E70" s="27"/>
    </row>
    <row r="71" spans="1:5" ht="15.75" customHeight="1">
      <c r="A71" s="21" t="s">
        <v>238</v>
      </c>
      <c r="B71" s="22">
        <v>17329</v>
      </c>
      <c r="C71" s="25" t="s">
        <v>239</v>
      </c>
      <c r="E71" s="27"/>
    </row>
    <row r="72" spans="1:5" ht="15.75" customHeight="1">
      <c r="A72" s="21" t="s">
        <v>240</v>
      </c>
      <c r="B72" s="22">
        <v>9510</v>
      </c>
      <c r="C72" s="25" t="s">
        <v>241</v>
      </c>
      <c r="E72" s="27"/>
    </row>
    <row r="73" spans="1:5" ht="15.75" customHeight="1">
      <c r="A73" s="21" t="s">
        <v>242</v>
      </c>
      <c r="B73" s="22">
        <v>6630</v>
      </c>
      <c r="C73" s="25" t="s">
        <v>243</v>
      </c>
      <c r="E73" s="27"/>
    </row>
    <row r="74" spans="1:5" ht="15.75" customHeight="1">
      <c r="A74" s="21" t="s">
        <v>244</v>
      </c>
      <c r="B74" s="22">
        <v>6818</v>
      </c>
      <c r="C74" s="25" t="s">
        <v>245</v>
      </c>
      <c r="E74" s="27"/>
    </row>
    <row r="75" spans="1:5" ht="15.75" customHeight="1">
      <c r="A75" s="21" t="s">
        <v>246</v>
      </c>
      <c r="B75" s="22">
        <v>12576</v>
      </c>
      <c r="C75" s="25" t="s">
        <v>247</v>
      </c>
      <c r="E75" s="27"/>
    </row>
    <row r="76" spans="1:5" ht="15.75" customHeight="1">
      <c r="A76" s="21" t="s">
        <v>248</v>
      </c>
      <c r="B76" s="22">
        <v>9415</v>
      </c>
      <c r="C76" s="25" t="s">
        <v>249</v>
      </c>
      <c r="E76" s="27"/>
    </row>
    <row r="77" spans="1:5" ht="15.75" customHeight="1">
      <c r="A77" s="21" t="s">
        <v>250</v>
      </c>
      <c r="B77" s="22">
        <v>15034</v>
      </c>
      <c r="C77" s="25" t="s">
        <v>251</v>
      </c>
      <c r="E77" s="27"/>
    </row>
    <row r="78" spans="1:5" ht="15.75" customHeight="1">
      <c r="A78" s="21" t="s">
        <v>252</v>
      </c>
      <c r="B78" s="22">
        <v>14517</v>
      </c>
      <c r="C78" s="25" t="s">
        <v>253</v>
      </c>
      <c r="E78" s="27"/>
    </row>
    <row r="79" spans="1:5" ht="15.75" customHeight="1">
      <c r="A79" s="21" t="s">
        <v>254</v>
      </c>
      <c r="B79" s="22">
        <v>17950</v>
      </c>
      <c r="C79" s="25" t="s">
        <v>255</v>
      </c>
      <c r="E79" s="27"/>
    </row>
    <row r="80" spans="1:5" ht="15.75" customHeight="1">
      <c r="A80" s="21" t="s">
        <v>256</v>
      </c>
      <c r="B80" s="22">
        <v>4133</v>
      </c>
      <c r="C80" s="25" t="s">
        <v>257</v>
      </c>
      <c r="E80" s="27"/>
    </row>
    <row r="81" spans="1:5" ht="15.75" customHeight="1">
      <c r="A81" s="21" t="s">
        <v>258</v>
      </c>
      <c r="B81" s="22">
        <v>21118</v>
      </c>
      <c r="C81" s="25" t="s">
        <v>259</v>
      </c>
      <c r="E81" s="27"/>
    </row>
    <row r="82" spans="1:5" ht="15.75" customHeight="1">
      <c r="A82" s="21" t="s">
        <v>260</v>
      </c>
      <c r="B82" s="22">
        <v>231293</v>
      </c>
      <c r="C82" s="25" t="s">
        <v>261</v>
      </c>
      <c r="E82" s="27"/>
    </row>
    <row r="83" spans="1:5" ht="15.75" customHeight="1">
      <c r="A83" s="21" t="s">
        <v>262</v>
      </c>
      <c r="B83" s="22">
        <v>6406</v>
      </c>
      <c r="C83" s="25" t="s">
        <v>263</v>
      </c>
      <c r="E83" s="27"/>
    </row>
    <row r="84" spans="1:5" ht="15.75" customHeight="1">
      <c r="A84" s="21" t="s">
        <v>264</v>
      </c>
      <c r="B84" s="22">
        <v>33569</v>
      </c>
      <c r="C84" s="25" t="s">
        <v>265</v>
      </c>
      <c r="E84" s="27"/>
    </row>
    <row r="85" spans="1:5" ht="15.75" customHeight="1">
      <c r="A85" s="21" t="s">
        <v>266</v>
      </c>
      <c r="B85" s="22">
        <v>14811</v>
      </c>
      <c r="C85" s="25" t="s">
        <v>267</v>
      </c>
      <c r="E85" s="27"/>
    </row>
    <row r="86" spans="1:5" ht="15.75" customHeight="1">
      <c r="A86" s="21" t="s">
        <v>268</v>
      </c>
      <c r="B86" s="22">
        <v>11565</v>
      </c>
      <c r="C86" s="25" t="s">
        <v>269</v>
      </c>
      <c r="E86" s="27"/>
    </row>
    <row r="87" spans="1:5" ht="15.75" customHeight="1">
      <c r="A87" s="21" t="s">
        <v>270</v>
      </c>
      <c r="B87" s="22">
        <v>7057</v>
      </c>
      <c r="C87" s="25" t="s">
        <v>271</v>
      </c>
      <c r="E87" s="27"/>
    </row>
    <row r="88" spans="1:5" ht="15.75" customHeight="1">
      <c r="A88" s="21" t="s">
        <v>272</v>
      </c>
      <c r="B88" s="22">
        <v>14139</v>
      </c>
      <c r="C88" s="25" t="s">
        <v>273</v>
      </c>
      <c r="E88" s="27"/>
    </row>
    <row r="89" spans="1:5" ht="15.75" customHeight="1">
      <c r="A89" s="21" t="s">
        <v>274</v>
      </c>
      <c r="B89" s="22">
        <v>4037</v>
      </c>
      <c r="C89" s="25" t="s">
        <v>275</v>
      </c>
      <c r="E89" s="27"/>
    </row>
    <row r="90" spans="1:5" ht="15.75" customHeight="1">
      <c r="A90" s="21" t="s">
        <v>276</v>
      </c>
      <c r="B90" s="28">
        <v>1665</v>
      </c>
      <c r="C90" s="25" t="s">
        <v>277</v>
      </c>
      <c r="E90" s="27"/>
    </row>
    <row r="91" spans="1:5" ht="15.75" customHeight="1">
      <c r="A91" s="21" t="s">
        <v>278</v>
      </c>
      <c r="B91" s="22">
        <v>14864</v>
      </c>
      <c r="C91" s="25" t="s">
        <v>279</v>
      </c>
      <c r="E91" s="27"/>
    </row>
    <row r="92" spans="1:5" ht="15.75" customHeight="1">
      <c r="A92" s="21" t="s">
        <v>280</v>
      </c>
      <c r="B92" s="22">
        <v>9790</v>
      </c>
      <c r="C92" s="25" t="s">
        <v>281</v>
      </c>
      <c r="E92" s="27"/>
    </row>
    <row r="93" spans="1:5" ht="15.75" customHeight="1">
      <c r="A93" s="21" t="s">
        <v>282</v>
      </c>
      <c r="B93" s="22">
        <v>6578</v>
      </c>
      <c r="C93" s="25" t="s">
        <v>283</v>
      </c>
      <c r="E93" s="27"/>
    </row>
    <row r="94" spans="1:5" ht="15.75" customHeight="1">
      <c r="A94" s="21" t="s">
        <v>284</v>
      </c>
      <c r="B94" s="22">
        <v>113446</v>
      </c>
      <c r="C94" s="25" t="s">
        <v>285</v>
      </c>
      <c r="E94" s="27"/>
    </row>
    <row r="95" spans="1:5" ht="15.75" customHeight="1">
      <c r="A95" s="21" t="s">
        <v>286</v>
      </c>
      <c r="B95" s="22">
        <v>14186</v>
      </c>
      <c r="C95" s="25" t="s">
        <v>287</v>
      </c>
      <c r="E95" s="27"/>
    </row>
    <row r="96" spans="1:5" ht="15.75" customHeight="1">
      <c r="A96" s="21" t="s">
        <v>288</v>
      </c>
      <c r="B96" s="22">
        <v>14609</v>
      </c>
      <c r="C96" s="25" t="s">
        <v>289</v>
      </c>
      <c r="E96" s="27"/>
    </row>
    <row r="97" spans="1:5" ht="15.75" customHeight="1">
      <c r="A97" s="21" t="s">
        <v>290</v>
      </c>
      <c r="B97" s="22">
        <v>19800</v>
      </c>
      <c r="C97" s="25" t="s">
        <v>291</v>
      </c>
      <c r="E97" s="27"/>
    </row>
    <row r="98" spans="1:5" ht="15.75" customHeight="1">
      <c r="A98" s="21" t="s">
        <v>292</v>
      </c>
      <c r="B98" s="22">
        <v>8949</v>
      </c>
      <c r="C98" s="25" t="s">
        <v>293</v>
      </c>
      <c r="E98" s="27"/>
    </row>
    <row r="99" spans="1:5" ht="15.75" customHeight="1">
      <c r="A99" s="21" t="s">
        <v>294</v>
      </c>
      <c r="B99" s="22">
        <v>13255</v>
      </c>
      <c r="C99" s="25" t="s">
        <v>295</v>
      </c>
      <c r="E99" s="27"/>
    </row>
    <row r="100" spans="1:5" ht="15.75" customHeight="1">
      <c r="A100" s="21" t="s">
        <v>296</v>
      </c>
      <c r="B100" s="22">
        <v>3501</v>
      </c>
      <c r="C100" s="25" t="s">
        <v>297</v>
      </c>
      <c r="E100" s="27"/>
    </row>
    <row r="101" spans="1:5" ht="15.75" customHeight="1">
      <c r="A101" s="21" t="s">
        <v>298</v>
      </c>
      <c r="B101" s="22">
        <v>29948</v>
      </c>
      <c r="C101" s="25" t="s">
        <v>299</v>
      </c>
      <c r="E101" s="27"/>
    </row>
    <row r="102" spans="1:5" ht="15.75" customHeight="1">
      <c r="A102" s="21" t="s">
        <v>300</v>
      </c>
      <c r="B102" s="22">
        <v>37041</v>
      </c>
      <c r="C102" s="25" t="s">
        <v>301</v>
      </c>
      <c r="E102" s="27"/>
    </row>
    <row r="103" spans="1:5" ht="15.75" customHeight="1">
      <c r="A103" s="21" t="s">
        <v>302</v>
      </c>
      <c r="B103" s="22">
        <v>4380</v>
      </c>
      <c r="C103" s="25" t="s">
        <v>303</v>
      </c>
      <c r="E103" s="27"/>
    </row>
    <row r="104" spans="1:5" ht="15.75" customHeight="1">
      <c r="A104" s="21" t="s">
        <v>304</v>
      </c>
      <c r="B104" s="22">
        <v>4624</v>
      </c>
      <c r="C104" s="25" t="s">
        <v>305</v>
      </c>
      <c r="E104" s="27"/>
    </row>
    <row r="105" spans="1:5" ht="15.75" customHeight="1">
      <c r="A105" s="21" t="s">
        <v>306</v>
      </c>
      <c r="B105" s="22">
        <v>33912</v>
      </c>
      <c r="C105" s="25" t="s">
        <v>307</v>
      </c>
      <c r="E105" s="27"/>
    </row>
    <row r="106" spans="1:5" ht="15.75" customHeight="1">
      <c r="A106" s="21" t="s">
        <v>308</v>
      </c>
      <c r="B106" s="22">
        <v>4609</v>
      </c>
      <c r="C106" s="25" t="s">
        <v>309</v>
      </c>
      <c r="E106" s="27"/>
    </row>
    <row r="107" spans="1:5" ht="15.75" customHeight="1">
      <c r="A107" s="21" t="s">
        <v>310</v>
      </c>
      <c r="B107" s="22">
        <v>24951</v>
      </c>
      <c r="C107" s="25" t="s">
        <v>311</v>
      </c>
      <c r="E107" s="27"/>
    </row>
    <row r="108" spans="1:5" ht="15.75" customHeight="1">
      <c r="A108" s="21" t="s">
        <v>312</v>
      </c>
      <c r="B108" s="22">
        <v>9419</v>
      </c>
      <c r="C108" s="25" t="s">
        <v>313</v>
      </c>
    </row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LegendaCriminiStato</vt:lpstr>
      <vt:lpstr>DenunceStato</vt:lpstr>
      <vt:lpstr>DenunceRegionali</vt:lpstr>
      <vt:lpstr>DenunceProvinciali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 Nicodemo</cp:lastModifiedBy>
  <dcterms:modified xsi:type="dcterms:W3CDTF">2024-09-20T15:22:16Z</dcterms:modified>
</cp:coreProperties>
</file>