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ersoto/Desktop/"/>
    </mc:Choice>
  </mc:AlternateContent>
  <xr:revisionPtr revIDLastSave="0" documentId="13_ncr:1_{5CC3FB35-E34C-CA4E-9A4E-BE33B5ED522B}" xr6:coauthVersionLast="47" xr6:coauthVersionMax="47" xr10:uidLastSave="{00000000-0000-0000-0000-000000000000}"/>
  <bookViews>
    <workbookView xWindow="10580" yWindow="10060" windowWidth="27640" windowHeight="16940" activeTab="1" xr2:uid="{6161BF65-F723-124A-86B3-CAAEF2B14C7A}"/>
  </bookViews>
  <sheets>
    <sheet name="Raw Data" sheetId="2" r:id="rId1"/>
    <sheet name="Working Sheet" sheetId="1" r:id="rId2"/>
    <sheet name="Pivot" sheetId="3" r:id="rId3"/>
    <sheet name="Dashboard" sheetId="4" r:id="rId4"/>
  </sheets>
  <definedNames>
    <definedName name="Americans_Time_spent_with_relationships_by_age" localSheetId="0">'Raw Data'!#REF!</definedName>
    <definedName name="Americans_Time_spent_with_relationships_by_age_1" localSheetId="0">'Raw Data'!$A$1:$J$68</definedName>
    <definedName name="data" localSheetId="0">'Raw Data'!#REF!</definedName>
    <definedName name="data_1" localSheetId="0">'Raw Data'!#REF!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1984A37-F625-7F4A-89D9-021A3DE49AB4}" name="Americans_Time_spent_with_relationships_by_age1" type="6" refreshedVersion="8" background="1" saveData="1">
    <textPr codePage="10000" sourceFile="/Users/alexandersoto/Downloads/archive/Americans_Time_spent_with_relationships_by_age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<sst xmlns="http://schemas.openxmlformats.org/spreadsheetml/2006/main" count="296" uniqueCount="30">
  <si>
    <t>Unnamed: 0</t>
  </si>
  <si>
    <t>Entity</t>
  </si>
  <si>
    <t>Code</t>
  </si>
  <si>
    <t>Year</t>
  </si>
  <si>
    <t>Time spent alone, by age of respondent (United States)</t>
  </si>
  <si>
    <t>Time spent with friends, by age of respondent (United States)</t>
  </si>
  <si>
    <t>Time spent with children, by age of respondent (United States)</t>
  </si>
  <si>
    <t>Time spent with with parents, siblings and other family, by age of respondent (United States)</t>
  </si>
  <si>
    <t>Time spent with partner, by age of respondent (United States)</t>
  </si>
  <si>
    <t>Time spent with coworkers, by age of respondent (United States)</t>
  </si>
  <si>
    <t>United States</t>
  </si>
  <si>
    <t>USA</t>
  </si>
  <si>
    <t>Age</t>
  </si>
  <si>
    <t>Participant</t>
  </si>
  <si>
    <t>Country</t>
  </si>
  <si>
    <t>Country Abv</t>
  </si>
  <si>
    <t>Age Brackets</t>
  </si>
  <si>
    <t>Avg Time spent alone, by age of respondent in mins/dy</t>
  </si>
  <si>
    <t>Avg Time spent alone (Hrs/dy)</t>
  </si>
  <si>
    <t>Avg Time spent with friends, by age of respondent (United States)</t>
  </si>
  <si>
    <t>Avg Time spent with friends (Hrs/dy)</t>
  </si>
  <si>
    <t>Avg Time spent with children, by age of respondent (United States)</t>
  </si>
  <si>
    <t>Avg Time spentwith children  (Hrs/dy)</t>
  </si>
  <si>
    <t>Avg Time spent with with parents, siblings and other family, by age of respondent (United States)</t>
  </si>
  <si>
    <t>Avg Time spent with family (Hrs/Dy)</t>
  </si>
  <si>
    <t>Avg Time spent with partner, by age of respondent (United States)</t>
  </si>
  <si>
    <t>Avg Time spent with partner (Hrs/Dy)</t>
  </si>
  <si>
    <t>Avg Time spent with coworkers, by age of respondent (United States)</t>
  </si>
  <si>
    <t>Avg Time spent with coworkers by age (Hrs/Dy)</t>
  </si>
  <si>
    <t>Avg Time Spent alone in Hrs per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</si>
</sst>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</cellXfs>
  <cellStyles count="1">
    <cellStyle name="Normal" xfId="0" builtinId="0"/>
  </cellStyles>
  <dxfs count="13">
    <dxf>
      <numFmt numFmtId="164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164" formatCode="0.0"/>
    </dxf>
    <dxf>
      <numFmt numFmtId="1" formatCode="0"/>
    </dxf>
    <dxf>
      <numFmt numFmtId="0" formatCode="General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ericans_Time_spent_with_relationships_by_age_1" connectionId="1" xr16:uid="{8C20DF7C-202A-2747-9CFB-E99A56A6A5DA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1A3E21-04C3-B844-94E1-4F96AECAB228}" name="Table1" displayName="Table1" ref="A1:R68" totalsRowShown="0" headerRowDxfId="12">
  <autoFilter ref="A1:R68" xr:uid="{F11A3E21-04C3-B844-94E1-4F96AECAB228}"/>
  <tableColumns count="18">
    <tableColumn id="1" xr3:uid="{8F77D33D-2018-FA4A-AE67-D8649FB78816}" name="Participant"/>
    <tableColumn id="2" xr3:uid="{CC052B63-62EF-254E-BA8E-5E1A8B202CE9}" name="Country"/>
    <tableColumn id="3" xr3:uid="{AF52173D-F8FD-034F-A0D5-181E9EAF7CC8}" name="Country Abv"/>
    <tableColumn id="4" xr3:uid="{9271AC37-89DD-D646-B1C0-39F8CDDCFF42}" name="Age"/>
    <tableColumn id="11" xr3:uid="{9D93A15F-722C-B14A-BA33-E53EC1806A19}" name="Age Brackets" dataDxfId="11">
      <calculatedColumnFormula>IF(Table1[[#This Row],[Age]]&gt;55,"Senior",IF(Table1[[#This Row],[Age]]&gt;=18,"Adult",IF(Table1[[#This Row],[Age]]&lt;18, "Teen"," ")))</calculatedColumnFormula>
    </tableColumn>
    <tableColumn id="5" xr3:uid="{CBE8BCD0-7CCC-2943-856E-233B6C6EBE7D}" name="Avg Time spent alone, by age of respondent in mins/dy" dataDxfId="10"/>
    <tableColumn id="12" xr3:uid="{589493A5-194A-074B-B9E9-26609841B42E}" name="Avg Time spent alone (Hrs/dy)" dataDxfId="9">
      <calculatedColumnFormula>Table1[[#This Row],[Avg Time spent alone, by age of respondent in mins/dy]]/60</calculatedColumnFormula>
    </tableColumn>
    <tableColumn id="19" xr3:uid="{0364E58B-B71A-9149-97A9-76E7A203BD9C}" name="Avg Time Spent alone in Hrs per week" dataDxfId="0">
      <calculatedColumnFormula>(Table1[[#This Row],[Avg Time spent alone (Hrs/dy)]]*52)/12</calculatedColumnFormula>
    </tableColumn>
    <tableColumn id="6" xr3:uid="{9C7FC99E-1CE1-DE48-A9E6-1298B06D1A4D}" name="Avg Time spent with friends, by age of respondent (United States)" dataDxfId="6"/>
    <tableColumn id="13" xr3:uid="{93EE0D77-3152-0C48-A0FE-D755671F0529}" name="Avg Time spent with friends (Hrs/dy)" dataDxfId="4">
      <calculatedColumnFormula>Table1[[#This Row],[Avg Time spent with friends, by age of respondent (United States)]]/60</calculatedColumnFormula>
    </tableColumn>
    <tableColumn id="7" xr3:uid="{D61D319C-E8ED-C145-BA1C-BE2DC8F6A0F8}" name="Avg Time spent with children, by age of respondent (United States)" dataDxfId="5"/>
    <tableColumn id="15" xr3:uid="{C8D82451-152E-4040-8022-7AA0E12B50A0}" name="Avg Time spentwith children  (Hrs/dy)" dataDxfId="8">
      <calculatedColumnFormula>Table1[[#This Row],[Avg Time spent with children, by age of respondent (United States)]]/60</calculatedColumnFormula>
    </tableColumn>
    <tableColumn id="8" xr3:uid="{D5FD6FCE-573D-6C4B-B13A-DA23E00F641F}" name="Avg Time spent with with parents, siblings and other family, by age of respondent (United States)"/>
    <tableColumn id="14" xr3:uid="{EDDAF606-4862-574B-BF01-6E7C27BCC187}" name="Avg Time spent with family (Hrs/Dy)" dataDxfId="7">
      <calculatedColumnFormula>Table1[[#This Row],[Avg Time spent with with parents, siblings and other family, by age of respondent (United States)]]/60</calculatedColumnFormula>
    </tableColumn>
    <tableColumn id="9" xr3:uid="{687DC03F-A89D-F24A-9483-9B78B9D94A22}" name="Avg Time spent with partner, by age of respondent (United States)"/>
    <tableColumn id="18" xr3:uid="{EA9E999C-0734-0940-99F2-C78CDDF4DC47}" name="Avg Time spent with partner (Hrs/Dy)" dataDxfId="3">
      <calculatedColumnFormula>Table1[[#This Row],[Avg Time spent with partner, by age of respondent (United States)]]/60</calculatedColumnFormula>
    </tableColumn>
    <tableColumn id="10" xr3:uid="{4DEF0461-A6A2-AA4F-84EB-3EDD1CDD8CD4}" name="Avg Time spent with coworkers, by age of respondent (United States)" dataDxfId="1"/>
    <tableColumn id="17" xr3:uid="{84C8EAD1-5FDF-2542-AC87-903FDE71ECB8}" name="Avg Time spent with coworkers by age (Hrs/Dy)" dataDxfId="2">
      <calculatedColumnFormula>Table1[[#This Row],[Avg Time spent with coworkers, by age of respondent (United States)]]/60</calculatedColumnFormula>
    </tableColumn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D6BB2-49AE-514E-9E83-6B70CF3E8F46}">
  <dimension ref="A1:J68"/>
  <sheetViews>
    <sheetView workbookViewId="0">
      <selection activeCell="B4" sqref="B4"/>
    </sheetView>
  </sheetViews>
  <sheetFormatPr baseColWidth="10" defaultRowHeight="16" x14ac:dyDescent="0.2"/>
  <cols>
    <col min="1" max="1" width="11.1640625" bestFit="1" customWidth="1"/>
    <col min="2" max="2" width="12.33203125" bestFit="1" customWidth="1"/>
    <col min="3" max="3" width="5.1640625" bestFit="1" customWidth="1"/>
    <col min="4" max="4" width="4.83203125" bestFit="1" customWidth="1"/>
    <col min="5" max="5" width="47.6640625" bestFit="1" customWidth="1"/>
    <col min="6" max="6" width="53.1640625" bestFit="1" customWidth="1"/>
    <col min="7" max="7" width="54" bestFit="1" customWidth="1"/>
    <col min="8" max="8" width="79.83203125" bestFit="1" customWidth="1"/>
    <col min="9" max="9" width="53.5" bestFit="1" customWidth="1"/>
    <col min="10" max="10" width="55.8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0</v>
      </c>
      <c r="B2" t="s">
        <v>10</v>
      </c>
      <c r="C2" t="s">
        <v>11</v>
      </c>
      <c r="D2">
        <v>15</v>
      </c>
      <c r="E2">
        <v>193.30588</v>
      </c>
      <c r="F2">
        <v>109.4145</v>
      </c>
      <c r="G2">
        <v>23.463851999999999</v>
      </c>
      <c r="H2">
        <v>267.12090999999998</v>
      </c>
      <c r="I2">
        <v>0</v>
      </c>
      <c r="J2">
        <v>8.3420067000000007</v>
      </c>
    </row>
    <row r="3" spans="1:10" x14ac:dyDescent="0.2">
      <c r="A3">
        <v>1</v>
      </c>
      <c r="B3" t="s">
        <v>10</v>
      </c>
      <c r="C3" t="s">
        <v>11</v>
      </c>
      <c r="D3">
        <v>16</v>
      </c>
      <c r="E3">
        <v>206.37056000000001</v>
      </c>
      <c r="F3">
        <v>110.7418</v>
      </c>
      <c r="G3">
        <v>28.609867000000001</v>
      </c>
      <c r="H3">
        <v>254.3381</v>
      </c>
      <c r="I3">
        <v>3.0690858000000001E-2</v>
      </c>
      <c r="J3">
        <v>23.529136999999999</v>
      </c>
    </row>
    <row r="4" spans="1:10" x14ac:dyDescent="0.2">
      <c r="A4">
        <v>2</v>
      </c>
      <c r="B4" t="s">
        <v>10</v>
      </c>
      <c r="C4" t="s">
        <v>11</v>
      </c>
      <c r="D4">
        <v>17</v>
      </c>
      <c r="E4">
        <v>224.17330999999999</v>
      </c>
      <c r="F4">
        <v>120.41887</v>
      </c>
      <c r="G4">
        <v>26.089708000000002</v>
      </c>
      <c r="H4">
        <v>229.81560999999999</v>
      </c>
      <c r="I4">
        <v>1.1228406</v>
      </c>
      <c r="J4">
        <v>43.809685000000002</v>
      </c>
    </row>
    <row r="5" spans="1:10" x14ac:dyDescent="0.2">
      <c r="A5">
        <v>3</v>
      </c>
      <c r="B5" t="s">
        <v>10</v>
      </c>
      <c r="C5" t="s">
        <v>11</v>
      </c>
      <c r="D5">
        <v>18</v>
      </c>
      <c r="E5">
        <v>242.69838999999999</v>
      </c>
      <c r="F5">
        <v>137.75107</v>
      </c>
      <c r="G5">
        <v>27.387308000000001</v>
      </c>
      <c r="H5">
        <v>236.35201000000001</v>
      </c>
      <c r="I5">
        <v>5.6972671000000004</v>
      </c>
      <c r="J5">
        <v>81.633574999999993</v>
      </c>
    </row>
    <row r="6" spans="1:10" x14ac:dyDescent="0.2">
      <c r="A6">
        <v>4</v>
      </c>
      <c r="B6" t="s">
        <v>10</v>
      </c>
      <c r="C6" t="s">
        <v>11</v>
      </c>
      <c r="D6">
        <v>19</v>
      </c>
      <c r="E6">
        <v>267.79385000000002</v>
      </c>
      <c r="F6">
        <v>129.85715999999999</v>
      </c>
      <c r="G6">
        <v>36.445003999999997</v>
      </c>
      <c r="H6">
        <v>201.2766</v>
      </c>
      <c r="I6">
        <v>19.341290999999998</v>
      </c>
      <c r="J6">
        <v>124.85052</v>
      </c>
    </row>
    <row r="7" spans="1:10" x14ac:dyDescent="0.2">
      <c r="A7">
        <v>5</v>
      </c>
      <c r="B7" t="s">
        <v>10</v>
      </c>
      <c r="C7" t="s">
        <v>11</v>
      </c>
      <c r="D7">
        <v>20</v>
      </c>
      <c r="E7">
        <v>277.60379</v>
      </c>
      <c r="F7">
        <v>122.7402</v>
      </c>
      <c r="G7">
        <v>54.630512000000003</v>
      </c>
      <c r="H7">
        <v>173.13503</v>
      </c>
      <c r="I7">
        <v>26.35417</v>
      </c>
      <c r="J7">
        <v>143.90029999999999</v>
      </c>
    </row>
    <row r="8" spans="1:10" x14ac:dyDescent="0.2">
      <c r="A8">
        <v>6</v>
      </c>
      <c r="B8" t="s">
        <v>10</v>
      </c>
      <c r="C8" t="s">
        <v>11</v>
      </c>
      <c r="D8">
        <v>21</v>
      </c>
      <c r="E8">
        <v>270.21816999999999</v>
      </c>
      <c r="F8">
        <v>122.40627000000001</v>
      </c>
      <c r="G8">
        <v>69.293869000000001</v>
      </c>
      <c r="H8">
        <v>152.67330999999999</v>
      </c>
      <c r="I8">
        <v>59.897781000000002</v>
      </c>
      <c r="J8">
        <v>154.20972</v>
      </c>
    </row>
    <row r="9" spans="1:10" x14ac:dyDescent="0.2">
      <c r="A9">
        <v>7</v>
      </c>
      <c r="B9" t="s">
        <v>10</v>
      </c>
      <c r="C9" t="s">
        <v>11</v>
      </c>
      <c r="D9">
        <v>22</v>
      </c>
      <c r="E9">
        <v>283.56686000000002</v>
      </c>
      <c r="F9">
        <v>100.16862</v>
      </c>
      <c r="G9">
        <v>72.302245999999997</v>
      </c>
      <c r="H9">
        <v>135.82660000000001</v>
      </c>
      <c r="I9">
        <v>55.767094</v>
      </c>
      <c r="J9">
        <v>173.04730000000001</v>
      </c>
    </row>
    <row r="10" spans="1:10" x14ac:dyDescent="0.2">
      <c r="A10">
        <v>8</v>
      </c>
      <c r="B10" t="s">
        <v>10</v>
      </c>
      <c r="C10" t="s">
        <v>11</v>
      </c>
      <c r="D10">
        <v>23</v>
      </c>
      <c r="E10">
        <v>270.93015000000003</v>
      </c>
      <c r="F10">
        <v>101.07177</v>
      </c>
      <c r="G10">
        <v>96.935883000000004</v>
      </c>
      <c r="H10">
        <v>125.79333</v>
      </c>
      <c r="I10">
        <v>78.188666999999995</v>
      </c>
      <c r="J10">
        <v>190.10524000000001</v>
      </c>
    </row>
    <row r="11" spans="1:10" x14ac:dyDescent="0.2">
      <c r="A11">
        <v>9</v>
      </c>
      <c r="B11" t="s">
        <v>10</v>
      </c>
      <c r="C11" t="s">
        <v>11</v>
      </c>
      <c r="D11">
        <v>24</v>
      </c>
      <c r="E11">
        <v>265.81378000000001</v>
      </c>
      <c r="F11">
        <v>96.786345999999995</v>
      </c>
      <c r="G11">
        <v>99.394424000000001</v>
      </c>
      <c r="H11">
        <v>103.75845</v>
      </c>
      <c r="I11">
        <v>99.444159999999997</v>
      </c>
      <c r="J11">
        <v>206.05485999999999</v>
      </c>
    </row>
    <row r="12" spans="1:10" x14ac:dyDescent="0.2">
      <c r="A12">
        <v>10</v>
      </c>
      <c r="B12" t="s">
        <v>10</v>
      </c>
      <c r="C12" t="s">
        <v>11</v>
      </c>
      <c r="D12">
        <v>25</v>
      </c>
      <c r="E12">
        <v>275.12905999999998</v>
      </c>
      <c r="F12">
        <v>77.543014999999997</v>
      </c>
      <c r="G12">
        <v>119.50971</v>
      </c>
      <c r="H12">
        <v>101.02744</v>
      </c>
      <c r="I12">
        <v>121.25082999999999</v>
      </c>
      <c r="J12">
        <v>199.20917</v>
      </c>
    </row>
    <row r="13" spans="1:10" x14ac:dyDescent="0.2">
      <c r="A13">
        <v>11</v>
      </c>
      <c r="B13" t="s">
        <v>10</v>
      </c>
      <c r="C13" t="s">
        <v>11</v>
      </c>
      <c r="D13">
        <v>26</v>
      </c>
      <c r="E13">
        <v>281.63202000000001</v>
      </c>
      <c r="F13">
        <v>77.856834000000006</v>
      </c>
      <c r="G13">
        <v>128.59393</v>
      </c>
      <c r="H13">
        <v>87.654915000000003</v>
      </c>
      <c r="I13">
        <v>139.91745</v>
      </c>
      <c r="J13">
        <v>190.09406000000001</v>
      </c>
    </row>
    <row r="14" spans="1:10" x14ac:dyDescent="0.2">
      <c r="A14">
        <v>12</v>
      </c>
      <c r="B14" t="s">
        <v>10</v>
      </c>
      <c r="C14" t="s">
        <v>11</v>
      </c>
      <c r="D14">
        <v>27</v>
      </c>
      <c r="E14">
        <v>259.3331</v>
      </c>
      <c r="F14">
        <v>74.140686000000002</v>
      </c>
      <c r="G14">
        <v>153.33383000000001</v>
      </c>
      <c r="H14">
        <v>85.956535000000002</v>
      </c>
      <c r="I14">
        <v>151.88561999999999</v>
      </c>
      <c r="J14">
        <v>211.48781</v>
      </c>
    </row>
    <row r="15" spans="1:10" x14ac:dyDescent="0.2">
      <c r="A15">
        <v>13</v>
      </c>
      <c r="B15" t="s">
        <v>10</v>
      </c>
      <c r="C15" t="s">
        <v>11</v>
      </c>
      <c r="D15">
        <v>28</v>
      </c>
      <c r="E15">
        <v>261.13988999999998</v>
      </c>
      <c r="F15">
        <v>62.491688000000003</v>
      </c>
      <c r="G15">
        <v>175.83808999999999</v>
      </c>
      <c r="H15">
        <v>80.147216999999998</v>
      </c>
      <c r="I15">
        <v>168.24556000000001</v>
      </c>
      <c r="J15">
        <v>212.14497</v>
      </c>
    </row>
    <row r="16" spans="1:10" x14ac:dyDescent="0.2">
      <c r="A16">
        <v>14</v>
      </c>
      <c r="B16" t="s">
        <v>10</v>
      </c>
      <c r="C16" t="s">
        <v>11</v>
      </c>
      <c r="D16">
        <v>29</v>
      </c>
      <c r="E16">
        <v>253.66588999999999</v>
      </c>
      <c r="F16">
        <v>55.084454000000001</v>
      </c>
      <c r="G16">
        <v>194.49931000000001</v>
      </c>
      <c r="H16">
        <v>81.610100000000003</v>
      </c>
      <c r="I16">
        <v>176.19918999999999</v>
      </c>
      <c r="J16">
        <v>199.11349000000001</v>
      </c>
    </row>
    <row r="17" spans="1:10" x14ac:dyDescent="0.2">
      <c r="A17">
        <v>15</v>
      </c>
      <c r="B17" t="s">
        <v>10</v>
      </c>
      <c r="C17" t="s">
        <v>11</v>
      </c>
      <c r="D17">
        <v>30</v>
      </c>
      <c r="E17">
        <v>250.02524</v>
      </c>
      <c r="F17">
        <v>53.478015999999997</v>
      </c>
      <c r="G17">
        <v>199.76436000000001</v>
      </c>
      <c r="H17">
        <v>72.476333999999994</v>
      </c>
      <c r="I17">
        <v>180.02309</v>
      </c>
      <c r="J17">
        <v>215.61365000000001</v>
      </c>
    </row>
    <row r="18" spans="1:10" x14ac:dyDescent="0.2">
      <c r="A18">
        <v>16</v>
      </c>
      <c r="B18" t="s">
        <v>10</v>
      </c>
      <c r="C18" t="s">
        <v>11</v>
      </c>
      <c r="D18">
        <v>31</v>
      </c>
      <c r="E18">
        <v>253.16542000000001</v>
      </c>
      <c r="F18">
        <v>50.925925999999997</v>
      </c>
      <c r="G18">
        <v>225.92371</v>
      </c>
      <c r="H18">
        <v>69.526543000000004</v>
      </c>
      <c r="I18">
        <v>203.71202</v>
      </c>
      <c r="J18">
        <v>199.06003000000001</v>
      </c>
    </row>
    <row r="19" spans="1:10" x14ac:dyDescent="0.2">
      <c r="A19">
        <v>17</v>
      </c>
      <c r="B19" t="s">
        <v>10</v>
      </c>
      <c r="C19" t="s">
        <v>11</v>
      </c>
      <c r="D19">
        <v>32</v>
      </c>
      <c r="E19">
        <v>255.07323</v>
      </c>
      <c r="F19">
        <v>49.464461999999997</v>
      </c>
      <c r="G19">
        <v>230.71592999999999</v>
      </c>
      <c r="H19">
        <v>61.336475</v>
      </c>
      <c r="I19">
        <v>192.00174999999999</v>
      </c>
      <c r="J19">
        <v>202.76133999999999</v>
      </c>
    </row>
    <row r="20" spans="1:10" x14ac:dyDescent="0.2">
      <c r="A20">
        <v>18</v>
      </c>
      <c r="B20" t="s">
        <v>10</v>
      </c>
      <c r="C20" t="s">
        <v>11</v>
      </c>
      <c r="D20">
        <v>33</v>
      </c>
      <c r="E20">
        <v>244.90091000000001</v>
      </c>
      <c r="F20">
        <v>49.731628000000001</v>
      </c>
      <c r="G20">
        <v>256.41311999999999</v>
      </c>
      <c r="H20">
        <v>66.359382999999994</v>
      </c>
      <c r="I20">
        <v>200.02365</v>
      </c>
      <c r="J20">
        <v>186.96373</v>
      </c>
    </row>
    <row r="21" spans="1:10" x14ac:dyDescent="0.2">
      <c r="A21">
        <v>19</v>
      </c>
      <c r="B21" t="s">
        <v>10</v>
      </c>
      <c r="C21" t="s">
        <v>11</v>
      </c>
      <c r="D21">
        <v>34</v>
      </c>
      <c r="E21">
        <v>263.59116</v>
      </c>
      <c r="F21">
        <v>42.650288000000003</v>
      </c>
      <c r="G21">
        <v>261.18497000000002</v>
      </c>
      <c r="H21">
        <v>65.723052999999993</v>
      </c>
      <c r="I21">
        <v>199.23759000000001</v>
      </c>
      <c r="J21">
        <v>179.36411000000001</v>
      </c>
    </row>
    <row r="22" spans="1:10" x14ac:dyDescent="0.2">
      <c r="A22">
        <v>20</v>
      </c>
      <c r="B22" t="s">
        <v>10</v>
      </c>
      <c r="C22" t="s">
        <v>11</v>
      </c>
      <c r="D22">
        <v>35</v>
      </c>
      <c r="E22">
        <v>262.62488000000002</v>
      </c>
      <c r="F22">
        <v>41.661636000000001</v>
      </c>
      <c r="G22">
        <v>248.93806000000001</v>
      </c>
      <c r="H22">
        <v>62.107143000000001</v>
      </c>
      <c r="I22">
        <v>198.27701999999999</v>
      </c>
      <c r="J22">
        <v>190.68065000000001</v>
      </c>
    </row>
    <row r="23" spans="1:10" x14ac:dyDescent="0.2">
      <c r="A23">
        <v>21</v>
      </c>
      <c r="B23" t="s">
        <v>10</v>
      </c>
      <c r="C23" t="s">
        <v>11</v>
      </c>
      <c r="D23">
        <v>36</v>
      </c>
      <c r="E23">
        <v>273.27942000000002</v>
      </c>
      <c r="F23">
        <v>40.120936999999998</v>
      </c>
      <c r="G23">
        <v>256.59798999999998</v>
      </c>
      <c r="H23">
        <v>64.809921000000003</v>
      </c>
      <c r="I23">
        <v>197.55948000000001</v>
      </c>
      <c r="J23">
        <v>178.94667000000001</v>
      </c>
    </row>
    <row r="24" spans="1:10" x14ac:dyDescent="0.2">
      <c r="A24">
        <v>22</v>
      </c>
      <c r="B24" t="s">
        <v>10</v>
      </c>
      <c r="C24" t="s">
        <v>11</v>
      </c>
      <c r="D24">
        <v>37</v>
      </c>
      <c r="E24">
        <v>267.09787</v>
      </c>
      <c r="F24">
        <v>43.362502999999997</v>
      </c>
      <c r="G24">
        <v>256.37634000000003</v>
      </c>
      <c r="H24">
        <v>56.446010999999999</v>
      </c>
      <c r="I24">
        <v>204.00514000000001</v>
      </c>
      <c r="J24">
        <v>188.47969000000001</v>
      </c>
    </row>
    <row r="25" spans="1:10" x14ac:dyDescent="0.2">
      <c r="A25">
        <v>23</v>
      </c>
      <c r="B25" t="s">
        <v>10</v>
      </c>
      <c r="C25" t="s">
        <v>11</v>
      </c>
      <c r="D25">
        <v>38</v>
      </c>
      <c r="E25">
        <v>258.99704000000003</v>
      </c>
      <c r="F25">
        <v>42.101092999999999</v>
      </c>
      <c r="G25">
        <v>254.45975000000001</v>
      </c>
      <c r="H25">
        <v>54.001514</v>
      </c>
      <c r="I25">
        <v>203.30919</v>
      </c>
      <c r="J25">
        <v>197.09261000000001</v>
      </c>
    </row>
    <row r="26" spans="1:10" x14ac:dyDescent="0.2">
      <c r="A26">
        <v>24</v>
      </c>
      <c r="B26" t="s">
        <v>10</v>
      </c>
      <c r="C26" t="s">
        <v>11</v>
      </c>
      <c r="D26">
        <v>39</v>
      </c>
      <c r="E26">
        <v>281.98876999999999</v>
      </c>
      <c r="F26">
        <v>33.611919</v>
      </c>
      <c r="G26">
        <v>266.07873999999998</v>
      </c>
      <c r="H26">
        <v>52.701588000000001</v>
      </c>
      <c r="I26">
        <v>212.07637</v>
      </c>
      <c r="J26">
        <v>172.79756</v>
      </c>
    </row>
    <row r="27" spans="1:10" x14ac:dyDescent="0.2">
      <c r="A27">
        <v>25</v>
      </c>
      <c r="B27" t="s">
        <v>10</v>
      </c>
      <c r="C27" t="s">
        <v>11</v>
      </c>
      <c r="D27">
        <v>40</v>
      </c>
      <c r="E27">
        <v>278.25668000000002</v>
      </c>
      <c r="F27">
        <v>36.197014000000003</v>
      </c>
      <c r="G27">
        <v>242.43934999999999</v>
      </c>
      <c r="H27">
        <v>54.638984999999998</v>
      </c>
      <c r="I27">
        <v>201.94627</v>
      </c>
      <c r="J27">
        <v>187.34126000000001</v>
      </c>
    </row>
    <row r="28" spans="1:10" x14ac:dyDescent="0.2">
      <c r="A28">
        <v>26</v>
      </c>
      <c r="B28" t="s">
        <v>10</v>
      </c>
      <c r="C28" t="s">
        <v>11</v>
      </c>
      <c r="D28">
        <v>41</v>
      </c>
      <c r="E28">
        <v>292.07227</v>
      </c>
      <c r="F28">
        <v>38.729492</v>
      </c>
      <c r="G28">
        <v>237.29298</v>
      </c>
      <c r="H28">
        <v>55.611694</v>
      </c>
      <c r="I28">
        <v>194.68652</v>
      </c>
      <c r="J28">
        <v>179.37497999999999</v>
      </c>
    </row>
    <row r="29" spans="1:10" x14ac:dyDescent="0.2">
      <c r="A29">
        <v>27</v>
      </c>
      <c r="B29" t="s">
        <v>10</v>
      </c>
      <c r="C29" t="s">
        <v>11</v>
      </c>
      <c r="D29">
        <v>42</v>
      </c>
      <c r="E29">
        <v>297.90938999999997</v>
      </c>
      <c r="F29">
        <v>38.695633000000001</v>
      </c>
      <c r="G29">
        <v>222.96886000000001</v>
      </c>
      <c r="H29">
        <v>50.690075</v>
      </c>
      <c r="I29">
        <v>182.25496000000001</v>
      </c>
      <c r="J29">
        <v>189.4864</v>
      </c>
    </row>
    <row r="30" spans="1:10" x14ac:dyDescent="0.2">
      <c r="A30">
        <v>28</v>
      </c>
      <c r="B30" t="s">
        <v>10</v>
      </c>
      <c r="C30" t="s">
        <v>11</v>
      </c>
      <c r="D30">
        <v>43</v>
      </c>
      <c r="E30">
        <v>321.74783000000002</v>
      </c>
      <c r="F30">
        <v>39.107993999999998</v>
      </c>
      <c r="G30">
        <v>207.65651</v>
      </c>
      <c r="H30">
        <v>55.288913999999998</v>
      </c>
      <c r="I30">
        <v>181.83144999999999</v>
      </c>
      <c r="J30">
        <v>169.79687999999999</v>
      </c>
    </row>
    <row r="31" spans="1:10" x14ac:dyDescent="0.2">
      <c r="A31">
        <v>29</v>
      </c>
      <c r="B31" t="s">
        <v>10</v>
      </c>
      <c r="C31" t="s">
        <v>11</v>
      </c>
      <c r="D31">
        <v>44</v>
      </c>
      <c r="E31">
        <v>312.69860999999997</v>
      </c>
      <c r="F31">
        <v>38.859802000000002</v>
      </c>
      <c r="G31">
        <v>207.01961</v>
      </c>
      <c r="H31">
        <v>54.224209000000002</v>
      </c>
      <c r="I31">
        <v>191.94835</v>
      </c>
      <c r="J31">
        <v>182.13410999999999</v>
      </c>
    </row>
    <row r="32" spans="1:10" x14ac:dyDescent="0.2">
      <c r="A32">
        <v>30</v>
      </c>
      <c r="B32" t="s">
        <v>10</v>
      </c>
      <c r="C32" t="s">
        <v>11</v>
      </c>
      <c r="D32">
        <v>45</v>
      </c>
      <c r="E32">
        <v>309.03582999999998</v>
      </c>
      <c r="F32">
        <v>36.090995999999997</v>
      </c>
      <c r="G32">
        <v>199.21028000000001</v>
      </c>
      <c r="H32">
        <v>58.068976999999997</v>
      </c>
      <c r="I32">
        <v>183.99062000000001</v>
      </c>
      <c r="J32">
        <v>182.52716000000001</v>
      </c>
    </row>
    <row r="33" spans="1:10" x14ac:dyDescent="0.2">
      <c r="A33">
        <v>31</v>
      </c>
      <c r="B33" t="s">
        <v>10</v>
      </c>
      <c r="C33" t="s">
        <v>11</v>
      </c>
      <c r="D33">
        <v>46</v>
      </c>
      <c r="E33">
        <v>326.78206999999998</v>
      </c>
      <c r="F33">
        <v>37.459353999999998</v>
      </c>
      <c r="G33">
        <v>177.52652</v>
      </c>
      <c r="H33">
        <v>54.798512000000002</v>
      </c>
      <c r="I33">
        <v>186.65195</v>
      </c>
      <c r="J33">
        <v>179.01489000000001</v>
      </c>
    </row>
    <row r="34" spans="1:10" x14ac:dyDescent="0.2">
      <c r="A34">
        <v>32</v>
      </c>
      <c r="B34" t="s">
        <v>10</v>
      </c>
      <c r="C34" t="s">
        <v>11</v>
      </c>
      <c r="D34">
        <v>47</v>
      </c>
      <c r="E34">
        <v>338.24756000000002</v>
      </c>
      <c r="F34">
        <v>39.243476999999999</v>
      </c>
      <c r="G34">
        <v>168.43129999999999</v>
      </c>
      <c r="H34">
        <v>60.089103999999999</v>
      </c>
      <c r="I34">
        <v>181.05563000000001</v>
      </c>
      <c r="J34">
        <v>171.43033</v>
      </c>
    </row>
    <row r="35" spans="1:10" x14ac:dyDescent="0.2">
      <c r="A35">
        <v>33</v>
      </c>
      <c r="B35" t="s">
        <v>10</v>
      </c>
      <c r="C35" t="s">
        <v>11</v>
      </c>
      <c r="D35">
        <v>48</v>
      </c>
      <c r="E35">
        <v>332.57619999999997</v>
      </c>
      <c r="F35">
        <v>33.357357</v>
      </c>
      <c r="G35">
        <v>157.297</v>
      </c>
      <c r="H35">
        <v>58.556328000000001</v>
      </c>
      <c r="I35">
        <v>197.96496999999999</v>
      </c>
      <c r="J35">
        <v>170.06846999999999</v>
      </c>
    </row>
    <row r="36" spans="1:10" x14ac:dyDescent="0.2">
      <c r="A36">
        <v>34</v>
      </c>
      <c r="B36" t="s">
        <v>10</v>
      </c>
      <c r="C36" t="s">
        <v>11</v>
      </c>
      <c r="D36">
        <v>49</v>
      </c>
      <c r="E36">
        <v>339.72600999999997</v>
      </c>
      <c r="F36">
        <v>37.315029000000003</v>
      </c>
      <c r="G36">
        <v>132.68301</v>
      </c>
      <c r="H36">
        <v>58.636409999999998</v>
      </c>
      <c r="I36">
        <v>194.11001999999999</v>
      </c>
      <c r="J36">
        <v>187.72957</v>
      </c>
    </row>
    <row r="37" spans="1:10" x14ac:dyDescent="0.2">
      <c r="A37">
        <v>35</v>
      </c>
      <c r="B37" t="s">
        <v>10</v>
      </c>
      <c r="C37" t="s">
        <v>11</v>
      </c>
      <c r="D37">
        <v>50</v>
      </c>
      <c r="E37">
        <v>361.14328</v>
      </c>
      <c r="F37">
        <v>28.917883</v>
      </c>
      <c r="G37">
        <v>132.44537</v>
      </c>
      <c r="H37">
        <v>65.362938</v>
      </c>
      <c r="I37">
        <v>174.92821000000001</v>
      </c>
      <c r="J37">
        <v>168.18440000000001</v>
      </c>
    </row>
    <row r="38" spans="1:10" x14ac:dyDescent="0.2">
      <c r="A38">
        <v>36</v>
      </c>
      <c r="B38" t="s">
        <v>10</v>
      </c>
      <c r="C38" t="s">
        <v>11</v>
      </c>
      <c r="D38">
        <v>51</v>
      </c>
      <c r="E38">
        <v>368.59145999999998</v>
      </c>
      <c r="F38">
        <v>35.627602000000003</v>
      </c>
      <c r="G38">
        <v>123.67976</v>
      </c>
      <c r="H38">
        <v>62.211753999999999</v>
      </c>
      <c r="I38">
        <v>187.80591999999999</v>
      </c>
      <c r="J38">
        <v>172.19505000000001</v>
      </c>
    </row>
    <row r="39" spans="1:10" x14ac:dyDescent="0.2">
      <c r="A39">
        <v>37</v>
      </c>
      <c r="B39" t="s">
        <v>10</v>
      </c>
      <c r="C39" t="s">
        <v>11</v>
      </c>
      <c r="D39">
        <v>52</v>
      </c>
      <c r="E39">
        <v>380.84084999999999</v>
      </c>
      <c r="F39">
        <v>33.961196999999999</v>
      </c>
      <c r="G39">
        <v>102.66885000000001</v>
      </c>
      <c r="H39">
        <v>65.243995999999996</v>
      </c>
      <c r="I39">
        <v>190.51634000000001</v>
      </c>
      <c r="J39">
        <v>176.08770999999999</v>
      </c>
    </row>
    <row r="40" spans="1:10" x14ac:dyDescent="0.2">
      <c r="A40">
        <v>38</v>
      </c>
      <c r="B40" t="s">
        <v>10</v>
      </c>
      <c r="C40" t="s">
        <v>11</v>
      </c>
      <c r="D40">
        <v>53</v>
      </c>
      <c r="E40">
        <v>372.17041</v>
      </c>
      <c r="F40">
        <v>31.585169</v>
      </c>
      <c r="G40">
        <v>102.3604</v>
      </c>
      <c r="H40">
        <v>59.573872000000001</v>
      </c>
      <c r="I40">
        <v>188.71446</v>
      </c>
      <c r="J40">
        <v>168.29804999999999</v>
      </c>
    </row>
    <row r="41" spans="1:10" x14ac:dyDescent="0.2">
      <c r="A41">
        <v>39</v>
      </c>
      <c r="B41" t="s">
        <v>10</v>
      </c>
      <c r="C41" t="s">
        <v>11</v>
      </c>
      <c r="D41">
        <v>54</v>
      </c>
      <c r="E41">
        <v>377.70459</v>
      </c>
      <c r="F41">
        <v>34.837147000000002</v>
      </c>
      <c r="G41">
        <v>89.755820999999997</v>
      </c>
      <c r="H41">
        <v>60.021785999999999</v>
      </c>
      <c r="I41">
        <v>182.88980000000001</v>
      </c>
      <c r="J41">
        <v>184.43581</v>
      </c>
    </row>
    <row r="42" spans="1:10" x14ac:dyDescent="0.2">
      <c r="A42">
        <v>40</v>
      </c>
      <c r="B42" t="s">
        <v>10</v>
      </c>
      <c r="C42" t="s">
        <v>11</v>
      </c>
      <c r="D42">
        <v>55</v>
      </c>
      <c r="E42">
        <v>384.14532000000003</v>
      </c>
      <c r="F42">
        <v>33.079143999999999</v>
      </c>
      <c r="G42">
        <v>88.129920999999996</v>
      </c>
      <c r="H42">
        <v>60.739654999999999</v>
      </c>
      <c r="I42">
        <v>184.38846000000001</v>
      </c>
      <c r="J42">
        <v>162.92227</v>
      </c>
    </row>
    <row r="43" spans="1:10" x14ac:dyDescent="0.2">
      <c r="A43">
        <v>41</v>
      </c>
      <c r="B43" t="s">
        <v>10</v>
      </c>
      <c r="C43" t="s">
        <v>11</v>
      </c>
      <c r="D43">
        <v>56</v>
      </c>
      <c r="E43">
        <v>387.00711000000001</v>
      </c>
      <c r="F43">
        <v>36.820247999999999</v>
      </c>
      <c r="G43">
        <v>78.608688000000001</v>
      </c>
      <c r="H43">
        <v>66.083549000000005</v>
      </c>
      <c r="I43">
        <v>195.93608</v>
      </c>
      <c r="J43">
        <v>154.11407</v>
      </c>
    </row>
    <row r="44" spans="1:10" x14ac:dyDescent="0.2">
      <c r="A44">
        <v>42</v>
      </c>
      <c r="B44" t="s">
        <v>10</v>
      </c>
      <c r="C44" t="s">
        <v>11</v>
      </c>
      <c r="D44">
        <v>57</v>
      </c>
      <c r="E44">
        <v>399.18466000000001</v>
      </c>
      <c r="F44">
        <v>31.479084</v>
      </c>
      <c r="G44">
        <v>73.898285000000001</v>
      </c>
      <c r="H44">
        <v>58.831004999999998</v>
      </c>
      <c r="I44">
        <v>185.31619000000001</v>
      </c>
      <c r="J44">
        <v>157.73421999999999</v>
      </c>
    </row>
    <row r="45" spans="1:10" x14ac:dyDescent="0.2">
      <c r="A45">
        <v>43</v>
      </c>
      <c r="B45" t="s">
        <v>10</v>
      </c>
      <c r="C45" t="s">
        <v>11</v>
      </c>
      <c r="D45">
        <v>58</v>
      </c>
      <c r="E45">
        <v>409.77731</v>
      </c>
      <c r="F45">
        <v>35.275599999999997</v>
      </c>
      <c r="G45">
        <v>68.309760999999995</v>
      </c>
      <c r="H45">
        <v>65.851310999999995</v>
      </c>
      <c r="I45">
        <v>186.54398</v>
      </c>
      <c r="J45">
        <v>140.36014</v>
      </c>
    </row>
    <row r="46" spans="1:10" x14ac:dyDescent="0.2">
      <c r="A46">
        <v>44</v>
      </c>
      <c r="B46" t="s">
        <v>10</v>
      </c>
      <c r="C46" t="s">
        <v>11</v>
      </c>
      <c r="D46">
        <v>59</v>
      </c>
      <c r="E46">
        <v>411.51978000000003</v>
      </c>
      <c r="F46">
        <v>29.068735</v>
      </c>
      <c r="G46">
        <v>70.334311999999997</v>
      </c>
      <c r="H46">
        <v>67.322806999999997</v>
      </c>
      <c r="I46">
        <v>199.87038999999999</v>
      </c>
      <c r="J46">
        <v>140.17371</v>
      </c>
    </row>
    <row r="47" spans="1:10" x14ac:dyDescent="0.2">
      <c r="A47">
        <v>45</v>
      </c>
      <c r="B47" t="s">
        <v>10</v>
      </c>
      <c r="C47" t="s">
        <v>11</v>
      </c>
      <c r="D47">
        <v>60</v>
      </c>
      <c r="E47">
        <v>413.32019000000003</v>
      </c>
      <c r="F47">
        <v>35.946429999999999</v>
      </c>
      <c r="G47">
        <v>61.933525000000003</v>
      </c>
      <c r="H47">
        <v>65.528785999999997</v>
      </c>
      <c r="I47">
        <v>204.63686999999999</v>
      </c>
      <c r="J47">
        <v>125.92768</v>
      </c>
    </row>
    <row r="48" spans="1:10" x14ac:dyDescent="0.2">
      <c r="A48">
        <v>46</v>
      </c>
      <c r="B48" t="s">
        <v>10</v>
      </c>
      <c r="C48" t="s">
        <v>11</v>
      </c>
      <c r="D48">
        <v>61</v>
      </c>
      <c r="E48">
        <v>414.82727</v>
      </c>
      <c r="F48">
        <v>32.807606</v>
      </c>
      <c r="G48">
        <v>71.076340000000002</v>
      </c>
      <c r="H48">
        <v>60.896008000000002</v>
      </c>
      <c r="I48">
        <v>205.22923</v>
      </c>
      <c r="J48">
        <v>126.77782000000001</v>
      </c>
    </row>
    <row r="49" spans="1:10" x14ac:dyDescent="0.2">
      <c r="A49">
        <v>47</v>
      </c>
      <c r="B49" t="s">
        <v>10</v>
      </c>
      <c r="C49" t="s">
        <v>11</v>
      </c>
      <c r="D49">
        <v>62</v>
      </c>
      <c r="E49">
        <v>425.22039999999998</v>
      </c>
      <c r="F49">
        <v>34.453567999999997</v>
      </c>
      <c r="G49">
        <v>57.484366999999999</v>
      </c>
      <c r="H49">
        <v>56.583903999999997</v>
      </c>
      <c r="I49">
        <v>224.05167</v>
      </c>
      <c r="J49">
        <v>96.651877999999996</v>
      </c>
    </row>
    <row r="50" spans="1:10" x14ac:dyDescent="0.2">
      <c r="A50">
        <v>48</v>
      </c>
      <c r="B50" t="s">
        <v>10</v>
      </c>
      <c r="C50" t="s">
        <v>11</v>
      </c>
      <c r="D50">
        <v>63</v>
      </c>
      <c r="E50">
        <v>430.51067999999998</v>
      </c>
      <c r="F50">
        <v>36.147517999999998</v>
      </c>
      <c r="G50">
        <v>62.510818</v>
      </c>
      <c r="H50">
        <v>73.459250999999995</v>
      </c>
      <c r="I50">
        <v>232.44521</v>
      </c>
      <c r="J50">
        <v>78.317001000000005</v>
      </c>
    </row>
    <row r="51" spans="1:10" x14ac:dyDescent="0.2">
      <c r="A51">
        <v>49</v>
      </c>
      <c r="B51" t="s">
        <v>10</v>
      </c>
      <c r="C51" t="s">
        <v>11</v>
      </c>
      <c r="D51">
        <v>64</v>
      </c>
      <c r="E51">
        <v>449.01306</v>
      </c>
      <c r="F51">
        <v>35.180847</v>
      </c>
      <c r="G51">
        <v>55.407317999999997</v>
      </c>
      <c r="H51">
        <v>63.962302999999999</v>
      </c>
      <c r="I51">
        <v>231.84886</v>
      </c>
      <c r="J51">
        <v>78.246071000000001</v>
      </c>
    </row>
    <row r="52" spans="1:10" x14ac:dyDescent="0.2">
      <c r="A52">
        <v>50</v>
      </c>
      <c r="B52" t="s">
        <v>10</v>
      </c>
      <c r="C52" t="s">
        <v>11</v>
      </c>
      <c r="D52">
        <v>65</v>
      </c>
      <c r="E52">
        <v>444.02954</v>
      </c>
      <c r="F52">
        <v>35.900489999999998</v>
      </c>
      <c r="G52">
        <v>57.586105000000003</v>
      </c>
      <c r="H52">
        <v>65.284949999999995</v>
      </c>
      <c r="I52">
        <v>242.53215</v>
      </c>
      <c r="J52">
        <v>62.186492999999999</v>
      </c>
    </row>
    <row r="53" spans="1:10" x14ac:dyDescent="0.2">
      <c r="A53">
        <v>51</v>
      </c>
      <c r="B53" t="s">
        <v>10</v>
      </c>
      <c r="C53" t="s">
        <v>11</v>
      </c>
      <c r="D53">
        <v>66</v>
      </c>
      <c r="E53">
        <v>431.98727000000002</v>
      </c>
      <c r="F53">
        <v>40.828274</v>
      </c>
      <c r="G53">
        <v>59.682853999999999</v>
      </c>
      <c r="H53">
        <v>69.281334000000001</v>
      </c>
      <c r="I53">
        <v>255.86</v>
      </c>
      <c r="J53">
        <v>50.919097999999998</v>
      </c>
    </row>
    <row r="54" spans="1:10" x14ac:dyDescent="0.2">
      <c r="A54">
        <v>52</v>
      </c>
      <c r="B54" t="s">
        <v>10</v>
      </c>
      <c r="C54" t="s">
        <v>11</v>
      </c>
      <c r="D54">
        <v>67</v>
      </c>
      <c r="E54">
        <v>433.85413</v>
      </c>
      <c r="F54">
        <v>38.980820000000001</v>
      </c>
      <c r="G54">
        <v>62.771469000000003</v>
      </c>
      <c r="H54">
        <v>58.832348000000003</v>
      </c>
      <c r="I54">
        <v>258.14742999999999</v>
      </c>
      <c r="J54">
        <v>44.558028999999998</v>
      </c>
    </row>
    <row r="55" spans="1:10" x14ac:dyDescent="0.2">
      <c r="A55">
        <v>53</v>
      </c>
      <c r="B55" t="s">
        <v>10</v>
      </c>
      <c r="C55" t="s">
        <v>11</v>
      </c>
      <c r="D55">
        <v>68</v>
      </c>
      <c r="E55">
        <v>448.22600999999997</v>
      </c>
      <c r="F55">
        <v>41.382525999999999</v>
      </c>
      <c r="G55">
        <v>53.818981000000001</v>
      </c>
      <c r="H55">
        <v>53.716782000000002</v>
      </c>
      <c r="I55">
        <v>260.36365000000001</v>
      </c>
      <c r="J55">
        <v>39.273417999999999</v>
      </c>
    </row>
    <row r="56" spans="1:10" x14ac:dyDescent="0.2">
      <c r="A56">
        <v>54</v>
      </c>
      <c r="B56" t="s">
        <v>10</v>
      </c>
      <c r="C56" t="s">
        <v>11</v>
      </c>
      <c r="D56">
        <v>69</v>
      </c>
      <c r="E56">
        <v>443.00060999999999</v>
      </c>
      <c r="F56">
        <v>42.001629000000001</v>
      </c>
      <c r="G56">
        <v>68.845222000000007</v>
      </c>
      <c r="H56">
        <v>61.424670999999996</v>
      </c>
      <c r="I56">
        <v>270.69342</v>
      </c>
      <c r="J56">
        <v>27.190746000000001</v>
      </c>
    </row>
    <row r="57" spans="1:10" x14ac:dyDescent="0.2">
      <c r="A57">
        <v>55</v>
      </c>
      <c r="B57" t="s">
        <v>10</v>
      </c>
      <c r="C57" t="s">
        <v>11</v>
      </c>
      <c r="D57">
        <v>70</v>
      </c>
      <c r="E57">
        <v>448.85192999999998</v>
      </c>
      <c r="F57">
        <v>45.802169999999997</v>
      </c>
      <c r="G57">
        <v>52.782195999999999</v>
      </c>
      <c r="H57">
        <v>47.977862999999999</v>
      </c>
      <c r="I57">
        <v>261.86358999999999</v>
      </c>
      <c r="J57">
        <v>26.851472999999999</v>
      </c>
    </row>
    <row r="58" spans="1:10" x14ac:dyDescent="0.2">
      <c r="A58">
        <v>56</v>
      </c>
      <c r="B58" t="s">
        <v>10</v>
      </c>
      <c r="C58" t="s">
        <v>11</v>
      </c>
      <c r="D58">
        <v>71</v>
      </c>
      <c r="E58">
        <v>444.47784000000001</v>
      </c>
      <c r="F58">
        <v>44.433987000000002</v>
      </c>
      <c r="G58">
        <v>59.073078000000002</v>
      </c>
      <c r="H58">
        <v>58.145713999999998</v>
      </c>
      <c r="I58">
        <v>266.69400000000002</v>
      </c>
      <c r="J58">
        <v>21.892220999999999</v>
      </c>
    </row>
    <row r="59" spans="1:10" x14ac:dyDescent="0.2">
      <c r="A59">
        <v>57</v>
      </c>
      <c r="B59" t="s">
        <v>10</v>
      </c>
      <c r="C59" t="s">
        <v>11</v>
      </c>
      <c r="D59">
        <v>72</v>
      </c>
      <c r="E59">
        <v>474.45526000000001</v>
      </c>
      <c r="F59">
        <v>44.234802000000002</v>
      </c>
      <c r="G59">
        <v>46.338203</v>
      </c>
      <c r="H59">
        <v>57.166804999999997</v>
      </c>
      <c r="I59">
        <v>261.05214999999998</v>
      </c>
      <c r="J59">
        <v>20.653986</v>
      </c>
    </row>
    <row r="60" spans="1:10" x14ac:dyDescent="0.2">
      <c r="A60">
        <v>58</v>
      </c>
      <c r="B60" t="s">
        <v>10</v>
      </c>
      <c r="C60" t="s">
        <v>11</v>
      </c>
      <c r="D60">
        <v>73</v>
      </c>
      <c r="E60">
        <v>451.40636999999998</v>
      </c>
      <c r="F60">
        <v>36.592475999999998</v>
      </c>
      <c r="G60">
        <v>56.115062999999999</v>
      </c>
      <c r="H60">
        <v>56.550075999999997</v>
      </c>
      <c r="I60">
        <v>276.13378999999998</v>
      </c>
      <c r="J60">
        <v>18.386123999999999</v>
      </c>
    </row>
    <row r="61" spans="1:10" x14ac:dyDescent="0.2">
      <c r="A61">
        <v>59</v>
      </c>
      <c r="B61" t="s">
        <v>10</v>
      </c>
      <c r="C61" t="s">
        <v>11</v>
      </c>
      <c r="D61">
        <v>74</v>
      </c>
      <c r="E61">
        <v>458.67450000000002</v>
      </c>
      <c r="F61">
        <v>40.508750999999997</v>
      </c>
      <c r="G61">
        <v>48.986587999999998</v>
      </c>
      <c r="H61">
        <v>66.209770000000006</v>
      </c>
      <c r="I61">
        <v>254.44495000000001</v>
      </c>
      <c r="J61">
        <v>14.613341</v>
      </c>
    </row>
    <row r="62" spans="1:10" x14ac:dyDescent="0.2">
      <c r="A62">
        <v>60</v>
      </c>
      <c r="B62" t="s">
        <v>10</v>
      </c>
      <c r="C62" t="s">
        <v>11</v>
      </c>
      <c r="D62">
        <v>75</v>
      </c>
      <c r="E62">
        <v>463.43194999999997</v>
      </c>
      <c r="F62">
        <v>39.079993999999999</v>
      </c>
      <c r="G62">
        <v>48.644050999999997</v>
      </c>
      <c r="H62">
        <v>56.281875999999997</v>
      </c>
      <c r="I62">
        <v>252.93308999999999</v>
      </c>
      <c r="J62">
        <v>16.36656</v>
      </c>
    </row>
    <row r="63" spans="1:10" x14ac:dyDescent="0.2">
      <c r="A63">
        <v>61</v>
      </c>
      <c r="B63" t="s">
        <v>10</v>
      </c>
      <c r="C63" t="s">
        <v>11</v>
      </c>
      <c r="D63">
        <v>76</v>
      </c>
      <c r="E63">
        <v>456.49493000000001</v>
      </c>
      <c r="F63">
        <v>41.503906000000001</v>
      </c>
      <c r="G63">
        <v>44.339306000000001</v>
      </c>
      <c r="H63">
        <v>51.955275999999998</v>
      </c>
      <c r="I63">
        <v>266.23712</v>
      </c>
      <c r="J63">
        <v>19.662244999999999</v>
      </c>
    </row>
    <row r="64" spans="1:10" x14ac:dyDescent="0.2">
      <c r="A64">
        <v>62</v>
      </c>
      <c r="B64" t="s">
        <v>10</v>
      </c>
      <c r="C64" t="s">
        <v>11</v>
      </c>
      <c r="D64">
        <v>77</v>
      </c>
      <c r="E64">
        <v>454.3125</v>
      </c>
      <c r="F64">
        <v>33.595588999999997</v>
      </c>
      <c r="G64">
        <v>46.719130999999997</v>
      </c>
      <c r="H64">
        <v>67.455605000000006</v>
      </c>
      <c r="I64">
        <v>272.73012999999997</v>
      </c>
      <c r="J64">
        <v>12.47935</v>
      </c>
    </row>
    <row r="65" spans="1:10" x14ac:dyDescent="0.2">
      <c r="A65">
        <v>63</v>
      </c>
      <c r="B65" t="s">
        <v>10</v>
      </c>
      <c r="C65" t="s">
        <v>11</v>
      </c>
      <c r="D65">
        <v>78</v>
      </c>
      <c r="E65">
        <v>461.63959</v>
      </c>
      <c r="F65">
        <v>39.297825000000003</v>
      </c>
      <c r="G65">
        <v>42.985035000000003</v>
      </c>
      <c r="H65">
        <v>59.704295999999999</v>
      </c>
      <c r="I65">
        <v>256.41376000000002</v>
      </c>
      <c r="J65">
        <v>3.2494413999999998</v>
      </c>
    </row>
    <row r="66" spans="1:10" x14ac:dyDescent="0.2">
      <c r="A66">
        <v>64</v>
      </c>
      <c r="B66" t="s">
        <v>10</v>
      </c>
      <c r="C66" t="s">
        <v>11</v>
      </c>
      <c r="D66">
        <v>79</v>
      </c>
      <c r="E66">
        <v>485.83075000000002</v>
      </c>
      <c r="F66">
        <v>41.975791999999998</v>
      </c>
      <c r="G66">
        <v>38.609028000000002</v>
      </c>
      <c r="H66">
        <v>51.944446999999997</v>
      </c>
      <c r="I66">
        <v>235.37010000000001</v>
      </c>
      <c r="J66">
        <v>4.5325632000000002</v>
      </c>
    </row>
    <row r="67" spans="1:10" x14ac:dyDescent="0.2">
      <c r="A67">
        <v>65</v>
      </c>
      <c r="B67" t="s">
        <v>10</v>
      </c>
      <c r="C67" t="s">
        <v>11</v>
      </c>
      <c r="D67">
        <v>80</v>
      </c>
      <c r="E67">
        <v>476.76736</v>
      </c>
      <c r="F67">
        <v>35.589745000000001</v>
      </c>
      <c r="G67">
        <v>45.010258</v>
      </c>
      <c r="H67">
        <v>66.100364999999996</v>
      </c>
      <c r="I67">
        <v>227.04633999999999</v>
      </c>
      <c r="J67">
        <v>5.2152041999999996</v>
      </c>
    </row>
    <row r="68" spans="1:10" x14ac:dyDescent="0.2">
      <c r="A68">
        <v>66</v>
      </c>
      <c r="B68" t="s">
        <v>10</v>
      </c>
      <c r="C68" t="s">
        <v>11</v>
      </c>
      <c r="D68">
        <v>85</v>
      </c>
      <c r="E68">
        <v>501.88326999999998</v>
      </c>
      <c r="F68">
        <v>36.371459999999999</v>
      </c>
      <c r="G68">
        <v>45.463383</v>
      </c>
      <c r="H68">
        <v>65.052566999999996</v>
      </c>
      <c r="I68">
        <v>158.42017000000001</v>
      </c>
      <c r="J68">
        <v>3.5733819000000002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95085-6F5B-154D-9E34-B829E427A820}">
  <dimension ref="A1:R68"/>
  <sheetViews>
    <sheetView tabSelected="1" zoomScale="90" zoomScaleNormal="90" workbookViewId="0">
      <selection activeCell="G10" sqref="G10:G11"/>
    </sheetView>
  </sheetViews>
  <sheetFormatPr baseColWidth="10" defaultColWidth="17.6640625" defaultRowHeight="16" x14ac:dyDescent="0.2"/>
  <cols>
    <col min="7" max="7" width="21.5" bestFit="1" customWidth="1"/>
    <col min="8" max="8" width="21.5" customWidth="1"/>
    <col min="9" max="11" width="17.6640625" style="3"/>
    <col min="12" max="12" width="17.6640625" style="1"/>
    <col min="14" max="14" width="17.6640625" style="1"/>
    <col min="16" max="16" width="17.6640625" style="1"/>
    <col min="18" max="18" width="17.6640625" style="2"/>
  </cols>
  <sheetData>
    <row r="1" spans="1:18" s="4" customFormat="1" ht="102" x14ac:dyDescent="0.2">
      <c r="A1" s="4" t="s">
        <v>13</v>
      </c>
      <c r="B1" s="4" t="s">
        <v>14</v>
      </c>
      <c r="C1" s="4" t="s">
        <v>15</v>
      </c>
      <c r="D1" s="4" t="s">
        <v>12</v>
      </c>
      <c r="E1" s="8" t="s">
        <v>16</v>
      </c>
      <c r="F1" s="4" t="s">
        <v>17</v>
      </c>
      <c r="G1" s="8" t="s">
        <v>18</v>
      </c>
      <c r="H1" s="4" t="s">
        <v>29</v>
      </c>
      <c r="I1" s="5" t="s">
        <v>19</v>
      </c>
      <c r="J1" s="4" t="s">
        <v>20</v>
      </c>
      <c r="K1" s="5" t="s">
        <v>21</v>
      </c>
      <c r="L1" s="6" t="s">
        <v>22</v>
      </c>
      <c r="M1" s="4" t="s">
        <v>23</v>
      </c>
      <c r="N1" s="6" t="s">
        <v>24</v>
      </c>
      <c r="O1" s="4" t="s">
        <v>25</v>
      </c>
      <c r="P1" s="6" t="s">
        <v>26</v>
      </c>
      <c r="Q1" s="4" t="s">
        <v>27</v>
      </c>
      <c r="R1" s="7" t="s">
        <v>28</v>
      </c>
    </row>
    <row r="2" spans="1:18" x14ac:dyDescent="0.2">
      <c r="A2">
        <v>0</v>
      </c>
      <c r="B2" t="s">
        <v>10</v>
      </c>
      <c r="C2" t="s">
        <v>11</v>
      </c>
      <c r="D2">
        <v>15</v>
      </c>
      <c r="E2" t="str">
        <f>IF(Table1[[#This Row],[Age]]&gt;55,"Senior",IF(Table1[[#This Row],[Age]]&gt;=18,"Adult",IF(Table1[[#This Row],[Age]]&lt;18, "Teen"," ")))</f>
        <v>Teen</v>
      </c>
      <c r="F2" s="3">
        <v>193.30588</v>
      </c>
      <c r="G2" s="2">
        <f>Table1[[#This Row],[Avg Time spent alone, by age of respondent in mins/dy]]/60</f>
        <v>3.2217646666666666</v>
      </c>
      <c r="H2" s="2">
        <f>(Table1[[#This Row],[Avg Time spent alone (Hrs/dy)]]*52)/12</f>
        <v>13.96098022222222</v>
      </c>
      <c r="I2" s="3">
        <v>109.4145</v>
      </c>
      <c r="J2" s="1">
        <f>Table1[[#This Row],[Avg Time spent with friends, by age of respondent (United States)]]/60</f>
        <v>1.8235750000000002</v>
      </c>
      <c r="K2" s="3">
        <v>23.463851999999999</v>
      </c>
      <c r="L2" s="1">
        <f>Table1[[#This Row],[Avg Time spent with children, by age of respondent (United States)]]/60</f>
        <v>0.39106419999999997</v>
      </c>
      <c r="M2">
        <v>267.12090999999998</v>
      </c>
      <c r="N2" s="1">
        <f>Table1[[#This Row],[Avg Time spent with with parents, siblings and other family, by age of respondent (United States)]]/60</f>
        <v>4.4520151666666665</v>
      </c>
      <c r="O2">
        <v>0</v>
      </c>
      <c r="P2" s="1">
        <f>Table1[[#This Row],[Avg Time spent with partner, by age of respondent (United States)]]/60</f>
        <v>0</v>
      </c>
      <c r="Q2" s="1">
        <v>8.3420067000000007</v>
      </c>
      <c r="R2" s="1">
        <f>Table1[[#This Row],[Avg Time spent with coworkers, by age of respondent (United States)]]/60</f>
        <v>0.13903344500000001</v>
      </c>
    </row>
    <row r="3" spans="1:18" x14ac:dyDescent="0.2">
      <c r="A3">
        <v>1</v>
      </c>
      <c r="B3" t="s">
        <v>10</v>
      </c>
      <c r="C3" t="s">
        <v>11</v>
      </c>
      <c r="D3">
        <v>16</v>
      </c>
      <c r="E3" t="str">
        <f>IF(Table1[[#This Row],[Age]]&gt;55,"Senior",IF(Table1[[#This Row],[Age]]&gt;=18,"Adult",IF(Table1[[#This Row],[Age]]&lt;18, "Teen"," ")))</f>
        <v>Teen</v>
      </c>
      <c r="F3" s="3">
        <v>206.37056000000001</v>
      </c>
      <c r="G3" s="2">
        <f>Table1[[#This Row],[Avg Time spent alone, by age of respondent in mins/dy]]/60</f>
        <v>3.4395093333333335</v>
      </c>
      <c r="H3" s="2">
        <f>(Table1[[#This Row],[Avg Time spent alone (Hrs/dy)]]*52)/12</f>
        <v>14.904540444444445</v>
      </c>
      <c r="I3" s="3">
        <v>110.7418</v>
      </c>
      <c r="J3" s="1">
        <f>Table1[[#This Row],[Avg Time spent with friends, by age of respondent (United States)]]/60</f>
        <v>1.8456966666666665</v>
      </c>
      <c r="K3" s="3">
        <v>28.609867000000001</v>
      </c>
      <c r="L3" s="1">
        <f>Table1[[#This Row],[Avg Time spent with children, by age of respondent (United States)]]/60</f>
        <v>0.47683111666666667</v>
      </c>
      <c r="M3">
        <v>254.3381</v>
      </c>
      <c r="N3" s="1">
        <f>Table1[[#This Row],[Avg Time spent with with parents, siblings and other family, by age of respondent (United States)]]/60</f>
        <v>4.2389683333333332</v>
      </c>
      <c r="O3">
        <v>3.0690858000000001E-2</v>
      </c>
      <c r="P3" s="1">
        <f>Table1[[#This Row],[Avg Time spent with partner, by age of respondent (United States)]]/60</f>
        <v>5.1151430000000002E-4</v>
      </c>
      <c r="Q3" s="1">
        <v>23.529136999999999</v>
      </c>
      <c r="R3" s="1">
        <f>Table1[[#This Row],[Avg Time spent with coworkers, by age of respondent (United States)]]/60</f>
        <v>0.3921522833333333</v>
      </c>
    </row>
    <row r="4" spans="1:18" x14ac:dyDescent="0.2">
      <c r="A4">
        <v>2</v>
      </c>
      <c r="B4" t="s">
        <v>10</v>
      </c>
      <c r="C4" t="s">
        <v>11</v>
      </c>
      <c r="D4">
        <v>17</v>
      </c>
      <c r="E4" t="str">
        <f>IF(Table1[[#This Row],[Age]]&gt;55,"Senior",IF(Table1[[#This Row],[Age]]&gt;=18,"Adult",IF(Table1[[#This Row],[Age]]&lt;18, "Teen"," ")))</f>
        <v>Teen</v>
      </c>
      <c r="F4" s="3">
        <v>224.17330999999999</v>
      </c>
      <c r="G4" s="2">
        <f>Table1[[#This Row],[Avg Time spent alone, by age of respondent in mins/dy]]/60</f>
        <v>3.736221833333333</v>
      </c>
      <c r="H4" s="2">
        <f>(Table1[[#This Row],[Avg Time spent alone (Hrs/dy)]]*52)/12</f>
        <v>16.19029461111111</v>
      </c>
      <c r="I4" s="3">
        <v>120.41887</v>
      </c>
      <c r="J4" s="1">
        <f>Table1[[#This Row],[Avg Time spent with friends, by age of respondent (United States)]]/60</f>
        <v>2.0069811666666668</v>
      </c>
      <c r="K4" s="3">
        <v>26.089708000000002</v>
      </c>
      <c r="L4" s="1">
        <f>Table1[[#This Row],[Avg Time spent with children, by age of respondent (United States)]]/60</f>
        <v>0.43482846666666669</v>
      </c>
      <c r="M4">
        <v>229.81560999999999</v>
      </c>
      <c r="N4" s="1">
        <f>Table1[[#This Row],[Avg Time spent with with parents, siblings and other family, by age of respondent (United States)]]/60</f>
        <v>3.8302601666666667</v>
      </c>
      <c r="O4">
        <v>1.1228406</v>
      </c>
      <c r="P4" s="1">
        <f>Table1[[#This Row],[Avg Time spent with partner, by age of respondent (United States)]]/60</f>
        <v>1.871401E-2</v>
      </c>
      <c r="Q4" s="1">
        <v>43.809685000000002</v>
      </c>
      <c r="R4" s="1">
        <f>Table1[[#This Row],[Avg Time spent with coworkers, by age of respondent (United States)]]/60</f>
        <v>0.73016141666666667</v>
      </c>
    </row>
    <row r="5" spans="1:18" x14ac:dyDescent="0.2">
      <c r="A5">
        <v>3</v>
      </c>
      <c r="B5" t="s">
        <v>10</v>
      </c>
      <c r="C5" t="s">
        <v>11</v>
      </c>
      <c r="D5">
        <v>18</v>
      </c>
      <c r="E5" t="str">
        <f>IF(Table1[[#This Row],[Age]]&gt;55,"Senior",IF(Table1[[#This Row],[Age]]&gt;=18,"Adult",IF(Table1[[#This Row],[Age]]&lt;18, "Teen"," ")))</f>
        <v>Adult</v>
      </c>
      <c r="F5" s="3">
        <v>242.69838999999999</v>
      </c>
      <c r="G5" s="2">
        <f>Table1[[#This Row],[Avg Time spent alone, by age of respondent in mins/dy]]/60</f>
        <v>4.0449731666666668</v>
      </c>
      <c r="H5" s="2">
        <f>(Table1[[#This Row],[Avg Time spent alone (Hrs/dy)]]*52)/12</f>
        <v>17.528217055555555</v>
      </c>
      <c r="I5" s="3">
        <v>137.75107</v>
      </c>
      <c r="J5" s="1">
        <f>Table1[[#This Row],[Avg Time spent with friends, by age of respondent (United States)]]/60</f>
        <v>2.2958511666666666</v>
      </c>
      <c r="K5" s="3">
        <v>27.387308000000001</v>
      </c>
      <c r="L5" s="1">
        <f>Table1[[#This Row],[Avg Time spent with children, by age of respondent (United States)]]/60</f>
        <v>0.45645513333333337</v>
      </c>
      <c r="M5">
        <v>236.35201000000001</v>
      </c>
      <c r="N5" s="1">
        <f>Table1[[#This Row],[Avg Time spent with with parents, siblings and other family, by age of respondent (United States)]]/60</f>
        <v>3.9392001666666667</v>
      </c>
      <c r="O5">
        <v>5.6972671000000004</v>
      </c>
      <c r="P5" s="1">
        <f>Table1[[#This Row],[Avg Time spent with partner, by age of respondent (United States)]]/60</f>
        <v>9.4954451666666675E-2</v>
      </c>
      <c r="Q5" s="1">
        <v>81.633574999999993</v>
      </c>
      <c r="R5" s="1">
        <f>Table1[[#This Row],[Avg Time spent with coworkers, by age of respondent (United States)]]/60</f>
        <v>1.3605595833333333</v>
      </c>
    </row>
    <row r="6" spans="1:18" x14ac:dyDescent="0.2">
      <c r="A6">
        <v>4</v>
      </c>
      <c r="B6" t="s">
        <v>10</v>
      </c>
      <c r="C6" t="s">
        <v>11</v>
      </c>
      <c r="D6">
        <v>19</v>
      </c>
      <c r="E6" t="str">
        <f>IF(Table1[[#This Row],[Age]]&gt;55,"Senior",IF(Table1[[#This Row],[Age]]&gt;=18,"Adult",IF(Table1[[#This Row],[Age]]&lt;18, "Teen"," ")))</f>
        <v>Adult</v>
      </c>
      <c r="F6" s="3">
        <v>267.79385000000002</v>
      </c>
      <c r="G6" s="2">
        <f>Table1[[#This Row],[Avg Time spent alone, by age of respondent in mins/dy]]/60</f>
        <v>4.4632308333333333</v>
      </c>
      <c r="H6" s="2">
        <f>(Table1[[#This Row],[Avg Time spent alone (Hrs/dy)]]*52)/12</f>
        <v>19.340666944444443</v>
      </c>
      <c r="I6" s="3">
        <v>129.85715999999999</v>
      </c>
      <c r="J6" s="1">
        <f>Table1[[#This Row],[Avg Time spent with friends, by age of respondent (United States)]]/60</f>
        <v>2.1642859999999997</v>
      </c>
      <c r="K6" s="3">
        <v>36.445003999999997</v>
      </c>
      <c r="L6" s="1">
        <f>Table1[[#This Row],[Avg Time spent with children, by age of respondent (United States)]]/60</f>
        <v>0.60741673333333324</v>
      </c>
      <c r="M6">
        <v>201.2766</v>
      </c>
      <c r="N6" s="1">
        <f>Table1[[#This Row],[Avg Time spent with with parents, siblings and other family, by age of respondent (United States)]]/60</f>
        <v>3.3546100000000001</v>
      </c>
      <c r="O6">
        <v>19.341290999999998</v>
      </c>
      <c r="P6" s="1">
        <f>Table1[[#This Row],[Avg Time spent with partner, by age of respondent (United States)]]/60</f>
        <v>0.32235484999999997</v>
      </c>
      <c r="Q6" s="1">
        <v>124.85052</v>
      </c>
      <c r="R6" s="1">
        <f>Table1[[#This Row],[Avg Time spent with coworkers, by age of respondent (United States)]]/60</f>
        <v>2.0808420000000001</v>
      </c>
    </row>
    <row r="7" spans="1:18" x14ac:dyDescent="0.2">
      <c r="A7">
        <v>5</v>
      </c>
      <c r="B7" t="s">
        <v>10</v>
      </c>
      <c r="C7" t="s">
        <v>11</v>
      </c>
      <c r="D7">
        <v>20</v>
      </c>
      <c r="E7" t="str">
        <f>IF(Table1[[#This Row],[Age]]&gt;55,"Senior",IF(Table1[[#This Row],[Age]]&gt;=18,"Adult",IF(Table1[[#This Row],[Age]]&lt;18, "Teen"," ")))</f>
        <v>Adult</v>
      </c>
      <c r="F7" s="3">
        <v>277.60379</v>
      </c>
      <c r="G7" s="2">
        <f>Table1[[#This Row],[Avg Time spent alone, by age of respondent in mins/dy]]/60</f>
        <v>4.6267298333333331</v>
      </c>
      <c r="H7" s="2">
        <f>(Table1[[#This Row],[Avg Time spent alone (Hrs/dy)]]*52)/12</f>
        <v>20.049162611111111</v>
      </c>
      <c r="I7" s="3">
        <v>122.7402</v>
      </c>
      <c r="J7" s="1">
        <f>Table1[[#This Row],[Avg Time spent with friends, by age of respondent (United States)]]/60</f>
        <v>2.0456699999999999</v>
      </c>
      <c r="K7" s="3">
        <v>54.630512000000003</v>
      </c>
      <c r="L7" s="1">
        <f>Table1[[#This Row],[Avg Time spent with children, by age of respondent (United States)]]/60</f>
        <v>0.91050853333333337</v>
      </c>
      <c r="M7">
        <v>173.13503</v>
      </c>
      <c r="N7" s="1">
        <f>Table1[[#This Row],[Avg Time spent with with parents, siblings and other family, by age of respondent (United States)]]/60</f>
        <v>2.8855838333333335</v>
      </c>
      <c r="O7">
        <v>26.35417</v>
      </c>
      <c r="P7" s="1">
        <f>Table1[[#This Row],[Avg Time spent with partner, by age of respondent (United States)]]/60</f>
        <v>0.43923616666666665</v>
      </c>
      <c r="Q7" s="1">
        <v>143.90029999999999</v>
      </c>
      <c r="R7" s="1">
        <f>Table1[[#This Row],[Avg Time spent with coworkers, by age of respondent (United States)]]/60</f>
        <v>2.3983383333333332</v>
      </c>
    </row>
    <row r="8" spans="1:18" x14ac:dyDescent="0.2">
      <c r="A8">
        <v>6</v>
      </c>
      <c r="B8" t="s">
        <v>10</v>
      </c>
      <c r="C8" t="s">
        <v>11</v>
      </c>
      <c r="D8">
        <v>21</v>
      </c>
      <c r="E8" t="str">
        <f>IF(Table1[[#This Row],[Age]]&gt;55,"Senior",IF(Table1[[#This Row],[Age]]&gt;=18,"Adult",IF(Table1[[#This Row],[Age]]&lt;18, "Teen"," ")))</f>
        <v>Adult</v>
      </c>
      <c r="F8" s="3">
        <v>270.21816999999999</v>
      </c>
      <c r="G8" s="2">
        <f>Table1[[#This Row],[Avg Time spent alone, by age of respondent in mins/dy]]/60</f>
        <v>4.5036361666666664</v>
      </c>
      <c r="H8" s="2">
        <f>(Table1[[#This Row],[Avg Time spent alone (Hrs/dy)]]*52)/12</f>
        <v>19.515756722222221</v>
      </c>
      <c r="I8" s="3">
        <v>122.40627000000001</v>
      </c>
      <c r="J8" s="1">
        <f>Table1[[#This Row],[Avg Time spent with friends, by age of respondent (United States)]]/60</f>
        <v>2.0401045</v>
      </c>
      <c r="K8" s="3">
        <v>69.293869000000001</v>
      </c>
      <c r="L8" s="1">
        <f>Table1[[#This Row],[Avg Time spent with children, by age of respondent (United States)]]/60</f>
        <v>1.1548978166666666</v>
      </c>
      <c r="M8">
        <v>152.67330999999999</v>
      </c>
      <c r="N8" s="1">
        <f>Table1[[#This Row],[Avg Time spent with with parents, siblings and other family, by age of respondent (United States)]]/60</f>
        <v>2.5445551666666666</v>
      </c>
      <c r="O8">
        <v>59.897781000000002</v>
      </c>
      <c r="P8" s="1">
        <f>Table1[[#This Row],[Avg Time spent with partner, by age of respondent (United States)]]/60</f>
        <v>0.99829635000000005</v>
      </c>
      <c r="Q8" s="1">
        <v>154.20972</v>
      </c>
      <c r="R8" s="1">
        <f>Table1[[#This Row],[Avg Time spent with coworkers, by age of respondent (United States)]]/60</f>
        <v>2.5701620000000003</v>
      </c>
    </row>
    <row r="9" spans="1:18" x14ac:dyDescent="0.2">
      <c r="A9">
        <v>7</v>
      </c>
      <c r="B9" t="s">
        <v>10</v>
      </c>
      <c r="C9" t="s">
        <v>11</v>
      </c>
      <c r="D9">
        <v>22</v>
      </c>
      <c r="E9" t="str">
        <f>IF(Table1[[#This Row],[Age]]&gt;55,"Senior",IF(Table1[[#This Row],[Age]]&gt;=18,"Adult",IF(Table1[[#This Row],[Age]]&lt;18, "Teen"," ")))</f>
        <v>Adult</v>
      </c>
      <c r="F9" s="3">
        <v>283.56686000000002</v>
      </c>
      <c r="G9" s="2">
        <f>Table1[[#This Row],[Avg Time spent alone, by age of respondent in mins/dy]]/60</f>
        <v>4.7261143333333333</v>
      </c>
      <c r="H9" s="2">
        <f>(Table1[[#This Row],[Avg Time spent alone (Hrs/dy)]]*52)/12</f>
        <v>20.479828777777779</v>
      </c>
      <c r="I9" s="3">
        <v>100.16862</v>
      </c>
      <c r="J9" s="1">
        <f>Table1[[#This Row],[Avg Time spent with friends, by age of respondent (United States)]]/60</f>
        <v>1.6694770000000001</v>
      </c>
      <c r="K9" s="3">
        <v>72.302245999999997</v>
      </c>
      <c r="L9" s="1">
        <f>Table1[[#This Row],[Avg Time spent with children, by age of respondent (United States)]]/60</f>
        <v>1.2050374333333334</v>
      </c>
      <c r="M9">
        <v>135.82660000000001</v>
      </c>
      <c r="N9" s="1">
        <f>Table1[[#This Row],[Avg Time spent with with parents, siblings and other family, by age of respondent (United States)]]/60</f>
        <v>2.2637766666666668</v>
      </c>
      <c r="O9">
        <v>55.767094</v>
      </c>
      <c r="P9" s="1">
        <f>Table1[[#This Row],[Avg Time spent with partner, by age of respondent (United States)]]/60</f>
        <v>0.92945156666666662</v>
      </c>
      <c r="Q9" s="1">
        <v>173.04730000000001</v>
      </c>
      <c r="R9" s="1">
        <f>Table1[[#This Row],[Avg Time spent with coworkers, by age of respondent (United States)]]/60</f>
        <v>2.8841216666666667</v>
      </c>
    </row>
    <row r="10" spans="1:18" x14ac:dyDescent="0.2">
      <c r="A10">
        <v>8</v>
      </c>
      <c r="B10" t="s">
        <v>10</v>
      </c>
      <c r="C10" t="s">
        <v>11</v>
      </c>
      <c r="D10">
        <v>23</v>
      </c>
      <c r="E10" t="str">
        <f>IF(Table1[[#This Row],[Age]]&gt;55,"Senior",IF(Table1[[#This Row],[Age]]&gt;=18,"Adult",IF(Table1[[#This Row],[Age]]&lt;18, "Teen"," ")))</f>
        <v>Adult</v>
      </c>
      <c r="F10" s="3">
        <v>270.93015000000003</v>
      </c>
      <c r="G10" s="2">
        <f>Table1[[#This Row],[Avg Time spent alone, by age of respondent in mins/dy]]/60</f>
        <v>4.5155025000000002</v>
      </c>
      <c r="H10" s="2">
        <f>(Table1[[#This Row],[Avg Time spent alone (Hrs/dy)]]*52)/12</f>
        <v>19.5671775</v>
      </c>
      <c r="I10" s="3">
        <v>101.07177</v>
      </c>
      <c r="J10" s="1">
        <f>Table1[[#This Row],[Avg Time spent with friends, by age of respondent (United States)]]/60</f>
        <v>1.6845295</v>
      </c>
      <c r="K10" s="3">
        <v>96.935883000000004</v>
      </c>
      <c r="L10" s="1">
        <f>Table1[[#This Row],[Avg Time spent with children, by age of respondent (United States)]]/60</f>
        <v>1.61559805</v>
      </c>
      <c r="M10">
        <v>125.79333</v>
      </c>
      <c r="N10" s="1">
        <f>Table1[[#This Row],[Avg Time spent with with parents, siblings and other family, by age of respondent (United States)]]/60</f>
        <v>2.0965555</v>
      </c>
      <c r="O10">
        <v>78.188666999999995</v>
      </c>
      <c r="P10" s="1">
        <f>Table1[[#This Row],[Avg Time spent with partner, by age of respondent (United States)]]/60</f>
        <v>1.30314445</v>
      </c>
      <c r="Q10" s="1">
        <v>190.10524000000001</v>
      </c>
      <c r="R10" s="1">
        <f>Table1[[#This Row],[Avg Time spent with coworkers, by age of respondent (United States)]]/60</f>
        <v>3.168420666666667</v>
      </c>
    </row>
    <row r="11" spans="1:18" x14ac:dyDescent="0.2">
      <c r="A11">
        <v>9</v>
      </c>
      <c r="B11" t="s">
        <v>10</v>
      </c>
      <c r="C11" t="s">
        <v>11</v>
      </c>
      <c r="D11">
        <v>24</v>
      </c>
      <c r="E11" t="str">
        <f>IF(Table1[[#This Row],[Age]]&gt;55,"Senior",IF(Table1[[#This Row],[Age]]&gt;=18,"Adult",IF(Table1[[#This Row],[Age]]&lt;18, "Teen"," ")))</f>
        <v>Adult</v>
      </c>
      <c r="F11" s="3">
        <v>265.81378000000001</v>
      </c>
      <c r="G11" s="2">
        <f>Table1[[#This Row],[Avg Time spent alone, by age of respondent in mins/dy]]/60</f>
        <v>4.4302296666666665</v>
      </c>
      <c r="H11" s="2">
        <f>(Table1[[#This Row],[Avg Time spent alone (Hrs/dy)]]*52)/12</f>
        <v>19.197661888888888</v>
      </c>
      <c r="I11" s="3">
        <v>96.786345999999995</v>
      </c>
      <c r="J11" s="1">
        <f>Table1[[#This Row],[Avg Time spent with friends, by age of respondent (United States)]]/60</f>
        <v>1.6131057666666666</v>
      </c>
      <c r="K11" s="3">
        <v>99.394424000000001</v>
      </c>
      <c r="L11" s="1">
        <f>Table1[[#This Row],[Avg Time spent with children, by age of respondent (United States)]]/60</f>
        <v>1.6565737333333332</v>
      </c>
      <c r="M11">
        <v>103.75845</v>
      </c>
      <c r="N11" s="1">
        <f>Table1[[#This Row],[Avg Time spent with with parents, siblings and other family, by age of respondent (United States)]]/60</f>
        <v>1.7293075</v>
      </c>
      <c r="O11">
        <v>99.444159999999997</v>
      </c>
      <c r="P11" s="1">
        <f>Table1[[#This Row],[Avg Time spent with partner, by age of respondent (United States)]]/60</f>
        <v>1.6574026666666666</v>
      </c>
      <c r="Q11" s="1">
        <v>206.05485999999999</v>
      </c>
      <c r="R11" s="1">
        <f>Table1[[#This Row],[Avg Time spent with coworkers, by age of respondent (United States)]]/60</f>
        <v>3.4342476666666664</v>
      </c>
    </row>
    <row r="12" spans="1:18" x14ac:dyDescent="0.2">
      <c r="A12">
        <v>10</v>
      </c>
      <c r="B12" t="s">
        <v>10</v>
      </c>
      <c r="C12" t="s">
        <v>11</v>
      </c>
      <c r="D12">
        <v>25</v>
      </c>
      <c r="E12" t="str">
        <f>IF(Table1[[#This Row],[Age]]&gt;55,"Senior",IF(Table1[[#This Row],[Age]]&gt;=18,"Adult",IF(Table1[[#This Row],[Age]]&lt;18, "Teen"," ")))</f>
        <v>Adult</v>
      </c>
      <c r="F12" s="3">
        <v>275.12905999999998</v>
      </c>
      <c r="G12" s="2">
        <f>Table1[[#This Row],[Avg Time spent alone, by age of respondent in mins/dy]]/60</f>
        <v>4.5854843333333326</v>
      </c>
      <c r="H12" s="2">
        <f>(Table1[[#This Row],[Avg Time spent alone (Hrs/dy)]]*52)/12</f>
        <v>19.870432111111107</v>
      </c>
      <c r="I12" s="3">
        <v>77.543014999999997</v>
      </c>
      <c r="J12" s="1">
        <f>Table1[[#This Row],[Avg Time spent with friends, by age of respondent (United States)]]/60</f>
        <v>1.2923835833333333</v>
      </c>
      <c r="K12" s="3">
        <v>119.50971</v>
      </c>
      <c r="L12" s="1">
        <f>Table1[[#This Row],[Avg Time spent with children, by age of respondent (United States)]]/60</f>
        <v>1.9918285</v>
      </c>
      <c r="M12">
        <v>101.02744</v>
      </c>
      <c r="N12" s="1">
        <f>Table1[[#This Row],[Avg Time spent with with parents, siblings and other family, by age of respondent (United States)]]/60</f>
        <v>1.6837906666666667</v>
      </c>
      <c r="O12">
        <v>121.25082999999999</v>
      </c>
      <c r="P12" s="1">
        <f>Table1[[#This Row],[Avg Time spent with partner, by age of respondent (United States)]]/60</f>
        <v>2.0208471666666665</v>
      </c>
      <c r="Q12" s="1">
        <v>199.20917</v>
      </c>
      <c r="R12" s="1">
        <f>Table1[[#This Row],[Avg Time spent with coworkers, by age of respondent (United States)]]/60</f>
        <v>3.3201528333333332</v>
      </c>
    </row>
    <row r="13" spans="1:18" x14ac:dyDescent="0.2">
      <c r="A13">
        <v>11</v>
      </c>
      <c r="B13" t="s">
        <v>10</v>
      </c>
      <c r="C13" t="s">
        <v>11</v>
      </c>
      <c r="D13">
        <v>26</v>
      </c>
      <c r="E13" t="str">
        <f>IF(Table1[[#This Row],[Age]]&gt;55,"Senior",IF(Table1[[#This Row],[Age]]&gt;=18,"Adult",IF(Table1[[#This Row],[Age]]&lt;18, "Teen"," ")))</f>
        <v>Adult</v>
      </c>
      <c r="F13" s="3">
        <v>281.63202000000001</v>
      </c>
      <c r="G13" s="2">
        <f>Table1[[#This Row],[Avg Time spent alone, by age of respondent in mins/dy]]/60</f>
        <v>4.693867</v>
      </c>
      <c r="H13" s="2">
        <f>(Table1[[#This Row],[Avg Time spent alone (Hrs/dy)]]*52)/12</f>
        <v>20.340090333333332</v>
      </c>
      <c r="I13" s="3">
        <v>77.856834000000006</v>
      </c>
      <c r="J13" s="1">
        <f>Table1[[#This Row],[Avg Time spent with friends, by age of respondent (United States)]]/60</f>
        <v>1.2976139000000002</v>
      </c>
      <c r="K13" s="3">
        <v>128.59393</v>
      </c>
      <c r="L13" s="1">
        <f>Table1[[#This Row],[Avg Time spent with children, by age of respondent (United States)]]/60</f>
        <v>2.1432321666666665</v>
      </c>
      <c r="M13">
        <v>87.654915000000003</v>
      </c>
      <c r="N13" s="1">
        <f>Table1[[#This Row],[Avg Time spent with with parents, siblings and other family, by age of respondent (United States)]]/60</f>
        <v>1.46091525</v>
      </c>
      <c r="O13">
        <v>139.91745</v>
      </c>
      <c r="P13" s="1">
        <f>Table1[[#This Row],[Avg Time spent with partner, by age of respondent (United States)]]/60</f>
        <v>2.3319575000000001</v>
      </c>
      <c r="Q13" s="1">
        <v>190.09406000000001</v>
      </c>
      <c r="R13" s="1">
        <f>Table1[[#This Row],[Avg Time spent with coworkers, by age of respondent (United States)]]/60</f>
        <v>3.1682343333333334</v>
      </c>
    </row>
    <row r="14" spans="1:18" x14ac:dyDescent="0.2">
      <c r="A14">
        <v>12</v>
      </c>
      <c r="B14" t="s">
        <v>10</v>
      </c>
      <c r="C14" t="s">
        <v>11</v>
      </c>
      <c r="D14">
        <v>27</v>
      </c>
      <c r="E14" t="str">
        <f>IF(Table1[[#This Row],[Age]]&gt;55,"Senior",IF(Table1[[#This Row],[Age]]&gt;=18,"Adult",IF(Table1[[#This Row],[Age]]&lt;18, "Teen"," ")))</f>
        <v>Adult</v>
      </c>
      <c r="F14" s="3">
        <v>259.3331</v>
      </c>
      <c r="G14" s="2">
        <f>Table1[[#This Row],[Avg Time spent alone, by age of respondent in mins/dy]]/60</f>
        <v>4.3222183333333337</v>
      </c>
      <c r="H14" s="2">
        <f>(Table1[[#This Row],[Avg Time spent alone (Hrs/dy)]]*52)/12</f>
        <v>18.729612777777778</v>
      </c>
      <c r="I14" s="3">
        <v>74.140686000000002</v>
      </c>
      <c r="J14" s="1">
        <f>Table1[[#This Row],[Avg Time spent with friends, by age of respondent (United States)]]/60</f>
        <v>1.2356781000000001</v>
      </c>
      <c r="K14" s="3">
        <v>153.33383000000001</v>
      </c>
      <c r="L14" s="1">
        <f>Table1[[#This Row],[Avg Time spent with children, by age of respondent (United States)]]/60</f>
        <v>2.5555638333333333</v>
      </c>
      <c r="M14">
        <v>85.956535000000002</v>
      </c>
      <c r="N14" s="1">
        <f>Table1[[#This Row],[Avg Time spent with with parents, siblings and other family, by age of respondent (United States)]]/60</f>
        <v>1.4326089166666667</v>
      </c>
      <c r="O14">
        <v>151.88561999999999</v>
      </c>
      <c r="P14" s="1">
        <f>Table1[[#This Row],[Avg Time spent with partner, by age of respondent (United States)]]/60</f>
        <v>2.5314269999999999</v>
      </c>
      <c r="Q14" s="1">
        <v>211.48781</v>
      </c>
      <c r="R14" s="1">
        <f>Table1[[#This Row],[Avg Time spent with coworkers, by age of respondent (United States)]]/60</f>
        <v>3.5247968333333333</v>
      </c>
    </row>
    <row r="15" spans="1:18" x14ac:dyDescent="0.2">
      <c r="A15">
        <v>13</v>
      </c>
      <c r="B15" t="s">
        <v>10</v>
      </c>
      <c r="C15" t="s">
        <v>11</v>
      </c>
      <c r="D15">
        <v>28</v>
      </c>
      <c r="E15" t="str">
        <f>IF(Table1[[#This Row],[Age]]&gt;55,"Senior",IF(Table1[[#This Row],[Age]]&gt;=18,"Adult",IF(Table1[[#This Row],[Age]]&lt;18, "Teen"," ")))</f>
        <v>Adult</v>
      </c>
      <c r="F15" s="3">
        <v>261.13988999999998</v>
      </c>
      <c r="G15" s="2">
        <f>Table1[[#This Row],[Avg Time spent alone, by age of respondent in mins/dy]]/60</f>
        <v>4.3523315</v>
      </c>
      <c r="H15" s="2">
        <f>(Table1[[#This Row],[Avg Time spent alone (Hrs/dy)]]*52)/12</f>
        <v>18.860103166666665</v>
      </c>
      <c r="I15" s="3">
        <v>62.491688000000003</v>
      </c>
      <c r="J15" s="1">
        <f>Table1[[#This Row],[Avg Time spent with friends, by age of respondent (United States)]]/60</f>
        <v>1.0415281333333335</v>
      </c>
      <c r="K15" s="3">
        <v>175.83808999999999</v>
      </c>
      <c r="L15" s="1">
        <f>Table1[[#This Row],[Avg Time spent with children, by age of respondent (United States)]]/60</f>
        <v>2.9306348333333334</v>
      </c>
      <c r="M15">
        <v>80.147216999999998</v>
      </c>
      <c r="N15" s="1">
        <f>Table1[[#This Row],[Avg Time spent with with parents, siblings and other family, by age of respondent (United States)]]/60</f>
        <v>1.3357869499999999</v>
      </c>
      <c r="O15">
        <v>168.24556000000001</v>
      </c>
      <c r="P15" s="1">
        <f>Table1[[#This Row],[Avg Time spent with partner, by age of respondent (United States)]]/60</f>
        <v>2.804092666666667</v>
      </c>
      <c r="Q15" s="1">
        <v>212.14497</v>
      </c>
      <c r="R15" s="1">
        <f>Table1[[#This Row],[Avg Time spent with coworkers, by age of respondent (United States)]]/60</f>
        <v>3.5357495000000001</v>
      </c>
    </row>
    <row r="16" spans="1:18" x14ac:dyDescent="0.2">
      <c r="A16">
        <v>14</v>
      </c>
      <c r="B16" t="s">
        <v>10</v>
      </c>
      <c r="C16" t="s">
        <v>11</v>
      </c>
      <c r="D16">
        <v>29</v>
      </c>
      <c r="E16" t="str">
        <f>IF(Table1[[#This Row],[Age]]&gt;55,"Senior",IF(Table1[[#This Row],[Age]]&gt;=18,"Adult",IF(Table1[[#This Row],[Age]]&lt;18, "Teen"," ")))</f>
        <v>Adult</v>
      </c>
      <c r="F16" s="3">
        <v>253.66588999999999</v>
      </c>
      <c r="G16" s="2">
        <f>Table1[[#This Row],[Avg Time spent alone, by age of respondent in mins/dy]]/60</f>
        <v>4.2277648333333335</v>
      </c>
      <c r="H16" s="2">
        <f>(Table1[[#This Row],[Avg Time spent alone (Hrs/dy)]]*52)/12</f>
        <v>18.320314277777779</v>
      </c>
      <c r="I16" s="3">
        <v>55.084454000000001</v>
      </c>
      <c r="J16" s="1">
        <f>Table1[[#This Row],[Avg Time spent with friends, by age of respondent (United States)]]/60</f>
        <v>0.91807423333333338</v>
      </c>
      <c r="K16" s="3">
        <v>194.49931000000001</v>
      </c>
      <c r="L16" s="1">
        <f>Table1[[#This Row],[Avg Time spent with children, by age of respondent (United States)]]/60</f>
        <v>3.2416551666666669</v>
      </c>
      <c r="M16">
        <v>81.610100000000003</v>
      </c>
      <c r="N16" s="1">
        <f>Table1[[#This Row],[Avg Time spent with with parents, siblings and other family, by age of respondent (United States)]]/60</f>
        <v>1.3601683333333334</v>
      </c>
      <c r="O16">
        <v>176.19918999999999</v>
      </c>
      <c r="P16" s="1">
        <f>Table1[[#This Row],[Avg Time spent with partner, by age of respondent (United States)]]/60</f>
        <v>2.9366531666666664</v>
      </c>
      <c r="Q16" s="1">
        <v>199.11349000000001</v>
      </c>
      <c r="R16" s="1">
        <f>Table1[[#This Row],[Avg Time spent with coworkers, by age of respondent (United States)]]/60</f>
        <v>3.318558166666667</v>
      </c>
    </row>
    <row r="17" spans="1:18" x14ac:dyDescent="0.2">
      <c r="A17">
        <v>15</v>
      </c>
      <c r="B17" t="s">
        <v>10</v>
      </c>
      <c r="C17" t="s">
        <v>11</v>
      </c>
      <c r="D17">
        <v>30</v>
      </c>
      <c r="E17" t="str">
        <f>IF(Table1[[#This Row],[Age]]&gt;55,"Senior",IF(Table1[[#This Row],[Age]]&gt;=18,"Adult",IF(Table1[[#This Row],[Age]]&lt;18, "Teen"," ")))</f>
        <v>Adult</v>
      </c>
      <c r="F17" s="3">
        <v>250.02524</v>
      </c>
      <c r="G17" s="2">
        <f>Table1[[#This Row],[Avg Time spent alone, by age of respondent in mins/dy]]/60</f>
        <v>4.1670873333333329</v>
      </c>
      <c r="H17" s="2">
        <f>(Table1[[#This Row],[Avg Time spent alone (Hrs/dy)]]*52)/12</f>
        <v>18.057378444444442</v>
      </c>
      <c r="I17" s="3">
        <v>53.478015999999997</v>
      </c>
      <c r="J17" s="1">
        <f>Table1[[#This Row],[Avg Time spent with friends, by age of respondent (United States)]]/60</f>
        <v>0.89130026666666662</v>
      </c>
      <c r="K17" s="3">
        <v>199.76436000000001</v>
      </c>
      <c r="L17" s="1">
        <f>Table1[[#This Row],[Avg Time spent with children, by age of respondent (United States)]]/60</f>
        <v>3.3294060000000001</v>
      </c>
      <c r="M17">
        <v>72.476333999999994</v>
      </c>
      <c r="N17" s="1">
        <f>Table1[[#This Row],[Avg Time spent with with parents, siblings and other family, by age of respondent (United States)]]/60</f>
        <v>1.2079388999999998</v>
      </c>
      <c r="O17">
        <v>180.02309</v>
      </c>
      <c r="P17" s="1">
        <f>Table1[[#This Row],[Avg Time spent with partner, by age of respondent (United States)]]/60</f>
        <v>3.0003848333333334</v>
      </c>
      <c r="Q17" s="1">
        <v>215.61365000000001</v>
      </c>
      <c r="R17" s="1">
        <f>Table1[[#This Row],[Avg Time spent with coworkers, by age of respondent (United States)]]/60</f>
        <v>3.5935608333333335</v>
      </c>
    </row>
    <row r="18" spans="1:18" x14ac:dyDescent="0.2">
      <c r="A18">
        <v>16</v>
      </c>
      <c r="B18" t="s">
        <v>10</v>
      </c>
      <c r="C18" t="s">
        <v>11</v>
      </c>
      <c r="D18">
        <v>31</v>
      </c>
      <c r="E18" t="str">
        <f>IF(Table1[[#This Row],[Age]]&gt;55,"Senior",IF(Table1[[#This Row],[Age]]&gt;=18,"Adult",IF(Table1[[#This Row],[Age]]&lt;18, "Teen"," ")))</f>
        <v>Adult</v>
      </c>
      <c r="F18" s="3">
        <v>253.16542000000001</v>
      </c>
      <c r="G18" s="2">
        <f>Table1[[#This Row],[Avg Time spent alone, by age of respondent in mins/dy]]/60</f>
        <v>4.2194236666666667</v>
      </c>
      <c r="H18" s="2">
        <f>(Table1[[#This Row],[Avg Time spent alone (Hrs/dy)]]*52)/12</f>
        <v>18.284169222222221</v>
      </c>
      <c r="I18" s="3">
        <v>50.925925999999997</v>
      </c>
      <c r="J18" s="1">
        <f>Table1[[#This Row],[Avg Time spent with friends, by age of respondent (United States)]]/60</f>
        <v>0.84876543333333332</v>
      </c>
      <c r="K18" s="3">
        <v>225.92371</v>
      </c>
      <c r="L18" s="1">
        <f>Table1[[#This Row],[Avg Time spent with children, by age of respondent (United States)]]/60</f>
        <v>3.7653951666666665</v>
      </c>
      <c r="M18">
        <v>69.526543000000004</v>
      </c>
      <c r="N18" s="1">
        <f>Table1[[#This Row],[Avg Time spent with with parents, siblings and other family, by age of respondent (United States)]]/60</f>
        <v>1.1587757166666668</v>
      </c>
      <c r="O18">
        <v>203.71202</v>
      </c>
      <c r="P18" s="1">
        <f>Table1[[#This Row],[Avg Time spent with partner, by age of respondent (United States)]]/60</f>
        <v>3.3952003333333334</v>
      </c>
      <c r="Q18" s="1">
        <v>199.06003000000001</v>
      </c>
      <c r="R18" s="1">
        <f>Table1[[#This Row],[Avg Time spent with coworkers, by age of respondent (United States)]]/60</f>
        <v>3.3176671666666668</v>
      </c>
    </row>
    <row r="19" spans="1:18" x14ac:dyDescent="0.2">
      <c r="A19">
        <v>17</v>
      </c>
      <c r="B19" t="s">
        <v>10</v>
      </c>
      <c r="C19" t="s">
        <v>11</v>
      </c>
      <c r="D19">
        <v>32</v>
      </c>
      <c r="E19" t="str">
        <f>IF(Table1[[#This Row],[Age]]&gt;55,"Senior",IF(Table1[[#This Row],[Age]]&gt;=18,"Adult",IF(Table1[[#This Row],[Age]]&lt;18, "Teen"," ")))</f>
        <v>Adult</v>
      </c>
      <c r="F19" s="3">
        <v>255.07323</v>
      </c>
      <c r="G19" s="2">
        <f>Table1[[#This Row],[Avg Time spent alone, by age of respondent in mins/dy]]/60</f>
        <v>4.2512204999999996</v>
      </c>
      <c r="H19" s="2">
        <f>(Table1[[#This Row],[Avg Time spent alone (Hrs/dy)]]*52)/12</f>
        <v>18.421955499999999</v>
      </c>
      <c r="I19" s="3">
        <v>49.464461999999997</v>
      </c>
      <c r="J19" s="1">
        <f>Table1[[#This Row],[Avg Time spent with friends, by age of respondent (United States)]]/60</f>
        <v>0.82440769999999997</v>
      </c>
      <c r="K19" s="3">
        <v>230.71592999999999</v>
      </c>
      <c r="L19" s="1">
        <f>Table1[[#This Row],[Avg Time spent with children, by age of respondent (United States)]]/60</f>
        <v>3.8452654999999996</v>
      </c>
      <c r="M19">
        <v>61.336475</v>
      </c>
      <c r="N19" s="1">
        <f>Table1[[#This Row],[Avg Time spent with with parents, siblings and other family, by age of respondent (United States)]]/60</f>
        <v>1.0222745833333333</v>
      </c>
      <c r="O19">
        <v>192.00174999999999</v>
      </c>
      <c r="P19" s="1">
        <f>Table1[[#This Row],[Avg Time spent with partner, by age of respondent (United States)]]/60</f>
        <v>3.2000291666666665</v>
      </c>
      <c r="Q19" s="1">
        <v>202.76133999999999</v>
      </c>
      <c r="R19" s="1">
        <f>Table1[[#This Row],[Avg Time spent with coworkers, by age of respondent (United States)]]/60</f>
        <v>3.3793556666666666</v>
      </c>
    </row>
    <row r="20" spans="1:18" x14ac:dyDescent="0.2">
      <c r="A20">
        <v>18</v>
      </c>
      <c r="B20" t="s">
        <v>10</v>
      </c>
      <c r="C20" t="s">
        <v>11</v>
      </c>
      <c r="D20">
        <v>33</v>
      </c>
      <c r="E20" t="str">
        <f>IF(Table1[[#This Row],[Age]]&gt;55,"Senior",IF(Table1[[#This Row],[Age]]&gt;=18,"Adult",IF(Table1[[#This Row],[Age]]&lt;18, "Teen"," ")))</f>
        <v>Adult</v>
      </c>
      <c r="F20" s="3">
        <v>244.90091000000001</v>
      </c>
      <c r="G20" s="2">
        <f>Table1[[#This Row],[Avg Time spent alone, by age of respondent in mins/dy]]/60</f>
        <v>4.0816818333333336</v>
      </c>
      <c r="H20" s="2">
        <f>(Table1[[#This Row],[Avg Time spent alone (Hrs/dy)]]*52)/12</f>
        <v>17.687287944444446</v>
      </c>
      <c r="I20" s="3">
        <v>49.731628000000001</v>
      </c>
      <c r="J20" s="1">
        <f>Table1[[#This Row],[Avg Time spent with friends, by age of respondent (United States)]]/60</f>
        <v>0.82886046666666668</v>
      </c>
      <c r="K20" s="3">
        <v>256.41311999999999</v>
      </c>
      <c r="L20" s="1">
        <f>Table1[[#This Row],[Avg Time spent with children, by age of respondent (United States)]]/60</f>
        <v>4.2735519999999996</v>
      </c>
      <c r="M20">
        <v>66.359382999999994</v>
      </c>
      <c r="N20" s="1">
        <f>Table1[[#This Row],[Avg Time spent with with parents, siblings and other family, by age of respondent (United States)]]/60</f>
        <v>1.1059897166666666</v>
      </c>
      <c r="O20">
        <v>200.02365</v>
      </c>
      <c r="P20" s="1">
        <f>Table1[[#This Row],[Avg Time spent with partner, by age of respondent (United States)]]/60</f>
        <v>3.3337275000000002</v>
      </c>
      <c r="Q20" s="1">
        <v>186.96373</v>
      </c>
      <c r="R20" s="1">
        <f>Table1[[#This Row],[Avg Time spent with coworkers, by age of respondent (United States)]]/60</f>
        <v>3.1160621666666666</v>
      </c>
    </row>
    <row r="21" spans="1:18" x14ac:dyDescent="0.2">
      <c r="A21">
        <v>19</v>
      </c>
      <c r="B21" t="s">
        <v>10</v>
      </c>
      <c r="C21" t="s">
        <v>11</v>
      </c>
      <c r="D21">
        <v>34</v>
      </c>
      <c r="E21" t="str">
        <f>IF(Table1[[#This Row],[Age]]&gt;55,"Senior",IF(Table1[[#This Row],[Age]]&gt;=18,"Adult",IF(Table1[[#This Row],[Age]]&lt;18, "Teen"," ")))</f>
        <v>Adult</v>
      </c>
      <c r="F21" s="3">
        <v>263.59116</v>
      </c>
      <c r="G21" s="2">
        <f>Table1[[#This Row],[Avg Time spent alone, by age of respondent in mins/dy]]/60</f>
        <v>4.393186</v>
      </c>
      <c r="H21" s="2">
        <f>(Table1[[#This Row],[Avg Time spent alone (Hrs/dy)]]*52)/12</f>
        <v>19.037139333333332</v>
      </c>
      <c r="I21" s="3">
        <v>42.650288000000003</v>
      </c>
      <c r="J21" s="1">
        <f>Table1[[#This Row],[Avg Time spent with friends, by age of respondent (United States)]]/60</f>
        <v>0.71083813333333334</v>
      </c>
      <c r="K21" s="3">
        <v>261.18497000000002</v>
      </c>
      <c r="L21" s="1">
        <f>Table1[[#This Row],[Avg Time spent with children, by age of respondent (United States)]]/60</f>
        <v>4.3530828333333336</v>
      </c>
      <c r="M21">
        <v>65.723052999999993</v>
      </c>
      <c r="N21" s="1">
        <f>Table1[[#This Row],[Avg Time spent with with parents, siblings and other family, by age of respondent (United States)]]/60</f>
        <v>1.0953842166666665</v>
      </c>
      <c r="O21">
        <v>199.23759000000001</v>
      </c>
      <c r="P21" s="1">
        <f>Table1[[#This Row],[Avg Time spent with partner, by age of respondent (United States)]]/60</f>
        <v>3.3206265000000004</v>
      </c>
      <c r="Q21" s="1">
        <v>179.36411000000001</v>
      </c>
      <c r="R21" s="1">
        <f>Table1[[#This Row],[Avg Time spent with coworkers, by age of respondent (United States)]]/60</f>
        <v>2.9894018333333334</v>
      </c>
    </row>
    <row r="22" spans="1:18" x14ac:dyDescent="0.2">
      <c r="A22">
        <v>20</v>
      </c>
      <c r="B22" t="s">
        <v>10</v>
      </c>
      <c r="C22" t="s">
        <v>11</v>
      </c>
      <c r="D22">
        <v>35</v>
      </c>
      <c r="E22" t="str">
        <f>IF(Table1[[#This Row],[Age]]&gt;55,"Senior",IF(Table1[[#This Row],[Age]]&gt;=18,"Adult",IF(Table1[[#This Row],[Age]]&lt;18, "Teen"," ")))</f>
        <v>Adult</v>
      </c>
      <c r="F22" s="3">
        <v>262.62488000000002</v>
      </c>
      <c r="G22" s="2">
        <f>Table1[[#This Row],[Avg Time spent alone, by age of respondent in mins/dy]]/60</f>
        <v>4.3770813333333338</v>
      </c>
      <c r="H22" s="2">
        <f>(Table1[[#This Row],[Avg Time spent alone (Hrs/dy)]]*52)/12</f>
        <v>18.967352444444447</v>
      </c>
      <c r="I22" s="3">
        <v>41.661636000000001</v>
      </c>
      <c r="J22" s="1">
        <f>Table1[[#This Row],[Avg Time spent with friends, by age of respondent (United States)]]/60</f>
        <v>0.69436059999999999</v>
      </c>
      <c r="K22" s="3">
        <v>248.93806000000001</v>
      </c>
      <c r="L22" s="1">
        <f>Table1[[#This Row],[Avg Time spent with children, by age of respondent (United States)]]/60</f>
        <v>4.1489676666666666</v>
      </c>
      <c r="M22">
        <v>62.107143000000001</v>
      </c>
      <c r="N22" s="1">
        <f>Table1[[#This Row],[Avg Time spent with with parents, siblings and other family, by age of respondent (United States)]]/60</f>
        <v>1.03511905</v>
      </c>
      <c r="O22">
        <v>198.27701999999999</v>
      </c>
      <c r="P22" s="1">
        <f>Table1[[#This Row],[Avg Time spent with partner, by age of respondent (United States)]]/60</f>
        <v>3.3046169999999999</v>
      </c>
      <c r="Q22" s="1">
        <v>190.68065000000001</v>
      </c>
      <c r="R22" s="1">
        <f>Table1[[#This Row],[Avg Time spent with coworkers, by age of respondent (United States)]]/60</f>
        <v>3.1780108333333335</v>
      </c>
    </row>
    <row r="23" spans="1:18" x14ac:dyDescent="0.2">
      <c r="A23">
        <v>21</v>
      </c>
      <c r="B23" t="s">
        <v>10</v>
      </c>
      <c r="C23" t="s">
        <v>11</v>
      </c>
      <c r="D23">
        <v>36</v>
      </c>
      <c r="E23" t="str">
        <f>IF(Table1[[#This Row],[Age]]&gt;55,"Senior",IF(Table1[[#This Row],[Age]]&gt;=18,"Adult",IF(Table1[[#This Row],[Age]]&lt;18, "Teen"," ")))</f>
        <v>Adult</v>
      </c>
      <c r="F23" s="3">
        <v>273.27942000000002</v>
      </c>
      <c r="G23" s="2">
        <f>Table1[[#This Row],[Avg Time spent alone, by age of respondent in mins/dy]]/60</f>
        <v>4.5546570000000006</v>
      </c>
      <c r="H23" s="2">
        <f>(Table1[[#This Row],[Avg Time spent alone (Hrs/dy)]]*52)/12</f>
        <v>19.736847000000001</v>
      </c>
      <c r="I23" s="3">
        <v>40.120936999999998</v>
      </c>
      <c r="J23" s="1">
        <f>Table1[[#This Row],[Avg Time spent with friends, by age of respondent (United States)]]/60</f>
        <v>0.66868228333333335</v>
      </c>
      <c r="K23" s="3">
        <v>256.59798999999998</v>
      </c>
      <c r="L23" s="1">
        <f>Table1[[#This Row],[Avg Time spent with children, by age of respondent (United States)]]/60</f>
        <v>4.2766331666666666</v>
      </c>
      <c r="M23">
        <v>64.809921000000003</v>
      </c>
      <c r="N23" s="1">
        <f>Table1[[#This Row],[Avg Time spent with with parents, siblings and other family, by age of respondent (United States)]]/60</f>
        <v>1.0801653500000001</v>
      </c>
      <c r="O23">
        <v>197.55948000000001</v>
      </c>
      <c r="P23" s="1">
        <f>Table1[[#This Row],[Avg Time spent with partner, by age of respondent (United States)]]/60</f>
        <v>3.2926580000000003</v>
      </c>
      <c r="Q23" s="1">
        <v>178.94667000000001</v>
      </c>
      <c r="R23" s="1">
        <f>Table1[[#This Row],[Avg Time spent with coworkers, by age of respondent (United States)]]/60</f>
        <v>2.9824445000000002</v>
      </c>
    </row>
    <row r="24" spans="1:18" x14ac:dyDescent="0.2">
      <c r="A24">
        <v>22</v>
      </c>
      <c r="B24" t="s">
        <v>10</v>
      </c>
      <c r="C24" t="s">
        <v>11</v>
      </c>
      <c r="D24">
        <v>37</v>
      </c>
      <c r="E24" t="str">
        <f>IF(Table1[[#This Row],[Age]]&gt;55,"Senior",IF(Table1[[#This Row],[Age]]&gt;=18,"Adult",IF(Table1[[#This Row],[Age]]&lt;18, "Teen"," ")))</f>
        <v>Adult</v>
      </c>
      <c r="F24" s="3">
        <v>267.09787</v>
      </c>
      <c r="G24" s="2">
        <f>Table1[[#This Row],[Avg Time spent alone, by age of respondent in mins/dy]]/60</f>
        <v>4.451631166666667</v>
      </c>
      <c r="H24" s="2">
        <f>(Table1[[#This Row],[Avg Time spent alone (Hrs/dy)]]*52)/12</f>
        <v>19.290401722222224</v>
      </c>
      <c r="I24" s="3">
        <v>43.362502999999997</v>
      </c>
      <c r="J24" s="1">
        <f>Table1[[#This Row],[Avg Time spent with friends, by age of respondent (United States)]]/60</f>
        <v>0.72270838333333332</v>
      </c>
      <c r="K24" s="3">
        <v>256.37634000000003</v>
      </c>
      <c r="L24" s="1">
        <f>Table1[[#This Row],[Avg Time spent with children, by age of respondent (United States)]]/60</f>
        <v>4.272939</v>
      </c>
      <c r="M24">
        <v>56.446010999999999</v>
      </c>
      <c r="N24" s="1">
        <f>Table1[[#This Row],[Avg Time spent with with parents, siblings and other family, by age of respondent (United States)]]/60</f>
        <v>0.94076684999999993</v>
      </c>
      <c r="O24">
        <v>204.00514000000001</v>
      </c>
      <c r="P24" s="1">
        <f>Table1[[#This Row],[Avg Time spent with partner, by age of respondent (United States)]]/60</f>
        <v>3.400085666666667</v>
      </c>
      <c r="Q24" s="1">
        <v>188.47969000000001</v>
      </c>
      <c r="R24" s="1">
        <f>Table1[[#This Row],[Avg Time spent with coworkers, by age of respondent (United States)]]/60</f>
        <v>3.1413281666666668</v>
      </c>
    </row>
    <row r="25" spans="1:18" x14ac:dyDescent="0.2">
      <c r="A25">
        <v>23</v>
      </c>
      <c r="B25" t="s">
        <v>10</v>
      </c>
      <c r="C25" t="s">
        <v>11</v>
      </c>
      <c r="D25">
        <v>38</v>
      </c>
      <c r="E25" t="str">
        <f>IF(Table1[[#This Row],[Age]]&gt;55,"Senior",IF(Table1[[#This Row],[Age]]&gt;=18,"Adult",IF(Table1[[#This Row],[Age]]&lt;18, "Teen"," ")))</f>
        <v>Adult</v>
      </c>
      <c r="F25" s="3">
        <v>258.99704000000003</v>
      </c>
      <c r="G25" s="2">
        <f>Table1[[#This Row],[Avg Time spent alone, by age of respondent in mins/dy]]/60</f>
        <v>4.3166173333333342</v>
      </c>
      <c r="H25" s="2">
        <f>(Table1[[#This Row],[Avg Time spent alone (Hrs/dy)]]*52)/12</f>
        <v>18.705341777777782</v>
      </c>
      <c r="I25" s="3">
        <v>42.101092999999999</v>
      </c>
      <c r="J25" s="1">
        <f>Table1[[#This Row],[Avg Time spent with friends, by age of respondent (United States)]]/60</f>
        <v>0.70168488333333334</v>
      </c>
      <c r="K25" s="3">
        <v>254.45975000000001</v>
      </c>
      <c r="L25" s="1">
        <f>Table1[[#This Row],[Avg Time spent with children, by age of respondent (United States)]]/60</f>
        <v>4.2409958333333337</v>
      </c>
      <c r="M25">
        <v>54.001514</v>
      </c>
      <c r="N25" s="1">
        <f>Table1[[#This Row],[Avg Time spent with with parents, siblings and other family, by age of respondent (United States)]]/60</f>
        <v>0.90002523333333329</v>
      </c>
      <c r="O25">
        <v>203.30919</v>
      </c>
      <c r="P25" s="1">
        <f>Table1[[#This Row],[Avg Time spent with partner, by age of respondent (United States)]]/60</f>
        <v>3.3884865</v>
      </c>
      <c r="Q25" s="1">
        <v>197.09261000000001</v>
      </c>
      <c r="R25" s="1">
        <f>Table1[[#This Row],[Avg Time spent with coworkers, by age of respondent (United States)]]/60</f>
        <v>3.2848768333333336</v>
      </c>
    </row>
    <row r="26" spans="1:18" x14ac:dyDescent="0.2">
      <c r="A26">
        <v>24</v>
      </c>
      <c r="B26" t="s">
        <v>10</v>
      </c>
      <c r="C26" t="s">
        <v>11</v>
      </c>
      <c r="D26">
        <v>39</v>
      </c>
      <c r="E26" t="str">
        <f>IF(Table1[[#This Row],[Age]]&gt;55,"Senior",IF(Table1[[#This Row],[Age]]&gt;=18,"Adult",IF(Table1[[#This Row],[Age]]&lt;18, "Teen"," ")))</f>
        <v>Adult</v>
      </c>
      <c r="F26" s="3">
        <v>281.98876999999999</v>
      </c>
      <c r="G26" s="2">
        <f>Table1[[#This Row],[Avg Time spent alone, by age of respondent in mins/dy]]/60</f>
        <v>4.6998128333333336</v>
      </c>
      <c r="H26" s="2">
        <f>(Table1[[#This Row],[Avg Time spent alone (Hrs/dy)]]*52)/12</f>
        <v>20.365855611111112</v>
      </c>
      <c r="I26" s="3">
        <v>33.611919</v>
      </c>
      <c r="J26" s="1">
        <f>Table1[[#This Row],[Avg Time spent with friends, by age of respondent (United States)]]/60</f>
        <v>0.56019865000000002</v>
      </c>
      <c r="K26" s="3">
        <v>266.07873999999998</v>
      </c>
      <c r="L26" s="1">
        <f>Table1[[#This Row],[Avg Time spent with children, by age of respondent (United States)]]/60</f>
        <v>4.4346456666666665</v>
      </c>
      <c r="M26">
        <v>52.701588000000001</v>
      </c>
      <c r="N26" s="1">
        <f>Table1[[#This Row],[Avg Time spent with with parents, siblings and other family, by age of respondent (United States)]]/60</f>
        <v>0.87835980000000002</v>
      </c>
      <c r="O26">
        <v>212.07637</v>
      </c>
      <c r="P26" s="1">
        <f>Table1[[#This Row],[Avg Time spent with partner, by age of respondent (United States)]]/60</f>
        <v>3.5346061666666668</v>
      </c>
      <c r="Q26" s="1">
        <v>172.79756</v>
      </c>
      <c r="R26" s="1">
        <f>Table1[[#This Row],[Avg Time spent with coworkers, by age of respondent (United States)]]/60</f>
        <v>2.8799593333333333</v>
      </c>
    </row>
    <row r="27" spans="1:18" x14ac:dyDescent="0.2">
      <c r="A27">
        <v>25</v>
      </c>
      <c r="B27" t="s">
        <v>10</v>
      </c>
      <c r="C27" t="s">
        <v>11</v>
      </c>
      <c r="D27">
        <v>40</v>
      </c>
      <c r="E27" t="str">
        <f>IF(Table1[[#This Row],[Age]]&gt;55,"Senior",IF(Table1[[#This Row],[Age]]&gt;=18,"Adult",IF(Table1[[#This Row],[Age]]&lt;18, "Teen"," ")))</f>
        <v>Adult</v>
      </c>
      <c r="F27" s="3">
        <v>278.25668000000002</v>
      </c>
      <c r="G27" s="2">
        <f>Table1[[#This Row],[Avg Time spent alone, by age of respondent in mins/dy]]/60</f>
        <v>4.637611333333334</v>
      </c>
      <c r="H27" s="2">
        <f>(Table1[[#This Row],[Avg Time spent alone (Hrs/dy)]]*52)/12</f>
        <v>20.096315777777779</v>
      </c>
      <c r="I27" s="3">
        <v>36.197014000000003</v>
      </c>
      <c r="J27" s="1">
        <f>Table1[[#This Row],[Avg Time spent with friends, by age of respondent (United States)]]/60</f>
        <v>0.60328356666666672</v>
      </c>
      <c r="K27" s="3">
        <v>242.43934999999999</v>
      </c>
      <c r="L27" s="1">
        <f>Table1[[#This Row],[Avg Time spent with children, by age of respondent (United States)]]/60</f>
        <v>4.0406558333333331</v>
      </c>
      <c r="M27">
        <v>54.638984999999998</v>
      </c>
      <c r="N27" s="1">
        <f>Table1[[#This Row],[Avg Time spent with with parents, siblings and other family, by age of respondent (United States)]]/60</f>
        <v>0.91064974999999992</v>
      </c>
      <c r="O27">
        <v>201.94627</v>
      </c>
      <c r="P27" s="1">
        <f>Table1[[#This Row],[Avg Time spent with partner, by age of respondent (United States)]]/60</f>
        <v>3.3657711666666668</v>
      </c>
      <c r="Q27" s="1">
        <v>187.34126000000001</v>
      </c>
      <c r="R27" s="1">
        <f>Table1[[#This Row],[Avg Time spent with coworkers, by age of respondent (United States)]]/60</f>
        <v>3.1223543333333335</v>
      </c>
    </row>
    <row r="28" spans="1:18" x14ac:dyDescent="0.2">
      <c r="A28">
        <v>26</v>
      </c>
      <c r="B28" t="s">
        <v>10</v>
      </c>
      <c r="C28" t="s">
        <v>11</v>
      </c>
      <c r="D28">
        <v>41</v>
      </c>
      <c r="E28" t="str">
        <f>IF(Table1[[#This Row],[Age]]&gt;55,"Senior",IF(Table1[[#This Row],[Age]]&gt;=18,"Adult",IF(Table1[[#This Row],[Age]]&lt;18, "Teen"," ")))</f>
        <v>Adult</v>
      </c>
      <c r="F28" s="3">
        <v>292.07227</v>
      </c>
      <c r="G28" s="2">
        <f>Table1[[#This Row],[Avg Time spent alone, by age of respondent in mins/dy]]/60</f>
        <v>4.8678711666666663</v>
      </c>
      <c r="H28" s="2">
        <f>(Table1[[#This Row],[Avg Time spent alone (Hrs/dy)]]*52)/12</f>
        <v>21.094108388888888</v>
      </c>
      <c r="I28" s="3">
        <v>38.729492</v>
      </c>
      <c r="J28" s="1">
        <f>Table1[[#This Row],[Avg Time spent with friends, by age of respondent (United States)]]/60</f>
        <v>0.64549153333333331</v>
      </c>
      <c r="K28" s="3">
        <v>237.29298</v>
      </c>
      <c r="L28" s="1">
        <f>Table1[[#This Row],[Avg Time spent with children, by age of respondent (United States)]]/60</f>
        <v>3.9548830000000001</v>
      </c>
      <c r="M28">
        <v>55.611694</v>
      </c>
      <c r="N28" s="1">
        <f>Table1[[#This Row],[Avg Time spent with with parents, siblings and other family, by age of respondent (United States)]]/60</f>
        <v>0.92686156666666664</v>
      </c>
      <c r="O28">
        <v>194.68652</v>
      </c>
      <c r="P28" s="1">
        <f>Table1[[#This Row],[Avg Time spent with partner, by age of respondent (United States)]]/60</f>
        <v>3.2447753333333336</v>
      </c>
      <c r="Q28" s="1">
        <v>179.37497999999999</v>
      </c>
      <c r="R28" s="1">
        <f>Table1[[#This Row],[Avg Time spent with coworkers, by age of respondent (United States)]]/60</f>
        <v>2.9895830000000001</v>
      </c>
    </row>
    <row r="29" spans="1:18" x14ac:dyDescent="0.2">
      <c r="A29">
        <v>27</v>
      </c>
      <c r="B29" t="s">
        <v>10</v>
      </c>
      <c r="C29" t="s">
        <v>11</v>
      </c>
      <c r="D29">
        <v>42</v>
      </c>
      <c r="E29" t="str">
        <f>IF(Table1[[#This Row],[Age]]&gt;55,"Senior",IF(Table1[[#This Row],[Age]]&gt;=18,"Adult",IF(Table1[[#This Row],[Age]]&lt;18, "Teen"," ")))</f>
        <v>Adult</v>
      </c>
      <c r="F29" s="3">
        <v>297.90938999999997</v>
      </c>
      <c r="G29" s="2">
        <f>Table1[[#This Row],[Avg Time spent alone, by age of respondent in mins/dy]]/60</f>
        <v>4.9651565</v>
      </c>
      <c r="H29" s="2">
        <f>(Table1[[#This Row],[Avg Time spent alone (Hrs/dy)]]*52)/12</f>
        <v>21.515678166666664</v>
      </c>
      <c r="I29" s="3">
        <v>38.695633000000001</v>
      </c>
      <c r="J29" s="1">
        <f>Table1[[#This Row],[Avg Time spent with friends, by age of respondent (United States)]]/60</f>
        <v>0.64492721666666664</v>
      </c>
      <c r="K29" s="3">
        <v>222.96886000000001</v>
      </c>
      <c r="L29" s="1">
        <f>Table1[[#This Row],[Avg Time spent with children, by age of respondent (United States)]]/60</f>
        <v>3.7161476666666666</v>
      </c>
      <c r="M29">
        <v>50.690075</v>
      </c>
      <c r="N29" s="1">
        <f>Table1[[#This Row],[Avg Time spent with with parents, siblings and other family, by age of respondent (United States)]]/60</f>
        <v>0.84483458333333339</v>
      </c>
      <c r="O29">
        <v>182.25496000000001</v>
      </c>
      <c r="P29" s="1">
        <f>Table1[[#This Row],[Avg Time spent with partner, by age of respondent (United States)]]/60</f>
        <v>3.0375826666666668</v>
      </c>
      <c r="Q29" s="1">
        <v>189.4864</v>
      </c>
      <c r="R29" s="1">
        <f>Table1[[#This Row],[Avg Time spent with coworkers, by age of respondent (United States)]]/60</f>
        <v>3.1581066666666668</v>
      </c>
    </row>
    <row r="30" spans="1:18" x14ac:dyDescent="0.2">
      <c r="A30">
        <v>28</v>
      </c>
      <c r="B30" t="s">
        <v>10</v>
      </c>
      <c r="C30" t="s">
        <v>11</v>
      </c>
      <c r="D30">
        <v>43</v>
      </c>
      <c r="E30" t="str">
        <f>IF(Table1[[#This Row],[Age]]&gt;55,"Senior",IF(Table1[[#This Row],[Age]]&gt;=18,"Adult",IF(Table1[[#This Row],[Age]]&lt;18, "Teen"," ")))</f>
        <v>Adult</v>
      </c>
      <c r="F30" s="3">
        <v>321.74783000000002</v>
      </c>
      <c r="G30" s="2">
        <f>Table1[[#This Row],[Avg Time spent alone, by age of respondent in mins/dy]]/60</f>
        <v>5.3624638333333339</v>
      </c>
      <c r="H30" s="2">
        <f>(Table1[[#This Row],[Avg Time spent alone (Hrs/dy)]]*52)/12</f>
        <v>23.237343277777782</v>
      </c>
      <c r="I30" s="3">
        <v>39.107993999999998</v>
      </c>
      <c r="J30" s="1">
        <f>Table1[[#This Row],[Avg Time spent with friends, by age of respondent (United States)]]/60</f>
        <v>0.65179989999999999</v>
      </c>
      <c r="K30" s="3">
        <v>207.65651</v>
      </c>
      <c r="L30" s="1">
        <f>Table1[[#This Row],[Avg Time spent with children, by age of respondent (United States)]]/60</f>
        <v>3.4609418333333335</v>
      </c>
      <c r="M30">
        <v>55.288913999999998</v>
      </c>
      <c r="N30" s="1">
        <f>Table1[[#This Row],[Avg Time spent with with parents, siblings and other family, by age of respondent (United States)]]/60</f>
        <v>0.92148189999999996</v>
      </c>
      <c r="O30">
        <v>181.83144999999999</v>
      </c>
      <c r="P30" s="1">
        <f>Table1[[#This Row],[Avg Time spent with partner, by age of respondent (United States)]]/60</f>
        <v>3.0305241666666665</v>
      </c>
      <c r="Q30" s="1">
        <v>169.79687999999999</v>
      </c>
      <c r="R30" s="1">
        <f>Table1[[#This Row],[Avg Time spent with coworkers, by age of respondent (United States)]]/60</f>
        <v>2.8299479999999999</v>
      </c>
    </row>
    <row r="31" spans="1:18" x14ac:dyDescent="0.2">
      <c r="A31">
        <v>29</v>
      </c>
      <c r="B31" t="s">
        <v>10</v>
      </c>
      <c r="C31" t="s">
        <v>11</v>
      </c>
      <c r="D31">
        <v>44</v>
      </c>
      <c r="E31" t="str">
        <f>IF(Table1[[#This Row],[Age]]&gt;55,"Senior",IF(Table1[[#This Row],[Age]]&gt;=18,"Adult",IF(Table1[[#This Row],[Age]]&lt;18, "Teen"," ")))</f>
        <v>Adult</v>
      </c>
      <c r="F31" s="3">
        <v>312.69860999999997</v>
      </c>
      <c r="G31" s="2">
        <f>Table1[[#This Row],[Avg Time spent alone, by age of respondent in mins/dy]]/60</f>
        <v>5.2116434999999992</v>
      </c>
      <c r="H31" s="2">
        <f>(Table1[[#This Row],[Avg Time spent alone (Hrs/dy)]]*52)/12</f>
        <v>22.583788499999997</v>
      </c>
      <c r="I31" s="3">
        <v>38.859802000000002</v>
      </c>
      <c r="J31" s="1">
        <f>Table1[[#This Row],[Avg Time spent with friends, by age of respondent (United States)]]/60</f>
        <v>0.64766336666666668</v>
      </c>
      <c r="K31" s="3">
        <v>207.01961</v>
      </c>
      <c r="L31" s="1">
        <f>Table1[[#This Row],[Avg Time spent with children, by age of respondent (United States)]]/60</f>
        <v>3.4503268333333335</v>
      </c>
      <c r="M31">
        <v>54.224209000000002</v>
      </c>
      <c r="N31" s="1">
        <f>Table1[[#This Row],[Avg Time spent with with parents, siblings and other family, by age of respondent (United States)]]/60</f>
        <v>0.90373681666666672</v>
      </c>
      <c r="O31">
        <v>191.94835</v>
      </c>
      <c r="P31" s="1">
        <f>Table1[[#This Row],[Avg Time spent with partner, by age of respondent (United States)]]/60</f>
        <v>3.1991391666666669</v>
      </c>
      <c r="Q31" s="1">
        <v>182.13410999999999</v>
      </c>
      <c r="R31" s="1">
        <f>Table1[[#This Row],[Avg Time spent with coworkers, by age of respondent (United States)]]/60</f>
        <v>3.0355684999999997</v>
      </c>
    </row>
    <row r="32" spans="1:18" x14ac:dyDescent="0.2">
      <c r="A32">
        <v>30</v>
      </c>
      <c r="B32" t="s">
        <v>10</v>
      </c>
      <c r="C32" t="s">
        <v>11</v>
      </c>
      <c r="D32">
        <v>45</v>
      </c>
      <c r="E32" t="str">
        <f>IF(Table1[[#This Row],[Age]]&gt;55,"Senior",IF(Table1[[#This Row],[Age]]&gt;=18,"Adult",IF(Table1[[#This Row],[Age]]&lt;18, "Teen"," ")))</f>
        <v>Adult</v>
      </c>
      <c r="F32" s="3">
        <v>309.03582999999998</v>
      </c>
      <c r="G32" s="2">
        <f>Table1[[#This Row],[Avg Time spent alone, by age of respondent in mins/dy]]/60</f>
        <v>5.1505971666666666</v>
      </c>
      <c r="H32" s="2">
        <f>(Table1[[#This Row],[Avg Time spent alone (Hrs/dy)]]*52)/12</f>
        <v>22.31925438888889</v>
      </c>
      <c r="I32" s="3">
        <v>36.090995999999997</v>
      </c>
      <c r="J32" s="1">
        <f>Table1[[#This Row],[Avg Time spent with friends, by age of respondent (United States)]]/60</f>
        <v>0.60151659999999996</v>
      </c>
      <c r="K32" s="3">
        <v>199.21028000000001</v>
      </c>
      <c r="L32" s="1">
        <f>Table1[[#This Row],[Avg Time spent with children, by age of respondent (United States)]]/60</f>
        <v>3.3201713333333336</v>
      </c>
      <c r="M32">
        <v>58.068976999999997</v>
      </c>
      <c r="N32" s="1">
        <f>Table1[[#This Row],[Avg Time spent with with parents, siblings and other family, by age of respondent (United States)]]/60</f>
        <v>0.96781628333333325</v>
      </c>
      <c r="O32">
        <v>183.99062000000001</v>
      </c>
      <c r="P32" s="1">
        <f>Table1[[#This Row],[Avg Time spent with partner, by age of respondent (United States)]]/60</f>
        <v>3.0665103333333334</v>
      </c>
      <c r="Q32" s="1">
        <v>182.52716000000001</v>
      </c>
      <c r="R32" s="1">
        <f>Table1[[#This Row],[Avg Time spent with coworkers, by age of respondent (United States)]]/60</f>
        <v>3.0421193333333334</v>
      </c>
    </row>
    <row r="33" spans="1:18" x14ac:dyDescent="0.2">
      <c r="A33">
        <v>31</v>
      </c>
      <c r="B33" t="s">
        <v>10</v>
      </c>
      <c r="C33" t="s">
        <v>11</v>
      </c>
      <c r="D33">
        <v>46</v>
      </c>
      <c r="E33" t="str">
        <f>IF(Table1[[#This Row],[Age]]&gt;55,"Senior",IF(Table1[[#This Row],[Age]]&gt;=18,"Adult",IF(Table1[[#This Row],[Age]]&lt;18, "Teen"," ")))</f>
        <v>Adult</v>
      </c>
      <c r="F33" s="3">
        <v>326.78206999999998</v>
      </c>
      <c r="G33" s="2">
        <f>Table1[[#This Row],[Avg Time spent alone, by age of respondent in mins/dy]]/60</f>
        <v>5.4463678333333325</v>
      </c>
      <c r="H33" s="2">
        <f>(Table1[[#This Row],[Avg Time spent alone (Hrs/dy)]]*52)/12</f>
        <v>23.600927277777775</v>
      </c>
      <c r="I33" s="3">
        <v>37.459353999999998</v>
      </c>
      <c r="J33" s="1">
        <f>Table1[[#This Row],[Avg Time spent with friends, by age of respondent (United States)]]/60</f>
        <v>0.62432256666666663</v>
      </c>
      <c r="K33" s="3">
        <v>177.52652</v>
      </c>
      <c r="L33" s="1">
        <f>Table1[[#This Row],[Avg Time spent with children, by age of respondent (United States)]]/60</f>
        <v>2.9587753333333335</v>
      </c>
      <c r="M33">
        <v>54.798512000000002</v>
      </c>
      <c r="N33" s="1">
        <f>Table1[[#This Row],[Avg Time spent with with parents, siblings and other family, by age of respondent (United States)]]/60</f>
        <v>0.91330853333333339</v>
      </c>
      <c r="O33">
        <v>186.65195</v>
      </c>
      <c r="P33" s="1">
        <f>Table1[[#This Row],[Avg Time spent with partner, by age of respondent (United States)]]/60</f>
        <v>3.1108658333333334</v>
      </c>
      <c r="Q33" s="1">
        <v>179.01489000000001</v>
      </c>
      <c r="R33" s="1">
        <f>Table1[[#This Row],[Avg Time spent with coworkers, by age of respondent (United States)]]/60</f>
        <v>2.9835815000000001</v>
      </c>
    </row>
    <row r="34" spans="1:18" x14ac:dyDescent="0.2">
      <c r="A34">
        <v>32</v>
      </c>
      <c r="B34" t="s">
        <v>10</v>
      </c>
      <c r="C34" t="s">
        <v>11</v>
      </c>
      <c r="D34">
        <v>47</v>
      </c>
      <c r="E34" t="str">
        <f>IF(Table1[[#This Row],[Age]]&gt;55,"Senior",IF(Table1[[#This Row],[Age]]&gt;=18,"Adult",IF(Table1[[#This Row],[Age]]&lt;18, "Teen"," ")))</f>
        <v>Adult</v>
      </c>
      <c r="F34" s="3">
        <v>338.24756000000002</v>
      </c>
      <c r="G34" s="2">
        <f>Table1[[#This Row],[Avg Time spent alone, by age of respondent in mins/dy]]/60</f>
        <v>5.637459333333334</v>
      </c>
      <c r="H34" s="2">
        <f>(Table1[[#This Row],[Avg Time spent alone (Hrs/dy)]]*52)/12</f>
        <v>24.428990444444448</v>
      </c>
      <c r="I34" s="3">
        <v>39.243476999999999</v>
      </c>
      <c r="J34" s="1">
        <f>Table1[[#This Row],[Avg Time spent with friends, by age of respondent (United States)]]/60</f>
        <v>0.65405795</v>
      </c>
      <c r="K34" s="3">
        <v>168.43129999999999</v>
      </c>
      <c r="L34" s="1">
        <f>Table1[[#This Row],[Avg Time spent with children, by age of respondent (United States)]]/60</f>
        <v>2.8071883333333334</v>
      </c>
      <c r="M34">
        <v>60.089103999999999</v>
      </c>
      <c r="N34" s="1">
        <f>Table1[[#This Row],[Avg Time spent with with parents, siblings and other family, by age of respondent (United States)]]/60</f>
        <v>1.0014850666666666</v>
      </c>
      <c r="O34">
        <v>181.05563000000001</v>
      </c>
      <c r="P34" s="1">
        <f>Table1[[#This Row],[Avg Time spent with partner, by age of respondent (United States)]]/60</f>
        <v>3.0175938333333336</v>
      </c>
      <c r="Q34" s="1">
        <v>171.43033</v>
      </c>
      <c r="R34" s="1">
        <f>Table1[[#This Row],[Avg Time spent with coworkers, by age of respondent (United States)]]/60</f>
        <v>2.8571721666666665</v>
      </c>
    </row>
    <row r="35" spans="1:18" x14ac:dyDescent="0.2">
      <c r="A35">
        <v>33</v>
      </c>
      <c r="B35" t="s">
        <v>10</v>
      </c>
      <c r="C35" t="s">
        <v>11</v>
      </c>
      <c r="D35">
        <v>48</v>
      </c>
      <c r="E35" t="str">
        <f>IF(Table1[[#This Row],[Age]]&gt;55,"Senior",IF(Table1[[#This Row],[Age]]&gt;=18,"Adult",IF(Table1[[#This Row],[Age]]&lt;18, "Teen"," ")))</f>
        <v>Adult</v>
      </c>
      <c r="F35" s="3">
        <v>332.57619999999997</v>
      </c>
      <c r="G35" s="2">
        <f>Table1[[#This Row],[Avg Time spent alone, by age of respondent in mins/dy]]/60</f>
        <v>5.542936666666666</v>
      </c>
      <c r="H35" s="2">
        <f>(Table1[[#This Row],[Avg Time spent alone (Hrs/dy)]]*52)/12</f>
        <v>24.019392222222219</v>
      </c>
      <c r="I35" s="3">
        <v>33.357357</v>
      </c>
      <c r="J35" s="1">
        <f>Table1[[#This Row],[Avg Time spent with friends, by age of respondent (United States)]]/60</f>
        <v>0.55595594999999998</v>
      </c>
      <c r="K35" s="3">
        <v>157.297</v>
      </c>
      <c r="L35" s="1">
        <f>Table1[[#This Row],[Avg Time spent with children, by age of respondent (United States)]]/60</f>
        <v>2.6216166666666667</v>
      </c>
      <c r="M35">
        <v>58.556328000000001</v>
      </c>
      <c r="N35" s="1">
        <f>Table1[[#This Row],[Avg Time spent with with parents, siblings and other family, by age of respondent (United States)]]/60</f>
        <v>0.9759388</v>
      </c>
      <c r="O35">
        <v>197.96496999999999</v>
      </c>
      <c r="P35" s="1">
        <f>Table1[[#This Row],[Avg Time spent with partner, by age of respondent (United States)]]/60</f>
        <v>3.2994161666666666</v>
      </c>
      <c r="Q35" s="1">
        <v>170.06846999999999</v>
      </c>
      <c r="R35" s="1">
        <f>Table1[[#This Row],[Avg Time spent with coworkers, by age of respondent (United States)]]/60</f>
        <v>2.8344744999999998</v>
      </c>
    </row>
    <row r="36" spans="1:18" x14ac:dyDescent="0.2">
      <c r="A36">
        <v>34</v>
      </c>
      <c r="B36" t="s">
        <v>10</v>
      </c>
      <c r="C36" t="s">
        <v>11</v>
      </c>
      <c r="D36">
        <v>49</v>
      </c>
      <c r="E36" t="str">
        <f>IF(Table1[[#This Row],[Age]]&gt;55,"Senior",IF(Table1[[#This Row],[Age]]&gt;=18,"Adult",IF(Table1[[#This Row],[Age]]&lt;18, "Teen"," ")))</f>
        <v>Adult</v>
      </c>
      <c r="F36" s="3">
        <v>339.72600999999997</v>
      </c>
      <c r="G36" s="2">
        <f>Table1[[#This Row],[Avg Time spent alone, by age of respondent in mins/dy]]/60</f>
        <v>5.6621001666666659</v>
      </c>
      <c r="H36" s="2">
        <f>(Table1[[#This Row],[Avg Time spent alone (Hrs/dy)]]*52)/12</f>
        <v>24.535767388888885</v>
      </c>
      <c r="I36" s="3">
        <v>37.315029000000003</v>
      </c>
      <c r="J36" s="1">
        <f>Table1[[#This Row],[Avg Time spent with friends, by age of respondent (United States)]]/60</f>
        <v>0.62191715000000003</v>
      </c>
      <c r="K36" s="3">
        <v>132.68301</v>
      </c>
      <c r="L36" s="1">
        <f>Table1[[#This Row],[Avg Time spent with children, by age of respondent (United States)]]/60</f>
        <v>2.2113834999999997</v>
      </c>
      <c r="M36">
        <v>58.636409999999998</v>
      </c>
      <c r="N36" s="1">
        <f>Table1[[#This Row],[Avg Time spent with with parents, siblings and other family, by age of respondent (United States)]]/60</f>
        <v>0.97727350000000002</v>
      </c>
      <c r="O36">
        <v>194.11001999999999</v>
      </c>
      <c r="P36" s="1">
        <f>Table1[[#This Row],[Avg Time spent with partner, by age of respondent (United States)]]/60</f>
        <v>3.2351669999999997</v>
      </c>
      <c r="Q36" s="1">
        <v>187.72957</v>
      </c>
      <c r="R36" s="1">
        <f>Table1[[#This Row],[Avg Time spent with coworkers, by age of respondent (United States)]]/60</f>
        <v>3.1288261666666668</v>
      </c>
    </row>
    <row r="37" spans="1:18" x14ac:dyDescent="0.2">
      <c r="A37">
        <v>35</v>
      </c>
      <c r="B37" t="s">
        <v>10</v>
      </c>
      <c r="C37" t="s">
        <v>11</v>
      </c>
      <c r="D37">
        <v>50</v>
      </c>
      <c r="E37" t="str">
        <f>IF(Table1[[#This Row],[Age]]&gt;55,"Senior",IF(Table1[[#This Row],[Age]]&gt;=18,"Adult",IF(Table1[[#This Row],[Age]]&lt;18, "Teen"," ")))</f>
        <v>Adult</v>
      </c>
      <c r="F37" s="3">
        <v>361.14328</v>
      </c>
      <c r="G37" s="2">
        <f>Table1[[#This Row],[Avg Time spent alone, by age of respondent in mins/dy]]/60</f>
        <v>6.0190546666666664</v>
      </c>
      <c r="H37" s="2">
        <f>(Table1[[#This Row],[Avg Time spent alone (Hrs/dy)]]*52)/12</f>
        <v>26.08257022222222</v>
      </c>
      <c r="I37" s="3">
        <v>28.917883</v>
      </c>
      <c r="J37" s="1">
        <f>Table1[[#This Row],[Avg Time spent with friends, by age of respondent (United States)]]/60</f>
        <v>0.48196471666666668</v>
      </c>
      <c r="K37" s="3">
        <v>132.44537</v>
      </c>
      <c r="L37" s="1">
        <f>Table1[[#This Row],[Avg Time spent with children, by age of respondent (United States)]]/60</f>
        <v>2.2074228333333332</v>
      </c>
      <c r="M37">
        <v>65.362938</v>
      </c>
      <c r="N37" s="1">
        <f>Table1[[#This Row],[Avg Time spent with with parents, siblings and other family, by age of respondent (United States)]]/60</f>
        <v>1.0893823</v>
      </c>
      <c r="O37">
        <v>174.92821000000001</v>
      </c>
      <c r="P37" s="1">
        <f>Table1[[#This Row],[Avg Time spent with partner, by age of respondent (United States)]]/60</f>
        <v>2.9154701666666667</v>
      </c>
      <c r="Q37" s="1">
        <v>168.18440000000001</v>
      </c>
      <c r="R37" s="1">
        <f>Table1[[#This Row],[Avg Time spent with coworkers, by age of respondent (United States)]]/60</f>
        <v>2.8030733333333333</v>
      </c>
    </row>
    <row r="38" spans="1:18" x14ac:dyDescent="0.2">
      <c r="A38">
        <v>36</v>
      </c>
      <c r="B38" t="s">
        <v>10</v>
      </c>
      <c r="C38" t="s">
        <v>11</v>
      </c>
      <c r="D38">
        <v>51</v>
      </c>
      <c r="E38" t="str">
        <f>IF(Table1[[#This Row],[Age]]&gt;55,"Senior",IF(Table1[[#This Row],[Age]]&gt;=18,"Adult",IF(Table1[[#This Row],[Age]]&lt;18, "Teen"," ")))</f>
        <v>Adult</v>
      </c>
      <c r="F38" s="3">
        <v>368.59145999999998</v>
      </c>
      <c r="G38" s="2">
        <f>Table1[[#This Row],[Avg Time spent alone, by age of respondent in mins/dy]]/60</f>
        <v>6.1431909999999998</v>
      </c>
      <c r="H38" s="2">
        <f>(Table1[[#This Row],[Avg Time spent alone (Hrs/dy)]]*52)/12</f>
        <v>26.62049433333333</v>
      </c>
      <c r="I38" s="3">
        <v>35.627602000000003</v>
      </c>
      <c r="J38" s="1">
        <f>Table1[[#This Row],[Avg Time spent with friends, by age of respondent (United States)]]/60</f>
        <v>0.59379336666666671</v>
      </c>
      <c r="K38" s="3">
        <v>123.67976</v>
      </c>
      <c r="L38" s="1">
        <f>Table1[[#This Row],[Avg Time spent with children, by age of respondent (United States)]]/60</f>
        <v>2.0613293333333336</v>
      </c>
      <c r="M38">
        <v>62.211753999999999</v>
      </c>
      <c r="N38" s="1">
        <f>Table1[[#This Row],[Avg Time spent with with parents, siblings and other family, by age of respondent (United States)]]/60</f>
        <v>1.0368625666666667</v>
      </c>
      <c r="O38">
        <v>187.80591999999999</v>
      </c>
      <c r="P38" s="1">
        <f>Table1[[#This Row],[Avg Time spent with partner, by age of respondent (United States)]]/60</f>
        <v>3.1300986666666666</v>
      </c>
      <c r="Q38" s="1">
        <v>172.19505000000001</v>
      </c>
      <c r="R38" s="1">
        <f>Table1[[#This Row],[Avg Time spent with coworkers, by age of respondent (United States)]]/60</f>
        <v>2.8699175000000001</v>
      </c>
    </row>
    <row r="39" spans="1:18" x14ac:dyDescent="0.2">
      <c r="A39">
        <v>37</v>
      </c>
      <c r="B39" t="s">
        <v>10</v>
      </c>
      <c r="C39" t="s">
        <v>11</v>
      </c>
      <c r="D39">
        <v>52</v>
      </c>
      <c r="E39" t="str">
        <f>IF(Table1[[#This Row],[Age]]&gt;55,"Senior",IF(Table1[[#This Row],[Age]]&gt;=18,"Adult",IF(Table1[[#This Row],[Age]]&lt;18, "Teen"," ")))</f>
        <v>Adult</v>
      </c>
      <c r="F39" s="3">
        <v>380.84084999999999</v>
      </c>
      <c r="G39" s="2">
        <f>Table1[[#This Row],[Avg Time spent alone, by age of respondent in mins/dy]]/60</f>
        <v>6.3473474999999997</v>
      </c>
      <c r="H39" s="2">
        <f>(Table1[[#This Row],[Avg Time spent alone (Hrs/dy)]]*52)/12</f>
        <v>27.5051725</v>
      </c>
      <c r="I39" s="3">
        <v>33.961196999999999</v>
      </c>
      <c r="J39" s="1">
        <f>Table1[[#This Row],[Avg Time spent with friends, by age of respondent (United States)]]/60</f>
        <v>0.56601994999999994</v>
      </c>
      <c r="K39" s="3">
        <v>102.66885000000001</v>
      </c>
      <c r="L39" s="1">
        <f>Table1[[#This Row],[Avg Time spent with children, by age of respondent (United States)]]/60</f>
        <v>1.7111475</v>
      </c>
      <c r="M39">
        <v>65.243995999999996</v>
      </c>
      <c r="N39" s="1">
        <f>Table1[[#This Row],[Avg Time spent with with parents, siblings and other family, by age of respondent (United States)]]/60</f>
        <v>1.0873999333333333</v>
      </c>
      <c r="O39">
        <v>190.51634000000001</v>
      </c>
      <c r="P39" s="1">
        <f>Table1[[#This Row],[Avg Time spent with partner, by age of respondent (United States)]]/60</f>
        <v>3.1752723333333335</v>
      </c>
      <c r="Q39" s="1">
        <v>176.08770999999999</v>
      </c>
      <c r="R39" s="1">
        <f>Table1[[#This Row],[Avg Time spent with coworkers, by age of respondent (United States)]]/60</f>
        <v>2.9347951666666665</v>
      </c>
    </row>
    <row r="40" spans="1:18" x14ac:dyDescent="0.2">
      <c r="A40">
        <v>38</v>
      </c>
      <c r="B40" t="s">
        <v>10</v>
      </c>
      <c r="C40" t="s">
        <v>11</v>
      </c>
      <c r="D40">
        <v>53</v>
      </c>
      <c r="E40" t="str">
        <f>IF(Table1[[#This Row],[Age]]&gt;55,"Senior",IF(Table1[[#This Row],[Age]]&gt;=18,"Adult",IF(Table1[[#This Row],[Age]]&lt;18, "Teen"," ")))</f>
        <v>Adult</v>
      </c>
      <c r="F40" s="3">
        <v>372.17041</v>
      </c>
      <c r="G40" s="2">
        <f>Table1[[#This Row],[Avg Time spent alone, by age of respondent in mins/dy]]/60</f>
        <v>6.2028401666666664</v>
      </c>
      <c r="H40" s="2">
        <f>(Table1[[#This Row],[Avg Time spent alone (Hrs/dy)]]*52)/12</f>
        <v>26.878974055555556</v>
      </c>
      <c r="I40" s="3">
        <v>31.585169</v>
      </c>
      <c r="J40" s="1">
        <f>Table1[[#This Row],[Avg Time spent with friends, by age of respondent (United States)]]/60</f>
        <v>0.52641948333333333</v>
      </c>
      <c r="K40" s="3">
        <v>102.3604</v>
      </c>
      <c r="L40" s="1">
        <f>Table1[[#This Row],[Avg Time spent with children, by age of respondent (United States)]]/60</f>
        <v>1.7060066666666667</v>
      </c>
      <c r="M40">
        <v>59.573872000000001</v>
      </c>
      <c r="N40" s="1">
        <f>Table1[[#This Row],[Avg Time spent with with parents, siblings and other family, by age of respondent (United States)]]/60</f>
        <v>0.99289786666666668</v>
      </c>
      <c r="O40">
        <v>188.71446</v>
      </c>
      <c r="P40" s="1">
        <f>Table1[[#This Row],[Avg Time spent with partner, by age of respondent (United States)]]/60</f>
        <v>3.145241</v>
      </c>
      <c r="Q40" s="1">
        <v>168.29804999999999</v>
      </c>
      <c r="R40" s="1">
        <f>Table1[[#This Row],[Avg Time spent with coworkers, by age of respondent (United States)]]/60</f>
        <v>2.8049674999999996</v>
      </c>
    </row>
    <row r="41" spans="1:18" x14ac:dyDescent="0.2">
      <c r="A41">
        <v>39</v>
      </c>
      <c r="B41" t="s">
        <v>10</v>
      </c>
      <c r="C41" t="s">
        <v>11</v>
      </c>
      <c r="D41">
        <v>54</v>
      </c>
      <c r="E41" t="str">
        <f>IF(Table1[[#This Row],[Age]]&gt;55,"Senior",IF(Table1[[#This Row],[Age]]&gt;=18,"Adult",IF(Table1[[#This Row],[Age]]&lt;18, "Teen"," ")))</f>
        <v>Adult</v>
      </c>
      <c r="F41" s="3">
        <v>377.70459</v>
      </c>
      <c r="G41" s="2">
        <f>Table1[[#This Row],[Avg Time spent alone, by age of respondent in mins/dy]]/60</f>
        <v>6.2950764999999995</v>
      </c>
      <c r="H41" s="2">
        <f>(Table1[[#This Row],[Avg Time spent alone (Hrs/dy)]]*52)/12</f>
        <v>27.278664833333334</v>
      </c>
      <c r="I41" s="3">
        <v>34.837147000000002</v>
      </c>
      <c r="J41" s="1">
        <f>Table1[[#This Row],[Avg Time spent with friends, by age of respondent (United States)]]/60</f>
        <v>0.58061911666666666</v>
      </c>
      <c r="K41" s="3">
        <v>89.755820999999997</v>
      </c>
      <c r="L41" s="1">
        <f>Table1[[#This Row],[Avg Time spent with children, by age of respondent (United States)]]/60</f>
        <v>1.4959303499999999</v>
      </c>
      <c r="M41">
        <v>60.021785999999999</v>
      </c>
      <c r="N41" s="1">
        <f>Table1[[#This Row],[Avg Time spent with with parents, siblings and other family, by age of respondent (United States)]]/60</f>
        <v>1.0003630999999999</v>
      </c>
      <c r="O41">
        <v>182.88980000000001</v>
      </c>
      <c r="P41" s="1">
        <f>Table1[[#This Row],[Avg Time spent with partner, by age of respondent (United States)]]/60</f>
        <v>3.0481633333333336</v>
      </c>
      <c r="Q41" s="1">
        <v>184.43581</v>
      </c>
      <c r="R41" s="1">
        <f>Table1[[#This Row],[Avg Time spent with coworkers, by age of respondent (United States)]]/60</f>
        <v>3.0739301666666665</v>
      </c>
    </row>
    <row r="42" spans="1:18" x14ac:dyDescent="0.2">
      <c r="A42">
        <v>40</v>
      </c>
      <c r="B42" t="s">
        <v>10</v>
      </c>
      <c r="C42" t="s">
        <v>11</v>
      </c>
      <c r="D42">
        <v>55</v>
      </c>
      <c r="E42" t="str">
        <f>IF(Table1[[#This Row],[Age]]&gt;55,"Senior",IF(Table1[[#This Row],[Age]]&gt;=18,"Adult",IF(Table1[[#This Row],[Age]]&lt;18, "Teen"," ")))</f>
        <v>Adult</v>
      </c>
      <c r="F42" s="3">
        <v>384.14532000000003</v>
      </c>
      <c r="G42" s="2">
        <f>Table1[[#This Row],[Avg Time spent alone, by age of respondent in mins/dy]]/60</f>
        <v>6.4024220000000005</v>
      </c>
      <c r="H42" s="2">
        <f>(Table1[[#This Row],[Avg Time spent alone (Hrs/dy)]]*52)/12</f>
        <v>27.743828666666669</v>
      </c>
      <c r="I42" s="3">
        <v>33.079143999999999</v>
      </c>
      <c r="J42" s="1">
        <f>Table1[[#This Row],[Avg Time spent with friends, by age of respondent (United States)]]/60</f>
        <v>0.55131906666666664</v>
      </c>
      <c r="K42" s="3">
        <v>88.129920999999996</v>
      </c>
      <c r="L42" s="1">
        <f>Table1[[#This Row],[Avg Time spent with children, by age of respondent (United States)]]/60</f>
        <v>1.4688320166666666</v>
      </c>
      <c r="M42">
        <v>60.739654999999999</v>
      </c>
      <c r="N42" s="1">
        <f>Table1[[#This Row],[Avg Time spent with with parents, siblings and other family, by age of respondent (United States)]]/60</f>
        <v>1.0123275833333334</v>
      </c>
      <c r="O42">
        <v>184.38846000000001</v>
      </c>
      <c r="P42" s="1">
        <f>Table1[[#This Row],[Avg Time spent with partner, by age of respondent (United States)]]/60</f>
        <v>3.0731410000000001</v>
      </c>
      <c r="Q42" s="1">
        <v>162.92227</v>
      </c>
      <c r="R42" s="1">
        <f>Table1[[#This Row],[Avg Time spent with coworkers, by age of respondent (United States)]]/60</f>
        <v>2.7153711666666664</v>
      </c>
    </row>
    <row r="43" spans="1:18" x14ac:dyDescent="0.2">
      <c r="A43">
        <v>41</v>
      </c>
      <c r="B43" t="s">
        <v>10</v>
      </c>
      <c r="C43" t="s">
        <v>11</v>
      </c>
      <c r="D43">
        <v>56</v>
      </c>
      <c r="E43" t="str">
        <f>IF(Table1[[#This Row],[Age]]&gt;55,"Senior",IF(Table1[[#This Row],[Age]]&gt;=18,"Adult",IF(Table1[[#This Row],[Age]]&lt;18, "Teen"," ")))</f>
        <v>Senior</v>
      </c>
      <c r="F43" s="3">
        <v>387.00711000000001</v>
      </c>
      <c r="G43" s="2">
        <f>Table1[[#This Row],[Avg Time spent alone, by age of respondent in mins/dy]]/60</f>
        <v>6.4501185000000003</v>
      </c>
      <c r="H43" s="2">
        <f>(Table1[[#This Row],[Avg Time spent alone (Hrs/dy)]]*52)/12</f>
        <v>27.9505135</v>
      </c>
      <c r="I43" s="3">
        <v>36.820247999999999</v>
      </c>
      <c r="J43" s="1">
        <f>Table1[[#This Row],[Avg Time spent with friends, by age of respondent (United States)]]/60</f>
        <v>0.61367079999999996</v>
      </c>
      <c r="K43" s="3">
        <v>78.608688000000001</v>
      </c>
      <c r="L43" s="1">
        <f>Table1[[#This Row],[Avg Time spent with children, by age of respondent (United States)]]/60</f>
        <v>1.3101448</v>
      </c>
      <c r="M43">
        <v>66.083549000000005</v>
      </c>
      <c r="N43" s="1">
        <f>Table1[[#This Row],[Avg Time spent with with parents, siblings and other family, by age of respondent (United States)]]/60</f>
        <v>1.1013924833333335</v>
      </c>
      <c r="O43">
        <v>195.93608</v>
      </c>
      <c r="P43" s="1">
        <f>Table1[[#This Row],[Avg Time spent with partner, by age of respondent (United States)]]/60</f>
        <v>3.2656013333333336</v>
      </c>
      <c r="Q43" s="1">
        <v>154.11407</v>
      </c>
      <c r="R43" s="1">
        <f>Table1[[#This Row],[Avg Time spent with coworkers, by age of respondent (United States)]]/60</f>
        <v>2.5685678333333333</v>
      </c>
    </row>
    <row r="44" spans="1:18" x14ac:dyDescent="0.2">
      <c r="A44">
        <v>42</v>
      </c>
      <c r="B44" t="s">
        <v>10</v>
      </c>
      <c r="C44" t="s">
        <v>11</v>
      </c>
      <c r="D44">
        <v>57</v>
      </c>
      <c r="E44" t="str">
        <f>IF(Table1[[#This Row],[Age]]&gt;55,"Senior",IF(Table1[[#This Row],[Age]]&gt;=18,"Adult",IF(Table1[[#This Row],[Age]]&lt;18, "Teen"," ")))</f>
        <v>Senior</v>
      </c>
      <c r="F44" s="3">
        <v>399.18466000000001</v>
      </c>
      <c r="G44" s="2">
        <f>Table1[[#This Row],[Avg Time spent alone, by age of respondent in mins/dy]]/60</f>
        <v>6.6530776666666664</v>
      </c>
      <c r="H44" s="2">
        <f>(Table1[[#This Row],[Avg Time spent alone (Hrs/dy)]]*52)/12</f>
        <v>28.830003222222221</v>
      </c>
      <c r="I44" s="3">
        <v>31.479084</v>
      </c>
      <c r="J44" s="1">
        <f>Table1[[#This Row],[Avg Time spent with friends, by age of respondent (United States)]]/60</f>
        <v>0.52465139999999999</v>
      </c>
      <c r="K44" s="3">
        <v>73.898285000000001</v>
      </c>
      <c r="L44" s="1">
        <f>Table1[[#This Row],[Avg Time spent with children, by age of respondent (United States)]]/60</f>
        <v>1.2316380833333334</v>
      </c>
      <c r="M44">
        <v>58.831004999999998</v>
      </c>
      <c r="N44" s="1">
        <f>Table1[[#This Row],[Avg Time spent with with parents, siblings and other family, by age of respondent (United States)]]/60</f>
        <v>0.98051674999999994</v>
      </c>
      <c r="O44">
        <v>185.31619000000001</v>
      </c>
      <c r="P44" s="1">
        <f>Table1[[#This Row],[Avg Time spent with partner, by age of respondent (United States)]]/60</f>
        <v>3.0886031666666667</v>
      </c>
      <c r="Q44" s="1">
        <v>157.73421999999999</v>
      </c>
      <c r="R44" s="1">
        <f>Table1[[#This Row],[Avg Time spent with coworkers, by age of respondent (United States)]]/60</f>
        <v>2.6289036666666665</v>
      </c>
    </row>
    <row r="45" spans="1:18" x14ac:dyDescent="0.2">
      <c r="A45">
        <v>43</v>
      </c>
      <c r="B45" t="s">
        <v>10</v>
      </c>
      <c r="C45" t="s">
        <v>11</v>
      </c>
      <c r="D45">
        <v>58</v>
      </c>
      <c r="E45" t="str">
        <f>IF(Table1[[#This Row],[Age]]&gt;55,"Senior",IF(Table1[[#This Row],[Age]]&gt;=18,"Adult",IF(Table1[[#This Row],[Age]]&lt;18, "Teen"," ")))</f>
        <v>Senior</v>
      </c>
      <c r="F45" s="3">
        <v>409.77731</v>
      </c>
      <c r="G45" s="2">
        <f>Table1[[#This Row],[Avg Time spent alone, by age of respondent in mins/dy]]/60</f>
        <v>6.8296218333333334</v>
      </c>
      <c r="H45" s="2">
        <f>(Table1[[#This Row],[Avg Time spent alone (Hrs/dy)]]*52)/12</f>
        <v>29.595027944444443</v>
      </c>
      <c r="I45" s="3">
        <v>35.275599999999997</v>
      </c>
      <c r="J45" s="1">
        <f>Table1[[#This Row],[Avg Time spent with friends, by age of respondent (United States)]]/60</f>
        <v>0.5879266666666666</v>
      </c>
      <c r="K45" s="3">
        <v>68.309760999999995</v>
      </c>
      <c r="L45" s="1">
        <f>Table1[[#This Row],[Avg Time spent with children, by age of respondent (United States)]]/60</f>
        <v>1.1384960166666667</v>
      </c>
      <c r="M45">
        <v>65.851310999999995</v>
      </c>
      <c r="N45" s="1">
        <f>Table1[[#This Row],[Avg Time spent with with parents, siblings and other family, by age of respondent (United States)]]/60</f>
        <v>1.0975218499999999</v>
      </c>
      <c r="O45">
        <v>186.54398</v>
      </c>
      <c r="P45" s="1">
        <f>Table1[[#This Row],[Avg Time spent with partner, by age of respondent (United States)]]/60</f>
        <v>3.1090663333333333</v>
      </c>
      <c r="Q45" s="1">
        <v>140.36014</v>
      </c>
      <c r="R45" s="1">
        <f>Table1[[#This Row],[Avg Time spent with coworkers, by age of respondent (United States)]]/60</f>
        <v>2.3393356666666665</v>
      </c>
    </row>
    <row r="46" spans="1:18" x14ac:dyDescent="0.2">
      <c r="A46">
        <v>44</v>
      </c>
      <c r="B46" t="s">
        <v>10</v>
      </c>
      <c r="C46" t="s">
        <v>11</v>
      </c>
      <c r="D46">
        <v>59</v>
      </c>
      <c r="E46" t="str">
        <f>IF(Table1[[#This Row],[Age]]&gt;55,"Senior",IF(Table1[[#This Row],[Age]]&gt;=18,"Adult",IF(Table1[[#This Row],[Age]]&lt;18, "Teen"," ")))</f>
        <v>Senior</v>
      </c>
      <c r="F46" s="3">
        <v>411.51978000000003</v>
      </c>
      <c r="G46" s="2">
        <f>Table1[[#This Row],[Avg Time spent alone, by age of respondent in mins/dy]]/60</f>
        <v>6.8586630000000008</v>
      </c>
      <c r="H46" s="2">
        <f>(Table1[[#This Row],[Avg Time spent alone (Hrs/dy)]]*52)/12</f>
        <v>29.720873000000001</v>
      </c>
      <c r="I46" s="3">
        <v>29.068735</v>
      </c>
      <c r="J46" s="1">
        <f>Table1[[#This Row],[Avg Time spent with friends, by age of respondent (United States)]]/60</f>
        <v>0.48447891666666665</v>
      </c>
      <c r="K46" s="3">
        <v>70.334311999999997</v>
      </c>
      <c r="L46" s="1">
        <f>Table1[[#This Row],[Avg Time spent with children, by age of respondent (United States)]]/60</f>
        <v>1.1722385333333334</v>
      </c>
      <c r="M46">
        <v>67.322806999999997</v>
      </c>
      <c r="N46" s="1">
        <f>Table1[[#This Row],[Avg Time spent with with parents, siblings and other family, by age of respondent (United States)]]/60</f>
        <v>1.1220467833333332</v>
      </c>
      <c r="O46">
        <v>199.87038999999999</v>
      </c>
      <c r="P46" s="1">
        <f>Table1[[#This Row],[Avg Time spent with partner, by age of respondent (United States)]]/60</f>
        <v>3.3311731666666664</v>
      </c>
      <c r="Q46" s="1">
        <v>140.17371</v>
      </c>
      <c r="R46" s="1">
        <f>Table1[[#This Row],[Avg Time spent with coworkers, by age of respondent (United States)]]/60</f>
        <v>2.3362284999999998</v>
      </c>
    </row>
    <row r="47" spans="1:18" x14ac:dyDescent="0.2">
      <c r="A47">
        <v>45</v>
      </c>
      <c r="B47" t="s">
        <v>10</v>
      </c>
      <c r="C47" t="s">
        <v>11</v>
      </c>
      <c r="D47">
        <v>60</v>
      </c>
      <c r="E47" t="str">
        <f>IF(Table1[[#This Row],[Age]]&gt;55,"Senior",IF(Table1[[#This Row],[Age]]&gt;=18,"Adult",IF(Table1[[#This Row],[Age]]&lt;18, "Teen"," ")))</f>
        <v>Senior</v>
      </c>
      <c r="F47" s="3">
        <v>413.32019000000003</v>
      </c>
      <c r="G47" s="2">
        <f>Table1[[#This Row],[Avg Time spent alone, by age of respondent in mins/dy]]/60</f>
        <v>6.888669833333334</v>
      </c>
      <c r="H47" s="2">
        <f>(Table1[[#This Row],[Avg Time spent alone (Hrs/dy)]]*52)/12</f>
        <v>29.850902611111113</v>
      </c>
      <c r="I47" s="3">
        <v>35.946429999999999</v>
      </c>
      <c r="J47" s="1">
        <f>Table1[[#This Row],[Avg Time spent with friends, by age of respondent (United States)]]/60</f>
        <v>0.59910716666666664</v>
      </c>
      <c r="K47" s="3">
        <v>61.933525000000003</v>
      </c>
      <c r="L47" s="1">
        <f>Table1[[#This Row],[Avg Time spent with children, by age of respondent (United States)]]/60</f>
        <v>1.0322254166666667</v>
      </c>
      <c r="M47">
        <v>65.528785999999997</v>
      </c>
      <c r="N47" s="1">
        <f>Table1[[#This Row],[Avg Time spent with with parents, siblings and other family, by age of respondent (United States)]]/60</f>
        <v>1.0921464333333333</v>
      </c>
      <c r="O47">
        <v>204.63686999999999</v>
      </c>
      <c r="P47" s="1">
        <f>Table1[[#This Row],[Avg Time spent with partner, by age of respondent (United States)]]/60</f>
        <v>3.4106144999999999</v>
      </c>
      <c r="Q47" s="1">
        <v>125.92768</v>
      </c>
      <c r="R47" s="1">
        <f>Table1[[#This Row],[Avg Time spent with coworkers, by age of respondent (United States)]]/60</f>
        <v>2.0987946666666666</v>
      </c>
    </row>
    <row r="48" spans="1:18" x14ac:dyDescent="0.2">
      <c r="A48">
        <v>46</v>
      </c>
      <c r="B48" t="s">
        <v>10</v>
      </c>
      <c r="C48" t="s">
        <v>11</v>
      </c>
      <c r="D48">
        <v>61</v>
      </c>
      <c r="E48" t="str">
        <f>IF(Table1[[#This Row],[Age]]&gt;55,"Senior",IF(Table1[[#This Row],[Age]]&gt;=18,"Adult",IF(Table1[[#This Row],[Age]]&lt;18, "Teen"," ")))</f>
        <v>Senior</v>
      </c>
      <c r="F48" s="3">
        <v>414.82727</v>
      </c>
      <c r="G48" s="2">
        <f>Table1[[#This Row],[Avg Time spent alone, by age of respondent in mins/dy]]/60</f>
        <v>6.9137878333333331</v>
      </c>
      <c r="H48" s="2">
        <f>(Table1[[#This Row],[Avg Time spent alone (Hrs/dy)]]*52)/12</f>
        <v>29.959747277777776</v>
      </c>
      <c r="I48" s="3">
        <v>32.807606</v>
      </c>
      <c r="J48" s="1">
        <f>Table1[[#This Row],[Avg Time spent with friends, by age of respondent (United States)]]/60</f>
        <v>0.5467934333333333</v>
      </c>
      <c r="K48" s="3">
        <v>71.076340000000002</v>
      </c>
      <c r="L48" s="1">
        <f>Table1[[#This Row],[Avg Time spent with children, by age of respondent (United States)]]/60</f>
        <v>1.1846056666666667</v>
      </c>
      <c r="M48">
        <v>60.896008000000002</v>
      </c>
      <c r="N48" s="1">
        <f>Table1[[#This Row],[Avg Time spent with with parents, siblings and other family, by age of respondent (United States)]]/60</f>
        <v>1.0149334666666667</v>
      </c>
      <c r="O48">
        <v>205.22923</v>
      </c>
      <c r="P48" s="1">
        <f>Table1[[#This Row],[Avg Time spent with partner, by age of respondent (United States)]]/60</f>
        <v>3.4204871666666667</v>
      </c>
      <c r="Q48" s="1">
        <v>126.77782000000001</v>
      </c>
      <c r="R48" s="1">
        <f>Table1[[#This Row],[Avg Time spent with coworkers, by age of respondent (United States)]]/60</f>
        <v>2.1129636666666669</v>
      </c>
    </row>
    <row r="49" spans="1:18" x14ac:dyDescent="0.2">
      <c r="A49">
        <v>47</v>
      </c>
      <c r="B49" t="s">
        <v>10</v>
      </c>
      <c r="C49" t="s">
        <v>11</v>
      </c>
      <c r="D49">
        <v>62</v>
      </c>
      <c r="E49" t="str">
        <f>IF(Table1[[#This Row],[Age]]&gt;55,"Senior",IF(Table1[[#This Row],[Age]]&gt;=18,"Adult",IF(Table1[[#This Row],[Age]]&lt;18, "Teen"," ")))</f>
        <v>Senior</v>
      </c>
      <c r="F49" s="3">
        <v>425.22039999999998</v>
      </c>
      <c r="G49" s="2">
        <f>Table1[[#This Row],[Avg Time spent alone, by age of respondent in mins/dy]]/60</f>
        <v>7.0870066666666665</v>
      </c>
      <c r="H49" s="2">
        <f>(Table1[[#This Row],[Avg Time spent alone (Hrs/dy)]]*52)/12</f>
        <v>30.710362222222219</v>
      </c>
      <c r="I49" s="3">
        <v>34.453567999999997</v>
      </c>
      <c r="J49" s="1">
        <f>Table1[[#This Row],[Avg Time spent with friends, by age of respondent (United States)]]/60</f>
        <v>0.57422613333333328</v>
      </c>
      <c r="K49" s="3">
        <v>57.484366999999999</v>
      </c>
      <c r="L49" s="1">
        <f>Table1[[#This Row],[Avg Time spent with children, by age of respondent (United States)]]/60</f>
        <v>0.95807278333333334</v>
      </c>
      <c r="M49">
        <v>56.583903999999997</v>
      </c>
      <c r="N49" s="1">
        <f>Table1[[#This Row],[Avg Time spent with with parents, siblings and other family, by age of respondent (United States)]]/60</f>
        <v>0.94306506666666656</v>
      </c>
      <c r="O49">
        <v>224.05167</v>
      </c>
      <c r="P49" s="1">
        <f>Table1[[#This Row],[Avg Time spent with partner, by age of respondent (United States)]]/60</f>
        <v>3.7341945000000001</v>
      </c>
      <c r="Q49" s="1">
        <v>96.651877999999996</v>
      </c>
      <c r="R49" s="1">
        <f>Table1[[#This Row],[Avg Time spent with coworkers, by age of respondent (United States)]]/60</f>
        <v>1.6108646333333332</v>
      </c>
    </row>
    <row r="50" spans="1:18" x14ac:dyDescent="0.2">
      <c r="A50">
        <v>48</v>
      </c>
      <c r="B50" t="s">
        <v>10</v>
      </c>
      <c r="C50" t="s">
        <v>11</v>
      </c>
      <c r="D50">
        <v>63</v>
      </c>
      <c r="E50" t="str">
        <f>IF(Table1[[#This Row],[Age]]&gt;55,"Senior",IF(Table1[[#This Row],[Age]]&gt;=18,"Adult",IF(Table1[[#This Row],[Age]]&lt;18, "Teen"," ")))</f>
        <v>Senior</v>
      </c>
      <c r="F50" s="3">
        <v>430.51067999999998</v>
      </c>
      <c r="G50" s="2">
        <f>Table1[[#This Row],[Avg Time spent alone, by age of respondent in mins/dy]]/60</f>
        <v>7.1751779999999998</v>
      </c>
      <c r="H50" s="2">
        <f>(Table1[[#This Row],[Avg Time spent alone (Hrs/dy)]]*52)/12</f>
        <v>31.092438000000001</v>
      </c>
      <c r="I50" s="3">
        <v>36.147517999999998</v>
      </c>
      <c r="J50" s="1">
        <f>Table1[[#This Row],[Avg Time spent with friends, by age of respondent (United States)]]/60</f>
        <v>0.60245863333333327</v>
      </c>
      <c r="K50" s="3">
        <v>62.510818</v>
      </c>
      <c r="L50" s="1">
        <f>Table1[[#This Row],[Avg Time spent with children, by age of respondent (United States)]]/60</f>
        <v>1.0418469666666668</v>
      </c>
      <c r="M50">
        <v>73.459250999999995</v>
      </c>
      <c r="N50" s="1">
        <f>Table1[[#This Row],[Avg Time spent with with parents, siblings and other family, by age of respondent (United States)]]/60</f>
        <v>1.22432085</v>
      </c>
      <c r="O50">
        <v>232.44521</v>
      </c>
      <c r="P50" s="1">
        <f>Table1[[#This Row],[Avg Time spent with partner, by age of respondent (United States)]]/60</f>
        <v>3.8740868333333336</v>
      </c>
      <c r="Q50" s="1">
        <v>78.317001000000005</v>
      </c>
      <c r="R50" s="1">
        <f>Table1[[#This Row],[Avg Time spent with coworkers, by age of respondent (United States)]]/60</f>
        <v>1.3052833500000001</v>
      </c>
    </row>
    <row r="51" spans="1:18" x14ac:dyDescent="0.2">
      <c r="A51">
        <v>49</v>
      </c>
      <c r="B51" t="s">
        <v>10</v>
      </c>
      <c r="C51" t="s">
        <v>11</v>
      </c>
      <c r="D51">
        <v>64</v>
      </c>
      <c r="E51" t="str">
        <f>IF(Table1[[#This Row],[Age]]&gt;55,"Senior",IF(Table1[[#This Row],[Age]]&gt;=18,"Adult",IF(Table1[[#This Row],[Age]]&lt;18, "Teen"," ")))</f>
        <v>Senior</v>
      </c>
      <c r="F51" s="3">
        <v>449.01306</v>
      </c>
      <c r="G51" s="2">
        <f>Table1[[#This Row],[Avg Time spent alone, by age of respondent in mins/dy]]/60</f>
        <v>7.4835510000000003</v>
      </c>
      <c r="H51" s="2">
        <f>(Table1[[#This Row],[Avg Time spent alone (Hrs/dy)]]*52)/12</f>
        <v>32.428721000000003</v>
      </c>
      <c r="I51" s="3">
        <v>35.180847</v>
      </c>
      <c r="J51" s="1">
        <f>Table1[[#This Row],[Avg Time spent with friends, by age of respondent (United States)]]/60</f>
        <v>0.58634744999999999</v>
      </c>
      <c r="K51" s="3">
        <v>55.407317999999997</v>
      </c>
      <c r="L51" s="1">
        <f>Table1[[#This Row],[Avg Time spent with children, by age of respondent (United States)]]/60</f>
        <v>0.92345529999999998</v>
      </c>
      <c r="M51">
        <v>63.962302999999999</v>
      </c>
      <c r="N51" s="1">
        <f>Table1[[#This Row],[Avg Time spent with with parents, siblings and other family, by age of respondent (United States)]]/60</f>
        <v>1.0660383833333333</v>
      </c>
      <c r="O51">
        <v>231.84886</v>
      </c>
      <c r="P51" s="1">
        <f>Table1[[#This Row],[Avg Time spent with partner, by age of respondent (United States)]]/60</f>
        <v>3.8641476666666668</v>
      </c>
      <c r="Q51" s="1">
        <v>78.246071000000001</v>
      </c>
      <c r="R51" s="1">
        <f>Table1[[#This Row],[Avg Time spent with coworkers, by age of respondent (United States)]]/60</f>
        <v>1.3041011833333334</v>
      </c>
    </row>
    <row r="52" spans="1:18" x14ac:dyDescent="0.2">
      <c r="A52">
        <v>50</v>
      </c>
      <c r="B52" t="s">
        <v>10</v>
      </c>
      <c r="C52" t="s">
        <v>11</v>
      </c>
      <c r="D52">
        <v>65</v>
      </c>
      <c r="E52" t="str">
        <f>IF(Table1[[#This Row],[Age]]&gt;55,"Senior",IF(Table1[[#This Row],[Age]]&gt;=18,"Adult",IF(Table1[[#This Row],[Age]]&lt;18, "Teen"," ")))</f>
        <v>Senior</v>
      </c>
      <c r="F52" s="3">
        <v>444.02954</v>
      </c>
      <c r="G52" s="2">
        <f>Table1[[#This Row],[Avg Time spent alone, by age of respondent in mins/dy]]/60</f>
        <v>7.4004923333333332</v>
      </c>
      <c r="H52" s="2">
        <f>(Table1[[#This Row],[Avg Time spent alone (Hrs/dy)]]*52)/12</f>
        <v>32.068800111111109</v>
      </c>
      <c r="I52" s="3">
        <v>35.900489999999998</v>
      </c>
      <c r="J52" s="1">
        <f>Table1[[#This Row],[Avg Time spent with friends, by age of respondent (United States)]]/60</f>
        <v>0.59834149999999997</v>
      </c>
      <c r="K52" s="3">
        <v>57.586105000000003</v>
      </c>
      <c r="L52" s="1">
        <f>Table1[[#This Row],[Avg Time spent with children, by age of respondent (United States)]]/60</f>
        <v>0.95976841666666668</v>
      </c>
      <c r="M52">
        <v>65.284949999999995</v>
      </c>
      <c r="N52" s="1">
        <f>Table1[[#This Row],[Avg Time spent with with parents, siblings and other family, by age of respondent (United States)]]/60</f>
        <v>1.0880824999999998</v>
      </c>
      <c r="O52">
        <v>242.53215</v>
      </c>
      <c r="P52" s="1">
        <f>Table1[[#This Row],[Avg Time spent with partner, by age of respondent (United States)]]/60</f>
        <v>4.0422025000000001</v>
      </c>
      <c r="Q52" s="1">
        <v>62.186492999999999</v>
      </c>
      <c r="R52" s="1">
        <f>Table1[[#This Row],[Avg Time spent with coworkers, by age of respondent (United States)]]/60</f>
        <v>1.0364415499999999</v>
      </c>
    </row>
    <row r="53" spans="1:18" x14ac:dyDescent="0.2">
      <c r="A53">
        <v>51</v>
      </c>
      <c r="B53" t="s">
        <v>10</v>
      </c>
      <c r="C53" t="s">
        <v>11</v>
      </c>
      <c r="D53">
        <v>66</v>
      </c>
      <c r="E53" t="str">
        <f>IF(Table1[[#This Row],[Age]]&gt;55,"Senior",IF(Table1[[#This Row],[Age]]&gt;=18,"Adult",IF(Table1[[#This Row],[Age]]&lt;18, "Teen"," ")))</f>
        <v>Senior</v>
      </c>
      <c r="F53" s="3">
        <v>431.98727000000002</v>
      </c>
      <c r="G53" s="2">
        <f>Table1[[#This Row],[Avg Time spent alone, by age of respondent in mins/dy]]/60</f>
        <v>7.1997878333333336</v>
      </c>
      <c r="H53" s="2">
        <f>(Table1[[#This Row],[Avg Time spent alone (Hrs/dy)]]*52)/12</f>
        <v>31.199080611111114</v>
      </c>
      <c r="I53" s="3">
        <v>40.828274</v>
      </c>
      <c r="J53" s="1">
        <f>Table1[[#This Row],[Avg Time spent with friends, by age of respondent (United States)]]/60</f>
        <v>0.68047123333333337</v>
      </c>
      <c r="K53" s="3">
        <v>59.682853999999999</v>
      </c>
      <c r="L53" s="1">
        <f>Table1[[#This Row],[Avg Time spent with children, by age of respondent (United States)]]/60</f>
        <v>0.99471423333333331</v>
      </c>
      <c r="M53">
        <v>69.281334000000001</v>
      </c>
      <c r="N53" s="1">
        <f>Table1[[#This Row],[Avg Time spent with with parents, siblings and other family, by age of respondent (United States)]]/60</f>
        <v>1.1546889</v>
      </c>
      <c r="O53">
        <v>255.86</v>
      </c>
      <c r="P53" s="1">
        <f>Table1[[#This Row],[Avg Time spent with partner, by age of respondent (United States)]]/60</f>
        <v>4.264333333333334</v>
      </c>
      <c r="Q53" s="1">
        <v>50.919097999999998</v>
      </c>
      <c r="R53" s="1">
        <f>Table1[[#This Row],[Avg Time spent with coworkers, by age of respondent (United States)]]/60</f>
        <v>0.84865163333333327</v>
      </c>
    </row>
    <row r="54" spans="1:18" x14ac:dyDescent="0.2">
      <c r="A54">
        <v>52</v>
      </c>
      <c r="B54" t="s">
        <v>10</v>
      </c>
      <c r="C54" t="s">
        <v>11</v>
      </c>
      <c r="D54">
        <v>67</v>
      </c>
      <c r="E54" t="str">
        <f>IF(Table1[[#This Row],[Age]]&gt;55,"Senior",IF(Table1[[#This Row],[Age]]&gt;=18,"Adult",IF(Table1[[#This Row],[Age]]&lt;18, "Teen"," ")))</f>
        <v>Senior</v>
      </c>
      <c r="F54" s="3">
        <v>433.85413</v>
      </c>
      <c r="G54" s="2">
        <f>Table1[[#This Row],[Avg Time spent alone, by age of respondent in mins/dy]]/60</f>
        <v>7.2309021666666666</v>
      </c>
      <c r="H54" s="2">
        <f>(Table1[[#This Row],[Avg Time spent alone (Hrs/dy)]]*52)/12</f>
        <v>31.333909388888888</v>
      </c>
      <c r="I54" s="3">
        <v>38.980820000000001</v>
      </c>
      <c r="J54" s="1">
        <f>Table1[[#This Row],[Avg Time spent with friends, by age of respondent (United States)]]/60</f>
        <v>0.6496803333333333</v>
      </c>
      <c r="K54" s="3">
        <v>62.771469000000003</v>
      </c>
      <c r="L54" s="1">
        <f>Table1[[#This Row],[Avg Time spent with children, by age of respondent (United States)]]/60</f>
        <v>1.0461911500000001</v>
      </c>
      <c r="M54">
        <v>58.832348000000003</v>
      </c>
      <c r="N54" s="1">
        <f>Table1[[#This Row],[Avg Time spent with with parents, siblings and other family, by age of respondent (United States)]]/60</f>
        <v>0.98053913333333342</v>
      </c>
      <c r="O54">
        <v>258.14742999999999</v>
      </c>
      <c r="P54" s="1">
        <f>Table1[[#This Row],[Avg Time spent with partner, by age of respondent (United States)]]/60</f>
        <v>4.3024571666666667</v>
      </c>
      <c r="Q54" s="1">
        <v>44.558028999999998</v>
      </c>
      <c r="R54" s="1">
        <f>Table1[[#This Row],[Avg Time spent with coworkers, by age of respondent (United States)]]/60</f>
        <v>0.74263381666666661</v>
      </c>
    </row>
    <row r="55" spans="1:18" x14ac:dyDescent="0.2">
      <c r="A55">
        <v>53</v>
      </c>
      <c r="B55" t="s">
        <v>10</v>
      </c>
      <c r="C55" t="s">
        <v>11</v>
      </c>
      <c r="D55">
        <v>68</v>
      </c>
      <c r="E55" t="str">
        <f>IF(Table1[[#This Row],[Age]]&gt;55,"Senior",IF(Table1[[#This Row],[Age]]&gt;=18,"Adult",IF(Table1[[#This Row],[Age]]&lt;18, "Teen"," ")))</f>
        <v>Senior</v>
      </c>
      <c r="F55" s="3">
        <v>448.22600999999997</v>
      </c>
      <c r="G55" s="2">
        <f>Table1[[#This Row],[Avg Time spent alone, by age of respondent in mins/dy]]/60</f>
        <v>7.4704334999999995</v>
      </c>
      <c r="H55" s="2">
        <f>(Table1[[#This Row],[Avg Time spent alone (Hrs/dy)]]*52)/12</f>
        <v>32.371878500000001</v>
      </c>
      <c r="I55" s="3">
        <v>41.382525999999999</v>
      </c>
      <c r="J55" s="1">
        <f>Table1[[#This Row],[Avg Time spent with friends, by age of respondent (United States)]]/60</f>
        <v>0.68970876666666669</v>
      </c>
      <c r="K55" s="3">
        <v>53.818981000000001</v>
      </c>
      <c r="L55" s="1">
        <f>Table1[[#This Row],[Avg Time spent with children, by age of respondent (United States)]]/60</f>
        <v>0.89698301666666669</v>
      </c>
      <c r="M55">
        <v>53.716782000000002</v>
      </c>
      <c r="N55" s="1">
        <f>Table1[[#This Row],[Avg Time spent with with parents, siblings and other family, by age of respondent (United States)]]/60</f>
        <v>0.89527970000000001</v>
      </c>
      <c r="O55">
        <v>260.36365000000001</v>
      </c>
      <c r="P55" s="1">
        <f>Table1[[#This Row],[Avg Time spent with partner, by age of respondent (United States)]]/60</f>
        <v>4.3393941666666667</v>
      </c>
      <c r="Q55" s="1">
        <v>39.273417999999999</v>
      </c>
      <c r="R55" s="1">
        <f>Table1[[#This Row],[Avg Time spent with coworkers, by age of respondent (United States)]]/60</f>
        <v>0.65455696666666663</v>
      </c>
    </row>
    <row r="56" spans="1:18" x14ac:dyDescent="0.2">
      <c r="A56">
        <v>54</v>
      </c>
      <c r="B56" t="s">
        <v>10</v>
      </c>
      <c r="C56" t="s">
        <v>11</v>
      </c>
      <c r="D56">
        <v>69</v>
      </c>
      <c r="E56" t="str">
        <f>IF(Table1[[#This Row],[Age]]&gt;55,"Senior",IF(Table1[[#This Row],[Age]]&gt;=18,"Adult",IF(Table1[[#This Row],[Age]]&lt;18, "Teen"," ")))</f>
        <v>Senior</v>
      </c>
      <c r="F56" s="3">
        <v>443.00060999999999</v>
      </c>
      <c r="G56" s="2">
        <f>Table1[[#This Row],[Avg Time spent alone, by age of respondent in mins/dy]]/60</f>
        <v>7.3833434999999996</v>
      </c>
      <c r="H56" s="2">
        <f>(Table1[[#This Row],[Avg Time spent alone (Hrs/dy)]]*52)/12</f>
        <v>31.994488499999999</v>
      </c>
      <c r="I56" s="3">
        <v>42.001629000000001</v>
      </c>
      <c r="J56" s="1">
        <f>Table1[[#This Row],[Avg Time spent with friends, by age of respondent (United States)]]/60</f>
        <v>0.70002715000000004</v>
      </c>
      <c r="K56" s="3">
        <v>68.845222000000007</v>
      </c>
      <c r="L56" s="1">
        <f>Table1[[#This Row],[Avg Time spent with children, by age of respondent (United States)]]/60</f>
        <v>1.1474203666666667</v>
      </c>
      <c r="M56">
        <v>61.424670999999996</v>
      </c>
      <c r="N56" s="1">
        <f>Table1[[#This Row],[Avg Time spent with with parents, siblings and other family, by age of respondent (United States)]]/60</f>
        <v>1.0237445166666665</v>
      </c>
      <c r="O56">
        <v>270.69342</v>
      </c>
      <c r="P56" s="1">
        <f>Table1[[#This Row],[Avg Time spent with partner, by age of respondent (United States)]]/60</f>
        <v>4.5115569999999998</v>
      </c>
      <c r="Q56" s="1">
        <v>27.190746000000001</v>
      </c>
      <c r="R56" s="1">
        <f>Table1[[#This Row],[Avg Time spent with coworkers, by age of respondent (United States)]]/60</f>
        <v>0.4531791</v>
      </c>
    </row>
    <row r="57" spans="1:18" x14ac:dyDescent="0.2">
      <c r="A57">
        <v>55</v>
      </c>
      <c r="B57" t="s">
        <v>10</v>
      </c>
      <c r="C57" t="s">
        <v>11</v>
      </c>
      <c r="D57">
        <v>70</v>
      </c>
      <c r="E57" t="str">
        <f>IF(Table1[[#This Row],[Age]]&gt;55,"Senior",IF(Table1[[#This Row],[Age]]&gt;=18,"Adult",IF(Table1[[#This Row],[Age]]&lt;18, "Teen"," ")))</f>
        <v>Senior</v>
      </c>
      <c r="F57" s="3">
        <v>448.85192999999998</v>
      </c>
      <c r="G57" s="2">
        <f>Table1[[#This Row],[Avg Time spent alone, by age of respondent in mins/dy]]/60</f>
        <v>7.4808654999999993</v>
      </c>
      <c r="H57" s="2">
        <f>(Table1[[#This Row],[Avg Time spent alone (Hrs/dy)]]*52)/12</f>
        <v>32.417083833333329</v>
      </c>
      <c r="I57" s="3">
        <v>45.802169999999997</v>
      </c>
      <c r="J57" s="1">
        <f>Table1[[#This Row],[Avg Time spent with friends, by age of respondent (United States)]]/60</f>
        <v>0.76336949999999992</v>
      </c>
      <c r="K57" s="3">
        <v>52.782195999999999</v>
      </c>
      <c r="L57" s="1">
        <f>Table1[[#This Row],[Avg Time spent with children, by age of respondent (United States)]]/60</f>
        <v>0.87970326666666665</v>
      </c>
      <c r="M57">
        <v>47.977862999999999</v>
      </c>
      <c r="N57" s="1">
        <f>Table1[[#This Row],[Avg Time spent with with parents, siblings and other family, by age of respondent (United States)]]/60</f>
        <v>0.79963105000000001</v>
      </c>
      <c r="O57">
        <v>261.86358999999999</v>
      </c>
      <c r="P57" s="1">
        <f>Table1[[#This Row],[Avg Time spent with partner, by age of respondent (United States)]]/60</f>
        <v>4.3643931666666669</v>
      </c>
      <c r="Q57" s="1">
        <v>26.851472999999999</v>
      </c>
      <c r="R57" s="1">
        <f>Table1[[#This Row],[Avg Time spent with coworkers, by age of respondent (United States)]]/60</f>
        <v>0.44752454999999997</v>
      </c>
    </row>
    <row r="58" spans="1:18" x14ac:dyDescent="0.2">
      <c r="A58">
        <v>56</v>
      </c>
      <c r="B58" t="s">
        <v>10</v>
      </c>
      <c r="C58" t="s">
        <v>11</v>
      </c>
      <c r="D58">
        <v>71</v>
      </c>
      <c r="E58" t="str">
        <f>IF(Table1[[#This Row],[Age]]&gt;55,"Senior",IF(Table1[[#This Row],[Age]]&gt;=18,"Adult",IF(Table1[[#This Row],[Age]]&lt;18, "Teen"," ")))</f>
        <v>Senior</v>
      </c>
      <c r="F58" s="3">
        <v>444.47784000000001</v>
      </c>
      <c r="G58" s="2">
        <f>Table1[[#This Row],[Avg Time spent alone, by age of respondent in mins/dy]]/60</f>
        <v>7.4079640000000007</v>
      </c>
      <c r="H58" s="2">
        <f>(Table1[[#This Row],[Avg Time spent alone (Hrs/dy)]]*52)/12</f>
        <v>32.101177333333332</v>
      </c>
      <c r="I58" s="3">
        <v>44.433987000000002</v>
      </c>
      <c r="J58" s="1">
        <f>Table1[[#This Row],[Avg Time spent with friends, by age of respondent (United States)]]/60</f>
        <v>0.74056644999999999</v>
      </c>
      <c r="K58" s="3">
        <v>59.073078000000002</v>
      </c>
      <c r="L58" s="1">
        <f>Table1[[#This Row],[Avg Time spent with children, by age of respondent (United States)]]/60</f>
        <v>0.98455130000000002</v>
      </c>
      <c r="M58">
        <v>58.145713999999998</v>
      </c>
      <c r="N58" s="1">
        <f>Table1[[#This Row],[Avg Time spent with with parents, siblings and other family, by age of respondent (United States)]]/60</f>
        <v>0.96909523333333325</v>
      </c>
      <c r="O58">
        <v>266.69400000000002</v>
      </c>
      <c r="P58" s="1">
        <f>Table1[[#This Row],[Avg Time spent with partner, by age of respondent (United States)]]/60</f>
        <v>4.4449000000000005</v>
      </c>
      <c r="Q58" s="1">
        <v>21.892220999999999</v>
      </c>
      <c r="R58" s="1">
        <f>Table1[[#This Row],[Avg Time spent with coworkers, by age of respondent (United States)]]/60</f>
        <v>0.36487035000000001</v>
      </c>
    </row>
    <row r="59" spans="1:18" x14ac:dyDescent="0.2">
      <c r="A59">
        <v>57</v>
      </c>
      <c r="B59" t="s">
        <v>10</v>
      </c>
      <c r="C59" t="s">
        <v>11</v>
      </c>
      <c r="D59">
        <v>72</v>
      </c>
      <c r="E59" t="str">
        <f>IF(Table1[[#This Row],[Age]]&gt;55,"Senior",IF(Table1[[#This Row],[Age]]&gt;=18,"Adult",IF(Table1[[#This Row],[Age]]&lt;18, "Teen"," ")))</f>
        <v>Senior</v>
      </c>
      <c r="F59" s="3">
        <v>474.45526000000001</v>
      </c>
      <c r="G59" s="2">
        <f>Table1[[#This Row],[Avg Time spent alone, by age of respondent in mins/dy]]/60</f>
        <v>7.9075876666666671</v>
      </c>
      <c r="H59" s="2">
        <f>(Table1[[#This Row],[Avg Time spent alone (Hrs/dy)]]*52)/12</f>
        <v>34.266213222222227</v>
      </c>
      <c r="I59" s="3">
        <v>44.234802000000002</v>
      </c>
      <c r="J59" s="1">
        <f>Table1[[#This Row],[Avg Time spent with friends, by age of respondent (United States)]]/60</f>
        <v>0.73724670000000003</v>
      </c>
      <c r="K59" s="3">
        <v>46.338203</v>
      </c>
      <c r="L59" s="1">
        <f>Table1[[#This Row],[Avg Time spent with children, by age of respondent (United States)]]/60</f>
        <v>0.77230338333333337</v>
      </c>
      <c r="M59">
        <v>57.166804999999997</v>
      </c>
      <c r="N59" s="1">
        <f>Table1[[#This Row],[Avg Time spent with with parents, siblings and other family, by age of respondent (United States)]]/60</f>
        <v>0.95278008333333331</v>
      </c>
      <c r="O59">
        <v>261.05214999999998</v>
      </c>
      <c r="P59" s="1">
        <f>Table1[[#This Row],[Avg Time spent with partner, by age of respondent (United States)]]/60</f>
        <v>4.3508691666666666</v>
      </c>
      <c r="Q59" s="1">
        <v>20.653986</v>
      </c>
      <c r="R59" s="1">
        <f>Table1[[#This Row],[Avg Time spent with coworkers, by age of respondent (United States)]]/60</f>
        <v>0.34423310000000001</v>
      </c>
    </row>
    <row r="60" spans="1:18" x14ac:dyDescent="0.2">
      <c r="A60">
        <v>58</v>
      </c>
      <c r="B60" t="s">
        <v>10</v>
      </c>
      <c r="C60" t="s">
        <v>11</v>
      </c>
      <c r="D60">
        <v>73</v>
      </c>
      <c r="E60" t="str">
        <f>IF(Table1[[#This Row],[Age]]&gt;55,"Senior",IF(Table1[[#This Row],[Age]]&gt;=18,"Adult",IF(Table1[[#This Row],[Age]]&lt;18, "Teen"," ")))</f>
        <v>Senior</v>
      </c>
      <c r="F60" s="3">
        <v>451.40636999999998</v>
      </c>
      <c r="G60" s="2">
        <f>Table1[[#This Row],[Avg Time spent alone, by age of respondent in mins/dy]]/60</f>
        <v>7.5234394999999994</v>
      </c>
      <c r="H60" s="2">
        <f>(Table1[[#This Row],[Avg Time spent alone (Hrs/dy)]]*52)/12</f>
        <v>32.601571166666666</v>
      </c>
      <c r="I60" s="3">
        <v>36.592475999999998</v>
      </c>
      <c r="J60" s="1">
        <f>Table1[[#This Row],[Avg Time spent with friends, by age of respondent (United States)]]/60</f>
        <v>0.60987459999999993</v>
      </c>
      <c r="K60" s="3">
        <v>56.115062999999999</v>
      </c>
      <c r="L60" s="1">
        <f>Table1[[#This Row],[Avg Time spent with children, by age of respondent (United States)]]/60</f>
        <v>0.93525104999999997</v>
      </c>
      <c r="M60">
        <v>56.550075999999997</v>
      </c>
      <c r="N60" s="1">
        <f>Table1[[#This Row],[Avg Time spent with with parents, siblings and other family, by age of respondent (United States)]]/60</f>
        <v>0.94250126666666667</v>
      </c>
      <c r="O60">
        <v>276.13378999999998</v>
      </c>
      <c r="P60" s="1">
        <f>Table1[[#This Row],[Avg Time spent with partner, by age of respondent (United States)]]/60</f>
        <v>4.6022298333333334</v>
      </c>
      <c r="Q60" s="1">
        <v>18.386123999999999</v>
      </c>
      <c r="R60" s="1">
        <f>Table1[[#This Row],[Avg Time spent with coworkers, by age of respondent (United States)]]/60</f>
        <v>0.30643539999999997</v>
      </c>
    </row>
    <row r="61" spans="1:18" x14ac:dyDescent="0.2">
      <c r="A61">
        <v>59</v>
      </c>
      <c r="B61" t="s">
        <v>10</v>
      </c>
      <c r="C61" t="s">
        <v>11</v>
      </c>
      <c r="D61">
        <v>74</v>
      </c>
      <c r="E61" t="str">
        <f>IF(Table1[[#This Row],[Age]]&gt;55,"Senior",IF(Table1[[#This Row],[Age]]&gt;=18,"Adult",IF(Table1[[#This Row],[Age]]&lt;18, "Teen"," ")))</f>
        <v>Senior</v>
      </c>
      <c r="F61" s="3">
        <v>458.67450000000002</v>
      </c>
      <c r="G61" s="2">
        <f>Table1[[#This Row],[Avg Time spent alone, by age of respondent in mins/dy]]/60</f>
        <v>7.6445750000000006</v>
      </c>
      <c r="H61" s="2">
        <f>(Table1[[#This Row],[Avg Time spent alone (Hrs/dy)]]*52)/12</f>
        <v>33.126491666666674</v>
      </c>
      <c r="I61" s="3">
        <v>40.508750999999997</v>
      </c>
      <c r="J61" s="1">
        <f>Table1[[#This Row],[Avg Time spent with friends, by age of respondent (United States)]]/60</f>
        <v>0.67514584999999994</v>
      </c>
      <c r="K61" s="3">
        <v>48.986587999999998</v>
      </c>
      <c r="L61" s="1">
        <f>Table1[[#This Row],[Avg Time spent with children, by age of respondent (United States)]]/60</f>
        <v>0.81644313333333329</v>
      </c>
      <c r="M61">
        <v>66.209770000000006</v>
      </c>
      <c r="N61" s="1">
        <f>Table1[[#This Row],[Avg Time spent with with parents, siblings and other family, by age of respondent (United States)]]/60</f>
        <v>1.1034961666666667</v>
      </c>
      <c r="O61">
        <v>254.44495000000001</v>
      </c>
      <c r="P61" s="1">
        <f>Table1[[#This Row],[Avg Time spent with partner, by age of respondent (United States)]]/60</f>
        <v>4.2407491666666663</v>
      </c>
      <c r="Q61" s="1">
        <v>14.613341</v>
      </c>
      <c r="R61" s="1">
        <f>Table1[[#This Row],[Avg Time spent with coworkers, by age of respondent (United States)]]/60</f>
        <v>0.24355568333333333</v>
      </c>
    </row>
    <row r="62" spans="1:18" x14ac:dyDescent="0.2">
      <c r="A62">
        <v>60</v>
      </c>
      <c r="B62" t="s">
        <v>10</v>
      </c>
      <c r="C62" t="s">
        <v>11</v>
      </c>
      <c r="D62">
        <v>75</v>
      </c>
      <c r="E62" t="str">
        <f>IF(Table1[[#This Row],[Age]]&gt;55,"Senior",IF(Table1[[#This Row],[Age]]&gt;=18,"Adult",IF(Table1[[#This Row],[Age]]&lt;18, "Teen"," ")))</f>
        <v>Senior</v>
      </c>
      <c r="F62" s="3">
        <v>463.43194999999997</v>
      </c>
      <c r="G62" s="2">
        <f>Table1[[#This Row],[Avg Time spent alone, by age of respondent in mins/dy]]/60</f>
        <v>7.723865833333333</v>
      </c>
      <c r="H62" s="2">
        <f>(Table1[[#This Row],[Avg Time spent alone (Hrs/dy)]]*52)/12</f>
        <v>33.470085277777777</v>
      </c>
      <c r="I62" s="3">
        <v>39.079993999999999</v>
      </c>
      <c r="J62" s="1">
        <f>Table1[[#This Row],[Avg Time spent with friends, by age of respondent (United States)]]/60</f>
        <v>0.65133323333333337</v>
      </c>
      <c r="K62" s="3">
        <v>48.644050999999997</v>
      </c>
      <c r="L62" s="1">
        <f>Table1[[#This Row],[Avg Time spent with children, by age of respondent (United States)]]/60</f>
        <v>0.81073418333333325</v>
      </c>
      <c r="M62">
        <v>56.281875999999997</v>
      </c>
      <c r="N62" s="1">
        <f>Table1[[#This Row],[Avg Time spent with with parents, siblings and other family, by age of respondent (United States)]]/60</f>
        <v>0.93803126666666659</v>
      </c>
      <c r="O62">
        <v>252.93308999999999</v>
      </c>
      <c r="P62" s="1">
        <f>Table1[[#This Row],[Avg Time spent with partner, by age of respondent (United States)]]/60</f>
        <v>4.2155515000000001</v>
      </c>
      <c r="Q62" s="1">
        <v>16.36656</v>
      </c>
      <c r="R62" s="1">
        <f>Table1[[#This Row],[Avg Time spent with coworkers, by age of respondent (United States)]]/60</f>
        <v>0.27277600000000002</v>
      </c>
    </row>
    <row r="63" spans="1:18" x14ac:dyDescent="0.2">
      <c r="A63">
        <v>61</v>
      </c>
      <c r="B63" t="s">
        <v>10</v>
      </c>
      <c r="C63" t="s">
        <v>11</v>
      </c>
      <c r="D63">
        <v>76</v>
      </c>
      <c r="E63" t="str">
        <f>IF(Table1[[#This Row],[Age]]&gt;55,"Senior",IF(Table1[[#This Row],[Age]]&gt;=18,"Adult",IF(Table1[[#This Row],[Age]]&lt;18, "Teen"," ")))</f>
        <v>Senior</v>
      </c>
      <c r="F63" s="3">
        <v>456.49493000000001</v>
      </c>
      <c r="G63" s="2">
        <f>Table1[[#This Row],[Avg Time spent alone, by age of respondent in mins/dy]]/60</f>
        <v>7.6082488333333336</v>
      </c>
      <c r="H63" s="2">
        <f>(Table1[[#This Row],[Avg Time spent alone (Hrs/dy)]]*52)/12</f>
        <v>32.969078277777776</v>
      </c>
      <c r="I63" s="3">
        <v>41.503906000000001</v>
      </c>
      <c r="J63" s="1">
        <f>Table1[[#This Row],[Avg Time spent with friends, by age of respondent (United States)]]/60</f>
        <v>0.69173176666666669</v>
      </c>
      <c r="K63" s="3">
        <v>44.339306000000001</v>
      </c>
      <c r="L63" s="1">
        <f>Table1[[#This Row],[Avg Time spent with children, by age of respondent (United States)]]/60</f>
        <v>0.73898843333333331</v>
      </c>
      <c r="M63">
        <v>51.955275999999998</v>
      </c>
      <c r="N63" s="1">
        <f>Table1[[#This Row],[Avg Time spent with with parents, siblings and other family, by age of respondent (United States)]]/60</f>
        <v>0.86592126666666658</v>
      </c>
      <c r="O63">
        <v>266.23712</v>
      </c>
      <c r="P63" s="1">
        <f>Table1[[#This Row],[Avg Time spent with partner, by age of respondent (United States)]]/60</f>
        <v>4.4372853333333335</v>
      </c>
      <c r="Q63" s="1">
        <v>19.662244999999999</v>
      </c>
      <c r="R63" s="1">
        <f>Table1[[#This Row],[Avg Time spent with coworkers, by age of respondent (United States)]]/60</f>
        <v>0.32770408333333328</v>
      </c>
    </row>
    <row r="64" spans="1:18" x14ac:dyDescent="0.2">
      <c r="A64">
        <v>62</v>
      </c>
      <c r="B64" t="s">
        <v>10</v>
      </c>
      <c r="C64" t="s">
        <v>11</v>
      </c>
      <c r="D64">
        <v>77</v>
      </c>
      <c r="E64" t="str">
        <f>IF(Table1[[#This Row],[Age]]&gt;55,"Senior",IF(Table1[[#This Row],[Age]]&gt;=18,"Adult",IF(Table1[[#This Row],[Age]]&lt;18, "Teen"," ")))</f>
        <v>Senior</v>
      </c>
      <c r="F64" s="3">
        <v>454.3125</v>
      </c>
      <c r="G64" s="2">
        <f>Table1[[#This Row],[Avg Time spent alone, by age of respondent in mins/dy]]/60</f>
        <v>7.5718750000000004</v>
      </c>
      <c r="H64" s="2">
        <f>(Table1[[#This Row],[Avg Time spent alone (Hrs/dy)]]*52)/12</f>
        <v>32.811458333333334</v>
      </c>
      <c r="I64" s="3">
        <v>33.595588999999997</v>
      </c>
      <c r="J64" s="1">
        <f>Table1[[#This Row],[Avg Time spent with friends, by age of respondent (United States)]]/60</f>
        <v>0.55992648333333328</v>
      </c>
      <c r="K64" s="3">
        <v>46.719130999999997</v>
      </c>
      <c r="L64" s="1">
        <f>Table1[[#This Row],[Avg Time spent with children, by age of respondent (United States)]]/60</f>
        <v>0.7786521833333333</v>
      </c>
      <c r="M64">
        <v>67.455605000000006</v>
      </c>
      <c r="N64" s="1">
        <f>Table1[[#This Row],[Avg Time spent with with parents, siblings and other family, by age of respondent (United States)]]/60</f>
        <v>1.1242600833333334</v>
      </c>
      <c r="O64">
        <v>272.73012999999997</v>
      </c>
      <c r="P64" s="1">
        <f>Table1[[#This Row],[Avg Time spent with partner, by age of respondent (United States)]]/60</f>
        <v>4.5455021666666662</v>
      </c>
      <c r="Q64" s="1">
        <v>12.47935</v>
      </c>
      <c r="R64" s="1">
        <f>Table1[[#This Row],[Avg Time spent with coworkers, by age of respondent (United States)]]/60</f>
        <v>0.20798916666666667</v>
      </c>
    </row>
    <row r="65" spans="1:18" x14ac:dyDescent="0.2">
      <c r="A65">
        <v>63</v>
      </c>
      <c r="B65" t="s">
        <v>10</v>
      </c>
      <c r="C65" t="s">
        <v>11</v>
      </c>
      <c r="D65">
        <v>78</v>
      </c>
      <c r="E65" t="str">
        <f>IF(Table1[[#This Row],[Age]]&gt;55,"Senior",IF(Table1[[#This Row],[Age]]&gt;=18,"Adult",IF(Table1[[#This Row],[Age]]&lt;18, "Teen"," ")))</f>
        <v>Senior</v>
      </c>
      <c r="F65" s="3">
        <v>461.63959</v>
      </c>
      <c r="G65" s="2">
        <f>Table1[[#This Row],[Avg Time spent alone, by age of respondent in mins/dy]]/60</f>
        <v>7.693993166666667</v>
      </c>
      <c r="H65" s="2">
        <f>(Table1[[#This Row],[Avg Time spent alone (Hrs/dy)]]*52)/12</f>
        <v>33.340637055555554</v>
      </c>
      <c r="I65" s="3">
        <v>39.297825000000003</v>
      </c>
      <c r="J65" s="1">
        <f>Table1[[#This Row],[Avg Time spent with friends, by age of respondent (United States)]]/60</f>
        <v>0.65496375000000007</v>
      </c>
      <c r="K65" s="3">
        <v>42.985035000000003</v>
      </c>
      <c r="L65" s="1">
        <f>Table1[[#This Row],[Avg Time spent with children, by age of respondent (United States)]]/60</f>
        <v>0.71641725000000001</v>
      </c>
      <c r="M65">
        <v>59.704295999999999</v>
      </c>
      <c r="N65" s="1">
        <f>Table1[[#This Row],[Avg Time spent with with parents, siblings and other family, by age of respondent (United States)]]/60</f>
        <v>0.99507159999999995</v>
      </c>
      <c r="O65">
        <v>256.41376000000002</v>
      </c>
      <c r="P65" s="1">
        <f>Table1[[#This Row],[Avg Time spent with partner, by age of respondent (United States)]]/60</f>
        <v>4.2735626666666668</v>
      </c>
      <c r="Q65" s="1">
        <v>3.2494413999999998</v>
      </c>
      <c r="R65" s="1">
        <f>Table1[[#This Row],[Avg Time spent with coworkers, by age of respondent (United States)]]/60</f>
        <v>5.4157356666666663E-2</v>
      </c>
    </row>
    <row r="66" spans="1:18" x14ac:dyDescent="0.2">
      <c r="A66">
        <v>64</v>
      </c>
      <c r="B66" t="s">
        <v>10</v>
      </c>
      <c r="C66" t="s">
        <v>11</v>
      </c>
      <c r="D66">
        <v>79</v>
      </c>
      <c r="E66" t="str">
        <f>IF(Table1[[#This Row],[Age]]&gt;55,"Senior",IF(Table1[[#This Row],[Age]]&gt;=18,"Adult",IF(Table1[[#This Row],[Age]]&lt;18, "Teen"," ")))</f>
        <v>Senior</v>
      </c>
      <c r="F66" s="3">
        <v>485.83075000000002</v>
      </c>
      <c r="G66" s="2">
        <f>Table1[[#This Row],[Avg Time spent alone, by age of respondent in mins/dy]]/60</f>
        <v>8.0971791666666668</v>
      </c>
      <c r="H66" s="2">
        <f>(Table1[[#This Row],[Avg Time spent alone (Hrs/dy)]]*52)/12</f>
        <v>35.087776388888891</v>
      </c>
      <c r="I66" s="3">
        <v>41.975791999999998</v>
      </c>
      <c r="J66" s="1">
        <f>Table1[[#This Row],[Avg Time spent with friends, by age of respondent (United States)]]/60</f>
        <v>0.69959653333333327</v>
      </c>
      <c r="K66" s="3">
        <v>38.609028000000002</v>
      </c>
      <c r="L66" s="1">
        <f>Table1[[#This Row],[Avg Time spent with children, by age of respondent (United States)]]/60</f>
        <v>0.64348380000000005</v>
      </c>
      <c r="M66">
        <v>51.944446999999997</v>
      </c>
      <c r="N66" s="1">
        <f>Table1[[#This Row],[Avg Time spent with with parents, siblings and other family, by age of respondent (United States)]]/60</f>
        <v>0.86574078333333326</v>
      </c>
      <c r="O66">
        <v>235.37010000000001</v>
      </c>
      <c r="P66" s="1">
        <f>Table1[[#This Row],[Avg Time spent with partner, by age of respondent (United States)]]/60</f>
        <v>3.9228350000000001</v>
      </c>
      <c r="Q66" s="1">
        <v>4.5325632000000002</v>
      </c>
      <c r="R66" s="1">
        <f>Table1[[#This Row],[Avg Time spent with coworkers, by age of respondent (United States)]]/60</f>
        <v>7.5542720000000008E-2</v>
      </c>
    </row>
    <row r="67" spans="1:18" x14ac:dyDescent="0.2">
      <c r="A67">
        <v>65</v>
      </c>
      <c r="B67" t="s">
        <v>10</v>
      </c>
      <c r="C67" t="s">
        <v>11</v>
      </c>
      <c r="D67">
        <v>80</v>
      </c>
      <c r="E67" t="str">
        <f>IF(Table1[[#This Row],[Age]]&gt;55,"Senior",IF(Table1[[#This Row],[Age]]&gt;=18,"Adult",IF(Table1[[#This Row],[Age]]&lt;18, "Teen"," ")))</f>
        <v>Senior</v>
      </c>
      <c r="F67" s="3">
        <v>476.76736</v>
      </c>
      <c r="G67" s="2">
        <f>Table1[[#This Row],[Avg Time spent alone, by age of respondent in mins/dy]]/60</f>
        <v>7.9461226666666667</v>
      </c>
      <c r="H67" s="2">
        <f>(Table1[[#This Row],[Avg Time spent alone (Hrs/dy)]]*52)/12</f>
        <v>34.433198222222224</v>
      </c>
      <c r="I67" s="3">
        <v>35.589745000000001</v>
      </c>
      <c r="J67" s="1">
        <f>Table1[[#This Row],[Avg Time spent with friends, by age of respondent (United States)]]/60</f>
        <v>0.59316241666666669</v>
      </c>
      <c r="K67" s="3">
        <v>45.010258</v>
      </c>
      <c r="L67" s="1">
        <f>Table1[[#This Row],[Avg Time spent with children, by age of respondent (United States)]]/60</f>
        <v>0.75017096666666672</v>
      </c>
      <c r="M67">
        <v>66.100364999999996</v>
      </c>
      <c r="N67" s="1">
        <f>Table1[[#This Row],[Avg Time spent with with parents, siblings and other family, by age of respondent (United States)]]/60</f>
        <v>1.1016727499999999</v>
      </c>
      <c r="O67">
        <v>227.04633999999999</v>
      </c>
      <c r="P67" s="1">
        <f>Table1[[#This Row],[Avg Time spent with partner, by age of respondent (United States)]]/60</f>
        <v>3.7841056666666666</v>
      </c>
      <c r="Q67" s="1">
        <v>5.2152041999999996</v>
      </c>
      <c r="R67" s="1">
        <f>Table1[[#This Row],[Avg Time spent with coworkers, by age of respondent (United States)]]/60</f>
        <v>8.6920069999999988E-2</v>
      </c>
    </row>
    <row r="68" spans="1:18" x14ac:dyDescent="0.2">
      <c r="A68">
        <v>66</v>
      </c>
      <c r="B68" t="s">
        <v>10</v>
      </c>
      <c r="C68" t="s">
        <v>11</v>
      </c>
      <c r="D68">
        <v>85</v>
      </c>
      <c r="E68" t="str">
        <f>IF(Table1[[#This Row],[Age]]&gt;55,"Senior",IF(Table1[[#This Row],[Age]]&gt;=18,"Adult",IF(Table1[[#This Row],[Age]]&lt;18, "Teen"," ")))</f>
        <v>Senior</v>
      </c>
      <c r="F68" s="3">
        <v>501.88326999999998</v>
      </c>
      <c r="G68" s="2">
        <f>Table1[[#This Row],[Avg Time spent alone, by age of respondent in mins/dy]]/60</f>
        <v>8.3647211666666657</v>
      </c>
      <c r="H68" s="2">
        <f>(Table1[[#This Row],[Avg Time spent alone (Hrs/dy)]]*52)/12</f>
        <v>36.24712505555555</v>
      </c>
      <c r="I68" s="3">
        <v>36.371459999999999</v>
      </c>
      <c r="J68" s="1">
        <f>Table1[[#This Row],[Avg Time spent with friends, by age of respondent (United States)]]/60</f>
        <v>0.60619100000000004</v>
      </c>
      <c r="K68" s="3">
        <v>45.463383</v>
      </c>
      <c r="L68" s="1">
        <f>Table1[[#This Row],[Avg Time spent with children, by age of respondent (United States)]]/60</f>
        <v>0.75772304999999995</v>
      </c>
      <c r="M68">
        <v>65.052566999999996</v>
      </c>
      <c r="N68" s="1">
        <f>Table1[[#This Row],[Avg Time spent with with parents, siblings and other family, by age of respondent (United States)]]/60</f>
        <v>1.0842094499999999</v>
      </c>
      <c r="O68">
        <v>158.42017000000001</v>
      </c>
      <c r="P68" s="1">
        <f>Table1[[#This Row],[Avg Time spent with partner, by age of respondent (United States)]]/60</f>
        <v>2.6403361666666667</v>
      </c>
      <c r="Q68" s="1">
        <v>3.5733819000000002</v>
      </c>
      <c r="R68" s="1">
        <f>Table1[[#This Row],[Avg Time spent with coworkers, by age of respondent (United States)]]/60</f>
        <v>5.9556365000000007E-2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EA69D-76DA-1449-8DBA-D54ADAFA7C78}">
  <dimension ref="A1"/>
  <sheetViews>
    <sheetView workbookViewId="0">
      <selection activeCell="D41" sqref="D41"/>
    </sheetView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5679F-7D86-1F4A-8A14-2422A5C99BFA}">
  <dimension ref="A1"/>
  <sheetViews>
    <sheetView workbookViewId="0">
      <selection activeCell="F43" sqref="F43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Raw Data</vt:lpstr>
      <vt:lpstr>Working Sheet</vt:lpstr>
      <vt:lpstr>Pivot</vt:lpstr>
      <vt:lpstr>Dashboard</vt:lpstr>
      <vt:lpstr>'Raw Data'!Americans_Time_spent_with_relationships_by_age_1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Soto</dc:creator>
  <cp:lastModifiedBy>Alexander Soto</cp:lastModifiedBy>
  <dcterms:created xsi:type="dcterms:W3CDTF">2023-10-03T02:27:11Z</dcterms:created>
  <dcterms:modified xsi:type="dcterms:W3CDTF">2023-10-05T23:50:09Z</dcterms:modified>
</cp:coreProperties>
</file>