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actice" sheetId="2" r:id="rId5"/>
    <sheet state="visible" name="defense" sheetId="3" r:id="rId6"/>
    <sheet state="visible" name="tasks" sheetId="4" r:id="rId7"/>
    <sheet state="visible" name="exam" sheetId="5" r:id="rId8"/>
    <sheet state="visible" name="bonus" sheetId="6" r:id="rId9"/>
  </sheets>
  <definedNames/>
  <calcPr/>
</workbook>
</file>

<file path=xl/sharedStrings.xml><?xml version="1.0" encoding="utf-8"?>
<sst xmlns="http://schemas.openxmlformats.org/spreadsheetml/2006/main" count="1031" uniqueCount="245">
  <si>
    <t>ФИО</t>
  </si>
  <si>
    <t>Группа</t>
  </si>
  <si>
    <t>Практика</t>
  </si>
  <si>
    <t>Экзамен</t>
  </si>
  <si>
    <t>Бонусы</t>
  </si>
  <si>
    <t>delta</t>
  </si>
  <si>
    <t>Результат</t>
  </si>
  <si>
    <t>Оценка</t>
  </si>
  <si>
    <t>Алиев Руслан Азадович</t>
  </si>
  <si>
    <t>M33341</t>
  </si>
  <si>
    <t>Баталенков Станислав Сергеевич</t>
  </si>
  <si>
    <t>Батурина Ксения Александровна</t>
  </si>
  <si>
    <t>Береговенко Илья Игоревич</t>
  </si>
  <si>
    <t>Вирцев Даниил Юрьевич</t>
  </si>
  <si>
    <t>Ермишина Мелисса Владимировна</t>
  </si>
  <si>
    <t>Жеромский Максим Андреевич</t>
  </si>
  <si>
    <t>Истратов Никита Сергеевич</t>
  </si>
  <si>
    <t>Коробейников Николай Андреевич</t>
  </si>
  <si>
    <t>Коробков Дмитрий Александрович</t>
  </si>
  <si>
    <t>Костенкова Александра Сергеевна</t>
  </si>
  <si>
    <t>Лабазов Артем Александрович</t>
  </si>
  <si>
    <t>Лиханов Максим Дмитриевич</t>
  </si>
  <si>
    <t>Лыскин Данил Витальевич</t>
  </si>
  <si>
    <t>Пак Руслан</t>
  </si>
  <si>
    <t>Перцев Павел Владимирович</t>
  </si>
  <si>
    <t>Проценко Дмитрий Юрьевич</t>
  </si>
  <si>
    <t>Скрипченко Мария Алексеевна</t>
  </si>
  <si>
    <t>Скроба Дмитрий Владимирович</t>
  </si>
  <si>
    <t>Соколов Александр Андреевич</t>
  </si>
  <si>
    <t>Тананов Артем Антонович</t>
  </si>
  <si>
    <t>Ткаченко Ирина Кирилловна</t>
  </si>
  <si>
    <t>Фадеев Дмитрий Сергеевич</t>
  </si>
  <si>
    <t>Щелочков Александр Ильич</t>
  </si>
  <si>
    <t>Якупова Айша Рустемовна</t>
  </si>
  <si>
    <t>Автахов Фарит Уралович</t>
  </si>
  <si>
    <t>M33351</t>
  </si>
  <si>
    <t>Асмирко Антон Артурович</t>
  </si>
  <si>
    <t>Барышников Илья Максимович</t>
  </si>
  <si>
    <t>Бобелева Анастасия Андреевна</t>
  </si>
  <si>
    <t>Богданов Владислав Викторович</t>
  </si>
  <si>
    <t>Вольнов Петр Арсеньевич</t>
  </si>
  <si>
    <t>Герасимов Михаил Серикбаевич</t>
  </si>
  <si>
    <t>Градобоев Денис Сергеевич</t>
  </si>
  <si>
    <t>Дзюба Мария Олеговна</t>
  </si>
  <si>
    <t>Зудин Егор Алексеевич</t>
  </si>
  <si>
    <t>Зюзько Роман Алексеевич</t>
  </si>
  <si>
    <t>Иванов Дмитрий Валерьевич</t>
  </si>
  <si>
    <t>Карасева Екатерина Павловна</t>
  </si>
  <si>
    <t>Колчин Дмитрий Дмитриевич</t>
  </si>
  <si>
    <t>Круду Александр Вячеславович</t>
  </si>
  <si>
    <t>Крюков Владислав Сергеевич</t>
  </si>
  <si>
    <t>Кузьминов Артем Глебович</t>
  </si>
  <si>
    <t>Кулиев Аслан</t>
  </si>
  <si>
    <t>Мищенко Илья Сергеевич</t>
  </si>
  <si>
    <t>Монахов Даниил Александрович</t>
  </si>
  <si>
    <t>Москвичев Виктор Сергеевич</t>
  </si>
  <si>
    <t>Мухаметкулов Мурат Расихович</t>
  </si>
  <si>
    <t>Попов Александр Витальевич</t>
  </si>
  <si>
    <t>Попов Владимир Вячеславович</t>
  </si>
  <si>
    <t>Пушкарев Глеб Андреевич</t>
  </si>
  <si>
    <t>Рындина Валерия Александровна</t>
  </si>
  <si>
    <t>Софрыгин Александр Михайлович</t>
  </si>
  <si>
    <t>Тукалло Мария Кирилловна</t>
  </si>
  <si>
    <t>Юльцова Наталья Алексеевна</t>
  </si>
  <si>
    <t>Яндаров Идрис Салманович</t>
  </si>
  <si>
    <t>Андреев Александр Вячеславович</t>
  </si>
  <si>
    <t>M33361</t>
  </si>
  <si>
    <t>Антонов Кирилл Викторович</t>
  </si>
  <si>
    <t>Арменакян Карен Арменакович</t>
  </si>
  <si>
    <t>Артеменко Аркадий Олегович</t>
  </si>
  <si>
    <t>Байрамуков Тимур Борисович</t>
  </si>
  <si>
    <t>Белицкий Андрей Алексеевич</t>
  </si>
  <si>
    <t>Будущев Матвей Ярославович</t>
  </si>
  <si>
    <t>Булкина Милена Анатольевна</t>
  </si>
  <si>
    <t>Гаранин Артём Александрович</t>
  </si>
  <si>
    <t>Гордиенко Максим Александрович</t>
  </si>
  <si>
    <t>Деминцев Данил Дмитриевич</t>
  </si>
  <si>
    <t>Дубровин Антон Романович</t>
  </si>
  <si>
    <t>Зырянова Мария Николаевна</t>
  </si>
  <si>
    <t>Калиничев Александр Евгеньевич</t>
  </si>
  <si>
    <t>Карлукова Марина Валерьевна</t>
  </si>
  <si>
    <t>Кожухаров Никита Андреевич</t>
  </si>
  <si>
    <t>Колосов Артём Сергеевич</t>
  </si>
  <si>
    <t>Кулешов Егор Александрович</t>
  </si>
  <si>
    <t>Курябов Данила Александрович</t>
  </si>
  <si>
    <t>Мороз Николай Римович</t>
  </si>
  <si>
    <t>Осадчий Максим Дмитриевич</t>
  </si>
  <si>
    <t>Осиков Александр Алексеевич</t>
  </si>
  <si>
    <t>Павлов Владислав Дмитриевич</t>
  </si>
  <si>
    <t>Полчинский Дмитрий Андреевич</t>
  </si>
  <si>
    <t>Прокопенко Кирилл Дмитриевич</t>
  </si>
  <si>
    <t>Раков Николай Николаевич</t>
  </si>
  <si>
    <t>Селиверстов Алексей Михайлович</t>
  </si>
  <si>
    <t>Тимофеев Тимофей Игоревич</t>
  </si>
  <si>
    <t>Третьякова Зоя Юрьевна</t>
  </si>
  <si>
    <t>Шахов Илья Олегович</t>
  </si>
  <si>
    <t>Яценко Данил Вячеславович</t>
  </si>
  <si>
    <t>Аксенов Антон Валериевич</t>
  </si>
  <si>
    <t>M33371</t>
  </si>
  <si>
    <t>Аникина Вероника Сергеевна</t>
  </si>
  <si>
    <t>Антонов Кирилл Владимирович</t>
  </si>
  <si>
    <t>Ахметов Марсель Ринатович</t>
  </si>
  <si>
    <t>Васильев Алексей Владимирович</t>
  </si>
  <si>
    <t>Винников Глеб Вячеславович</t>
  </si>
  <si>
    <t>Гранкин Максим Максимович</t>
  </si>
  <si>
    <t>Гусаров Евгений Евгеньевич</t>
  </si>
  <si>
    <t>Ефимов Сергей Алексеевич</t>
  </si>
  <si>
    <t>Загребина Мария Сергеевна</t>
  </si>
  <si>
    <t>Захаров Илья Вячеславович</t>
  </si>
  <si>
    <t>Илаев Никита Михайлович</t>
  </si>
  <si>
    <t>Крюков Александр Сергеевич</t>
  </si>
  <si>
    <t>Кулагин Ярослав Дмитриевич</t>
  </si>
  <si>
    <t>Курдюков Кирилл Алексеевич</t>
  </si>
  <si>
    <t>Михайлов Максим Николаевич</t>
  </si>
  <si>
    <t>Ползик Даниэль Денисович</t>
  </si>
  <si>
    <t>Сабреков Дмитрий Сергеевич</t>
  </si>
  <si>
    <t>Самсикова Мария Денисовна</t>
  </si>
  <si>
    <t>Стрельников Илья Денисович</t>
  </si>
  <si>
    <t>Сысоев Александр Александрович</t>
  </si>
  <si>
    <t>Теблоев Станислав Владимирович</t>
  </si>
  <si>
    <t>Харёв Павел Андреевич</t>
  </si>
  <si>
    <t>Холодов Алексей Юрьевич</t>
  </si>
  <si>
    <t>Чмыхалов Артемий Витальевич</t>
  </si>
  <si>
    <t>Шиманская Маргарита Борисовна</t>
  </si>
  <si>
    <t>Ярошевский Илья Андреевич</t>
  </si>
  <si>
    <t>Алехин Артем Александрович</t>
  </si>
  <si>
    <t>M33381</t>
  </si>
  <si>
    <t>Белодедова Алина Сергеевна</t>
  </si>
  <si>
    <t>Бородачев Сергей Игоревич</t>
  </si>
  <si>
    <t>Бородин Евгений Сергеевич</t>
  </si>
  <si>
    <t>Васильев Алексей Георгиевич</t>
  </si>
  <si>
    <t>Васильев Леонид Константинович</t>
  </si>
  <si>
    <t>Вихнин Фёдор Алексеевич</t>
  </si>
  <si>
    <t>Гарипов Роман Исмагилович</t>
  </si>
  <si>
    <t>Гарипов Эмиль Исмагилович</t>
  </si>
  <si>
    <t>Гусев Владислав Сергеевич</t>
  </si>
  <si>
    <t>Давыдов Артём Вадимович</t>
  </si>
  <si>
    <t>Ильин Ярослав Дмитриевич</t>
  </si>
  <si>
    <t>Кирсанов Ярослав Николаевич</t>
  </si>
  <si>
    <t>Клиначев Александр Викторович</t>
  </si>
  <si>
    <t>Козлов Михаил Александрович</t>
  </si>
  <si>
    <t>Малько Егор Александрович</t>
  </si>
  <si>
    <t>Мозжевилов Данил Дмитриевич</t>
  </si>
  <si>
    <t>Мухамеджанов Салават Маратович</t>
  </si>
  <si>
    <t>Надуткин Федор Максимович</t>
  </si>
  <si>
    <t>Синяченко Никита Романович</t>
  </si>
  <si>
    <t>Ушков Даниил Анатольевич</t>
  </si>
  <si>
    <t>Холявин Николай Андреевич</t>
  </si>
  <si>
    <t>Черемхина Татьяна Александровна</t>
  </si>
  <si>
    <t>Шашуловский Артем Владимирович</t>
  </si>
  <si>
    <t>Шик Алексей Александрович</t>
  </si>
  <si>
    <t>Андриянов Кирилл Романович</t>
  </si>
  <si>
    <t>M33391</t>
  </si>
  <si>
    <t>Боже Илона Яновна</t>
  </si>
  <si>
    <t>Воркожоков Денис Вадимович</t>
  </si>
  <si>
    <t>Ешкин Даниил Сергеевич</t>
  </si>
  <si>
    <t>Ибрахим Ахмад Махджуб</t>
  </si>
  <si>
    <t>Казаков Михаил Вячеславович</t>
  </si>
  <si>
    <t>Косогоров Евгений Михайлович</t>
  </si>
  <si>
    <t>Криушенков Илья Сергеевич</t>
  </si>
  <si>
    <t>Кузин Максим Сергеевич</t>
  </si>
  <si>
    <t>Купчик Антон Михайлович</t>
  </si>
  <si>
    <t>Кучма Андрей Андреевич</t>
  </si>
  <si>
    <t>Мартынов Павел Михайлович</t>
  </si>
  <si>
    <t>Морев Савва Игоревич</t>
  </si>
  <si>
    <t>Наумов Иван Леонидович</t>
  </si>
  <si>
    <t>Нестеренко Виктор Евгеньевич</t>
  </si>
  <si>
    <t>Пак Александр Владимирович</t>
  </si>
  <si>
    <t>Панов Иван Андреевич</t>
  </si>
  <si>
    <t>Сластин Александр Андреевич</t>
  </si>
  <si>
    <t>Степанов Семен Алексеевич</t>
  </si>
  <si>
    <t>Тушканова Анастасия Дмитриевна</t>
  </si>
  <si>
    <t>Усс Иван Дмитриевич</t>
  </si>
  <si>
    <t>Чернацкий Евгений Геннадьевич</t>
  </si>
  <si>
    <t>Байрамов Исмаил Октаевич</t>
  </si>
  <si>
    <t>M4137</t>
  </si>
  <si>
    <t>Башилов Максим Кириллович</t>
  </si>
  <si>
    <t>Вовк Владимир Владимирович</t>
  </si>
  <si>
    <t>Демин Роман Евгеньевич</t>
  </si>
  <si>
    <t>Кунгурцев Константин Сергеевич</t>
  </si>
  <si>
    <t>Меликян Сепух Каренович</t>
  </si>
  <si>
    <t>Невьянцев Роман Олегович</t>
  </si>
  <si>
    <t>Рогулин Владимир Михайлович</t>
  </si>
  <si>
    <t>Сомов Артем Владимирович</t>
  </si>
  <si>
    <t>Хаупшев Эльдар Муратович</t>
  </si>
  <si>
    <t>Шевченко Кирилл Алексеевич</t>
  </si>
  <si>
    <t>Шмендюк Николай Валерьевич</t>
  </si>
  <si>
    <t>Штринев Александр Юрьевич</t>
  </si>
  <si>
    <t>Епремян Офелия Андраниковна</t>
  </si>
  <si>
    <t>M4138</t>
  </si>
  <si>
    <t>Кассаб Кенан</t>
  </si>
  <si>
    <t>M4139</t>
  </si>
  <si>
    <t>Наумов Станислав Сергеевич</t>
  </si>
  <si>
    <t>Хамуд Батуль</t>
  </si>
  <si>
    <t>Черепанов Игорь Андреевич</t>
  </si>
  <si>
    <t>s</t>
  </si>
  <si>
    <t>d</t>
  </si>
  <si>
    <t>Lab1</t>
  </si>
  <si>
    <t>Lab2</t>
  </si>
  <si>
    <t>Lab3</t>
  </si>
  <si>
    <t>Lab4</t>
  </si>
  <si>
    <t>Lab5</t>
  </si>
  <si>
    <t>Lab6</t>
  </si>
  <si>
    <t>Lab7</t>
  </si>
  <si>
    <t>Итог</t>
  </si>
  <si>
    <t>Задача</t>
  </si>
  <si>
    <t>Дата</t>
  </si>
  <si>
    <t>Комментарий</t>
  </si>
  <si>
    <t>Графики "сломанные"</t>
  </si>
  <si>
    <t>новая колонка неадекватна</t>
  </si>
  <si>
    <t>2 задание</t>
  </si>
  <si>
    <t>добавить колонку</t>
  </si>
  <si>
    <t>Переделать 1 задание, доделать pipenv и конфиги во 2</t>
  </si>
  <si>
    <t>доделать вторую часть</t>
  </si>
  <si>
    <t>построить график для другой зависимости</t>
  </si>
  <si>
    <t>Гистограмма не работает c float</t>
  </si>
  <si>
    <t>Придумать более адекватную новую колонку</t>
  </si>
  <si>
    <t>Гистограмма не работает + сравнить интерполяции</t>
  </si>
  <si>
    <t>Журба Ярослав Сергеевич</t>
  </si>
  <si>
    <t>Интерполяция не совпадает с библиотечной</t>
  </si>
  <si>
    <t>Интерполяция иногда теряет одну точку</t>
  </si>
  <si>
    <t>Название</t>
  </si>
  <si>
    <t>Задание на защиту</t>
  </si>
  <si>
    <t>Вес</t>
  </si>
  <si>
    <t>Дедлайн</t>
  </si>
  <si>
    <t>Вопросы</t>
  </si>
  <si>
    <t>Проверяющий</t>
  </si>
  <si>
    <t>Отметка времени</t>
  </si>
  <si>
    <t>Кто?</t>
  </si>
  <si>
    <t>Что?</t>
  </si>
  <si>
    <t>Где?</t>
  </si>
  <si>
    <t>Описание</t>
  </si>
  <si>
    <t>Баллы</t>
  </si>
  <si>
    <t>-</t>
  </si>
  <si>
    <t>Ссылка на Гугл Форму</t>
  </si>
  <si>
    <t>https://forms.gle/UfA1jDFyrbZTVKQbA</t>
  </si>
  <si>
    <t>Теория</t>
  </si>
  <si>
    <t>Лекция 1, слайд 27(примеры 1/3)</t>
  </si>
  <si>
    <t>"4. Категоризация документов и"(либо убрать и либо после и что-то дописать)</t>
  </si>
  <si>
    <t>Lab-1.ipynb, задача 1, список датасетов</t>
  </si>
  <si>
    <t>Аниме-датасет съехал из нумерации, надо добавить перед ним "1.", чтобы глаза не мозолило
Я не хочу требовать за эту мелочь баллы)</t>
  </si>
  <si>
    <t>Lab-1, задача 1</t>
  </si>
  <si>
    <t>"для набора данных о прямоугольниках с двумя колонками width и height будет корректно придумать колонку square, равную width * height" -- правильно area.</t>
  </si>
  <si>
    <t>Лекция 4 Пример 1.Нормальное распределение точки</t>
  </si>
  <si>
    <t>Плотность в точкЕ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</si>
</sst>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m/d/yyyy h:mm:ss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3" fillId="0" fontId="1" numFmtId="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center" vertical="bottom"/>
    </xf>
    <xf borderId="0" fillId="0" fontId="2" numFmtId="4" xfId="0" applyAlignment="1" applyFont="1" applyNumberFormat="1">
      <alignment readingOrder="0"/>
    </xf>
    <xf borderId="0" fillId="0" fontId="3" numFmtId="4" xfId="0" applyFont="1" applyNumberFormat="1"/>
    <xf borderId="0" fillId="0" fontId="2" numFmtId="4" xfId="0" applyFont="1" applyNumberFormat="1"/>
    <xf borderId="5" fillId="0" fontId="2" numFmtId="4" xfId="0" applyBorder="1" applyFont="1" applyNumberFormat="1"/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2" numFmtId="3" xfId="0" applyAlignment="1" applyBorder="1" applyFont="1" applyNumberFormat="1">
      <alignment horizontal="center"/>
    </xf>
    <xf borderId="2" fillId="0" fontId="2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/>
    </xf>
    <xf borderId="0" fillId="0" fontId="2" numFmtId="3" xfId="0" applyFont="1" applyNumberFormat="1"/>
    <xf borderId="4" fillId="0" fontId="2" numFmtId="3" xfId="0" applyBorder="1" applyFont="1" applyNumberFormat="1"/>
    <xf borderId="5" fillId="0" fontId="2" numFmtId="3" xfId="0" applyBorder="1" applyFont="1" applyNumberFormat="1"/>
    <xf borderId="4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5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readingOrder="0"/>
    </xf>
    <xf borderId="0" fillId="0" fontId="2" numFmtId="1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right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UfA1jDFyrbZTVKQbA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43"/>
    <col customWidth="1" min="2" max="2" width="9.14"/>
    <col customWidth="1" min="3" max="6" width="10.86"/>
    <col customWidth="1" min="7" max="7" width="12.0"/>
    <col customWidth="1" min="8" max="8" width="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</row>
    <row r="2">
      <c r="A2" s="5" t="s">
        <v>8</v>
      </c>
      <c r="B2" s="6" t="s">
        <v>9</v>
      </c>
      <c r="C2" s="7">
        <f>(MAXIFS(practice!$X$2:$X$161,practice!$A$2:$A$161,$A2)*7/10)</f>
        <v>0</v>
      </c>
      <c r="D2" s="8">
        <f>MAXIFS(exam!$D$2:$D$2015,exam!$A$2:$A$2015,$A2)*3/10</f>
        <v>0</v>
      </c>
      <c r="E2" s="9">
        <f>30/(30/MAX(SUMIF(bonus!$B$2:$B$1027,$A2,bonus!$G$2:$G$1027),1E-11)+1)</f>
        <v>0</v>
      </c>
      <c r="F2" s="9"/>
      <c r="G2" s="10">
        <f t="shared" ref="G2:G179" si="1">MIN(100,SUM(C2:F2))</f>
        <v>0</v>
      </c>
      <c r="H2" s="11" t="str">
        <f t="shared" ref="H2:H179" si="2">IF(G2&gt;=60,IF(G2&lt;=67,"E",IF(G2&lt;=74,"D",IF(G2&lt;=83,"C",IF(G2&lt;=90,"B","A")))),"F")</f>
        <v>F</v>
      </c>
    </row>
    <row r="3">
      <c r="A3" s="5" t="s">
        <v>10</v>
      </c>
      <c r="B3" s="6" t="s">
        <v>9</v>
      </c>
      <c r="C3" s="7">
        <f>(MAXIFS(practice!$X$2:$X$161,practice!$A$2:$A$161,$A3)*7/10)</f>
        <v>0</v>
      </c>
      <c r="D3" s="8">
        <f>MAXIFS(exam!$D$2:$D$2015,exam!$A$2:$A$2015,$A3)*3/10</f>
        <v>0</v>
      </c>
      <c r="E3" s="9">
        <f>30/(30/MAX(SUMIF(bonus!$B$2:$B$1027,$A3,bonus!$G$2:$G$1027),1E-11)+1)</f>
        <v>0</v>
      </c>
      <c r="F3" s="9"/>
      <c r="G3" s="10">
        <f t="shared" si="1"/>
        <v>0</v>
      </c>
      <c r="H3" s="11" t="str">
        <f t="shared" si="2"/>
        <v>F</v>
      </c>
    </row>
    <row r="4">
      <c r="A4" s="5" t="s">
        <v>11</v>
      </c>
      <c r="B4" s="6" t="s">
        <v>9</v>
      </c>
      <c r="C4" s="7">
        <f>(MAXIFS(practice!$X$2:$X$161,practice!$A$2:$A$161,$A4)*7/10)</f>
        <v>0</v>
      </c>
      <c r="D4" s="8">
        <f>MAXIFS(exam!$D$2:$D$2015,exam!$A$2:$A$2015,$A4)*3/10</f>
        <v>0</v>
      </c>
      <c r="E4" s="9">
        <f>30/(30/MAX(SUMIF(bonus!$B$2:$B$1027,$A4,bonus!$G$2:$G$1027),1E-11)+1)</f>
        <v>0</v>
      </c>
      <c r="F4" s="9"/>
      <c r="G4" s="10">
        <f t="shared" si="1"/>
        <v>0</v>
      </c>
      <c r="H4" s="11" t="str">
        <f t="shared" si="2"/>
        <v>F</v>
      </c>
    </row>
    <row r="5">
      <c r="A5" s="5" t="s">
        <v>12</v>
      </c>
      <c r="B5" s="6" t="s">
        <v>9</v>
      </c>
      <c r="C5" s="7">
        <f>(MAXIFS(practice!$X$2:$X$161,practice!$A$2:$A$161,$A5)*7/10)</f>
        <v>10</v>
      </c>
      <c r="D5" s="8">
        <f>MAXIFS(exam!$D$2:$D$2015,exam!$A$2:$A$2015,$A5)*3/10</f>
        <v>0</v>
      </c>
      <c r="E5" s="9">
        <f>30/(30/MAX(SUMIF(bonus!$B$2:$B$1027,$A5,bonus!$G$2:$G$1027),1E-11)+1)</f>
        <v>0</v>
      </c>
      <c r="F5" s="9"/>
      <c r="G5" s="10">
        <f t="shared" si="1"/>
        <v>10</v>
      </c>
      <c r="H5" s="11" t="str">
        <f t="shared" si="2"/>
        <v>F</v>
      </c>
    </row>
    <row r="6">
      <c r="A6" s="5" t="s">
        <v>13</v>
      </c>
      <c r="B6" s="6" t="s">
        <v>9</v>
      </c>
      <c r="C6" s="7">
        <f>(MAXIFS(practice!$X$2:$X$161,practice!$A$2:$A$161,$A6)*7/10)</f>
        <v>9</v>
      </c>
      <c r="D6" s="8">
        <f>MAXIFS(exam!$D$2:$D$2015,exam!$A$2:$A$2015,$A6)*3/10</f>
        <v>0</v>
      </c>
      <c r="E6" s="9">
        <f>30/(30/MAX(SUMIF(bonus!$B$2:$B$1027,$A6,bonus!$G$2:$G$1027),1E-11)+1)</f>
        <v>0</v>
      </c>
      <c r="F6" s="9"/>
      <c r="G6" s="10">
        <f t="shared" si="1"/>
        <v>9</v>
      </c>
      <c r="H6" s="11" t="str">
        <f t="shared" si="2"/>
        <v>F</v>
      </c>
    </row>
    <row r="7">
      <c r="A7" s="5" t="s">
        <v>14</v>
      </c>
      <c r="B7" s="6" t="s">
        <v>9</v>
      </c>
      <c r="C7" s="7">
        <f>(MAXIFS(practice!$X$2:$X$161,practice!$A$2:$A$161,$A7)*7/10)</f>
        <v>0</v>
      </c>
      <c r="D7" s="8">
        <f>MAXIFS(exam!$D$2:$D$2015,exam!$A$2:$A$2015,$A7)*3/10</f>
        <v>0</v>
      </c>
      <c r="E7" s="9">
        <f>30/(30/MAX(SUMIF(bonus!$B$2:$B$1027,$A7,bonus!$G$2:$G$1027),1E-11)+1)</f>
        <v>0</v>
      </c>
      <c r="F7" s="9"/>
      <c r="G7" s="10">
        <f t="shared" si="1"/>
        <v>0</v>
      </c>
      <c r="H7" s="11" t="str">
        <f t="shared" si="2"/>
        <v>F</v>
      </c>
    </row>
    <row r="8">
      <c r="A8" s="5" t="s">
        <v>15</v>
      </c>
      <c r="B8" s="6" t="s">
        <v>9</v>
      </c>
      <c r="C8" s="7">
        <f>(MAXIFS(practice!$X$2:$X$161,practice!$A$2:$A$161,$A8)*7/10)</f>
        <v>0</v>
      </c>
      <c r="D8" s="8">
        <f>MAXIFS(exam!$D$2:$D$2015,exam!$A$2:$A$2015,$A8)*3/10</f>
        <v>0</v>
      </c>
      <c r="E8" s="9">
        <f>30/(30/MAX(SUMIF(bonus!$B$2:$B$1027,$A8,bonus!$G$2:$G$1027),1E-11)+1)</f>
        <v>0</v>
      </c>
      <c r="F8" s="9"/>
      <c r="G8" s="10">
        <f t="shared" si="1"/>
        <v>0</v>
      </c>
      <c r="H8" s="11" t="str">
        <f t="shared" si="2"/>
        <v>F</v>
      </c>
    </row>
    <row r="9">
      <c r="A9" s="5" t="s">
        <v>16</v>
      </c>
      <c r="B9" s="6" t="s">
        <v>9</v>
      </c>
      <c r="C9" s="7">
        <f>(MAXIFS(practice!$X$2:$X$161,practice!$A$2:$A$161,$A9)*7/10)</f>
        <v>10</v>
      </c>
      <c r="D9" s="8">
        <f>MAXIFS(exam!$D$2:$D$2015,exam!$A$2:$A$2015,$A9)*3/10</f>
        <v>0</v>
      </c>
      <c r="E9" s="9">
        <f>30/(30/MAX(SUMIF(bonus!$B$2:$B$1027,$A9,bonus!$G$2:$G$1027),1E-11)+1)</f>
        <v>0</v>
      </c>
      <c r="F9" s="9"/>
      <c r="G9" s="10">
        <f t="shared" si="1"/>
        <v>10</v>
      </c>
      <c r="H9" s="11" t="str">
        <f t="shared" si="2"/>
        <v>F</v>
      </c>
    </row>
    <row r="10">
      <c r="A10" s="5" t="s">
        <v>17</v>
      </c>
      <c r="B10" s="6" t="s">
        <v>9</v>
      </c>
      <c r="C10" s="7">
        <f>(MAXIFS(practice!$X$2:$X$161,practice!$A$2:$A$161,$A10)*7/10)</f>
        <v>20</v>
      </c>
      <c r="D10" s="8">
        <f>MAXIFS(exam!$D$2:$D$2015,exam!$A$2:$A$2015,$A10)*3/10</f>
        <v>0</v>
      </c>
      <c r="E10" s="9">
        <f>30/(30/MAX(SUMIF(bonus!$B$2:$B$1027,$A10,bonus!$G$2:$G$1027),1E-11)+1)</f>
        <v>0</v>
      </c>
      <c r="F10" s="9"/>
      <c r="G10" s="10">
        <f t="shared" si="1"/>
        <v>20</v>
      </c>
      <c r="H10" s="11" t="str">
        <f t="shared" si="2"/>
        <v>F</v>
      </c>
    </row>
    <row r="11">
      <c r="A11" s="5" t="s">
        <v>18</v>
      </c>
      <c r="B11" s="6" t="s">
        <v>9</v>
      </c>
      <c r="C11" s="7">
        <f>(MAXIFS(practice!$X$2:$X$161,practice!$A$2:$A$161,$A11)*7/10)</f>
        <v>10</v>
      </c>
      <c r="D11" s="8">
        <f>MAXIFS(exam!$D$2:$D$2015,exam!$A$2:$A$2015,$A11)*3/10</f>
        <v>0</v>
      </c>
      <c r="E11" s="9">
        <f>30/(30/MAX(SUMIF(bonus!$B$2:$B$1027,$A11,bonus!$G$2:$G$1027),1E-11)+1)</f>
        <v>0</v>
      </c>
      <c r="F11" s="9"/>
      <c r="G11" s="10">
        <f t="shared" si="1"/>
        <v>10</v>
      </c>
      <c r="H11" s="11" t="str">
        <f t="shared" si="2"/>
        <v>F</v>
      </c>
    </row>
    <row r="12">
      <c r="A12" s="5" t="s">
        <v>19</v>
      </c>
      <c r="B12" s="6" t="s">
        <v>9</v>
      </c>
      <c r="C12" s="7">
        <f>(MAXIFS(practice!$X$2:$X$161,practice!$A$2:$A$161,$A12)*7/10)</f>
        <v>0</v>
      </c>
      <c r="D12" s="8">
        <f>MAXIFS(exam!$D$2:$D$2015,exam!$A$2:$A$2015,$A12)*3/10</f>
        <v>0</v>
      </c>
      <c r="E12" s="9">
        <f>30/(30/MAX(SUMIF(bonus!$B$2:$B$1027,$A12,bonus!$G$2:$G$1027),1E-11)+1)</f>
        <v>0</v>
      </c>
      <c r="F12" s="9"/>
      <c r="G12" s="10">
        <f t="shared" si="1"/>
        <v>0</v>
      </c>
      <c r="H12" s="11" t="str">
        <f t="shared" si="2"/>
        <v>F</v>
      </c>
    </row>
    <row r="13">
      <c r="A13" s="5" t="s">
        <v>20</v>
      </c>
      <c r="B13" s="6" t="s">
        <v>9</v>
      </c>
      <c r="C13" s="7">
        <f>(MAXIFS(practice!$X$2:$X$161,practice!$A$2:$A$161,$A13)*7/10)</f>
        <v>0</v>
      </c>
      <c r="D13" s="8">
        <f>MAXIFS(exam!$D$2:$D$2015,exam!$A$2:$A$2015,$A13)*3/10</f>
        <v>0</v>
      </c>
      <c r="E13" s="9">
        <f>30/(30/MAX(SUMIF(bonus!$B$2:$B$1027,$A13,bonus!$G$2:$G$1027),1E-11)+1)</f>
        <v>0</v>
      </c>
      <c r="F13" s="9"/>
      <c r="G13" s="10">
        <f t="shared" si="1"/>
        <v>0</v>
      </c>
      <c r="H13" s="11" t="str">
        <f t="shared" si="2"/>
        <v>F</v>
      </c>
    </row>
    <row r="14">
      <c r="A14" s="5" t="s">
        <v>21</v>
      </c>
      <c r="B14" s="6" t="s">
        <v>9</v>
      </c>
      <c r="C14" s="7">
        <f>(MAXIFS(practice!$X$2:$X$161,practice!$A$2:$A$161,$A14)*7/10)</f>
        <v>0</v>
      </c>
      <c r="D14" s="8">
        <f>MAXIFS(exam!$D$2:$D$2015,exam!$A$2:$A$2015,$A14)*3/10</f>
        <v>0</v>
      </c>
      <c r="E14" s="9">
        <f>30/(30/MAX(SUMIF(bonus!$B$2:$B$1027,$A14,bonus!$G$2:$G$1027),1E-11)+1)</f>
        <v>0</v>
      </c>
      <c r="F14" s="9"/>
      <c r="G14" s="10">
        <f t="shared" si="1"/>
        <v>0</v>
      </c>
      <c r="H14" s="11" t="str">
        <f t="shared" si="2"/>
        <v>F</v>
      </c>
    </row>
    <row r="15">
      <c r="A15" s="5" t="s">
        <v>22</v>
      </c>
      <c r="B15" s="6" t="s">
        <v>9</v>
      </c>
      <c r="C15" s="7">
        <f>(MAXIFS(practice!$X$2:$X$161,practice!$A$2:$A$161,$A15)*7/10)</f>
        <v>0</v>
      </c>
      <c r="D15" s="8">
        <f>MAXIFS(exam!$D$2:$D$2015,exam!$A$2:$A$2015,$A15)*3/10</f>
        <v>0</v>
      </c>
      <c r="E15" s="9">
        <f>30/(30/MAX(SUMIF(bonus!$B$2:$B$1027,$A15,bonus!$G$2:$G$1027),1E-11)+1)</f>
        <v>0</v>
      </c>
      <c r="F15" s="9"/>
      <c r="G15" s="10">
        <f t="shared" si="1"/>
        <v>0</v>
      </c>
      <c r="H15" s="11" t="str">
        <f t="shared" si="2"/>
        <v>F</v>
      </c>
    </row>
    <row r="16">
      <c r="A16" s="5" t="s">
        <v>23</v>
      </c>
      <c r="B16" s="6" t="s">
        <v>9</v>
      </c>
      <c r="C16" s="7">
        <f>(MAXIFS(practice!$X$2:$X$161,practice!$A$2:$A$161,$A16)*7/10)</f>
        <v>0</v>
      </c>
      <c r="D16" s="8">
        <f>MAXIFS(exam!$D$2:$D$2015,exam!$A$2:$A$2015,$A16)*3/10</f>
        <v>0</v>
      </c>
      <c r="E16" s="9">
        <f>30/(30/MAX(SUMIF(bonus!$B$2:$B$1027,$A16,bonus!$G$2:$G$1027),1E-11)+1)</f>
        <v>0</v>
      </c>
      <c r="F16" s="9"/>
      <c r="G16" s="10">
        <f t="shared" si="1"/>
        <v>0</v>
      </c>
      <c r="H16" s="11" t="str">
        <f t="shared" si="2"/>
        <v>F</v>
      </c>
    </row>
    <row r="17">
      <c r="A17" s="5" t="s">
        <v>24</v>
      </c>
      <c r="B17" s="6" t="s">
        <v>9</v>
      </c>
      <c r="C17" s="7">
        <f>(MAXIFS(practice!$X$2:$X$161,practice!$A$2:$A$161,$A17)*7/10)</f>
        <v>10</v>
      </c>
      <c r="D17" s="8">
        <f>MAXIFS(exam!$D$2:$D$2015,exam!$A$2:$A$2015,$A17)*3/10</f>
        <v>0</v>
      </c>
      <c r="E17" s="9">
        <f>30/(30/MAX(SUMIF(bonus!$B$2:$B$1027,$A17,bonus!$G$2:$G$1027),1E-11)+1)</f>
        <v>0</v>
      </c>
      <c r="F17" s="9"/>
      <c r="G17" s="10">
        <f t="shared" si="1"/>
        <v>10</v>
      </c>
      <c r="H17" s="11" t="str">
        <f t="shared" si="2"/>
        <v>F</v>
      </c>
    </row>
    <row r="18">
      <c r="A18" s="5" t="s">
        <v>25</v>
      </c>
      <c r="B18" s="6" t="s">
        <v>9</v>
      </c>
      <c r="C18" s="7">
        <f>(MAXIFS(practice!$X$2:$X$161,practice!$A$2:$A$161,$A18)*7/10)</f>
        <v>0</v>
      </c>
      <c r="D18" s="8">
        <f>MAXIFS(exam!$D$2:$D$2015,exam!$A$2:$A$2015,$A18)*3/10</f>
        <v>0</v>
      </c>
      <c r="E18" s="9">
        <f>30/(30/MAX(SUMIF(bonus!$B$2:$B$1027,$A18,bonus!$G$2:$G$1027),1E-11)+1)</f>
        <v>0</v>
      </c>
      <c r="F18" s="9"/>
      <c r="G18" s="10">
        <f t="shared" si="1"/>
        <v>0</v>
      </c>
      <c r="H18" s="11" t="str">
        <f t="shared" si="2"/>
        <v>F</v>
      </c>
    </row>
    <row r="19">
      <c r="A19" s="5" t="s">
        <v>26</v>
      </c>
      <c r="B19" s="6" t="s">
        <v>9</v>
      </c>
      <c r="C19" s="7">
        <f>(MAXIFS(practice!$X$2:$X$161,practice!$A$2:$A$161,$A19)*7/10)</f>
        <v>10</v>
      </c>
      <c r="D19" s="8">
        <f>MAXIFS(exam!$D$2:$D$2015,exam!$A$2:$A$2015,$A19)*3/10</f>
        <v>0</v>
      </c>
      <c r="E19" s="9">
        <f>30/(30/MAX(SUMIF(bonus!$B$2:$B$1027,$A19,bonus!$G$2:$G$1027),1E-11)+1)</f>
        <v>0</v>
      </c>
      <c r="F19" s="9"/>
      <c r="G19" s="10">
        <f t="shared" si="1"/>
        <v>10</v>
      </c>
      <c r="H19" s="11" t="str">
        <f t="shared" si="2"/>
        <v>F</v>
      </c>
    </row>
    <row r="20">
      <c r="A20" s="5" t="s">
        <v>27</v>
      </c>
      <c r="B20" s="6" t="s">
        <v>9</v>
      </c>
      <c r="C20" s="7">
        <f>(MAXIFS(practice!$X$2:$X$161,practice!$A$2:$A$161,$A20)*7/10)</f>
        <v>0</v>
      </c>
      <c r="D20" s="8">
        <f>MAXIFS(exam!$D$2:$D$2015,exam!$A$2:$A$2015,$A20)*3/10</f>
        <v>0</v>
      </c>
      <c r="E20" s="9">
        <f>30/(30/MAX(SUMIF(bonus!$B$2:$B$1027,$A20,bonus!$G$2:$G$1027),1E-11)+1)</f>
        <v>0</v>
      </c>
      <c r="F20" s="9"/>
      <c r="G20" s="10">
        <f t="shared" si="1"/>
        <v>0</v>
      </c>
      <c r="H20" s="11" t="str">
        <f t="shared" si="2"/>
        <v>F</v>
      </c>
    </row>
    <row r="21">
      <c r="A21" s="5" t="s">
        <v>28</v>
      </c>
      <c r="B21" s="6" t="s">
        <v>9</v>
      </c>
      <c r="C21" s="7">
        <f>(MAXIFS(practice!$X$2:$X$161,practice!$A$2:$A$161,$A21)*7/10)</f>
        <v>0</v>
      </c>
      <c r="D21" s="8">
        <f>MAXIFS(exam!$D$2:$D$2015,exam!$A$2:$A$2015,$A21)*3/10</f>
        <v>0</v>
      </c>
      <c r="E21" s="9">
        <f>30/(30/MAX(SUMIF(bonus!$B$2:$B$1027,$A21,bonus!$G$2:$G$1027),1E-11)+1)</f>
        <v>0</v>
      </c>
      <c r="F21" s="9"/>
      <c r="G21" s="10">
        <f t="shared" si="1"/>
        <v>0</v>
      </c>
      <c r="H21" s="11" t="str">
        <f t="shared" si="2"/>
        <v>F</v>
      </c>
    </row>
    <row r="22">
      <c r="A22" s="5" t="s">
        <v>29</v>
      </c>
      <c r="B22" s="6" t="s">
        <v>9</v>
      </c>
      <c r="C22" s="7">
        <f>(MAXIFS(practice!$X$2:$X$161,practice!$A$2:$A$161,$A22)*7/10)</f>
        <v>0</v>
      </c>
      <c r="D22" s="8">
        <f>MAXIFS(exam!$D$2:$D$2015,exam!$A$2:$A$2015,$A22)*3/10</f>
        <v>0</v>
      </c>
      <c r="E22" s="9">
        <f>30/(30/MAX(SUMIF(bonus!$B$2:$B$1027,$A22,bonus!$G$2:$G$1027),1E-11)+1)</f>
        <v>0</v>
      </c>
      <c r="F22" s="9"/>
      <c r="G22" s="10">
        <f t="shared" si="1"/>
        <v>0</v>
      </c>
      <c r="H22" s="11" t="str">
        <f t="shared" si="2"/>
        <v>F</v>
      </c>
    </row>
    <row r="23">
      <c r="A23" s="5" t="s">
        <v>30</v>
      </c>
      <c r="B23" s="6" t="s">
        <v>9</v>
      </c>
      <c r="C23" s="7">
        <f>(MAXIFS(practice!$X$2:$X$161,practice!$A$2:$A$161,$A23)*7/10)</f>
        <v>0</v>
      </c>
      <c r="D23" s="8">
        <f>MAXIFS(exam!$D$2:$D$2015,exam!$A$2:$A$2015,$A23)*3/10</f>
        <v>0</v>
      </c>
      <c r="E23" s="9">
        <f>30/(30/MAX(SUMIF(bonus!$B$2:$B$1027,$A23,bonus!$G$2:$G$1027),1E-11)+1)</f>
        <v>0</v>
      </c>
      <c r="F23" s="9"/>
      <c r="G23" s="10">
        <f t="shared" si="1"/>
        <v>0</v>
      </c>
      <c r="H23" s="11" t="str">
        <f t="shared" si="2"/>
        <v>F</v>
      </c>
    </row>
    <row r="24">
      <c r="A24" s="5" t="s">
        <v>31</v>
      </c>
      <c r="B24" s="6" t="s">
        <v>9</v>
      </c>
      <c r="C24" s="7">
        <f>(MAXIFS(practice!$X$2:$X$161,practice!$A$2:$A$161,$A24)*7/10)</f>
        <v>6</v>
      </c>
      <c r="D24" s="8">
        <f>MAXIFS(exam!$D$2:$D$2015,exam!$A$2:$A$2015,$A24)*3/10</f>
        <v>0</v>
      </c>
      <c r="E24" s="9">
        <f>30/(30/MAX(SUMIF(bonus!$B$2:$B$1027,$A24,bonus!$G$2:$G$1027),1E-11)+1)</f>
        <v>0</v>
      </c>
      <c r="F24" s="9"/>
      <c r="G24" s="10">
        <f t="shared" si="1"/>
        <v>6</v>
      </c>
      <c r="H24" s="11" t="str">
        <f t="shared" si="2"/>
        <v>F</v>
      </c>
    </row>
    <row r="25">
      <c r="A25" s="5" t="s">
        <v>32</v>
      </c>
      <c r="B25" s="6" t="s">
        <v>9</v>
      </c>
      <c r="C25" s="7">
        <f>(MAXIFS(practice!$X$2:$X$161,practice!$A$2:$A$161,$A25)*7/10)</f>
        <v>0</v>
      </c>
      <c r="D25" s="8">
        <f>MAXIFS(exam!$D$2:$D$2015,exam!$A$2:$A$2015,$A25)*3/10</f>
        <v>0</v>
      </c>
      <c r="E25" s="9">
        <f>30/(30/MAX(SUMIF(bonus!$B$2:$B$1027,$A25,bonus!$G$2:$G$1027),1E-11)+1)</f>
        <v>0</v>
      </c>
      <c r="F25" s="9"/>
      <c r="G25" s="10">
        <f t="shared" si="1"/>
        <v>0</v>
      </c>
      <c r="H25" s="11" t="str">
        <f t="shared" si="2"/>
        <v>F</v>
      </c>
    </row>
    <row r="26">
      <c r="A26" s="5" t="s">
        <v>33</v>
      </c>
      <c r="B26" s="6" t="s">
        <v>9</v>
      </c>
      <c r="C26" s="7">
        <f>(MAXIFS(practice!$X$2:$X$161,practice!$A$2:$A$161,$A26)*7/10)</f>
        <v>0</v>
      </c>
      <c r="D26" s="8">
        <f>MAXIFS(exam!$D$2:$D$2015,exam!$A$2:$A$2015,$A26)*3/10</f>
        <v>0</v>
      </c>
      <c r="E26" s="9">
        <f>30/(30/MAX(SUMIF(bonus!$B$2:$B$1027,$A26,bonus!$G$2:$G$1027),1E-11)+1)</f>
        <v>0</v>
      </c>
      <c r="F26" s="9"/>
      <c r="G26" s="10">
        <f t="shared" si="1"/>
        <v>0</v>
      </c>
      <c r="H26" s="11" t="str">
        <f t="shared" si="2"/>
        <v>F</v>
      </c>
    </row>
    <row r="27">
      <c r="A27" s="5" t="s">
        <v>34</v>
      </c>
      <c r="B27" s="6" t="s">
        <v>35</v>
      </c>
      <c r="C27" s="7">
        <f>(MAXIFS(practice!$X$2:$X$161,practice!$A$2:$A$161,$A27)*7/10)</f>
        <v>0</v>
      </c>
      <c r="D27" s="8">
        <f>MAXIFS(exam!$D$2:$D$2015,exam!$A$2:$A$2015,$A27)*3/10</f>
        <v>0</v>
      </c>
      <c r="E27" s="9">
        <f>30/(30/MAX(SUMIF(bonus!$B$2:$B$1027,$A27,bonus!$G$2:$G$1027),1E-11)+1)</f>
        <v>0</v>
      </c>
      <c r="F27" s="9"/>
      <c r="G27" s="10">
        <f t="shared" si="1"/>
        <v>0</v>
      </c>
      <c r="H27" s="11" t="str">
        <f t="shared" si="2"/>
        <v>F</v>
      </c>
    </row>
    <row r="28">
      <c r="A28" s="5" t="s">
        <v>36</v>
      </c>
      <c r="B28" s="6" t="s">
        <v>35</v>
      </c>
      <c r="C28" s="7">
        <f>(MAXIFS(practice!$X$2:$X$161,practice!$A$2:$A$161,$A28)*7/10)</f>
        <v>0</v>
      </c>
      <c r="D28" s="8">
        <f>MAXIFS(exam!$D$2:$D$2015,exam!$A$2:$A$2015,$A28)*3/10</f>
        <v>0</v>
      </c>
      <c r="E28" s="9">
        <f>30/(30/MAX(SUMIF(bonus!$B$2:$B$1027,$A28,bonus!$G$2:$G$1027),1E-11)+1)</f>
        <v>0</v>
      </c>
      <c r="F28" s="9"/>
      <c r="G28" s="10">
        <f t="shared" si="1"/>
        <v>0</v>
      </c>
      <c r="H28" s="11" t="str">
        <f t="shared" si="2"/>
        <v>F</v>
      </c>
    </row>
    <row r="29">
      <c r="A29" s="5" t="s">
        <v>37</v>
      </c>
      <c r="B29" s="6" t="s">
        <v>35</v>
      </c>
      <c r="C29" s="7">
        <f>(MAXIFS(practice!$X$2:$X$161,practice!$A$2:$A$161,$A29)*7/10)</f>
        <v>0</v>
      </c>
      <c r="D29" s="8">
        <f>MAXIFS(exam!$D$2:$D$2015,exam!$A$2:$A$2015,$A29)*3/10</f>
        <v>0</v>
      </c>
      <c r="E29" s="9">
        <f>30/(30/MAX(SUMIF(bonus!$B$2:$B$1027,$A29,bonus!$G$2:$G$1027),1E-11)+1)</f>
        <v>0</v>
      </c>
      <c r="F29" s="9"/>
      <c r="G29" s="10">
        <f t="shared" si="1"/>
        <v>0</v>
      </c>
      <c r="H29" s="11" t="str">
        <f t="shared" si="2"/>
        <v>F</v>
      </c>
    </row>
    <row r="30">
      <c r="A30" s="5" t="s">
        <v>38</v>
      </c>
      <c r="B30" s="6" t="s">
        <v>35</v>
      </c>
      <c r="C30" s="7">
        <f>(MAXIFS(practice!$X$2:$X$161,practice!$A$2:$A$161,$A30)*7/10)</f>
        <v>0</v>
      </c>
      <c r="D30" s="8">
        <f>MAXIFS(exam!$D$2:$D$2015,exam!$A$2:$A$2015,$A30)*3/10</f>
        <v>0</v>
      </c>
      <c r="E30" s="9">
        <f>30/(30/MAX(SUMIF(bonus!$B$2:$B$1027,$A30,bonus!$G$2:$G$1027),1E-11)+1)</f>
        <v>0</v>
      </c>
      <c r="F30" s="9"/>
      <c r="G30" s="10">
        <f t="shared" si="1"/>
        <v>0</v>
      </c>
      <c r="H30" s="11" t="str">
        <f t="shared" si="2"/>
        <v>F</v>
      </c>
    </row>
    <row r="31">
      <c r="A31" s="5" t="s">
        <v>39</v>
      </c>
      <c r="B31" s="6" t="s">
        <v>35</v>
      </c>
      <c r="C31" s="7">
        <f>(MAXIFS(practice!$X$2:$X$161,practice!$A$2:$A$161,$A31)*7/10)</f>
        <v>0</v>
      </c>
      <c r="D31" s="8">
        <f>MAXIFS(exam!$D$2:$D$2015,exam!$A$2:$A$2015,$A31)*3/10</f>
        <v>0</v>
      </c>
      <c r="E31" s="9">
        <f>30/(30/MAX(SUMIF(bonus!$B$2:$B$1027,$A31,bonus!$G$2:$G$1027),1E-11)+1)</f>
        <v>0</v>
      </c>
      <c r="F31" s="9"/>
      <c r="G31" s="10">
        <f t="shared" si="1"/>
        <v>0</v>
      </c>
      <c r="H31" s="11" t="str">
        <f t="shared" si="2"/>
        <v>F</v>
      </c>
    </row>
    <row r="32">
      <c r="A32" s="5" t="s">
        <v>40</v>
      </c>
      <c r="B32" s="6" t="s">
        <v>35</v>
      </c>
      <c r="C32" s="7">
        <f>(MAXIFS(practice!$X$2:$X$161,practice!$A$2:$A$161,$A32)*7/10)</f>
        <v>0</v>
      </c>
      <c r="D32" s="8">
        <f>MAXIFS(exam!$D$2:$D$2015,exam!$A$2:$A$2015,$A32)*3/10</f>
        <v>0</v>
      </c>
      <c r="E32" s="9">
        <f>30/(30/MAX(SUMIF(bonus!$B$2:$B$1027,$A32,bonus!$G$2:$G$1027),1E-11)+1)</f>
        <v>0</v>
      </c>
      <c r="F32" s="9"/>
      <c r="G32" s="10">
        <f t="shared" si="1"/>
        <v>0</v>
      </c>
      <c r="H32" s="11" t="str">
        <f t="shared" si="2"/>
        <v>F</v>
      </c>
    </row>
    <row r="33">
      <c r="A33" s="5" t="s">
        <v>41</v>
      </c>
      <c r="B33" s="6" t="s">
        <v>35</v>
      </c>
      <c r="C33" s="7">
        <f>(MAXIFS(practice!$X$2:$X$161,practice!$A$2:$A$161,$A33)*7/10)</f>
        <v>10</v>
      </c>
      <c r="D33" s="8">
        <f>MAXIFS(exam!$D$2:$D$2015,exam!$A$2:$A$2015,$A33)*3/10</f>
        <v>0</v>
      </c>
      <c r="E33" s="9">
        <f>30/(30/MAX(SUMIF(bonus!$B$2:$B$1027,$A33,bonus!$G$2:$G$1027),1E-11)+1)</f>
        <v>0</v>
      </c>
      <c r="F33" s="9"/>
      <c r="G33" s="10">
        <f t="shared" si="1"/>
        <v>10</v>
      </c>
      <c r="H33" s="11" t="str">
        <f t="shared" si="2"/>
        <v>F</v>
      </c>
    </row>
    <row r="34">
      <c r="A34" s="5" t="s">
        <v>42</v>
      </c>
      <c r="B34" s="6" t="s">
        <v>35</v>
      </c>
      <c r="C34" s="7">
        <f>(MAXIFS(practice!$X$2:$X$161,practice!$A$2:$A$161,$A34)*7/10)</f>
        <v>16.6</v>
      </c>
      <c r="D34" s="8">
        <f>MAXIFS(exam!$D$2:$D$2015,exam!$A$2:$A$2015,$A34)*3/10</f>
        <v>0</v>
      </c>
      <c r="E34" s="9">
        <f>30/(30/MAX(SUMIF(bonus!$B$2:$B$1027,$A34,bonus!$G$2:$G$1027),1E-11)+1)</f>
        <v>0</v>
      </c>
      <c r="F34" s="9"/>
      <c r="G34" s="10">
        <f t="shared" si="1"/>
        <v>16.6</v>
      </c>
      <c r="H34" s="11" t="str">
        <f t="shared" si="2"/>
        <v>F</v>
      </c>
    </row>
    <row r="35">
      <c r="A35" s="5" t="s">
        <v>43</v>
      </c>
      <c r="B35" s="6" t="s">
        <v>35</v>
      </c>
      <c r="C35" s="7">
        <f>(MAXIFS(practice!$X$2:$X$161,practice!$A$2:$A$161,$A35)*7/10)</f>
        <v>14</v>
      </c>
      <c r="D35" s="8">
        <f>MAXIFS(exam!$D$2:$D$2015,exam!$A$2:$A$2015,$A35)*3/10</f>
        <v>0</v>
      </c>
      <c r="E35" s="9">
        <f>30/(30/MAX(SUMIF(bonus!$B$2:$B$1027,$A35,bonus!$G$2:$G$1027),1E-11)+1)</f>
        <v>0</v>
      </c>
      <c r="F35" s="9"/>
      <c r="G35" s="10">
        <f t="shared" si="1"/>
        <v>14</v>
      </c>
      <c r="H35" s="11" t="str">
        <f t="shared" si="2"/>
        <v>F</v>
      </c>
    </row>
    <row r="36">
      <c r="A36" s="5" t="s">
        <v>44</v>
      </c>
      <c r="B36" s="6" t="s">
        <v>35</v>
      </c>
      <c r="C36" s="7">
        <f>(MAXIFS(practice!$X$2:$X$161,practice!$A$2:$A$161,$A36)*7/10)</f>
        <v>0</v>
      </c>
      <c r="D36" s="8">
        <f>MAXIFS(exam!$D$2:$D$2015,exam!$A$2:$A$2015,$A36)*3/10</f>
        <v>0</v>
      </c>
      <c r="E36" s="9">
        <f>30/(30/MAX(SUMIF(bonus!$B$2:$B$1027,$A36,bonus!$G$2:$G$1027),1E-11)+1)</f>
        <v>0</v>
      </c>
      <c r="F36" s="9"/>
      <c r="G36" s="10">
        <f t="shared" si="1"/>
        <v>0</v>
      </c>
      <c r="H36" s="11" t="str">
        <f t="shared" si="2"/>
        <v>F</v>
      </c>
    </row>
    <row r="37">
      <c r="A37" s="5" t="s">
        <v>45</v>
      </c>
      <c r="B37" s="6" t="s">
        <v>35</v>
      </c>
      <c r="C37" s="7">
        <f>(MAXIFS(practice!$X$2:$X$161,practice!$A$2:$A$161,$A37)*7/10)</f>
        <v>0</v>
      </c>
      <c r="D37" s="8">
        <f>MAXIFS(exam!$D$2:$D$2015,exam!$A$2:$A$2015,$A37)*3/10</f>
        <v>0</v>
      </c>
      <c r="E37" s="9">
        <f>30/(30/MAX(SUMIF(bonus!$B$2:$B$1027,$A37,bonus!$G$2:$G$1027),1E-11)+1)</f>
        <v>0</v>
      </c>
      <c r="F37" s="9"/>
      <c r="G37" s="10">
        <f t="shared" si="1"/>
        <v>0</v>
      </c>
      <c r="H37" s="11" t="str">
        <f t="shared" si="2"/>
        <v>F</v>
      </c>
    </row>
    <row r="38">
      <c r="A38" s="5" t="s">
        <v>46</v>
      </c>
      <c r="B38" s="6" t="s">
        <v>35</v>
      </c>
      <c r="C38" s="7">
        <f>(MAXIFS(practice!$X$2:$X$161,practice!$A$2:$A$161,$A38)*7/10)</f>
        <v>0</v>
      </c>
      <c r="D38" s="8">
        <f>MAXIFS(exam!$D$2:$D$2015,exam!$A$2:$A$2015,$A38)*3/10</f>
        <v>0</v>
      </c>
      <c r="E38" s="9">
        <f>30/(30/MAX(SUMIF(bonus!$B$2:$B$1027,$A38,bonus!$G$2:$G$1027),1E-11)+1)</f>
        <v>0</v>
      </c>
      <c r="F38" s="9"/>
      <c r="G38" s="10">
        <f t="shared" si="1"/>
        <v>0</v>
      </c>
      <c r="H38" s="11" t="str">
        <f t="shared" si="2"/>
        <v>F</v>
      </c>
    </row>
    <row r="39">
      <c r="A39" s="5" t="s">
        <v>47</v>
      </c>
      <c r="B39" s="6" t="s">
        <v>35</v>
      </c>
      <c r="C39" s="7">
        <f>(MAXIFS(practice!$X$2:$X$161,practice!$A$2:$A$161,$A39)*7/10)</f>
        <v>0</v>
      </c>
      <c r="D39" s="8">
        <f>MAXIFS(exam!$D$2:$D$2015,exam!$A$2:$A$2015,$A39)*3/10</f>
        <v>0</v>
      </c>
      <c r="E39" s="9">
        <f>30/(30/MAX(SUMIF(bonus!$B$2:$B$1027,$A39,bonus!$G$2:$G$1027),1E-11)+1)</f>
        <v>0</v>
      </c>
      <c r="F39" s="9"/>
      <c r="G39" s="10">
        <f t="shared" si="1"/>
        <v>0</v>
      </c>
      <c r="H39" s="11" t="str">
        <f t="shared" si="2"/>
        <v>F</v>
      </c>
    </row>
    <row r="40">
      <c r="A40" s="5" t="s">
        <v>48</v>
      </c>
      <c r="B40" s="6" t="s">
        <v>35</v>
      </c>
      <c r="C40" s="7">
        <f>(MAXIFS(practice!$X$2:$X$161,practice!$A$2:$A$161,$A40)*7/10)</f>
        <v>20</v>
      </c>
      <c r="D40" s="8">
        <f>MAXIFS(exam!$D$2:$D$2015,exam!$A$2:$A$2015,$A40)*3/10</f>
        <v>0</v>
      </c>
      <c r="E40" s="9">
        <f>30/(30/MAX(SUMIF(bonus!$B$2:$B$1027,$A40,bonus!$G$2:$G$1027),1E-11)+1)</f>
        <v>0</v>
      </c>
      <c r="F40" s="9"/>
      <c r="G40" s="10">
        <f t="shared" si="1"/>
        <v>20</v>
      </c>
      <c r="H40" s="11" t="str">
        <f t="shared" si="2"/>
        <v>F</v>
      </c>
    </row>
    <row r="41">
      <c r="A41" s="5" t="s">
        <v>49</v>
      </c>
      <c r="B41" s="6" t="s">
        <v>35</v>
      </c>
      <c r="C41" s="7">
        <f>(MAXIFS(practice!$X$2:$X$161,practice!$A$2:$A$161,$A41)*7/10)</f>
        <v>10</v>
      </c>
      <c r="D41" s="8">
        <f>MAXIFS(exam!$D$2:$D$2015,exam!$A$2:$A$2015,$A41)*3/10</f>
        <v>0</v>
      </c>
      <c r="E41" s="9">
        <f>30/(30/MAX(SUMIF(bonus!$B$2:$B$1027,$A41,bonus!$G$2:$G$1027),1E-11)+1)</f>
        <v>0</v>
      </c>
      <c r="F41" s="9"/>
      <c r="G41" s="10">
        <f t="shared" si="1"/>
        <v>10</v>
      </c>
      <c r="H41" s="11" t="str">
        <f t="shared" si="2"/>
        <v>F</v>
      </c>
    </row>
    <row r="42">
      <c r="A42" s="5" t="s">
        <v>50</v>
      </c>
      <c r="B42" s="6" t="s">
        <v>35</v>
      </c>
      <c r="C42" s="7">
        <f>(MAXIFS(practice!$X$2:$X$161,practice!$A$2:$A$161,$A42)*7/10)</f>
        <v>10</v>
      </c>
      <c r="D42" s="8">
        <f>MAXIFS(exam!$D$2:$D$2015,exam!$A$2:$A$2015,$A42)*3/10</f>
        <v>0</v>
      </c>
      <c r="E42" s="9">
        <f>30/(30/MAX(SUMIF(bonus!$B$2:$B$1027,$A42,bonus!$G$2:$G$1027),1E-11)+1)</f>
        <v>0</v>
      </c>
      <c r="F42" s="9"/>
      <c r="G42" s="10">
        <f t="shared" si="1"/>
        <v>10</v>
      </c>
      <c r="H42" s="11" t="str">
        <f t="shared" si="2"/>
        <v>F</v>
      </c>
    </row>
    <row r="43">
      <c r="A43" s="5" t="s">
        <v>51</v>
      </c>
      <c r="B43" s="6" t="s">
        <v>35</v>
      </c>
      <c r="C43" s="7">
        <f>(MAXIFS(practice!$X$2:$X$161,practice!$A$2:$A$161,$A43)*7/10)</f>
        <v>0</v>
      </c>
      <c r="D43" s="8">
        <f>MAXIFS(exam!$D$2:$D$2015,exam!$A$2:$A$2015,$A43)*3/10</f>
        <v>0</v>
      </c>
      <c r="E43" s="9">
        <f>30/(30/MAX(SUMIF(bonus!$B$2:$B$1027,$A43,bonus!$G$2:$G$1027),1E-11)+1)</f>
        <v>0</v>
      </c>
      <c r="F43" s="9"/>
      <c r="G43" s="10">
        <f t="shared" si="1"/>
        <v>0</v>
      </c>
      <c r="H43" s="11" t="str">
        <f t="shared" si="2"/>
        <v>F</v>
      </c>
    </row>
    <row r="44">
      <c r="A44" s="5" t="s">
        <v>52</v>
      </c>
      <c r="B44" s="6" t="s">
        <v>35</v>
      </c>
      <c r="C44" s="7">
        <f>(MAXIFS(practice!$X$2:$X$161,practice!$A$2:$A$161,$A44)*7/10)</f>
        <v>10</v>
      </c>
      <c r="D44" s="8">
        <f>MAXIFS(exam!$D$2:$D$2015,exam!$A$2:$A$2015,$A44)*3/10</f>
        <v>0</v>
      </c>
      <c r="E44" s="9">
        <f>30/(30/MAX(SUMIF(bonus!$B$2:$B$1027,$A44,bonus!$G$2:$G$1027),1E-11)+1)</f>
        <v>0</v>
      </c>
      <c r="F44" s="9"/>
      <c r="G44" s="10">
        <f t="shared" si="1"/>
        <v>10</v>
      </c>
      <c r="H44" s="11" t="str">
        <f t="shared" si="2"/>
        <v>F</v>
      </c>
    </row>
    <row r="45">
      <c r="A45" s="5" t="s">
        <v>53</v>
      </c>
      <c r="B45" s="6" t="s">
        <v>35</v>
      </c>
      <c r="C45" s="7">
        <f>(MAXIFS(practice!$X$2:$X$161,practice!$A$2:$A$161,$A45)*7/10)</f>
        <v>0</v>
      </c>
      <c r="D45" s="8">
        <f>MAXIFS(exam!$D$2:$D$2015,exam!$A$2:$A$2015,$A45)*3/10</f>
        <v>0</v>
      </c>
      <c r="E45" s="9">
        <f>30/(30/MAX(SUMIF(bonus!$B$2:$B$1027,$A45,bonus!$G$2:$G$1027),1E-11)+1)</f>
        <v>0</v>
      </c>
      <c r="F45" s="9"/>
      <c r="G45" s="10">
        <f t="shared" si="1"/>
        <v>0</v>
      </c>
      <c r="H45" s="11" t="str">
        <f t="shared" si="2"/>
        <v>F</v>
      </c>
    </row>
    <row r="46">
      <c r="A46" s="5" t="s">
        <v>54</v>
      </c>
      <c r="B46" s="6" t="s">
        <v>35</v>
      </c>
      <c r="C46" s="7">
        <f>(MAXIFS(practice!$X$2:$X$161,practice!$A$2:$A$161,$A46)*7/10)</f>
        <v>20</v>
      </c>
      <c r="D46" s="8">
        <f>MAXIFS(exam!$D$2:$D$2015,exam!$A$2:$A$2015,$A46)*3/10</f>
        <v>0</v>
      </c>
      <c r="E46" s="9">
        <f>30/(30/MAX(SUMIF(bonus!$B$2:$B$1027,$A46,bonus!$G$2:$G$1027),1E-11)+1)</f>
        <v>0</v>
      </c>
      <c r="F46" s="9"/>
      <c r="G46" s="10">
        <f t="shared" si="1"/>
        <v>20</v>
      </c>
      <c r="H46" s="11" t="str">
        <f t="shared" si="2"/>
        <v>F</v>
      </c>
    </row>
    <row r="47">
      <c r="A47" s="5" t="s">
        <v>55</v>
      </c>
      <c r="B47" s="6" t="s">
        <v>35</v>
      </c>
      <c r="C47" s="7">
        <f>(MAXIFS(practice!$X$2:$X$161,practice!$A$2:$A$161,$A47)*7/10)</f>
        <v>0</v>
      </c>
      <c r="D47" s="8">
        <f>MAXIFS(exam!$D$2:$D$2015,exam!$A$2:$A$2015,$A47)*3/10</f>
        <v>0</v>
      </c>
      <c r="E47" s="9">
        <f>30/(30/MAX(SUMIF(bonus!$B$2:$B$1027,$A47,bonus!$G$2:$G$1027),1E-11)+1)</f>
        <v>0</v>
      </c>
      <c r="F47" s="9"/>
      <c r="G47" s="10">
        <f t="shared" si="1"/>
        <v>0</v>
      </c>
      <c r="H47" s="11" t="str">
        <f t="shared" si="2"/>
        <v>F</v>
      </c>
    </row>
    <row r="48">
      <c r="A48" s="5" t="s">
        <v>56</v>
      </c>
      <c r="B48" s="6" t="s">
        <v>35</v>
      </c>
      <c r="C48" s="7">
        <f>(MAXIFS(practice!$X$2:$X$161,practice!$A$2:$A$161,$A48)*7/10)</f>
        <v>0</v>
      </c>
      <c r="D48" s="8">
        <f>MAXIFS(exam!$D$2:$D$2015,exam!$A$2:$A$2015,$A48)*3/10</f>
        <v>0</v>
      </c>
      <c r="E48" s="9">
        <f>30/(30/MAX(SUMIF(bonus!$B$2:$B$1027,$A48,bonus!$G$2:$G$1027),1E-11)+1)</f>
        <v>0</v>
      </c>
      <c r="F48" s="9"/>
      <c r="G48" s="10">
        <f t="shared" si="1"/>
        <v>0</v>
      </c>
      <c r="H48" s="11" t="str">
        <f t="shared" si="2"/>
        <v>F</v>
      </c>
    </row>
    <row r="49">
      <c r="A49" s="5" t="s">
        <v>57</v>
      </c>
      <c r="B49" s="6" t="s">
        <v>35</v>
      </c>
      <c r="C49" s="7">
        <f>(MAXIFS(practice!$X$2:$X$161,practice!$A$2:$A$161,$A49)*7/10)</f>
        <v>0</v>
      </c>
      <c r="D49" s="8">
        <f>MAXIFS(exam!$D$2:$D$2015,exam!$A$2:$A$2015,$A49)*3/10</f>
        <v>0</v>
      </c>
      <c r="E49" s="9">
        <f>30/(30/MAX(SUMIF(bonus!$B$2:$B$1027,$A49,bonus!$G$2:$G$1027),1E-11)+1)</f>
        <v>0</v>
      </c>
      <c r="F49" s="9"/>
      <c r="G49" s="10">
        <f t="shared" si="1"/>
        <v>0</v>
      </c>
      <c r="H49" s="11" t="str">
        <f t="shared" si="2"/>
        <v>F</v>
      </c>
    </row>
    <row r="50">
      <c r="A50" s="5" t="s">
        <v>58</v>
      </c>
      <c r="B50" s="6" t="s">
        <v>35</v>
      </c>
      <c r="C50" s="7">
        <f>(MAXIFS(practice!$X$2:$X$161,practice!$A$2:$A$161,$A50)*7/10)</f>
        <v>0</v>
      </c>
      <c r="D50" s="8">
        <f>MAXIFS(exam!$D$2:$D$2015,exam!$A$2:$A$2015,$A50)*3/10</f>
        <v>0</v>
      </c>
      <c r="E50" s="9">
        <f>30/(30/MAX(SUMIF(bonus!$B$2:$B$1027,$A50,bonus!$G$2:$G$1027),1E-11)+1)</f>
        <v>0</v>
      </c>
      <c r="F50" s="9"/>
      <c r="G50" s="10">
        <f t="shared" si="1"/>
        <v>0</v>
      </c>
      <c r="H50" s="11" t="str">
        <f t="shared" si="2"/>
        <v>F</v>
      </c>
    </row>
    <row r="51">
      <c r="A51" s="5" t="s">
        <v>59</v>
      </c>
      <c r="B51" s="6" t="s">
        <v>35</v>
      </c>
      <c r="C51" s="7">
        <f>(MAXIFS(practice!$X$2:$X$161,practice!$A$2:$A$161,$A51)*7/10)</f>
        <v>0</v>
      </c>
      <c r="D51" s="8">
        <f>MAXIFS(exam!$D$2:$D$2015,exam!$A$2:$A$2015,$A51)*3/10</f>
        <v>0</v>
      </c>
      <c r="E51" s="9">
        <f>30/(30/MAX(SUMIF(bonus!$B$2:$B$1027,$A51,bonus!$G$2:$G$1027),1E-11)+1)</f>
        <v>0</v>
      </c>
      <c r="F51" s="9"/>
      <c r="G51" s="10">
        <f t="shared" si="1"/>
        <v>0</v>
      </c>
      <c r="H51" s="11" t="str">
        <f t="shared" si="2"/>
        <v>F</v>
      </c>
    </row>
    <row r="52">
      <c r="A52" s="5" t="s">
        <v>60</v>
      </c>
      <c r="B52" s="6" t="s">
        <v>35</v>
      </c>
      <c r="C52" s="7">
        <f>(MAXIFS(practice!$X$2:$X$161,practice!$A$2:$A$161,$A52)*7/10)</f>
        <v>6</v>
      </c>
      <c r="D52" s="8">
        <f>MAXIFS(exam!$D$2:$D$2015,exam!$A$2:$A$2015,$A52)*3/10</f>
        <v>0</v>
      </c>
      <c r="E52" s="9">
        <f>30/(30/MAX(SUMIF(bonus!$B$2:$B$1027,$A52,bonus!$G$2:$G$1027),1E-11)+1)</f>
        <v>0</v>
      </c>
      <c r="F52" s="9"/>
      <c r="G52" s="10">
        <f t="shared" si="1"/>
        <v>6</v>
      </c>
      <c r="H52" s="11" t="str">
        <f t="shared" si="2"/>
        <v>F</v>
      </c>
    </row>
    <row r="53">
      <c r="A53" s="5" t="s">
        <v>61</v>
      </c>
      <c r="B53" s="6" t="s">
        <v>35</v>
      </c>
      <c r="C53" s="7">
        <f>(MAXIFS(practice!$X$2:$X$161,practice!$A$2:$A$161,$A53)*7/10)</f>
        <v>0</v>
      </c>
      <c r="D53" s="8">
        <f>MAXIFS(exam!$D$2:$D$2015,exam!$A$2:$A$2015,$A53)*3/10</f>
        <v>0</v>
      </c>
      <c r="E53" s="9">
        <f>30/(30/MAX(SUMIF(bonus!$B$2:$B$1027,$A53,bonus!$G$2:$G$1027),1E-11)+1)</f>
        <v>0</v>
      </c>
      <c r="F53" s="9"/>
      <c r="G53" s="10">
        <f t="shared" si="1"/>
        <v>0</v>
      </c>
      <c r="H53" s="11" t="str">
        <f t="shared" si="2"/>
        <v>F</v>
      </c>
    </row>
    <row r="54">
      <c r="A54" s="5" t="s">
        <v>62</v>
      </c>
      <c r="B54" s="6" t="s">
        <v>35</v>
      </c>
      <c r="C54" s="7">
        <f>(MAXIFS(practice!$X$2:$X$161,practice!$A$2:$A$161,$A54)*7/10)</f>
        <v>10</v>
      </c>
      <c r="D54" s="8">
        <f>MAXIFS(exam!$D$2:$D$2015,exam!$A$2:$A$2015,$A54)*3/10</f>
        <v>0</v>
      </c>
      <c r="E54" s="9">
        <f>30/(30/MAX(SUMIF(bonus!$B$2:$B$1027,$A54,bonus!$G$2:$G$1027),1E-11)+1)</f>
        <v>0</v>
      </c>
      <c r="F54" s="9"/>
      <c r="G54" s="10">
        <f t="shared" si="1"/>
        <v>10</v>
      </c>
      <c r="H54" s="11" t="str">
        <f t="shared" si="2"/>
        <v>F</v>
      </c>
    </row>
    <row r="55">
      <c r="A55" s="5" t="s">
        <v>63</v>
      </c>
      <c r="B55" s="6" t="s">
        <v>35</v>
      </c>
      <c r="C55" s="7">
        <f>(MAXIFS(practice!$X$2:$X$161,practice!$A$2:$A$161,$A55)*7/10)</f>
        <v>0</v>
      </c>
      <c r="D55" s="8">
        <f>MAXIFS(exam!$D$2:$D$2015,exam!$A$2:$A$2015,$A55)*3/10</f>
        <v>0</v>
      </c>
      <c r="E55" s="9">
        <f>30/(30/MAX(SUMIF(bonus!$B$2:$B$1027,$A55,bonus!$G$2:$G$1027),1E-11)+1)</f>
        <v>0</v>
      </c>
      <c r="F55" s="9"/>
      <c r="G55" s="10">
        <f t="shared" si="1"/>
        <v>0</v>
      </c>
      <c r="H55" s="11" t="str">
        <f t="shared" si="2"/>
        <v>F</v>
      </c>
    </row>
    <row r="56">
      <c r="A56" s="5" t="s">
        <v>64</v>
      </c>
      <c r="B56" s="6" t="s">
        <v>35</v>
      </c>
      <c r="C56" s="7">
        <f>(MAXIFS(practice!$X$2:$X$161,practice!$A$2:$A$161,$A56)*7/10)</f>
        <v>0</v>
      </c>
      <c r="D56" s="8">
        <f>MAXIFS(exam!$D$2:$D$2015,exam!$A$2:$A$2015,$A56)*3/10</f>
        <v>0</v>
      </c>
      <c r="E56" s="9">
        <f>30/(30/MAX(SUMIF(bonus!$B$2:$B$1027,$A56,bonus!$G$2:$G$1027),1E-11)+1)</f>
        <v>0</v>
      </c>
      <c r="F56" s="9"/>
      <c r="G56" s="10">
        <f t="shared" si="1"/>
        <v>0</v>
      </c>
      <c r="H56" s="11" t="str">
        <f t="shared" si="2"/>
        <v>F</v>
      </c>
    </row>
    <row r="57">
      <c r="A57" s="5" t="s">
        <v>65</v>
      </c>
      <c r="B57" s="6" t="s">
        <v>66</v>
      </c>
      <c r="C57" s="7">
        <f>(MAXIFS(practice!$X$2:$X$161,practice!$A$2:$A$161,$A57)*7/10)</f>
        <v>0</v>
      </c>
      <c r="D57" s="8">
        <f>MAXIFS(exam!$D$2:$D$2015,exam!$A$2:$A$2015,$A57)*3/10</f>
        <v>0</v>
      </c>
      <c r="E57" s="9">
        <f>30/(30/MAX(SUMIF(bonus!$B$2:$B$1027,$A57,bonus!$G$2:$G$1027),1E-11)+1)</f>
        <v>0</v>
      </c>
      <c r="F57" s="9"/>
      <c r="G57" s="10">
        <f t="shared" si="1"/>
        <v>0</v>
      </c>
      <c r="H57" s="11" t="str">
        <f t="shared" si="2"/>
        <v>F</v>
      </c>
    </row>
    <row r="58">
      <c r="A58" s="5" t="s">
        <v>67</v>
      </c>
      <c r="B58" s="6" t="s">
        <v>66</v>
      </c>
      <c r="C58" s="7">
        <f>(MAXIFS(practice!$X$2:$X$161,practice!$A$2:$A$161,$A58)*7/10)</f>
        <v>0</v>
      </c>
      <c r="D58" s="8">
        <f>MAXIFS(exam!$D$2:$D$2015,exam!$A$2:$A$2015,$A58)*3/10</f>
        <v>0</v>
      </c>
      <c r="E58" s="9">
        <f>30/(30/MAX(SUMIF(bonus!$B$2:$B$1027,$A58,bonus!$G$2:$G$1027),1E-11)+1)</f>
        <v>0</v>
      </c>
      <c r="F58" s="9"/>
      <c r="G58" s="10">
        <f t="shared" si="1"/>
        <v>0</v>
      </c>
      <c r="H58" s="11" t="str">
        <f t="shared" si="2"/>
        <v>F</v>
      </c>
    </row>
    <row r="59">
      <c r="A59" s="5" t="s">
        <v>68</v>
      </c>
      <c r="B59" s="6" t="s">
        <v>66</v>
      </c>
      <c r="C59" s="7">
        <f>(MAXIFS(practice!$X$2:$X$161,practice!$A$2:$A$161,$A59)*7/10)</f>
        <v>0</v>
      </c>
      <c r="D59" s="8">
        <f>MAXIFS(exam!$D$2:$D$2015,exam!$A$2:$A$2015,$A59)*3/10</f>
        <v>0</v>
      </c>
      <c r="E59" s="9">
        <f>30/(30/MAX(SUMIF(bonus!$B$2:$B$1027,$A59,bonus!$G$2:$G$1027),1E-11)+1)</f>
        <v>0</v>
      </c>
      <c r="F59" s="9"/>
      <c r="G59" s="10">
        <f t="shared" si="1"/>
        <v>0</v>
      </c>
      <c r="H59" s="11" t="str">
        <f t="shared" si="2"/>
        <v>F</v>
      </c>
    </row>
    <row r="60">
      <c r="A60" s="5" t="s">
        <v>69</v>
      </c>
      <c r="B60" s="6" t="s">
        <v>66</v>
      </c>
      <c r="C60" s="7">
        <f>(MAXIFS(practice!$X$2:$X$161,practice!$A$2:$A$161,$A60)*7/10)</f>
        <v>10</v>
      </c>
      <c r="D60" s="8">
        <f>MAXIFS(exam!$D$2:$D$2015,exam!$A$2:$A$2015,$A60)*3/10</f>
        <v>0</v>
      </c>
      <c r="E60" s="9">
        <f>30/(30/MAX(SUMIF(bonus!$B$2:$B$1027,$A60,bonus!$G$2:$G$1027),1E-11)+1)</f>
        <v>0</v>
      </c>
      <c r="F60" s="9"/>
      <c r="G60" s="10">
        <f t="shared" si="1"/>
        <v>10</v>
      </c>
      <c r="H60" s="11" t="str">
        <f t="shared" si="2"/>
        <v>F</v>
      </c>
    </row>
    <row r="61">
      <c r="A61" s="5" t="s">
        <v>70</v>
      </c>
      <c r="B61" s="6" t="s">
        <v>66</v>
      </c>
      <c r="C61" s="7">
        <f>(MAXIFS(practice!$X$2:$X$161,practice!$A$2:$A$161,$A61)*7/10)</f>
        <v>10</v>
      </c>
      <c r="D61" s="8">
        <f>MAXIFS(exam!$D$2:$D$2015,exam!$A$2:$A$2015,$A61)*3/10</f>
        <v>0</v>
      </c>
      <c r="E61" s="9">
        <f>30/(30/MAX(SUMIF(bonus!$B$2:$B$1027,$A61,bonus!$G$2:$G$1027),1E-11)+1)</f>
        <v>0</v>
      </c>
      <c r="F61" s="9"/>
      <c r="G61" s="10">
        <f t="shared" si="1"/>
        <v>10</v>
      </c>
      <c r="H61" s="11" t="str">
        <f t="shared" si="2"/>
        <v>F</v>
      </c>
    </row>
    <row r="62">
      <c r="A62" s="5" t="s">
        <v>71</v>
      </c>
      <c r="B62" s="6" t="s">
        <v>66</v>
      </c>
      <c r="C62" s="7">
        <f>(MAXIFS(practice!$X$2:$X$161,practice!$A$2:$A$161,$A62)*7/10)</f>
        <v>10</v>
      </c>
      <c r="D62" s="8">
        <f>MAXIFS(exam!$D$2:$D$2015,exam!$A$2:$A$2015,$A62)*3/10</f>
        <v>0</v>
      </c>
      <c r="E62" s="9">
        <f>30/(30/MAX(SUMIF(bonus!$B$2:$B$1027,$A62,bonus!$G$2:$G$1027),1E-11)+1)</f>
        <v>0.9677419355</v>
      </c>
      <c r="F62" s="9"/>
      <c r="G62" s="10">
        <f t="shared" si="1"/>
        <v>10.96774194</v>
      </c>
      <c r="H62" s="11" t="str">
        <f t="shared" si="2"/>
        <v>F</v>
      </c>
    </row>
    <row r="63">
      <c r="A63" s="5" t="s">
        <v>72</v>
      </c>
      <c r="B63" s="6" t="s">
        <v>66</v>
      </c>
      <c r="C63" s="7">
        <f>(MAXIFS(practice!$X$2:$X$161,practice!$A$2:$A$161,$A63)*7/10)</f>
        <v>0</v>
      </c>
      <c r="D63" s="8">
        <f>MAXIFS(exam!$D$2:$D$2015,exam!$A$2:$A$2015,$A63)*3/10</f>
        <v>0</v>
      </c>
      <c r="E63" s="9">
        <f>30/(30/MAX(SUMIF(bonus!$B$2:$B$1027,$A63,bonus!$G$2:$G$1027),1E-11)+1)</f>
        <v>0</v>
      </c>
      <c r="F63" s="9"/>
      <c r="G63" s="10">
        <f t="shared" si="1"/>
        <v>0</v>
      </c>
      <c r="H63" s="11" t="str">
        <f t="shared" si="2"/>
        <v>F</v>
      </c>
    </row>
    <row r="64">
      <c r="A64" s="5" t="s">
        <v>73</v>
      </c>
      <c r="B64" s="6" t="s">
        <v>66</v>
      </c>
      <c r="C64" s="7">
        <f>(MAXIFS(practice!$X$2:$X$161,practice!$A$2:$A$161,$A64)*7/10)</f>
        <v>0</v>
      </c>
      <c r="D64" s="8">
        <f>MAXIFS(exam!$D$2:$D$2015,exam!$A$2:$A$2015,$A64)*3/10</f>
        <v>0</v>
      </c>
      <c r="E64" s="9">
        <f>30/(30/MAX(SUMIF(bonus!$B$2:$B$1027,$A64,bonus!$G$2:$G$1027),1E-11)+1)</f>
        <v>0</v>
      </c>
      <c r="F64" s="9"/>
      <c r="G64" s="10">
        <f t="shared" si="1"/>
        <v>0</v>
      </c>
      <c r="H64" s="11" t="str">
        <f t="shared" si="2"/>
        <v>F</v>
      </c>
    </row>
    <row r="65">
      <c r="A65" s="5" t="s">
        <v>74</v>
      </c>
      <c r="B65" s="6" t="s">
        <v>66</v>
      </c>
      <c r="C65" s="7">
        <f>(MAXIFS(practice!$X$2:$X$161,practice!$A$2:$A$161,$A65)*7/10)</f>
        <v>0</v>
      </c>
      <c r="D65" s="8">
        <f>MAXIFS(exam!$D$2:$D$2015,exam!$A$2:$A$2015,$A65)*3/10</f>
        <v>0</v>
      </c>
      <c r="E65" s="9">
        <f>30/(30/MAX(SUMIF(bonus!$B$2:$B$1027,$A65,bonus!$G$2:$G$1027),1E-11)+1)</f>
        <v>0</v>
      </c>
      <c r="F65" s="9"/>
      <c r="G65" s="10">
        <f t="shared" si="1"/>
        <v>0</v>
      </c>
      <c r="H65" s="11" t="str">
        <f t="shared" si="2"/>
        <v>F</v>
      </c>
    </row>
    <row r="66">
      <c r="A66" s="5" t="s">
        <v>75</v>
      </c>
      <c r="B66" s="6" t="s">
        <v>66</v>
      </c>
      <c r="C66" s="7">
        <f>(MAXIFS(practice!$X$2:$X$161,practice!$A$2:$A$161,$A66)*7/10)</f>
        <v>20</v>
      </c>
      <c r="D66" s="8">
        <f>MAXIFS(exam!$D$2:$D$2015,exam!$A$2:$A$2015,$A66)*3/10</f>
        <v>0</v>
      </c>
      <c r="E66" s="9">
        <f>30/(30/MAX(SUMIF(bonus!$B$2:$B$1027,$A66,bonus!$G$2:$G$1027),1E-11)+1)</f>
        <v>0</v>
      </c>
      <c r="F66" s="9"/>
      <c r="G66" s="10">
        <f t="shared" si="1"/>
        <v>20</v>
      </c>
      <c r="H66" s="11" t="str">
        <f t="shared" si="2"/>
        <v>F</v>
      </c>
    </row>
    <row r="67">
      <c r="A67" s="5" t="s">
        <v>76</v>
      </c>
      <c r="B67" s="6" t="s">
        <v>66</v>
      </c>
      <c r="C67" s="7">
        <f>(MAXIFS(practice!$X$2:$X$161,practice!$A$2:$A$161,$A67)*7/10)</f>
        <v>0</v>
      </c>
      <c r="D67" s="8">
        <f>MAXIFS(exam!$D$2:$D$2015,exam!$A$2:$A$2015,$A67)*3/10</f>
        <v>0</v>
      </c>
      <c r="E67" s="9">
        <f>30/(30/MAX(SUMIF(bonus!$B$2:$B$1027,$A67,bonus!$G$2:$G$1027),1E-11)+1)</f>
        <v>0</v>
      </c>
      <c r="F67" s="9"/>
      <c r="G67" s="10">
        <f t="shared" si="1"/>
        <v>0</v>
      </c>
      <c r="H67" s="11" t="str">
        <f t="shared" si="2"/>
        <v>F</v>
      </c>
    </row>
    <row r="68">
      <c r="A68" s="5" t="s">
        <v>77</v>
      </c>
      <c r="B68" s="6" t="s">
        <v>66</v>
      </c>
      <c r="C68" s="7">
        <f>(MAXIFS(practice!$X$2:$X$161,practice!$A$2:$A$161,$A68)*7/10)</f>
        <v>9</v>
      </c>
      <c r="D68" s="8">
        <f>MAXIFS(exam!$D$2:$D$2015,exam!$A$2:$A$2015,$A68)*3/10</f>
        <v>0</v>
      </c>
      <c r="E68" s="9">
        <f>30/(30/MAX(SUMIF(bonus!$B$2:$B$1027,$A68,bonus!$G$2:$G$1027),1E-11)+1)</f>
        <v>0</v>
      </c>
      <c r="F68" s="9"/>
      <c r="G68" s="10">
        <f t="shared" si="1"/>
        <v>9</v>
      </c>
      <c r="H68" s="11" t="str">
        <f t="shared" si="2"/>
        <v>F</v>
      </c>
    </row>
    <row r="69">
      <c r="A69" s="5" t="s">
        <v>78</v>
      </c>
      <c r="B69" s="6" t="s">
        <v>66</v>
      </c>
      <c r="C69" s="7">
        <f>(MAXIFS(practice!$X$2:$X$161,practice!$A$2:$A$161,$A69)*7/10)</f>
        <v>0</v>
      </c>
      <c r="D69" s="8">
        <f>MAXIFS(exam!$D$2:$D$2015,exam!$A$2:$A$2015,$A69)*3/10</f>
        <v>0</v>
      </c>
      <c r="E69" s="9">
        <f>30/(30/MAX(SUMIF(bonus!$B$2:$B$1027,$A69,bonus!$G$2:$G$1027),1E-11)+1)</f>
        <v>0</v>
      </c>
      <c r="F69" s="9"/>
      <c r="G69" s="10">
        <f t="shared" si="1"/>
        <v>0</v>
      </c>
      <c r="H69" s="11" t="str">
        <f t="shared" si="2"/>
        <v>F</v>
      </c>
    </row>
    <row r="70">
      <c r="A70" s="5" t="s">
        <v>79</v>
      </c>
      <c r="B70" s="6" t="s">
        <v>66</v>
      </c>
      <c r="C70" s="7">
        <f>(MAXIFS(practice!$X$2:$X$161,practice!$A$2:$A$161,$A70)*7/10)</f>
        <v>0</v>
      </c>
      <c r="D70" s="8">
        <f>MAXIFS(exam!$D$2:$D$2015,exam!$A$2:$A$2015,$A70)*3/10</f>
        <v>0</v>
      </c>
      <c r="E70" s="9">
        <f>30/(30/MAX(SUMIF(bonus!$B$2:$B$1027,$A70,bonus!$G$2:$G$1027),1E-11)+1)</f>
        <v>0</v>
      </c>
      <c r="F70" s="9"/>
      <c r="G70" s="10">
        <f t="shared" si="1"/>
        <v>0</v>
      </c>
      <c r="H70" s="11" t="str">
        <f t="shared" si="2"/>
        <v>F</v>
      </c>
    </row>
    <row r="71">
      <c r="A71" s="5" t="s">
        <v>80</v>
      </c>
      <c r="B71" s="6" t="s">
        <v>66</v>
      </c>
      <c r="C71" s="7">
        <f>(MAXIFS(practice!$X$2:$X$161,practice!$A$2:$A$161,$A71)*7/10)</f>
        <v>0</v>
      </c>
      <c r="D71" s="8">
        <f>MAXIFS(exam!$D$2:$D$2015,exam!$A$2:$A$2015,$A71)*3/10</f>
        <v>0</v>
      </c>
      <c r="E71" s="9">
        <f>30/(30/MAX(SUMIF(bonus!$B$2:$B$1027,$A71,bonus!$G$2:$G$1027),1E-11)+1)</f>
        <v>0</v>
      </c>
      <c r="F71" s="9"/>
      <c r="G71" s="10">
        <f t="shared" si="1"/>
        <v>0</v>
      </c>
      <c r="H71" s="11" t="str">
        <f t="shared" si="2"/>
        <v>F</v>
      </c>
    </row>
    <row r="72">
      <c r="A72" s="5" t="s">
        <v>81</v>
      </c>
      <c r="B72" s="6" t="s">
        <v>66</v>
      </c>
      <c r="C72" s="7">
        <f>(MAXIFS(practice!$X$2:$X$161,practice!$A$2:$A$161,$A72)*7/10)</f>
        <v>0</v>
      </c>
      <c r="D72" s="8">
        <f>MAXIFS(exam!$D$2:$D$2015,exam!$A$2:$A$2015,$A72)*3/10</f>
        <v>0</v>
      </c>
      <c r="E72" s="9">
        <f>30/(30/MAX(SUMIF(bonus!$B$2:$B$1027,$A72,bonus!$G$2:$G$1027),1E-11)+1)</f>
        <v>0</v>
      </c>
      <c r="F72" s="9"/>
      <c r="G72" s="10">
        <f t="shared" si="1"/>
        <v>0</v>
      </c>
      <c r="H72" s="11" t="str">
        <f t="shared" si="2"/>
        <v>F</v>
      </c>
    </row>
    <row r="73">
      <c r="A73" s="5" t="s">
        <v>82</v>
      </c>
      <c r="B73" s="6" t="s">
        <v>66</v>
      </c>
      <c r="C73" s="7">
        <f>(MAXIFS(practice!$X$2:$X$161,practice!$A$2:$A$161,$A73)*7/10)</f>
        <v>20</v>
      </c>
      <c r="D73" s="8">
        <f>MAXIFS(exam!$D$2:$D$2015,exam!$A$2:$A$2015,$A73)*3/10</f>
        <v>0</v>
      </c>
      <c r="E73" s="9">
        <f>30/(30/MAX(SUMIF(bonus!$B$2:$B$1027,$A73,bonus!$G$2:$G$1027),1E-11)+1)</f>
        <v>0</v>
      </c>
      <c r="F73" s="9"/>
      <c r="G73" s="10">
        <f t="shared" si="1"/>
        <v>20</v>
      </c>
      <c r="H73" s="11" t="str">
        <f t="shared" si="2"/>
        <v>F</v>
      </c>
    </row>
    <row r="74">
      <c r="A74" s="5" t="s">
        <v>83</v>
      </c>
      <c r="B74" s="6" t="s">
        <v>66</v>
      </c>
      <c r="C74" s="7">
        <f>(MAXIFS(practice!$X$2:$X$161,practice!$A$2:$A$161,$A74)*7/10)</f>
        <v>10</v>
      </c>
      <c r="D74" s="8">
        <f>MAXIFS(exam!$D$2:$D$2015,exam!$A$2:$A$2015,$A74)*3/10</f>
        <v>0</v>
      </c>
      <c r="E74" s="9">
        <f>30/(30/MAX(SUMIF(bonus!$B$2:$B$1027,$A74,bonus!$G$2:$G$1027),1E-11)+1)</f>
        <v>0</v>
      </c>
      <c r="F74" s="9"/>
      <c r="G74" s="10">
        <f t="shared" si="1"/>
        <v>10</v>
      </c>
      <c r="H74" s="11" t="str">
        <f t="shared" si="2"/>
        <v>F</v>
      </c>
    </row>
    <row r="75">
      <c r="A75" s="5" t="s">
        <v>84</v>
      </c>
      <c r="B75" s="6" t="s">
        <v>66</v>
      </c>
      <c r="C75" s="7">
        <f>(MAXIFS(practice!$X$2:$X$161,practice!$A$2:$A$161,$A75)*7/10)</f>
        <v>0</v>
      </c>
      <c r="D75" s="8">
        <f>MAXIFS(exam!$D$2:$D$2015,exam!$A$2:$A$2015,$A75)*3/10</f>
        <v>0</v>
      </c>
      <c r="E75" s="9">
        <f>30/(30/MAX(SUMIF(bonus!$B$2:$B$1027,$A75,bonus!$G$2:$G$1027),1E-11)+1)</f>
        <v>0</v>
      </c>
      <c r="F75" s="9"/>
      <c r="G75" s="10">
        <f t="shared" si="1"/>
        <v>0</v>
      </c>
      <c r="H75" s="11" t="str">
        <f t="shared" si="2"/>
        <v>F</v>
      </c>
    </row>
    <row r="76">
      <c r="A76" s="5" t="s">
        <v>85</v>
      </c>
      <c r="B76" s="6" t="s">
        <v>66</v>
      </c>
      <c r="C76" s="7">
        <f>(MAXIFS(practice!$X$2:$X$161,practice!$A$2:$A$161,$A76)*7/10)</f>
        <v>9</v>
      </c>
      <c r="D76" s="8">
        <f>MAXIFS(exam!$D$2:$D$2015,exam!$A$2:$A$2015,$A76)*3/10</f>
        <v>0</v>
      </c>
      <c r="E76" s="9">
        <f>30/(30/MAX(SUMIF(bonus!$B$2:$B$1027,$A76,bonus!$G$2:$G$1027),1E-11)+1)</f>
        <v>0</v>
      </c>
      <c r="F76" s="9"/>
      <c r="G76" s="10">
        <f t="shared" si="1"/>
        <v>9</v>
      </c>
      <c r="H76" s="11" t="str">
        <f t="shared" si="2"/>
        <v>F</v>
      </c>
    </row>
    <row r="77">
      <c r="A77" s="5" t="s">
        <v>86</v>
      </c>
      <c r="B77" s="6" t="s">
        <v>66</v>
      </c>
      <c r="C77" s="7">
        <f>(MAXIFS(practice!$X$2:$X$161,practice!$A$2:$A$161,$A77)*7/10)</f>
        <v>16</v>
      </c>
      <c r="D77" s="8">
        <f>MAXIFS(exam!$D$2:$D$2015,exam!$A$2:$A$2015,$A77)*3/10</f>
        <v>0</v>
      </c>
      <c r="E77" s="9">
        <f>30/(30/MAX(SUMIF(bonus!$B$2:$B$1027,$A77,bonus!$G$2:$G$1027),1E-11)+1)</f>
        <v>0</v>
      </c>
      <c r="F77" s="9"/>
      <c r="G77" s="10">
        <f t="shared" si="1"/>
        <v>16</v>
      </c>
      <c r="H77" s="11" t="str">
        <f t="shared" si="2"/>
        <v>F</v>
      </c>
    </row>
    <row r="78">
      <c r="A78" s="5" t="s">
        <v>87</v>
      </c>
      <c r="B78" s="6" t="s">
        <v>66</v>
      </c>
      <c r="C78" s="7">
        <f>(MAXIFS(practice!$X$2:$X$161,practice!$A$2:$A$161,$A78)*7/10)</f>
        <v>0</v>
      </c>
      <c r="D78" s="8">
        <f>MAXIFS(exam!$D$2:$D$2015,exam!$A$2:$A$2015,$A78)*3/10</f>
        <v>0</v>
      </c>
      <c r="E78" s="9">
        <f>30/(30/MAX(SUMIF(bonus!$B$2:$B$1027,$A78,bonus!$G$2:$G$1027),1E-11)+1)</f>
        <v>0</v>
      </c>
      <c r="F78" s="9"/>
      <c r="G78" s="10">
        <f t="shared" si="1"/>
        <v>0</v>
      </c>
      <c r="H78" s="11" t="str">
        <f t="shared" si="2"/>
        <v>F</v>
      </c>
    </row>
    <row r="79">
      <c r="A79" s="5" t="s">
        <v>88</v>
      </c>
      <c r="B79" s="6" t="s">
        <v>66</v>
      </c>
      <c r="C79" s="7">
        <f>(MAXIFS(practice!$X$2:$X$161,practice!$A$2:$A$161,$A79)*7/10)</f>
        <v>0</v>
      </c>
      <c r="D79" s="8">
        <f>MAXIFS(exam!$D$2:$D$2015,exam!$A$2:$A$2015,$A79)*3/10</f>
        <v>0</v>
      </c>
      <c r="E79" s="9">
        <f>30/(30/MAX(SUMIF(bonus!$B$2:$B$1027,$A79,bonus!$G$2:$G$1027),1E-11)+1)</f>
        <v>0</v>
      </c>
      <c r="F79" s="9"/>
      <c r="G79" s="10">
        <f t="shared" si="1"/>
        <v>0</v>
      </c>
      <c r="H79" s="11" t="str">
        <f t="shared" si="2"/>
        <v>F</v>
      </c>
    </row>
    <row r="80">
      <c r="A80" s="5" t="s">
        <v>89</v>
      </c>
      <c r="B80" s="6" t="s">
        <v>66</v>
      </c>
      <c r="C80" s="7">
        <f>(MAXIFS(practice!$X$2:$X$161,practice!$A$2:$A$161,$A80)*7/10)</f>
        <v>10</v>
      </c>
      <c r="D80" s="8">
        <f>MAXIFS(exam!$D$2:$D$2015,exam!$A$2:$A$2015,$A80)*3/10</f>
        <v>0</v>
      </c>
      <c r="E80" s="9">
        <f>30/(30/MAX(SUMIF(bonus!$B$2:$B$1027,$A80,bonus!$G$2:$G$1027),1E-11)+1)</f>
        <v>0</v>
      </c>
      <c r="F80" s="9"/>
      <c r="G80" s="10">
        <f t="shared" si="1"/>
        <v>10</v>
      </c>
      <c r="H80" s="11" t="str">
        <f t="shared" si="2"/>
        <v>F</v>
      </c>
    </row>
    <row r="81">
      <c r="A81" s="5" t="s">
        <v>90</v>
      </c>
      <c r="B81" s="6" t="s">
        <v>66</v>
      </c>
      <c r="C81" s="7">
        <f>(MAXIFS(practice!$X$2:$X$161,practice!$A$2:$A$161,$A81)*7/10)</f>
        <v>20</v>
      </c>
      <c r="D81" s="8">
        <f>MAXIFS(exam!$D$2:$D$2015,exam!$A$2:$A$2015,$A81)*3/10</f>
        <v>0</v>
      </c>
      <c r="E81" s="9">
        <f>30/(30/MAX(SUMIF(bonus!$B$2:$B$1027,$A81,bonus!$G$2:$G$1027),1E-11)+1)</f>
        <v>0</v>
      </c>
      <c r="F81" s="9"/>
      <c r="G81" s="10">
        <f t="shared" si="1"/>
        <v>20</v>
      </c>
      <c r="H81" s="11" t="str">
        <f t="shared" si="2"/>
        <v>F</v>
      </c>
    </row>
    <row r="82">
      <c r="A82" s="5" t="s">
        <v>91</v>
      </c>
      <c r="B82" s="6" t="s">
        <v>66</v>
      </c>
      <c r="C82" s="7">
        <f>(MAXIFS(practice!$X$2:$X$161,practice!$A$2:$A$161,$A82)*7/10)</f>
        <v>0</v>
      </c>
      <c r="D82" s="8">
        <f>MAXIFS(exam!$D$2:$D$2015,exam!$A$2:$A$2015,$A82)*3/10</f>
        <v>0</v>
      </c>
      <c r="E82" s="9">
        <f>30/(30/MAX(SUMIF(bonus!$B$2:$B$1027,$A82,bonus!$G$2:$G$1027),1E-11)+1)</f>
        <v>0</v>
      </c>
      <c r="F82" s="9"/>
      <c r="G82" s="10">
        <f t="shared" si="1"/>
        <v>0</v>
      </c>
      <c r="H82" s="11" t="str">
        <f t="shared" si="2"/>
        <v>F</v>
      </c>
    </row>
    <row r="83">
      <c r="A83" s="5" t="s">
        <v>92</v>
      </c>
      <c r="B83" s="6" t="s">
        <v>66</v>
      </c>
      <c r="C83" s="7">
        <f>(MAXIFS(practice!$X$2:$X$161,practice!$A$2:$A$161,$A83)*7/10)</f>
        <v>0</v>
      </c>
      <c r="D83" s="8">
        <f>MAXIFS(exam!$D$2:$D$2015,exam!$A$2:$A$2015,$A83)*3/10</f>
        <v>0</v>
      </c>
      <c r="E83" s="9">
        <f>30/(30/MAX(SUMIF(bonus!$B$2:$B$1027,$A83,bonus!$G$2:$G$1027),1E-11)+1)</f>
        <v>0</v>
      </c>
      <c r="F83" s="9"/>
      <c r="G83" s="10">
        <f t="shared" si="1"/>
        <v>0</v>
      </c>
      <c r="H83" s="11" t="str">
        <f t="shared" si="2"/>
        <v>F</v>
      </c>
    </row>
    <row r="84">
      <c r="A84" s="5" t="s">
        <v>93</v>
      </c>
      <c r="B84" s="6" t="s">
        <v>66</v>
      </c>
      <c r="C84" s="7">
        <f>(MAXIFS(practice!$X$2:$X$161,practice!$A$2:$A$161,$A84)*7/10)</f>
        <v>0</v>
      </c>
      <c r="D84" s="8">
        <f>MAXIFS(exam!$D$2:$D$2015,exam!$A$2:$A$2015,$A84)*3/10</f>
        <v>0</v>
      </c>
      <c r="E84" s="9">
        <f>30/(30/MAX(SUMIF(bonus!$B$2:$B$1027,$A84,bonus!$G$2:$G$1027),1E-11)+1)</f>
        <v>0</v>
      </c>
      <c r="F84" s="9"/>
      <c r="G84" s="10">
        <f t="shared" si="1"/>
        <v>0</v>
      </c>
      <c r="H84" s="11" t="str">
        <f t="shared" si="2"/>
        <v>F</v>
      </c>
    </row>
    <row r="85">
      <c r="A85" s="5" t="s">
        <v>94</v>
      </c>
      <c r="B85" s="6" t="s">
        <v>66</v>
      </c>
      <c r="C85" s="7">
        <f>(MAXIFS(practice!$X$2:$X$161,practice!$A$2:$A$161,$A85)*7/10)</f>
        <v>20</v>
      </c>
      <c r="D85" s="8">
        <f>MAXIFS(exam!$D$2:$D$2015,exam!$A$2:$A$2015,$A85)*3/10</f>
        <v>0</v>
      </c>
      <c r="E85" s="9">
        <f>30/(30/MAX(SUMIF(bonus!$B$2:$B$1027,$A85,bonus!$G$2:$G$1027),1E-11)+1)</f>
        <v>0</v>
      </c>
      <c r="F85" s="9"/>
      <c r="G85" s="10">
        <f t="shared" si="1"/>
        <v>20</v>
      </c>
      <c r="H85" s="11" t="str">
        <f t="shared" si="2"/>
        <v>F</v>
      </c>
    </row>
    <row r="86">
      <c r="A86" s="5" t="s">
        <v>95</v>
      </c>
      <c r="B86" s="6" t="s">
        <v>66</v>
      </c>
      <c r="C86" s="7">
        <f>(MAXIFS(practice!$X$2:$X$161,practice!$A$2:$A$161,$A86)*7/10)</f>
        <v>20</v>
      </c>
      <c r="D86" s="8">
        <f>MAXIFS(exam!$D$2:$D$2015,exam!$A$2:$A$2015,$A86)*3/10</f>
        <v>0</v>
      </c>
      <c r="E86" s="9">
        <f>30/(30/MAX(SUMIF(bonus!$B$2:$B$1027,$A86,bonus!$G$2:$G$1027),1E-11)+1)</f>
        <v>0</v>
      </c>
      <c r="F86" s="9"/>
      <c r="G86" s="10">
        <f t="shared" si="1"/>
        <v>20</v>
      </c>
      <c r="H86" s="11" t="str">
        <f t="shared" si="2"/>
        <v>F</v>
      </c>
    </row>
    <row r="87">
      <c r="A87" s="5" t="s">
        <v>96</v>
      </c>
      <c r="B87" s="6" t="s">
        <v>66</v>
      </c>
      <c r="C87" s="7">
        <f>(MAXIFS(practice!$X$2:$X$161,practice!$A$2:$A$161,$A87)*7/10)</f>
        <v>0</v>
      </c>
      <c r="D87" s="8">
        <f>MAXIFS(exam!$D$2:$D$2015,exam!$A$2:$A$2015,$A87)*3/10</f>
        <v>0</v>
      </c>
      <c r="E87" s="9">
        <f>30/(30/MAX(SUMIF(bonus!$B$2:$B$1027,$A87,bonus!$G$2:$G$1027),1E-11)+1)</f>
        <v>0</v>
      </c>
      <c r="F87" s="9"/>
      <c r="G87" s="10">
        <f t="shared" si="1"/>
        <v>0</v>
      </c>
      <c r="H87" s="11" t="str">
        <f t="shared" si="2"/>
        <v>F</v>
      </c>
    </row>
    <row r="88">
      <c r="A88" s="5" t="s">
        <v>97</v>
      </c>
      <c r="B88" s="6" t="s">
        <v>98</v>
      </c>
      <c r="C88" s="7">
        <f>(MAXIFS(practice!$X$2:$X$161,practice!$A$2:$A$161,$A88)*7/10)</f>
        <v>10</v>
      </c>
      <c r="D88" s="8">
        <f>MAXIFS(exam!$D$2:$D$2015,exam!$A$2:$A$2015,$A88)*3/10</f>
        <v>0</v>
      </c>
      <c r="E88" s="9">
        <f>30/(30/MAX(SUMIF(bonus!$B$2:$B$1027,$A88,bonus!$G$2:$G$1027),1E-11)+1)</f>
        <v>0</v>
      </c>
      <c r="F88" s="9"/>
      <c r="G88" s="10">
        <f t="shared" si="1"/>
        <v>10</v>
      </c>
      <c r="H88" s="11" t="str">
        <f t="shared" si="2"/>
        <v>F</v>
      </c>
    </row>
    <row r="89">
      <c r="A89" s="5" t="s">
        <v>99</v>
      </c>
      <c r="B89" s="6" t="s">
        <v>98</v>
      </c>
      <c r="C89" s="7">
        <f>(MAXIFS(practice!$X$2:$X$161,practice!$A$2:$A$161,$A89)*7/10)</f>
        <v>0</v>
      </c>
      <c r="D89" s="8">
        <f>MAXIFS(exam!$D$2:$D$2015,exam!$A$2:$A$2015,$A89)*3/10</f>
        <v>0</v>
      </c>
      <c r="E89" s="9">
        <f>30/(30/MAX(SUMIF(bonus!$B$2:$B$1027,$A89,bonus!$G$2:$G$1027),1E-11)+1)</f>
        <v>0</v>
      </c>
      <c r="F89" s="9"/>
      <c r="G89" s="10">
        <f t="shared" si="1"/>
        <v>0</v>
      </c>
      <c r="H89" s="11" t="str">
        <f t="shared" si="2"/>
        <v>F</v>
      </c>
    </row>
    <row r="90">
      <c r="A90" s="5" t="s">
        <v>100</v>
      </c>
      <c r="B90" s="6" t="s">
        <v>98</v>
      </c>
      <c r="C90" s="7">
        <f>(MAXIFS(practice!$X$2:$X$161,practice!$A$2:$A$161,$A90)*7/10)</f>
        <v>0</v>
      </c>
      <c r="D90" s="8">
        <f>MAXIFS(exam!$D$2:$D$2015,exam!$A$2:$A$2015,$A90)*3/10</f>
        <v>0</v>
      </c>
      <c r="E90" s="9">
        <f>30/(30/MAX(SUMIF(bonus!$B$2:$B$1027,$A90,bonus!$G$2:$G$1027),1E-11)+1)</f>
        <v>0</v>
      </c>
      <c r="F90" s="9"/>
      <c r="G90" s="10">
        <f t="shared" si="1"/>
        <v>0</v>
      </c>
      <c r="H90" s="11" t="str">
        <f t="shared" si="2"/>
        <v>F</v>
      </c>
    </row>
    <row r="91">
      <c r="A91" s="5" t="s">
        <v>101</v>
      </c>
      <c r="B91" s="6" t="s">
        <v>98</v>
      </c>
      <c r="C91" s="7">
        <f>(MAXIFS(practice!$X$2:$X$161,practice!$A$2:$A$161,$A91)*7/10)</f>
        <v>0</v>
      </c>
      <c r="D91" s="8">
        <f>MAXIFS(exam!$D$2:$D$2015,exam!$A$2:$A$2015,$A91)*3/10</f>
        <v>0</v>
      </c>
      <c r="E91" s="9">
        <f>30/(30/MAX(SUMIF(bonus!$B$2:$B$1027,$A91,bonus!$G$2:$G$1027),1E-11)+1)</f>
        <v>0</v>
      </c>
      <c r="F91" s="9"/>
      <c r="G91" s="10">
        <f t="shared" si="1"/>
        <v>0</v>
      </c>
      <c r="H91" s="11" t="str">
        <f t="shared" si="2"/>
        <v>F</v>
      </c>
    </row>
    <row r="92">
      <c r="A92" s="5" t="s">
        <v>102</v>
      </c>
      <c r="B92" s="6" t="s">
        <v>98</v>
      </c>
      <c r="C92" s="7">
        <f>(MAXIFS(practice!$X$2:$X$161,practice!$A$2:$A$161,$A92)*7/10)</f>
        <v>10</v>
      </c>
      <c r="D92" s="8">
        <f>MAXIFS(exam!$D$2:$D$2015,exam!$A$2:$A$2015,$A92)*3/10</f>
        <v>0</v>
      </c>
      <c r="E92" s="9">
        <f>30/(30/MAX(SUMIF(bonus!$B$2:$B$1027,$A92,bonus!$G$2:$G$1027),1E-11)+1)</f>
        <v>0</v>
      </c>
      <c r="F92" s="9"/>
      <c r="G92" s="10">
        <f t="shared" si="1"/>
        <v>10</v>
      </c>
      <c r="H92" s="11" t="str">
        <f t="shared" si="2"/>
        <v>F</v>
      </c>
    </row>
    <row r="93">
      <c r="A93" s="5" t="s">
        <v>103</v>
      </c>
      <c r="B93" s="6" t="s">
        <v>98</v>
      </c>
      <c r="C93" s="7">
        <f>(MAXIFS(practice!$X$2:$X$161,practice!$A$2:$A$161,$A93)*7/10)</f>
        <v>9</v>
      </c>
      <c r="D93" s="8">
        <f>MAXIFS(exam!$D$2:$D$2015,exam!$A$2:$A$2015,$A93)*3/10</f>
        <v>0</v>
      </c>
      <c r="E93" s="9">
        <f>30/(30/MAX(SUMIF(bonus!$B$2:$B$1027,$A93,bonus!$G$2:$G$1027),1E-11)+1)</f>
        <v>0</v>
      </c>
      <c r="F93" s="9"/>
      <c r="G93" s="10">
        <f t="shared" si="1"/>
        <v>9</v>
      </c>
      <c r="H93" s="11" t="str">
        <f t="shared" si="2"/>
        <v>F</v>
      </c>
    </row>
    <row r="94">
      <c r="A94" s="5" t="s">
        <v>104</v>
      </c>
      <c r="B94" s="6" t="s">
        <v>98</v>
      </c>
      <c r="C94" s="7">
        <f>(MAXIFS(practice!$X$2:$X$161,practice!$A$2:$A$161,$A94)*7/10)</f>
        <v>10</v>
      </c>
      <c r="D94" s="8">
        <f>MAXIFS(exam!$D$2:$D$2015,exam!$A$2:$A$2015,$A94)*3/10</f>
        <v>0</v>
      </c>
      <c r="E94" s="9">
        <f>30/(30/MAX(SUMIF(bonus!$B$2:$B$1027,$A94,bonus!$G$2:$G$1027),1E-11)+1)</f>
        <v>0</v>
      </c>
      <c r="F94" s="9"/>
      <c r="G94" s="10">
        <f t="shared" si="1"/>
        <v>10</v>
      </c>
      <c r="H94" s="11" t="str">
        <f t="shared" si="2"/>
        <v>F</v>
      </c>
    </row>
    <row r="95">
      <c r="A95" s="5" t="s">
        <v>105</v>
      </c>
      <c r="B95" s="6" t="s">
        <v>98</v>
      </c>
      <c r="C95" s="7">
        <f>(MAXIFS(practice!$X$2:$X$161,practice!$A$2:$A$161,$A95)*7/10)</f>
        <v>0</v>
      </c>
      <c r="D95" s="8">
        <f>MAXIFS(exam!$D$2:$D$2015,exam!$A$2:$A$2015,$A95)*3/10</f>
        <v>0</v>
      </c>
      <c r="E95" s="9">
        <f>30/(30/MAX(SUMIF(bonus!$B$2:$B$1027,$A95,bonus!$G$2:$G$1027),1E-11)+1)</f>
        <v>0</v>
      </c>
      <c r="F95" s="9"/>
      <c r="G95" s="10">
        <f t="shared" si="1"/>
        <v>0</v>
      </c>
      <c r="H95" s="11" t="str">
        <f t="shared" si="2"/>
        <v>F</v>
      </c>
    </row>
    <row r="96">
      <c r="A96" s="5" t="s">
        <v>106</v>
      </c>
      <c r="B96" s="6" t="s">
        <v>98</v>
      </c>
      <c r="C96" s="7">
        <f>(MAXIFS(practice!$X$2:$X$161,practice!$A$2:$A$161,$A96)*7/10)</f>
        <v>0</v>
      </c>
      <c r="D96" s="8">
        <f>MAXIFS(exam!$D$2:$D$2015,exam!$A$2:$A$2015,$A96)*3/10</f>
        <v>0</v>
      </c>
      <c r="E96" s="9">
        <f>30/(30/MAX(SUMIF(bonus!$B$2:$B$1027,$A96,bonus!$G$2:$G$1027),1E-11)+1)</f>
        <v>0</v>
      </c>
      <c r="F96" s="9"/>
      <c r="G96" s="10">
        <f t="shared" si="1"/>
        <v>0</v>
      </c>
      <c r="H96" s="11" t="str">
        <f t="shared" si="2"/>
        <v>F</v>
      </c>
    </row>
    <row r="97">
      <c r="A97" s="5" t="s">
        <v>107</v>
      </c>
      <c r="B97" s="6" t="s">
        <v>98</v>
      </c>
      <c r="C97" s="7">
        <f>(MAXIFS(practice!$X$2:$X$161,practice!$A$2:$A$161,$A97)*7/10)</f>
        <v>10</v>
      </c>
      <c r="D97" s="8">
        <f>MAXIFS(exam!$D$2:$D$2015,exam!$A$2:$A$2015,$A97)*3/10</f>
        <v>0</v>
      </c>
      <c r="E97" s="9">
        <f>30/(30/MAX(SUMIF(bonus!$B$2:$B$1027,$A97,bonus!$G$2:$G$1027),1E-11)+1)</f>
        <v>0</v>
      </c>
      <c r="F97" s="9"/>
      <c r="G97" s="10">
        <f t="shared" si="1"/>
        <v>10</v>
      </c>
      <c r="H97" s="11" t="str">
        <f t="shared" si="2"/>
        <v>F</v>
      </c>
    </row>
    <row r="98">
      <c r="A98" s="5" t="s">
        <v>108</v>
      </c>
      <c r="B98" s="6" t="s">
        <v>98</v>
      </c>
      <c r="C98" s="7">
        <f>(MAXIFS(practice!$X$2:$X$161,practice!$A$2:$A$161,$A98)*7/10)</f>
        <v>0</v>
      </c>
      <c r="D98" s="8">
        <f>MAXIFS(exam!$D$2:$D$2015,exam!$A$2:$A$2015,$A98)*3/10</f>
        <v>0</v>
      </c>
      <c r="E98" s="9">
        <f>30/(30/MAX(SUMIF(bonus!$B$2:$B$1027,$A98,bonus!$G$2:$G$1027),1E-11)+1)</f>
        <v>0</v>
      </c>
      <c r="F98" s="9"/>
      <c r="G98" s="10">
        <f t="shared" si="1"/>
        <v>0</v>
      </c>
      <c r="H98" s="11" t="str">
        <f t="shared" si="2"/>
        <v>F</v>
      </c>
    </row>
    <row r="99">
      <c r="A99" s="5" t="s">
        <v>109</v>
      </c>
      <c r="B99" s="6" t="s">
        <v>98</v>
      </c>
      <c r="C99" s="7">
        <f>(MAXIFS(practice!$X$2:$X$161,practice!$A$2:$A$161,$A99)*7/10)</f>
        <v>10</v>
      </c>
      <c r="D99" s="8">
        <f>MAXIFS(exam!$D$2:$D$2015,exam!$A$2:$A$2015,$A99)*3/10</f>
        <v>0</v>
      </c>
      <c r="E99" s="9">
        <f>30/(30/MAX(SUMIF(bonus!$B$2:$B$1027,$A99,bonus!$G$2:$G$1027),1E-11)+1)</f>
        <v>0</v>
      </c>
      <c r="F99" s="9"/>
      <c r="G99" s="10">
        <f t="shared" si="1"/>
        <v>10</v>
      </c>
      <c r="H99" s="11" t="str">
        <f t="shared" si="2"/>
        <v>F</v>
      </c>
    </row>
    <row r="100">
      <c r="A100" s="5" t="s">
        <v>110</v>
      </c>
      <c r="B100" s="6" t="s">
        <v>98</v>
      </c>
      <c r="C100" s="7">
        <f>(MAXIFS(practice!$X$2:$X$161,practice!$A$2:$A$161,$A100)*7/10)</f>
        <v>0</v>
      </c>
      <c r="D100" s="8">
        <f>MAXIFS(exam!$D$2:$D$2015,exam!$A$2:$A$2015,$A100)*3/10</f>
        <v>0</v>
      </c>
      <c r="E100" s="9">
        <f>30/(30/MAX(SUMIF(bonus!$B$2:$B$1027,$A100,bonus!$G$2:$G$1027),1E-11)+1)</f>
        <v>0</v>
      </c>
      <c r="F100" s="9"/>
      <c r="G100" s="10">
        <f t="shared" si="1"/>
        <v>0</v>
      </c>
      <c r="H100" s="11" t="str">
        <f t="shared" si="2"/>
        <v>F</v>
      </c>
    </row>
    <row r="101">
      <c r="A101" s="5" t="s">
        <v>111</v>
      </c>
      <c r="B101" s="6" t="s">
        <v>98</v>
      </c>
      <c r="C101" s="7">
        <f>(MAXIFS(practice!$X$2:$X$161,practice!$A$2:$A$161,$A101)*7/10)</f>
        <v>10</v>
      </c>
      <c r="D101" s="8">
        <f>MAXIFS(exam!$D$2:$D$2015,exam!$A$2:$A$2015,$A101)*3/10</f>
        <v>0</v>
      </c>
      <c r="E101" s="9">
        <f>30/(30/MAX(SUMIF(bonus!$B$2:$B$1027,$A101,bonus!$G$2:$G$1027),1E-11)+1)</f>
        <v>0</v>
      </c>
      <c r="F101" s="9"/>
      <c r="G101" s="10">
        <f t="shared" si="1"/>
        <v>10</v>
      </c>
      <c r="H101" s="11" t="str">
        <f t="shared" si="2"/>
        <v>F</v>
      </c>
    </row>
    <row r="102">
      <c r="A102" s="5" t="s">
        <v>112</v>
      </c>
      <c r="B102" s="6" t="s">
        <v>98</v>
      </c>
      <c r="C102" s="7">
        <f>(MAXIFS(practice!$X$2:$X$161,practice!$A$2:$A$161,$A102)*7/10)</f>
        <v>20</v>
      </c>
      <c r="D102" s="8">
        <f>MAXIFS(exam!$D$2:$D$2015,exam!$A$2:$A$2015,$A102)*3/10</f>
        <v>0</v>
      </c>
      <c r="E102" s="9">
        <f>30/(30/MAX(SUMIF(bonus!$B$2:$B$1027,$A102,bonus!$G$2:$G$1027),1E-11)+1)</f>
        <v>0</v>
      </c>
      <c r="F102" s="9"/>
      <c r="G102" s="10">
        <f t="shared" si="1"/>
        <v>20</v>
      </c>
      <c r="H102" s="11" t="str">
        <f t="shared" si="2"/>
        <v>F</v>
      </c>
    </row>
    <row r="103">
      <c r="A103" s="5" t="s">
        <v>113</v>
      </c>
      <c r="B103" s="6" t="s">
        <v>98</v>
      </c>
      <c r="C103" s="7">
        <f>(MAXIFS(practice!$X$2:$X$161,practice!$A$2:$A$161,$A103)*7/10)</f>
        <v>10</v>
      </c>
      <c r="D103" s="8">
        <f>MAXIFS(exam!$D$2:$D$2015,exam!$A$2:$A$2015,$A103)*3/10</f>
        <v>0</v>
      </c>
      <c r="E103" s="9">
        <f>30/(30/MAX(SUMIF(bonus!$B$2:$B$1027,$A103,bonus!$G$2:$G$1027),1E-11)+1)</f>
        <v>0</v>
      </c>
      <c r="F103" s="9"/>
      <c r="G103" s="10">
        <f t="shared" si="1"/>
        <v>10</v>
      </c>
      <c r="H103" s="11" t="str">
        <f t="shared" si="2"/>
        <v>F</v>
      </c>
    </row>
    <row r="104">
      <c r="A104" s="5" t="s">
        <v>114</v>
      </c>
      <c r="B104" s="6" t="s">
        <v>98</v>
      </c>
      <c r="C104" s="7">
        <f>(MAXIFS(practice!$X$2:$X$161,practice!$A$2:$A$161,$A104)*7/10)</f>
        <v>0</v>
      </c>
      <c r="D104" s="8">
        <f>MAXIFS(exam!$D$2:$D$2015,exam!$A$2:$A$2015,$A104)*3/10</f>
        <v>0</v>
      </c>
      <c r="E104" s="9">
        <f>30/(30/MAX(SUMIF(bonus!$B$2:$B$1027,$A104,bonus!$G$2:$G$1027),1E-11)+1)</f>
        <v>0</v>
      </c>
      <c r="F104" s="9"/>
      <c r="G104" s="10">
        <f t="shared" si="1"/>
        <v>0</v>
      </c>
      <c r="H104" s="11" t="str">
        <f t="shared" si="2"/>
        <v>F</v>
      </c>
    </row>
    <row r="105">
      <c r="A105" s="5" t="s">
        <v>115</v>
      </c>
      <c r="B105" s="6" t="s">
        <v>98</v>
      </c>
      <c r="C105" s="7">
        <f>(MAXIFS(practice!$X$2:$X$161,practice!$A$2:$A$161,$A105)*7/10)</f>
        <v>0</v>
      </c>
      <c r="D105" s="8">
        <f>MAXIFS(exam!$D$2:$D$2015,exam!$A$2:$A$2015,$A105)*3/10</f>
        <v>0</v>
      </c>
      <c r="E105" s="9">
        <f>30/(30/MAX(SUMIF(bonus!$B$2:$B$1027,$A105,bonus!$G$2:$G$1027),1E-11)+1)</f>
        <v>0</v>
      </c>
      <c r="F105" s="9"/>
      <c r="G105" s="10">
        <f t="shared" si="1"/>
        <v>0</v>
      </c>
      <c r="H105" s="11" t="str">
        <f t="shared" si="2"/>
        <v>F</v>
      </c>
    </row>
    <row r="106">
      <c r="A106" s="5" t="s">
        <v>116</v>
      </c>
      <c r="B106" s="6" t="s">
        <v>98</v>
      </c>
      <c r="C106" s="7">
        <f>(MAXIFS(practice!$X$2:$X$161,practice!$A$2:$A$161,$A106)*7/10)</f>
        <v>20</v>
      </c>
      <c r="D106" s="8">
        <f>MAXIFS(exam!$D$2:$D$2015,exam!$A$2:$A$2015,$A106)*3/10</f>
        <v>0</v>
      </c>
      <c r="E106" s="9">
        <f>30/(30/MAX(SUMIF(bonus!$B$2:$B$1027,$A106,bonus!$G$2:$G$1027),1E-11)+1)</f>
        <v>0</v>
      </c>
      <c r="F106" s="9"/>
      <c r="G106" s="10">
        <f t="shared" si="1"/>
        <v>20</v>
      </c>
      <c r="H106" s="11" t="str">
        <f t="shared" si="2"/>
        <v>F</v>
      </c>
    </row>
    <row r="107">
      <c r="A107" s="5" t="s">
        <v>117</v>
      </c>
      <c r="B107" s="6" t="s">
        <v>98</v>
      </c>
      <c r="C107" s="7">
        <f>(MAXIFS(practice!$X$2:$X$161,practice!$A$2:$A$161,$A107)*7/10)</f>
        <v>10</v>
      </c>
      <c r="D107" s="8">
        <f>MAXIFS(exam!$D$2:$D$2015,exam!$A$2:$A$2015,$A107)*3/10</f>
        <v>0</v>
      </c>
      <c r="E107" s="9">
        <f>30/(30/MAX(SUMIF(bonus!$B$2:$B$1027,$A107,bonus!$G$2:$G$1027),1E-11)+1)</f>
        <v>0</v>
      </c>
      <c r="F107" s="9"/>
      <c r="G107" s="10">
        <f t="shared" si="1"/>
        <v>10</v>
      </c>
      <c r="H107" s="11" t="str">
        <f t="shared" si="2"/>
        <v>F</v>
      </c>
    </row>
    <row r="108">
      <c r="A108" s="5" t="s">
        <v>118</v>
      </c>
      <c r="B108" s="6" t="s">
        <v>98</v>
      </c>
      <c r="C108" s="7">
        <f>(MAXIFS(practice!$X$2:$X$161,practice!$A$2:$A$161,$A108)*7/10)</f>
        <v>0</v>
      </c>
      <c r="D108" s="8">
        <f>MAXIFS(exam!$D$2:$D$2015,exam!$A$2:$A$2015,$A108)*3/10</f>
        <v>0</v>
      </c>
      <c r="E108" s="9">
        <f>30/(30/MAX(SUMIF(bonus!$B$2:$B$1027,$A108,bonus!$G$2:$G$1027),1E-11)+1)</f>
        <v>0</v>
      </c>
      <c r="F108" s="9"/>
      <c r="G108" s="10">
        <f t="shared" si="1"/>
        <v>0</v>
      </c>
      <c r="H108" s="11" t="str">
        <f t="shared" si="2"/>
        <v>F</v>
      </c>
    </row>
    <row r="109">
      <c r="A109" s="5" t="s">
        <v>119</v>
      </c>
      <c r="B109" s="6" t="s">
        <v>98</v>
      </c>
      <c r="C109" s="7">
        <f>(MAXIFS(practice!$X$2:$X$161,practice!$A$2:$A$161,$A109)*7/10)</f>
        <v>0</v>
      </c>
      <c r="D109" s="8">
        <f>MAXIFS(exam!$D$2:$D$2015,exam!$A$2:$A$2015,$A109)*3/10</f>
        <v>0</v>
      </c>
      <c r="E109" s="9">
        <f>30/(30/MAX(SUMIF(bonus!$B$2:$B$1027,$A109,bonus!$G$2:$G$1027),1E-11)+1)</f>
        <v>0</v>
      </c>
      <c r="F109" s="9"/>
      <c r="G109" s="10">
        <f t="shared" si="1"/>
        <v>0</v>
      </c>
      <c r="H109" s="11" t="str">
        <f t="shared" si="2"/>
        <v>F</v>
      </c>
    </row>
    <row r="110">
      <c r="A110" s="5" t="s">
        <v>120</v>
      </c>
      <c r="B110" s="6" t="s">
        <v>98</v>
      </c>
      <c r="C110" s="7">
        <f>(MAXIFS(practice!$X$2:$X$161,practice!$A$2:$A$161,$A110)*7/10)</f>
        <v>0</v>
      </c>
      <c r="D110" s="8">
        <f>MAXIFS(exam!$D$2:$D$2015,exam!$A$2:$A$2015,$A110)*3/10</f>
        <v>0</v>
      </c>
      <c r="E110" s="9">
        <f>30/(30/MAX(SUMIF(bonus!$B$2:$B$1027,$A110,bonus!$G$2:$G$1027),1E-11)+1)</f>
        <v>0</v>
      </c>
      <c r="F110" s="9"/>
      <c r="G110" s="10">
        <f t="shared" si="1"/>
        <v>0</v>
      </c>
      <c r="H110" s="11" t="str">
        <f t="shared" si="2"/>
        <v>F</v>
      </c>
    </row>
    <row r="111">
      <c r="A111" s="5" t="s">
        <v>121</v>
      </c>
      <c r="B111" s="6" t="s">
        <v>98</v>
      </c>
      <c r="C111" s="7">
        <f>(MAXIFS(practice!$X$2:$X$161,practice!$A$2:$A$161,$A111)*7/10)</f>
        <v>10</v>
      </c>
      <c r="D111" s="8">
        <f>MAXIFS(exam!$D$2:$D$2015,exam!$A$2:$A$2015,$A111)*3/10</f>
        <v>0</v>
      </c>
      <c r="E111" s="9">
        <f>30/(30/MAX(SUMIF(bonus!$B$2:$B$1027,$A111,bonus!$G$2:$G$1027),1E-11)+1)</f>
        <v>0</v>
      </c>
      <c r="F111" s="9"/>
      <c r="G111" s="10">
        <f t="shared" si="1"/>
        <v>10</v>
      </c>
      <c r="H111" s="11" t="str">
        <f t="shared" si="2"/>
        <v>F</v>
      </c>
    </row>
    <row r="112">
      <c r="A112" s="5" t="s">
        <v>122</v>
      </c>
      <c r="B112" s="6" t="s">
        <v>98</v>
      </c>
      <c r="C112" s="7">
        <f>(MAXIFS(practice!$X$2:$X$161,practice!$A$2:$A$161,$A112)*7/10)</f>
        <v>0</v>
      </c>
      <c r="D112" s="8">
        <f>MAXIFS(exam!$D$2:$D$2015,exam!$A$2:$A$2015,$A112)*3/10</f>
        <v>0</v>
      </c>
      <c r="E112" s="9">
        <f>30/(30/MAX(SUMIF(bonus!$B$2:$B$1027,$A112,bonus!$G$2:$G$1027),1E-11)+1)</f>
        <v>0</v>
      </c>
      <c r="F112" s="9"/>
      <c r="G112" s="10">
        <f t="shared" si="1"/>
        <v>0</v>
      </c>
      <c r="H112" s="11" t="str">
        <f t="shared" si="2"/>
        <v>F</v>
      </c>
    </row>
    <row r="113">
      <c r="A113" s="5" t="s">
        <v>123</v>
      </c>
      <c r="B113" s="6" t="s">
        <v>98</v>
      </c>
      <c r="C113" s="7">
        <f>(MAXIFS(practice!$X$2:$X$161,practice!$A$2:$A$161,$A113)*7/10)</f>
        <v>0</v>
      </c>
      <c r="D113" s="8">
        <f>MAXIFS(exam!$D$2:$D$2015,exam!$A$2:$A$2015,$A113)*3/10</f>
        <v>0</v>
      </c>
      <c r="E113" s="9">
        <f>30/(30/MAX(SUMIF(bonus!$B$2:$B$1027,$A113,bonus!$G$2:$G$1027),1E-11)+1)</f>
        <v>0</v>
      </c>
      <c r="F113" s="9"/>
      <c r="G113" s="10">
        <f t="shared" si="1"/>
        <v>0</v>
      </c>
      <c r="H113" s="11" t="str">
        <f t="shared" si="2"/>
        <v>F</v>
      </c>
    </row>
    <row r="114">
      <c r="A114" s="5" t="s">
        <v>124</v>
      </c>
      <c r="B114" s="6" t="s">
        <v>98</v>
      </c>
      <c r="C114" s="7">
        <f>(MAXIFS(practice!$X$2:$X$161,practice!$A$2:$A$161,$A114)*7/10)</f>
        <v>10</v>
      </c>
      <c r="D114" s="8">
        <f>MAXIFS(exam!$D$2:$D$2015,exam!$A$2:$A$2015,$A114)*3/10</f>
        <v>0</v>
      </c>
      <c r="E114" s="9">
        <f>30/(30/MAX(SUMIF(bonus!$B$2:$B$1027,$A114,bonus!$G$2:$G$1027),1E-11)+1)</f>
        <v>0</v>
      </c>
      <c r="F114" s="9"/>
      <c r="G114" s="10">
        <f t="shared" si="1"/>
        <v>10</v>
      </c>
      <c r="H114" s="11" t="str">
        <f t="shared" si="2"/>
        <v>F</v>
      </c>
    </row>
    <row r="115">
      <c r="A115" s="5" t="s">
        <v>125</v>
      </c>
      <c r="B115" s="6" t="s">
        <v>126</v>
      </c>
      <c r="C115" s="7">
        <f>(MAXIFS(practice!$X$2:$X$161,practice!$A$2:$A$161,$A115)*7/10)</f>
        <v>9.3</v>
      </c>
      <c r="D115" s="8">
        <f>MAXIFS(exam!$D$2:$D$2015,exam!$A$2:$A$2015,$A115)*3/10</f>
        <v>0</v>
      </c>
      <c r="E115" s="9">
        <f>30/(30/MAX(SUMIF(bonus!$B$2:$B$1027,$A115,bonus!$G$2:$G$1027),1E-11)+1)</f>
        <v>0</v>
      </c>
      <c r="F115" s="9"/>
      <c r="G115" s="10">
        <f t="shared" si="1"/>
        <v>9.3</v>
      </c>
      <c r="H115" s="11" t="str">
        <f t="shared" si="2"/>
        <v>F</v>
      </c>
    </row>
    <row r="116">
      <c r="A116" s="5" t="s">
        <v>127</v>
      </c>
      <c r="B116" s="6" t="s">
        <v>126</v>
      </c>
      <c r="C116" s="7">
        <f>(MAXIFS(practice!$X$2:$X$161,practice!$A$2:$A$161,$A116)*7/10)</f>
        <v>0</v>
      </c>
      <c r="D116" s="8">
        <f>MAXIFS(exam!$D$2:$D$2015,exam!$A$2:$A$2015,$A116)*3/10</f>
        <v>0</v>
      </c>
      <c r="E116" s="9">
        <f>30/(30/MAX(SUMIF(bonus!$B$2:$B$1027,$A116,bonus!$G$2:$G$1027),1E-11)+1)</f>
        <v>0</v>
      </c>
      <c r="F116" s="9"/>
      <c r="G116" s="10">
        <f t="shared" si="1"/>
        <v>0</v>
      </c>
      <c r="H116" s="11" t="str">
        <f t="shared" si="2"/>
        <v>F</v>
      </c>
    </row>
    <row r="117">
      <c r="A117" s="5" t="s">
        <v>128</v>
      </c>
      <c r="B117" s="6" t="s">
        <v>126</v>
      </c>
      <c r="C117" s="7">
        <f>(MAXIFS(practice!$X$2:$X$161,practice!$A$2:$A$161,$A117)*7/10)</f>
        <v>10</v>
      </c>
      <c r="D117" s="8">
        <f>MAXIFS(exam!$D$2:$D$2015,exam!$A$2:$A$2015,$A117)*3/10</f>
        <v>0</v>
      </c>
      <c r="E117" s="9">
        <f>30/(30/MAX(SUMIF(bonus!$B$2:$B$1027,$A117,bonus!$G$2:$G$1027),1E-11)+1)</f>
        <v>0</v>
      </c>
      <c r="F117" s="9"/>
      <c r="G117" s="10">
        <f t="shared" si="1"/>
        <v>10</v>
      </c>
      <c r="H117" s="11" t="str">
        <f t="shared" si="2"/>
        <v>F</v>
      </c>
    </row>
    <row r="118">
      <c r="A118" s="5" t="s">
        <v>129</v>
      </c>
      <c r="B118" s="6" t="s">
        <v>126</v>
      </c>
      <c r="C118" s="7">
        <f>(MAXIFS(practice!$X$2:$X$161,practice!$A$2:$A$161,$A118)*7/10)</f>
        <v>9</v>
      </c>
      <c r="D118" s="8">
        <f>MAXIFS(exam!$D$2:$D$2015,exam!$A$2:$A$2015,$A118)*3/10</f>
        <v>0</v>
      </c>
      <c r="E118" s="9">
        <f>30/(30/MAX(SUMIF(bonus!$B$2:$B$1027,$A118,bonus!$G$2:$G$1027),1E-11)+1)</f>
        <v>0</v>
      </c>
      <c r="F118" s="9"/>
      <c r="G118" s="10">
        <f t="shared" si="1"/>
        <v>9</v>
      </c>
      <c r="H118" s="11" t="str">
        <f t="shared" si="2"/>
        <v>F</v>
      </c>
    </row>
    <row r="119">
      <c r="A119" s="5" t="s">
        <v>130</v>
      </c>
      <c r="B119" s="6" t="s">
        <v>126</v>
      </c>
      <c r="C119" s="7">
        <f>(MAXIFS(practice!$X$2:$X$161,practice!$A$2:$A$161,$A119)*7/10)</f>
        <v>10</v>
      </c>
      <c r="D119" s="8">
        <f>MAXIFS(exam!$D$2:$D$2015,exam!$A$2:$A$2015,$A119)*3/10</f>
        <v>0</v>
      </c>
      <c r="E119" s="9">
        <f>30/(30/MAX(SUMIF(bonus!$B$2:$B$1027,$A119,bonus!$G$2:$G$1027),1E-11)+1)</f>
        <v>0</v>
      </c>
      <c r="F119" s="9"/>
      <c r="G119" s="10">
        <f t="shared" si="1"/>
        <v>10</v>
      </c>
      <c r="H119" s="11" t="str">
        <f t="shared" si="2"/>
        <v>F</v>
      </c>
    </row>
    <row r="120">
      <c r="A120" s="5" t="s">
        <v>131</v>
      </c>
      <c r="B120" s="6" t="s">
        <v>126</v>
      </c>
      <c r="C120" s="7">
        <f>(MAXIFS(practice!$X$2:$X$161,practice!$A$2:$A$161,$A120)*7/10)</f>
        <v>10</v>
      </c>
      <c r="D120" s="8">
        <f>MAXIFS(exam!$D$2:$D$2015,exam!$A$2:$A$2015,$A120)*3/10</f>
        <v>0</v>
      </c>
      <c r="E120" s="9">
        <f>30/(30/MAX(SUMIF(bonus!$B$2:$B$1027,$A120,bonus!$G$2:$G$1027),1E-11)+1)</f>
        <v>0</v>
      </c>
      <c r="F120" s="9"/>
      <c r="G120" s="10">
        <f t="shared" si="1"/>
        <v>10</v>
      </c>
      <c r="H120" s="11" t="str">
        <f t="shared" si="2"/>
        <v>F</v>
      </c>
    </row>
    <row r="121">
      <c r="A121" s="5" t="s">
        <v>132</v>
      </c>
      <c r="B121" s="6" t="s">
        <v>126</v>
      </c>
      <c r="C121" s="7">
        <f>(MAXIFS(practice!$X$2:$X$161,practice!$A$2:$A$161,$A121)*7/10)</f>
        <v>10</v>
      </c>
      <c r="D121" s="8">
        <f>MAXIFS(exam!$D$2:$D$2015,exam!$A$2:$A$2015,$A121)*3/10</f>
        <v>0</v>
      </c>
      <c r="E121" s="9">
        <f>30/(30/MAX(SUMIF(bonus!$B$2:$B$1027,$A121,bonus!$G$2:$G$1027),1E-11)+1)</f>
        <v>0</v>
      </c>
      <c r="F121" s="9"/>
      <c r="G121" s="10">
        <f t="shared" si="1"/>
        <v>10</v>
      </c>
      <c r="H121" s="11" t="str">
        <f t="shared" si="2"/>
        <v>F</v>
      </c>
    </row>
    <row r="122">
      <c r="A122" s="5" t="s">
        <v>133</v>
      </c>
      <c r="B122" s="6" t="s">
        <v>126</v>
      </c>
      <c r="C122" s="7">
        <f>(MAXIFS(practice!$X$2:$X$161,practice!$A$2:$A$161,$A122)*7/10)</f>
        <v>6.5</v>
      </c>
      <c r="D122" s="8">
        <f>MAXIFS(exam!$D$2:$D$2015,exam!$A$2:$A$2015,$A122)*3/10</f>
        <v>0</v>
      </c>
      <c r="E122" s="9">
        <f>30/(30/MAX(SUMIF(bonus!$B$2:$B$1027,$A122,bonus!$G$2:$G$1027),1E-11)+1)</f>
        <v>0</v>
      </c>
      <c r="F122" s="9"/>
      <c r="G122" s="10">
        <f t="shared" si="1"/>
        <v>6.5</v>
      </c>
      <c r="H122" s="11" t="str">
        <f t="shared" si="2"/>
        <v>F</v>
      </c>
    </row>
    <row r="123">
      <c r="A123" s="5" t="s">
        <v>134</v>
      </c>
      <c r="B123" s="6" t="s">
        <v>126</v>
      </c>
      <c r="C123" s="7">
        <f>(MAXIFS(practice!$X$2:$X$161,practice!$A$2:$A$161,$A123)*7/10)</f>
        <v>3.3</v>
      </c>
      <c r="D123" s="8">
        <f>MAXIFS(exam!$D$2:$D$2015,exam!$A$2:$A$2015,$A123)*3/10</f>
        <v>0</v>
      </c>
      <c r="E123" s="9">
        <f>30/(30/MAX(SUMIF(bonus!$B$2:$B$1027,$A123,bonus!$G$2:$G$1027),1E-11)+1)</f>
        <v>0</v>
      </c>
      <c r="F123" s="9"/>
      <c r="G123" s="10">
        <f t="shared" si="1"/>
        <v>3.3</v>
      </c>
      <c r="H123" s="11" t="str">
        <f t="shared" si="2"/>
        <v>F</v>
      </c>
    </row>
    <row r="124">
      <c r="A124" s="5" t="s">
        <v>135</v>
      </c>
      <c r="B124" s="6" t="s">
        <v>126</v>
      </c>
      <c r="C124" s="7">
        <f>(MAXIFS(practice!$X$2:$X$161,practice!$A$2:$A$161,$A124)*7/10)</f>
        <v>10</v>
      </c>
      <c r="D124" s="8">
        <f>MAXIFS(exam!$D$2:$D$2015,exam!$A$2:$A$2015,$A124)*3/10</f>
        <v>0</v>
      </c>
      <c r="E124" s="9">
        <f>30/(30/MAX(SUMIF(bonus!$B$2:$B$1027,$A124,bonus!$G$2:$G$1027),1E-11)+1)</f>
        <v>0</v>
      </c>
      <c r="F124" s="9"/>
      <c r="G124" s="10">
        <f t="shared" si="1"/>
        <v>10</v>
      </c>
      <c r="H124" s="11" t="str">
        <f t="shared" si="2"/>
        <v>F</v>
      </c>
    </row>
    <row r="125">
      <c r="A125" s="5" t="s">
        <v>136</v>
      </c>
      <c r="B125" s="6" t="s">
        <v>126</v>
      </c>
      <c r="C125" s="7">
        <f>(MAXIFS(practice!$X$2:$X$161,practice!$A$2:$A$161,$A125)*7/10)</f>
        <v>10</v>
      </c>
      <c r="D125" s="8">
        <f>MAXIFS(exam!$D$2:$D$2015,exam!$A$2:$A$2015,$A125)*3/10</f>
        <v>0</v>
      </c>
      <c r="E125" s="9">
        <f>30/(30/MAX(SUMIF(bonus!$B$2:$B$1027,$A125,bonus!$G$2:$G$1027),1E-11)+1)</f>
        <v>0</v>
      </c>
      <c r="F125" s="9"/>
      <c r="G125" s="10">
        <f t="shared" si="1"/>
        <v>10</v>
      </c>
      <c r="H125" s="11" t="str">
        <f t="shared" si="2"/>
        <v>F</v>
      </c>
    </row>
    <row r="126">
      <c r="A126" s="5" t="s">
        <v>137</v>
      </c>
      <c r="B126" s="6" t="s">
        <v>126</v>
      </c>
      <c r="C126" s="7">
        <f>(MAXIFS(practice!$X$2:$X$161,practice!$A$2:$A$161,$A126)*7/10)</f>
        <v>10</v>
      </c>
      <c r="D126" s="8">
        <f>MAXIFS(exam!$D$2:$D$2015,exam!$A$2:$A$2015,$A126)*3/10</f>
        <v>0</v>
      </c>
      <c r="E126" s="9">
        <f>30/(30/MAX(SUMIF(bonus!$B$2:$B$1027,$A126,bonus!$G$2:$G$1027),1E-11)+1)</f>
        <v>0</v>
      </c>
      <c r="F126" s="9"/>
      <c r="G126" s="10">
        <f t="shared" si="1"/>
        <v>10</v>
      </c>
      <c r="H126" s="11" t="str">
        <f t="shared" si="2"/>
        <v>F</v>
      </c>
    </row>
    <row r="127">
      <c r="A127" s="5" t="s">
        <v>138</v>
      </c>
      <c r="B127" s="6" t="s">
        <v>126</v>
      </c>
      <c r="C127" s="7">
        <f>(MAXIFS(practice!$X$2:$X$161,practice!$A$2:$A$161,$A127)*7/10)</f>
        <v>10</v>
      </c>
      <c r="D127" s="8">
        <f>MAXIFS(exam!$D$2:$D$2015,exam!$A$2:$A$2015,$A127)*3/10</f>
        <v>0</v>
      </c>
      <c r="E127" s="9">
        <f>30/(30/MAX(SUMIF(bonus!$B$2:$B$1027,$A127,bonus!$G$2:$G$1027),1E-11)+1)</f>
        <v>0</v>
      </c>
      <c r="F127" s="9"/>
      <c r="G127" s="10">
        <f t="shared" si="1"/>
        <v>10</v>
      </c>
      <c r="H127" s="11" t="str">
        <f t="shared" si="2"/>
        <v>F</v>
      </c>
    </row>
    <row r="128">
      <c r="A128" s="5" t="s">
        <v>139</v>
      </c>
      <c r="B128" s="6" t="s">
        <v>126</v>
      </c>
      <c r="C128" s="7">
        <f>(MAXIFS(practice!$X$2:$X$161,practice!$A$2:$A$161,$A128)*7/10)</f>
        <v>10</v>
      </c>
      <c r="D128" s="8">
        <f>MAXIFS(exam!$D$2:$D$2015,exam!$A$2:$A$2015,$A128)*3/10</f>
        <v>0</v>
      </c>
      <c r="E128" s="9">
        <f>30/(30/MAX(SUMIF(bonus!$B$2:$B$1027,$A128,bonus!$G$2:$G$1027),1E-11)+1)</f>
        <v>0</v>
      </c>
      <c r="F128" s="9"/>
      <c r="G128" s="10">
        <f t="shared" si="1"/>
        <v>10</v>
      </c>
      <c r="H128" s="11" t="str">
        <f t="shared" si="2"/>
        <v>F</v>
      </c>
    </row>
    <row r="129">
      <c r="A129" s="5" t="s">
        <v>140</v>
      </c>
      <c r="B129" s="6" t="s">
        <v>126</v>
      </c>
      <c r="C129" s="7">
        <f>(MAXIFS(practice!$X$2:$X$161,practice!$A$2:$A$161,$A129)*7/10)</f>
        <v>20</v>
      </c>
      <c r="D129" s="8">
        <f>MAXIFS(exam!$D$2:$D$2015,exam!$A$2:$A$2015,$A129)*3/10</f>
        <v>0</v>
      </c>
      <c r="E129" s="9">
        <f>30/(30/MAX(SUMIF(bonus!$B$2:$B$1027,$A129,bonus!$G$2:$G$1027),1E-11)+1)</f>
        <v>0</v>
      </c>
      <c r="F129" s="9"/>
      <c r="G129" s="10">
        <f t="shared" si="1"/>
        <v>20</v>
      </c>
      <c r="H129" s="11" t="str">
        <f t="shared" si="2"/>
        <v>F</v>
      </c>
    </row>
    <row r="130">
      <c r="A130" s="5" t="s">
        <v>141</v>
      </c>
      <c r="B130" s="6" t="s">
        <v>126</v>
      </c>
      <c r="C130" s="7">
        <f>(MAXIFS(practice!$X$2:$X$161,practice!$A$2:$A$161,$A130)*7/10)</f>
        <v>9</v>
      </c>
      <c r="D130" s="8">
        <f>MAXIFS(exam!$D$2:$D$2015,exam!$A$2:$A$2015,$A130)*3/10</f>
        <v>0</v>
      </c>
      <c r="E130" s="9">
        <f>30/(30/MAX(SUMIF(bonus!$B$2:$B$1027,$A130,bonus!$G$2:$G$1027),1E-11)+1)</f>
        <v>0</v>
      </c>
      <c r="F130" s="9"/>
      <c r="G130" s="10">
        <f t="shared" si="1"/>
        <v>9</v>
      </c>
      <c r="H130" s="11" t="str">
        <f t="shared" si="2"/>
        <v>F</v>
      </c>
    </row>
    <row r="131">
      <c r="A131" s="5" t="s">
        <v>142</v>
      </c>
      <c r="B131" s="6" t="s">
        <v>126</v>
      </c>
      <c r="C131" s="7">
        <f>(MAXIFS(practice!$X$2:$X$161,practice!$A$2:$A$161,$A131)*7/10)</f>
        <v>0</v>
      </c>
      <c r="D131" s="8">
        <f>MAXIFS(exam!$D$2:$D$2015,exam!$A$2:$A$2015,$A131)*3/10</f>
        <v>0</v>
      </c>
      <c r="E131" s="9">
        <f>30/(30/MAX(SUMIF(bonus!$B$2:$B$1027,$A131,bonus!$G$2:$G$1027),1E-11)+1)</f>
        <v>0</v>
      </c>
      <c r="F131" s="9"/>
      <c r="G131" s="10">
        <f t="shared" si="1"/>
        <v>0</v>
      </c>
      <c r="H131" s="11" t="str">
        <f t="shared" si="2"/>
        <v>F</v>
      </c>
    </row>
    <row r="132">
      <c r="A132" s="5" t="s">
        <v>143</v>
      </c>
      <c r="B132" s="6" t="s">
        <v>126</v>
      </c>
      <c r="C132" s="7">
        <f>(MAXIFS(practice!$X$2:$X$161,practice!$A$2:$A$161,$A132)*7/10)</f>
        <v>0</v>
      </c>
      <c r="D132" s="8">
        <f>MAXIFS(exam!$D$2:$D$2015,exam!$A$2:$A$2015,$A132)*3/10</f>
        <v>0</v>
      </c>
      <c r="E132" s="9">
        <f>30/(30/MAX(SUMIF(bonus!$B$2:$B$1027,$A132,bonus!$G$2:$G$1027),1E-11)+1)</f>
        <v>0</v>
      </c>
      <c r="F132" s="9"/>
      <c r="G132" s="10">
        <f t="shared" si="1"/>
        <v>0</v>
      </c>
      <c r="H132" s="11" t="str">
        <f t="shared" si="2"/>
        <v>F</v>
      </c>
    </row>
    <row r="133">
      <c r="A133" s="5" t="s">
        <v>144</v>
      </c>
      <c r="B133" s="6" t="s">
        <v>126</v>
      </c>
      <c r="C133" s="7">
        <f>(MAXIFS(practice!$X$2:$X$161,practice!$A$2:$A$161,$A133)*7/10)</f>
        <v>10</v>
      </c>
      <c r="D133" s="8">
        <f>MAXIFS(exam!$D$2:$D$2015,exam!$A$2:$A$2015,$A133)*3/10</f>
        <v>0</v>
      </c>
      <c r="E133" s="9">
        <f>30/(30/MAX(SUMIF(bonus!$B$2:$B$1027,$A133,bonus!$G$2:$G$1027),1E-11)+1)</f>
        <v>0</v>
      </c>
      <c r="F133" s="9"/>
      <c r="G133" s="10">
        <f t="shared" si="1"/>
        <v>10</v>
      </c>
      <c r="H133" s="11" t="str">
        <f t="shared" si="2"/>
        <v>F</v>
      </c>
    </row>
    <row r="134">
      <c r="A134" s="5" t="s">
        <v>145</v>
      </c>
      <c r="B134" s="6" t="s">
        <v>126</v>
      </c>
      <c r="C134" s="7">
        <f>(MAXIFS(practice!$X$2:$X$161,practice!$A$2:$A$161,$A134)*7/10)</f>
        <v>0</v>
      </c>
      <c r="D134" s="8">
        <f>MAXIFS(exam!$D$2:$D$2015,exam!$A$2:$A$2015,$A134)*3/10</f>
        <v>0</v>
      </c>
      <c r="E134" s="9">
        <f>30/(30/MAX(SUMIF(bonus!$B$2:$B$1027,$A134,bonus!$G$2:$G$1027),1E-11)+1)</f>
        <v>0</v>
      </c>
      <c r="F134" s="9"/>
      <c r="G134" s="10">
        <f t="shared" si="1"/>
        <v>0</v>
      </c>
      <c r="H134" s="11" t="str">
        <f t="shared" si="2"/>
        <v>F</v>
      </c>
    </row>
    <row r="135">
      <c r="A135" s="5" t="s">
        <v>146</v>
      </c>
      <c r="B135" s="6" t="s">
        <v>126</v>
      </c>
      <c r="C135" s="7">
        <f>(MAXIFS(practice!$X$2:$X$161,practice!$A$2:$A$161,$A135)*7/10)</f>
        <v>20</v>
      </c>
      <c r="D135" s="8">
        <f>MAXIFS(exam!$D$2:$D$2015,exam!$A$2:$A$2015,$A135)*3/10</f>
        <v>0</v>
      </c>
      <c r="E135" s="9">
        <f>30/(30/MAX(SUMIF(bonus!$B$2:$B$1027,$A135,bonus!$G$2:$G$1027),1E-11)+1)</f>
        <v>0</v>
      </c>
      <c r="F135" s="9"/>
      <c r="G135" s="10">
        <f t="shared" si="1"/>
        <v>20</v>
      </c>
      <c r="H135" s="11" t="str">
        <f t="shared" si="2"/>
        <v>F</v>
      </c>
    </row>
    <row r="136">
      <c r="A136" s="5" t="s">
        <v>147</v>
      </c>
      <c r="B136" s="6" t="s">
        <v>126</v>
      </c>
      <c r="C136" s="7">
        <f>(MAXIFS(practice!$X$2:$X$161,practice!$A$2:$A$161,$A136)*7/10)</f>
        <v>20</v>
      </c>
      <c r="D136" s="8">
        <f>MAXIFS(exam!$D$2:$D$2015,exam!$A$2:$A$2015,$A136)*3/10</f>
        <v>0</v>
      </c>
      <c r="E136" s="9">
        <f>30/(30/MAX(SUMIF(bonus!$B$2:$B$1027,$A136,bonus!$G$2:$G$1027),1E-11)+1)</f>
        <v>0</v>
      </c>
      <c r="F136" s="9"/>
      <c r="G136" s="10">
        <f t="shared" si="1"/>
        <v>20</v>
      </c>
      <c r="H136" s="11" t="str">
        <f t="shared" si="2"/>
        <v>F</v>
      </c>
    </row>
    <row r="137">
      <c r="A137" s="5" t="s">
        <v>148</v>
      </c>
      <c r="B137" s="6" t="s">
        <v>126</v>
      </c>
      <c r="C137" s="7">
        <f>(MAXIFS(practice!$X$2:$X$161,practice!$A$2:$A$161,$A137)*7/10)</f>
        <v>0</v>
      </c>
      <c r="D137" s="8">
        <f>MAXIFS(exam!$D$2:$D$2015,exam!$A$2:$A$2015,$A137)*3/10</f>
        <v>0</v>
      </c>
      <c r="E137" s="9">
        <f>30/(30/MAX(SUMIF(bonus!$B$2:$B$1027,$A137,bonus!$G$2:$G$1027),1E-11)+1)</f>
        <v>0</v>
      </c>
      <c r="F137" s="9"/>
      <c r="G137" s="10">
        <f t="shared" si="1"/>
        <v>0</v>
      </c>
      <c r="H137" s="11" t="str">
        <f t="shared" si="2"/>
        <v>F</v>
      </c>
    </row>
    <row r="138">
      <c r="A138" s="5" t="s">
        <v>149</v>
      </c>
      <c r="B138" s="6" t="s">
        <v>126</v>
      </c>
      <c r="C138" s="7">
        <f>(MAXIFS(practice!$X$2:$X$161,practice!$A$2:$A$161,$A138)*7/10)</f>
        <v>10</v>
      </c>
      <c r="D138" s="8">
        <f>MAXIFS(exam!$D$2:$D$2015,exam!$A$2:$A$2015,$A138)*3/10</f>
        <v>0</v>
      </c>
      <c r="E138" s="9">
        <f>30/(30/MAX(SUMIF(bonus!$B$2:$B$1027,$A138,bonus!$G$2:$G$1027),1E-11)+1)</f>
        <v>0</v>
      </c>
      <c r="F138" s="9"/>
      <c r="G138" s="10">
        <f t="shared" si="1"/>
        <v>10</v>
      </c>
      <c r="H138" s="11" t="str">
        <f t="shared" si="2"/>
        <v>F</v>
      </c>
    </row>
    <row r="139">
      <c r="A139" s="5" t="s">
        <v>150</v>
      </c>
      <c r="B139" s="6" t="s">
        <v>126</v>
      </c>
      <c r="C139" s="7">
        <f>(MAXIFS(practice!$X$2:$X$161,practice!$A$2:$A$161,$A139)*7/10)</f>
        <v>20</v>
      </c>
      <c r="D139" s="8">
        <f>MAXIFS(exam!$D$2:$D$2015,exam!$A$2:$A$2015,$A139)*3/10</f>
        <v>0</v>
      </c>
      <c r="E139" s="9">
        <f>30/(30/MAX(SUMIF(bonus!$B$2:$B$1027,$A139,bonus!$G$2:$G$1027),1E-11)+1)</f>
        <v>0</v>
      </c>
      <c r="F139" s="9"/>
      <c r="G139" s="10">
        <f t="shared" si="1"/>
        <v>20</v>
      </c>
      <c r="H139" s="11" t="str">
        <f t="shared" si="2"/>
        <v>F</v>
      </c>
    </row>
    <row r="140">
      <c r="A140" s="5" t="s">
        <v>151</v>
      </c>
      <c r="B140" s="6" t="s">
        <v>152</v>
      </c>
      <c r="C140" s="7">
        <f>(MAXIFS(practice!$X$2:$X$161,practice!$A$2:$A$161,$A140)*7/10)</f>
        <v>0</v>
      </c>
      <c r="D140" s="8">
        <f>MAXIFS(exam!$D$2:$D$2015,exam!$A$2:$A$2015,$A140)*3/10</f>
        <v>0</v>
      </c>
      <c r="E140" s="9">
        <f>30/(30/MAX(SUMIF(bonus!$B$2:$B$1027,$A140,bonus!$G$2:$G$1027),1E-11)+1)</f>
        <v>0</v>
      </c>
      <c r="F140" s="9"/>
      <c r="G140" s="10">
        <f t="shared" si="1"/>
        <v>0</v>
      </c>
      <c r="H140" s="11" t="str">
        <f t="shared" si="2"/>
        <v>F</v>
      </c>
    </row>
    <row r="141">
      <c r="A141" s="5" t="s">
        <v>153</v>
      </c>
      <c r="B141" s="6" t="s">
        <v>152</v>
      </c>
      <c r="C141" s="7">
        <f>(MAXIFS(practice!$X$2:$X$161,practice!$A$2:$A$161,$A141)*7/10)</f>
        <v>8.5</v>
      </c>
      <c r="D141" s="8">
        <f>MAXIFS(exam!$D$2:$D$2015,exam!$A$2:$A$2015,$A141)*3/10</f>
        <v>0</v>
      </c>
      <c r="E141" s="9">
        <f>30/(30/MAX(SUMIF(bonus!$B$2:$B$1027,$A141,bonus!$G$2:$G$1027),1E-11)+1)</f>
        <v>0</v>
      </c>
      <c r="F141" s="9"/>
      <c r="G141" s="10">
        <f t="shared" si="1"/>
        <v>8.5</v>
      </c>
      <c r="H141" s="11" t="str">
        <f t="shared" si="2"/>
        <v>F</v>
      </c>
    </row>
    <row r="142">
      <c r="A142" s="5" t="s">
        <v>154</v>
      </c>
      <c r="B142" s="6" t="s">
        <v>152</v>
      </c>
      <c r="C142" s="7">
        <f>(MAXIFS(practice!$X$2:$X$161,practice!$A$2:$A$161,$A142)*7/10)</f>
        <v>10</v>
      </c>
      <c r="D142" s="8">
        <f>MAXIFS(exam!$D$2:$D$2015,exam!$A$2:$A$2015,$A142)*3/10</f>
        <v>0</v>
      </c>
      <c r="E142" s="9">
        <f>30/(30/MAX(SUMIF(bonus!$B$2:$B$1027,$A142,bonus!$G$2:$G$1027),1E-11)+1)</f>
        <v>0</v>
      </c>
      <c r="F142" s="9"/>
      <c r="G142" s="10">
        <f t="shared" si="1"/>
        <v>10</v>
      </c>
      <c r="H142" s="11" t="str">
        <f t="shared" si="2"/>
        <v>F</v>
      </c>
    </row>
    <row r="143">
      <c r="A143" s="5" t="s">
        <v>155</v>
      </c>
      <c r="B143" s="6" t="s">
        <v>152</v>
      </c>
      <c r="C143" s="7">
        <f>(MAXIFS(practice!$X$2:$X$161,practice!$A$2:$A$161,$A143)*7/10)</f>
        <v>0</v>
      </c>
      <c r="D143" s="8">
        <f>MAXIFS(exam!$D$2:$D$2015,exam!$A$2:$A$2015,$A143)*3/10</f>
        <v>0</v>
      </c>
      <c r="E143" s="9">
        <f>30/(30/MAX(SUMIF(bonus!$B$2:$B$1027,$A143,bonus!$G$2:$G$1027),1E-11)+1)</f>
        <v>0</v>
      </c>
      <c r="F143" s="9"/>
      <c r="G143" s="10">
        <f t="shared" si="1"/>
        <v>0</v>
      </c>
      <c r="H143" s="11" t="str">
        <f t="shared" si="2"/>
        <v>F</v>
      </c>
    </row>
    <row r="144">
      <c r="A144" s="5" t="s">
        <v>156</v>
      </c>
      <c r="B144" s="6" t="s">
        <v>152</v>
      </c>
      <c r="C144" s="7">
        <f>(MAXIFS(practice!$X$2:$X$161,practice!$A$2:$A$161,$A144)*7/10)</f>
        <v>0</v>
      </c>
      <c r="D144" s="8">
        <f>MAXIFS(exam!$D$2:$D$2015,exam!$A$2:$A$2015,$A144)*3/10</f>
        <v>0</v>
      </c>
      <c r="E144" s="9">
        <f>30/(30/MAX(SUMIF(bonus!$B$2:$B$1027,$A144,bonus!$G$2:$G$1027),1E-11)+1)</f>
        <v>0</v>
      </c>
      <c r="F144" s="9"/>
      <c r="G144" s="10">
        <f t="shared" si="1"/>
        <v>0</v>
      </c>
      <c r="H144" s="11" t="str">
        <f t="shared" si="2"/>
        <v>F</v>
      </c>
    </row>
    <row r="145">
      <c r="A145" s="5" t="s">
        <v>157</v>
      </c>
      <c r="B145" s="6" t="s">
        <v>152</v>
      </c>
      <c r="C145" s="7">
        <f>(MAXIFS(practice!$X$2:$X$161,practice!$A$2:$A$161,$A145)*7/10)</f>
        <v>20</v>
      </c>
      <c r="D145" s="8">
        <f>MAXIFS(exam!$D$2:$D$2015,exam!$A$2:$A$2015,$A145)*3/10</f>
        <v>0</v>
      </c>
      <c r="E145" s="9">
        <f>30/(30/MAX(SUMIF(bonus!$B$2:$B$1027,$A145,bonus!$G$2:$G$1027),1E-11)+1)</f>
        <v>0</v>
      </c>
      <c r="F145" s="9"/>
      <c r="G145" s="10">
        <f t="shared" si="1"/>
        <v>20</v>
      </c>
      <c r="H145" s="11" t="str">
        <f t="shared" si="2"/>
        <v>F</v>
      </c>
    </row>
    <row r="146">
      <c r="A146" s="5" t="s">
        <v>158</v>
      </c>
      <c r="B146" s="6" t="s">
        <v>152</v>
      </c>
      <c r="C146" s="7">
        <f>(MAXIFS(practice!$X$2:$X$161,practice!$A$2:$A$161,$A146)*7/10)</f>
        <v>10</v>
      </c>
      <c r="D146" s="8">
        <f>MAXIFS(exam!$D$2:$D$2015,exam!$A$2:$A$2015,$A146)*3/10</f>
        <v>0</v>
      </c>
      <c r="E146" s="9">
        <f>30/(30/MAX(SUMIF(bonus!$B$2:$B$1027,$A146,bonus!$G$2:$G$1027),1E-11)+1)</f>
        <v>0</v>
      </c>
      <c r="F146" s="9"/>
      <c r="G146" s="10">
        <f t="shared" si="1"/>
        <v>10</v>
      </c>
      <c r="H146" s="11" t="str">
        <f t="shared" si="2"/>
        <v>F</v>
      </c>
    </row>
    <row r="147">
      <c r="A147" s="5" t="s">
        <v>159</v>
      </c>
      <c r="B147" s="6" t="s">
        <v>152</v>
      </c>
      <c r="C147" s="7">
        <f>(MAXIFS(practice!$X$2:$X$161,practice!$A$2:$A$161,$A147)*7/10)</f>
        <v>0</v>
      </c>
      <c r="D147" s="8">
        <f>MAXIFS(exam!$D$2:$D$2015,exam!$A$2:$A$2015,$A147)*3/10</f>
        <v>0</v>
      </c>
      <c r="E147" s="9">
        <f>30/(30/MAX(SUMIF(bonus!$B$2:$B$1027,$A147,bonus!$G$2:$G$1027),1E-11)+1)</f>
        <v>0</v>
      </c>
      <c r="F147" s="9"/>
      <c r="G147" s="10">
        <f t="shared" si="1"/>
        <v>0</v>
      </c>
      <c r="H147" s="11" t="str">
        <f t="shared" si="2"/>
        <v>F</v>
      </c>
    </row>
    <row r="148">
      <c r="A148" s="5" t="s">
        <v>160</v>
      </c>
      <c r="B148" s="6" t="s">
        <v>152</v>
      </c>
      <c r="C148" s="7">
        <f>(MAXIFS(practice!$X$2:$X$161,practice!$A$2:$A$161,$A148)*7/10)</f>
        <v>20</v>
      </c>
      <c r="D148" s="8">
        <f>MAXIFS(exam!$D$2:$D$2015,exam!$A$2:$A$2015,$A148)*3/10</f>
        <v>0</v>
      </c>
      <c r="E148" s="9">
        <f>30/(30/MAX(SUMIF(bonus!$B$2:$B$1027,$A148,bonus!$G$2:$G$1027),1E-11)+1)</f>
        <v>0</v>
      </c>
      <c r="F148" s="9"/>
      <c r="G148" s="10">
        <f t="shared" si="1"/>
        <v>20</v>
      </c>
      <c r="H148" s="11" t="str">
        <f t="shared" si="2"/>
        <v>F</v>
      </c>
    </row>
    <row r="149">
      <c r="A149" s="5" t="s">
        <v>161</v>
      </c>
      <c r="B149" s="6" t="s">
        <v>152</v>
      </c>
      <c r="C149" s="7">
        <f>(MAXIFS(practice!$X$2:$X$161,practice!$A$2:$A$161,$A149)*7/10)</f>
        <v>0</v>
      </c>
      <c r="D149" s="8">
        <f>MAXIFS(exam!$D$2:$D$2015,exam!$A$2:$A$2015,$A149)*3/10</f>
        <v>0</v>
      </c>
      <c r="E149" s="9">
        <f>30/(30/MAX(SUMIF(bonus!$B$2:$B$1027,$A149,bonus!$G$2:$G$1027),1E-11)+1)</f>
        <v>0</v>
      </c>
      <c r="F149" s="9"/>
      <c r="G149" s="10">
        <f t="shared" si="1"/>
        <v>0</v>
      </c>
      <c r="H149" s="11" t="str">
        <f t="shared" si="2"/>
        <v>F</v>
      </c>
    </row>
    <row r="150">
      <c r="A150" s="5" t="s">
        <v>162</v>
      </c>
      <c r="B150" s="6" t="s">
        <v>152</v>
      </c>
      <c r="C150" s="7">
        <f>(MAXIFS(practice!$X$2:$X$161,practice!$A$2:$A$161,$A150)*7/10)</f>
        <v>7.5</v>
      </c>
      <c r="D150" s="8">
        <f>MAXIFS(exam!$D$2:$D$2015,exam!$A$2:$A$2015,$A150)*3/10</f>
        <v>0</v>
      </c>
      <c r="E150" s="9">
        <f>30/(30/MAX(SUMIF(bonus!$B$2:$B$1027,$A150,bonus!$G$2:$G$1027),1E-11)+1)</f>
        <v>0</v>
      </c>
      <c r="F150" s="9"/>
      <c r="G150" s="10">
        <f t="shared" si="1"/>
        <v>7.5</v>
      </c>
      <c r="H150" s="11" t="str">
        <f t="shared" si="2"/>
        <v>F</v>
      </c>
    </row>
    <row r="151">
      <c r="A151" s="5" t="s">
        <v>163</v>
      </c>
      <c r="B151" s="6" t="s">
        <v>152</v>
      </c>
      <c r="C151" s="7">
        <f>(MAXIFS(practice!$X$2:$X$161,practice!$A$2:$A$161,$A151)*7/10)</f>
        <v>10</v>
      </c>
      <c r="D151" s="8">
        <f>MAXIFS(exam!$D$2:$D$2015,exam!$A$2:$A$2015,$A151)*3/10</f>
        <v>0</v>
      </c>
      <c r="E151" s="9">
        <f>30/(30/MAX(SUMIF(bonus!$B$2:$B$1027,$A151,bonus!$G$2:$G$1027),1E-11)+1)</f>
        <v>0</v>
      </c>
      <c r="F151" s="9"/>
      <c r="G151" s="10">
        <f t="shared" si="1"/>
        <v>10</v>
      </c>
      <c r="H151" s="11" t="str">
        <f t="shared" si="2"/>
        <v>F</v>
      </c>
    </row>
    <row r="152">
      <c r="A152" s="5" t="s">
        <v>164</v>
      </c>
      <c r="B152" s="6" t="s">
        <v>152</v>
      </c>
      <c r="C152" s="7">
        <f>(MAXIFS(practice!$X$2:$X$161,practice!$A$2:$A$161,$A152)*7/10)</f>
        <v>9</v>
      </c>
      <c r="D152" s="8">
        <f>MAXIFS(exam!$D$2:$D$2015,exam!$A$2:$A$2015,$A152)*3/10</f>
        <v>0</v>
      </c>
      <c r="E152" s="9">
        <f>30/(30/MAX(SUMIF(bonus!$B$2:$B$1027,$A152,bonus!$G$2:$G$1027),1E-11)+1)</f>
        <v>0</v>
      </c>
      <c r="F152" s="9"/>
      <c r="G152" s="10">
        <f t="shared" si="1"/>
        <v>9</v>
      </c>
      <c r="H152" s="11" t="str">
        <f t="shared" si="2"/>
        <v>F</v>
      </c>
    </row>
    <row r="153">
      <c r="A153" s="5" t="s">
        <v>165</v>
      </c>
      <c r="B153" s="6" t="s">
        <v>152</v>
      </c>
      <c r="C153" s="7">
        <f>(MAXIFS(practice!$X$2:$X$161,practice!$A$2:$A$161,$A153)*7/10)</f>
        <v>0</v>
      </c>
      <c r="D153" s="8">
        <f>MAXIFS(exam!$D$2:$D$2015,exam!$A$2:$A$2015,$A153)*3/10</f>
        <v>0</v>
      </c>
      <c r="E153" s="9">
        <f>30/(30/MAX(SUMIF(bonus!$B$2:$B$1027,$A153,bonus!$G$2:$G$1027),1E-11)+1)</f>
        <v>0</v>
      </c>
      <c r="F153" s="9"/>
      <c r="G153" s="10">
        <f t="shared" si="1"/>
        <v>0</v>
      </c>
      <c r="H153" s="11" t="str">
        <f t="shared" si="2"/>
        <v>F</v>
      </c>
    </row>
    <row r="154">
      <c r="A154" s="5" t="s">
        <v>166</v>
      </c>
      <c r="B154" s="6" t="s">
        <v>152</v>
      </c>
      <c r="C154" s="7">
        <f>(MAXIFS(practice!$X$2:$X$161,practice!$A$2:$A$161,$A154)*7/10)</f>
        <v>0</v>
      </c>
      <c r="D154" s="8">
        <f>MAXIFS(exam!$D$2:$D$2015,exam!$A$2:$A$2015,$A154)*3/10</f>
        <v>0</v>
      </c>
      <c r="E154" s="9">
        <f>30/(30/MAX(SUMIF(bonus!$B$2:$B$1027,$A154,bonus!$G$2:$G$1027),1E-11)+1)</f>
        <v>0</v>
      </c>
      <c r="F154" s="9"/>
      <c r="G154" s="10">
        <f t="shared" si="1"/>
        <v>0</v>
      </c>
      <c r="H154" s="11" t="str">
        <f t="shared" si="2"/>
        <v>F</v>
      </c>
    </row>
    <row r="155">
      <c r="A155" s="5" t="s">
        <v>167</v>
      </c>
      <c r="B155" s="6" t="s">
        <v>152</v>
      </c>
      <c r="C155" s="7">
        <f>(MAXIFS(practice!$X$2:$X$161,practice!$A$2:$A$161,$A155)*7/10)</f>
        <v>9.5</v>
      </c>
      <c r="D155" s="8">
        <f>MAXIFS(exam!$D$2:$D$2015,exam!$A$2:$A$2015,$A155)*3/10</f>
        <v>0</v>
      </c>
      <c r="E155" s="9">
        <f>30/(30/MAX(SUMIF(bonus!$B$2:$B$1027,$A155,bonus!$G$2:$G$1027),1E-11)+1)</f>
        <v>0</v>
      </c>
      <c r="F155" s="9"/>
      <c r="G155" s="10">
        <f t="shared" si="1"/>
        <v>9.5</v>
      </c>
      <c r="H155" s="11" t="str">
        <f t="shared" si="2"/>
        <v>F</v>
      </c>
    </row>
    <row r="156">
      <c r="A156" s="5" t="s">
        <v>168</v>
      </c>
      <c r="B156" s="6" t="s">
        <v>152</v>
      </c>
      <c r="C156" s="7">
        <f>(MAXIFS(practice!$X$2:$X$161,practice!$A$2:$A$161,$A156)*7/10)</f>
        <v>9.5</v>
      </c>
      <c r="D156" s="8">
        <f>MAXIFS(exam!$D$2:$D$2015,exam!$A$2:$A$2015,$A156)*3/10</f>
        <v>0</v>
      </c>
      <c r="E156" s="9">
        <f>30/(30/MAX(SUMIF(bonus!$B$2:$B$1027,$A156,bonus!$G$2:$G$1027),1E-11)+1)</f>
        <v>0</v>
      </c>
      <c r="F156" s="9"/>
      <c r="G156" s="10">
        <f t="shared" si="1"/>
        <v>9.5</v>
      </c>
      <c r="H156" s="11" t="str">
        <f t="shared" si="2"/>
        <v>F</v>
      </c>
    </row>
    <row r="157">
      <c r="A157" s="5" t="s">
        <v>169</v>
      </c>
      <c r="B157" s="6" t="s">
        <v>152</v>
      </c>
      <c r="C157" s="7">
        <f>(MAXIFS(practice!$X$2:$X$161,practice!$A$2:$A$161,$A157)*7/10)</f>
        <v>16.5</v>
      </c>
      <c r="D157" s="8">
        <f>MAXIFS(exam!$D$2:$D$2015,exam!$A$2:$A$2015,$A157)*3/10</f>
        <v>0</v>
      </c>
      <c r="E157" s="9">
        <f>30/(30/MAX(SUMIF(bonus!$B$2:$B$1027,$A157,bonus!$G$2:$G$1027),1E-11)+1)</f>
        <v>0</v>
      </c>
      <c r="F157" s="9"/>
      <c r="G157" s="10">
        <f t="shared" si="1"/>
        <v>16.5</v>
      </c>
      <c r="H157" s="11" t="str">
        <f t="shared" si="2"/>
        <v>F</v>
      </c>
    </row>
    <row r="158">
      <c r="A158" s="5" t="s">
        <v>170</v>
      </c>
      <c r="B158" s="6" t="s">
        <v>152</v>
      </c>
      <c r="C158" s="7">
        <f>(MAXIFS(practice!$X$2:$X$161,practice!$A$2:$A$161,$A158)*7/10)</f>
        <v>10</v>
      </c>
      <c r="D158" s="8">
        <f>MAXIFS(exam!$D$2:$D$2015,exam!$A$2:$A$2015,$A158)*3/10</f>
        <v>0</v>
      </c>
      <c r="E158" s="9">
        <f>30/(30/MAX(SUMIF(bonus!$B$2:$B$1027,$A158,bonus!$G$2:$G$1027),1E-11)+1)</f>
        <v>0</v>
      </c>
      <c r="F158" s="9"/>
      <c r="G158" s="10">
        <f t="shared" si="1"/>
        <v>10</v>
      </c>
      <c r="H158" s="11" t="str">
        <f t="shared" si="2"/>
        <v>F</v>
      </c>
    </row>
    <row r="159">
      <c r="A159" s="5" t="s">
        <v>171</v>
      </c>
      <c r="B159" s="6" t="s">
        <v>152</v>
      </c>
      <c r="C159" s="7">
        <f>(MAXIFS(practice!$X$2:$X$161,practice!$A$2:$A$161,$A159)*7/10)</f>
        <v>16.5</v>
      </c>
      <c r="D159" s="8">
        <f>MAXIFS(exam!$D$2:$D$2015,exam!$A$2:$A$2015,$A159)*3/10</f>
        <v>0</v>
      </c>
      <c r="E159" s="9">
        <f>30/(30/MAX(SUMIF(bonus!$B$2:$B$1027,$A159,bonus!$G$2:$G$1027),1E-11)+1)</f>
        <v>0</v>
      </c>
      <c r="F159" s="9"/>
      <c r="G159" s="10">
        <f t="shared" si="1"/>
        <v>16.5</v>
      </c>
      <c r="H159" s="11" t="str">
        <f t="shared" si="2"/>
        <v>F</v>
      </c>
    </row>
    <row r="160">
      <c r="A160" s="5" t="s">
        <v>172</v>
      </c>
      <c r="B160" s="6" t="s">
        <v>152</v>
      </c>
      <c r="C160" s="7">
        <f>(MAXIFS(practice!$X$2:$X$161,practice!$A$2:$A$161,$A160)*7/10)</f>
        <v>0</v>
      </c>
      <c r="D160" s="8">
        <f>MAXIFS(exam!$D$2:$D$2015,exam!$A$2:$A$2015,$A160)*3/10</f>
        <v>0</v>
      </c>
      <c r="E160" s="9">
        <f>30/(30/MAX(SUMIF(bonus!$B$2:$B$1027,$A160,bonus!$G$2:$G$1027),1E-11)+1)</f>
        <v>0</v>
      </c>
      <c r="F160" s="9"/>
      <c r="G160" s="10">
        <f t="shared" si="1"/>
        <v>0</v>
      </c>
      <c r="H160" s="11" t="str">
        <f t="shared" si="2"/>
        <v>F</v>
      </c>
    </row>
    <row r="161">
      <c r="A161" s="5" t="s">
        <v>173</v>
      </c>
      <c r="B161" s="6" t="s">
        <v>152</v>
      </c>
      <c r="C161" s="7">
        <f>(MAXIFS(practice!$X$2:$X$161,practice!$A$2:$A$161,$A161)*7/10)</f>
        <v>0</v>
      </c>
      <c r="D161" s="8">
        <f>MAXIFS(exam!$D$2:$D$2015,exam!$A$2:$A$2015,$A161)*3/10</f>
        <v>0</v>
      </c>
      <c r="E161" s="9">
        <f>30/(30/MAX(SUMIF(bonus!$B$2:$B$1027,$A161,bonus!$G$2:$G$1027),1E-11)+1)</f>
        <v>0</v>
      </c>
      <c r="F161" s="9"/>
      <c r="G161" s="10">
        <f t="shared" si="1"/>
        <v>0</v>
      </c>
      <c r="H161" s="11" t="str">
        <f t="shared" si="2"/>
        <v>F</v>
      </c>
    </row>
    <row r="162">
      <c r="A162" s="5" t="s">
        <v>174</v>
      </c>
      <c r="B162" s="6" t="s">
        <v>175</v>
      </c>
      <c r="C162" s="7">
        <f>(MAXIFS(practice!$X$2:$X$161,practice!$A$2:$A$161,$A162)*7/10)</f>
        <v>0</v>
      </c>
      <c r="D162" s="8">
        <f>MAXIFS(exam!$D$2:$D$2015,exam!$A$2:$A$2015,$A162)*3/10</f>
        <v>0</v>
      </c>
      <c r="E162" s="9">
        <f>30/(30/MAX(SUMIF(bonus!$B$2:$B$1027,$A162,bonus!$G$2:$G$1027),1E-11)+1)</f>
        <v>0</v>
      </c>
      <c r="F162" s="9"/>
      <c r="G162" s="10">
        <f t="shared" si="1"/>
        <v>0</v>
      </c>
      <c r="H162" s="11" t="str">
        <f t="shared" si="2"/>
        <v>F</v>
      </c>
    </row>
    <row r="163">
      <c r="A163" s="5" t="s">
        <v>176</v>
      </c>
      <c r="B163" s="6" t="s">
        <v>175</v>
      </c>
      <c r="C163" s="7">
        <f>(MAXIFS(practice!$X$2:$X$161,practice!$A$2:$A$161,$A163)*7/10)</f>
        <v>0</v>
      </c>
      <c r="D163" s="8">
        <f>MAXIFS(exam!$D$2:$D$2015,exam!$A$2:$A$2015,$A163)*3/10</f>
        <v>0</v>
      </c>
      <c r="E163" s="9">
        <f>30/(30/MAX(SUMIF(bonus!$B$2:$B$1027,$A163,bonus!$G$2:$G$1027),1E-11)+1)</f>
        <v>0</v>
      </c>
      <c r="F163" s="9"/>
      <c r="G163" s="10">
        <f t="shared" si="1"/>
        <v>0</v>
      </c>
      <c r="H163" s="11" t="str">
        <f t="shared" si="2"/>
        <v>F</v>
      </c>
    </row>
    <row r="164">
      <c r="A164" s="5" t="s">
        <v>177</v>
      </c>
      <c r="B164" s="6" t="s">
        <v>175</v>
      </c>
      <c r="C164" s="7">
        <f>(MAXIFS(practice!$X$2:$X$161,practice!$A$2:$A$161,$A164)*7/10)</f>
        <v>0</v>
      </c>
      <c r="D164" s="8">
        <f>MAXIFS(exam!$D$2:$D$2015,exam!$A$2:$A$2015,$A164)*3/10</f>
        <v>0</v>
      </c>
      <c r="E164" s="9">
        <f>30/(30/MAX(SUMIF(bonus!$B$2:$B$1027,$A164,bonus!$G$2:$G$1027),1E-11)+1)</f>
        <v>0</v>
      </c>
      <c r="F164" s="9"/>
      <c r="G164" s="10">
        <f t="shared" si="1"/>
        <v>0</v>
      </c>
      <c r="H164" s="11" t="str">
        <f t="shared" si="2"/>
        <v>F</v>
      </c>
    </row>
    <row r="165">
      <c r="A165" s="5" t="s">
        <v>178</v>
      </c>
      <c r="B165" s="6" t="s">
        <v>175</v>
      </c>
      <c r="C165" s="7">
        <f>(MAXIFS(practice!$X$2:$X$161,practice!$A$2:$A$161,$A165)*7/10)</f>
        <v>0</v>
      </c>
      <c r="D165" s="8">
        <f>MAXIFS(exam!$D$2:$D$2015,exam!$A$2:$A$2015,$A165)*3/10</f>
        <v>0</v>
      </c>
      <c r="E165" s="9">
        <f>30/(30/MAX(SUMIF(bonus!$B$2:$B$1027,$A165,bonus!$G$2:$G$1027),1E-11)+1)</f>
        <v>0</v>
      </c>
      <c r="F165" s="9"/>
      <c r="G165" s="10">
        <f t="shared" si="1"/>
        <v>0</v>
      </c>
      <c r="H165" s="11" t="str">
        <f t="shared" si="2"/>
        <v>F</v>
      </c>
    </row>
    <row r="166">
      <c r="A166" s="5" t="s">
        <v>179</v>
      </c>
      <c r="B166" s="6" t="s">
        <v>175</v>
      </c>
      <c r="C166" s="7">
        <f>(MAXIFS(practice!$X$2:$X$161,practice!$A$2:$A$161,$A166)*7/10)</f>
        <v>0</v>
      </c>
      <c r="D166" s="8">
        <f>MAXIFS(exam!$D$2:$D$2015,exam!$A$2:$A$2015,$A166)*3/10</f>
        <v>0</v>
      </c>
      <c r="E166" s="9">
        <f>30/(30/MAX(SUMIF(bonus!$B$2:$B$1027,$A166,bonus!$G$2:$G$1027),1E-11)+1)</f>
        <v>0</v>
      </c>
      <c r="F166" s="9"/>
      <c r="G166" s="10">
        <f t="shared" si="1"/>
        <v>0</v>
      </c>
      <c r="H166" s="11" t="str">
        <f t="shared" si="2"/>
        <v>F</v>
      </c>
    </row>
    <row r="167">
      <c r="A167" s="5" t="s">
        <v>180</v>
      </c>
      <c r="B167" s="6" t="s">
        <v>175</v>
      </c>
      <c r="C167" s="7">
        <f>(MAXIFS(practice!$X$2:$X$161,practice!$A$2:$A$161,$A167)*7/10)</f>
        <v>0</v>
      </c>
      <c r="D167" s="8">
        <f>MAXIFS(exam!$D$2:$D$2015,exam!$A$2:$A$2015,$A167)*3/10</f>
        <v>0</v>
      </c>
      <c r="E167" s="9">
        <f>30/(30/MAX(SUMIF(bonus!$B$2:$B$1027,$A167,bonus!$G$2:$G$1027),1E-11)+1)</f>
        <v>0</v>
      </c>
      <c r="F167" s="9"/>
      <c r="G167" s="10">
        <f t="shared" si="1"/>
        <v>0</v>
      </c>
      <c r="H167" s="11" t="str">
        <f t="shared" si="2"/>
        <v>F</v>
      </c>
    </row>
    <row r="168">
      <c r="A168" s="5" t="s">
        <v>181</v>
      </c>
      <c r="B168" s="6" t="s">
        <v>175</v>
      </c>
      <c r="C168" s="7">
        <f>(MAXIFS(practice!$X$2:$X$161,practice!$A$2:$A$161,$A168)*7/10)</f>
        <v>0</v>
      </c>
      <c r="D168" s="8">
        <f>MAXIFS(exam!$D$2:$D$2015,exam!$A$2:$A$2015,$A168)*3/10</f>
        <v>0</v>
      </c>
      <c r="E168" s="9">
        <f>30/(30/MAX(SUMIF(bonus!$B$2:$B$1027,$A168,bonus!$G$2:$G$1027),1E-11)+1)</f>
        <v>0</v>
      </c>
      <c r="F168" s="9"/>
      <c r="G168" s="10">
        <f t="shared" si="1"/>
        <v>0</v>
      </c>
      <c r="H168" s="11" t="str">
        <f t="shared" si="2"/>
        <v>F</v>
      </c>
    </row>
    <row r="169">
      <c r="A169" s="5" t="s">
        <v>182</v>
      </c>
      <c r="B169" s="6" t="s">
        <v>175</v>
      </c>
      <c r="C169" s="7">
        <f>(MAXIFS(practice!$X$2:$X$161,practice!$A$2:$A$161,$A169)*7/10)</f>
        <v>0</v>
      </c>
      <c r="D169" s="8">
        <f>MAXIFS(exam!$D$2:$D$2015,exam!$A$2:$A$2015,$A169)*3/10</f>
        <v>0</v>
      </c>
      <c r="E169" s="9">
        <f>30/(30/MAX(SUMIF(bonus!$B$2:$B$1027,$A169,bonus!$G$2:$G$1027),1E-11)+1)</f>
        <v>0</v>
      </c>
      <c r="F169" s="9"/>
      <c r="G169" s="10">
        <f t="shared" si="1"/>
        <v>0</v>
      </c>
      <c r="H169" s="11" t="str">
        <f t="shared" si="2"/>
        <v>F</v>
      </c>
    </row>
    <row r="170">
      <c r="A170" s="5" t="s">
        <v>183</v>
      </c>
      <c r="B170" s="6" t="s">
        <v>175</v>
      </c>
      <c r="C170" s="7">
        <f>(MAXIFS(practice!$X$2:$X$161,practice!$A$2:$A$161,$A170)*7/10)</f>
        <v>0</v>
      </c>
      <c r="D170" s="8">
        <f>MAXIFS(exam!$D$2:$D$2015,exam!$A$2:$A$2015,$A170)*3/10</f>
        <v>0</v>
      </c>
      <c r="E170" s="9">
        <f>30/(30/MAX(SUMIF(bonus!$B$2:$B$1027,$A170,bonus!$G$2:$G$1027),1E-11)+1)</f>
        <v>0</v>
      </c>
      <c r="F170" s="9"/>
      <c r="G170" s="10">
        <f t="shared" si="1"/>
        <v>0</v>
      </c>
      <c r="H170" s="11" t="str">
        <f t="shared" si="2"/>
        <v>F</v>
      </c>
    </row>
    <row r="171">
      <c r="A171" s="5" t="s">
        <v>184</v>
      </c>
      <c r="B171" s="6" t="s">
        <v>175</v>
      </c>
      <c r="C171" s="7">
        <f>(MAXIFS(practice!$X$2:$X$161,practice!$A$2:$A$161,$A171)*7/10)</f>
        <v>0</v>
      </c>
      <c r="D171" s="8">
        <f>MAXIFS(exam!$D$2:$D$2015,exam!$A$2:$A$2015,$A171)*3/10</f>
        <v>0</v>
      </c>
      <c r="E171" s="9">
        <f>30/(30/MAX(SUMIF(bonus!$B$2:$B$1027,$A171,bonus!$G$2:$G$1027),1E-11)+1)</f>
        <v>0</v>
      </c>
      <c r="F171" s="9"/>
      <c r="G171" s="10">
        <f t="shared" si="1"/>
        <v>0</v>
      </c>
      <c r="H171" s="11" t="str">
        <f t="shared" si="2"/>
        <v>F</v>
      </c>
    </row>
    <row r="172">
      <c r="A172" s="5" t="s">
        <v>185</v>
      </c>
      <c r="B172" s="6" t="s">
        <v>175</v>
      </c>
      <c r="C172" s="7">
        <f>(MAXIFS(practice!$X$2:$X$161,practice!$A$2:$A$161,$A172)*7/10)</f>
        <v>0</v>
      </c>
      <c r="D172" s="8">
        <f>MAXIFS(exam!$D$2:$D$2015,exam!$A$2:$A$2015,$A172)*3/10</f>
        <v>0</v>
      </c>
      <c r="E172" s="9">
        <f>30/(30/MAX(SUMIF(bonus!$B$2:$B$1027,$A172,bonus!$G$2:$G$1027),1E-11)+1)</f>
        <v>0</v>
      </c>
      <c r="F172" s="9"/>
      <c r="G172" s="10">
        <f t="shared" si="1"/>
        <v>0</v>
      </c>
      <c r="H172" s="11" t="str">
        <f t="shared" si="2"/>
        <v>F</v>
      </c>
    </row>
    <row r="173">
      <c r="A173" s="5" t="s">
        <v>186</v>
      </c>
      <c r="B173" s="6" t="s">
        <v>175</v>
      </c>
      <c r="C173" s="7">
        <f>(MAXIFS(practice!$X$2:$X$161,practice!$A$2:$A$161,$A173)*7/10)</f>
        <v>0</v>
      </c>
      <c r="D173" s="8">
        <f>MAXIFS(exam!$D$2:$D$2015,exam!$A$2:$A$2015,$A173)*3/10</f>
        <v>0</v>
      </c>
      <c r="E173" s="9">
        <f>30/(30/MAX(SUMIF(bonus!$B$2:$B$1027,$A173,bonus!$G$2:$G$1027),1E-11)+1)</f>
        <v>0</v>
      </c>
      <c r="F173" s="9"/>
      <c r="G173" s="10">
        <f t="shared" si="1"/>
        <v>0</v>
      </c>
      <c r="H173" s="11" t="str">
        <f t="shared" si="2"/>
        <v>F</v>
      </c>
    </row>
    <row r="174">
      <c r="A174" s="5" t="s">
        <v>187</v>
      </c>
      <c r="B174" s="6" t="s">
        <v>175</v>
      </c>
      <c r="C174" s="7">
        <f>(MAXIFS(practice!$X$2:$X$161,practice!$A$2:$A$161,$A174)*7/10)</f>
        <v>0</v>
      </c>
      <c r="D174" s="8">
        <f>MAXIFS(exam!$D$2:$D$2015,exam!$A$2:$A$2015,$A174)*3/10</f>
        <v>0</v>
      </c>
      <c r="E174" s="9">
        <f>30/(30/MAX(SUMIF(bonus!$B$2:$B$1027,$A174,bonus!$G$2:$G$1027),1E-11)+1)</f>
        <v>0</v>
      </c>
      <c r="F174" s="9"/>
      <c r="G174" s="10">
        <f t="shared" si="1"/>
        <v>0</v>
      </c>
      <c r="H174" s="11" t="str">
        <f t="shared" si="2"/>
        <v>F</v>
      </c>
    </row>
    <row r="175">
      <c r="A175" s="5" t="s">
        <v>188</v>
      </c>
      <c r="B175" s="6" t="s">
        <v>189</v>
      </c>
      <c r="C175" s="7">
        <f>(MAXIFS(practice!$X$2:$X$161,practice!$A$2:$A$161,$A175)*7/10)</f>
        <v>0</v>
      </c>
      <c r="D175" s="8">
        <f>MAXIFS(exam!$D$2:$D$2015,exam!$A$2:$A$2015,$A175)*3/10</f>
        <v>0</v>
      </c>
      <c r="E175" s="9">
        <f>30/(30/MAX(SUMIF(bonus!$B$2:$B$1027,$A175,bonus!$G$2:$G$1027),1E-11)+1)</f>
        <v>0</v>
      </c>
      <c r="F175" s="9"/>
      <c r="G175" s="10">
        <f t="shared" si="1"/>
        <v>0</v>
      </c>
      <c r="H175" s="11" t="str">
        <f t="shared" si="2"/>
        <v>F</v>
      </c>
    </row>
    <row r="176">
      <c r="A176" s="5" t="s">
        <v>190</v>
      </c>
      <c r="B176" s="6" t="s">
        <v>191</v>
      </c>
      <c r="C176" s="7">
        <f>(MAXIFS(practice!$X$2:$X$161,practice!$A$2:$A$161,$A176)*7/10)</f>
        <v>0</v>
      </c>
      <c r="D176" s="8">
        <f>MAXIFS(exam!$D$2:$D$2015,exam!$A$2:$A$2015,$A176)*3/10</f>
        <v>0</v>
      </c>
      <c r="E176" s="9">
        <f>30/(30/MAX(SUMIF(bonus!$B$2:$B$1027,$A176,bonus!$G$2:$G$1027),1E-11)+1)</f>
        <v>0</v>
      </c>
      <c r="F176" s="9"/>
      <c r="G176" s="10">
        <f t="shared" si="1"/>
        <v>0</v>
      </c>
      <c r="H176" s="11" t="str">
        <f t="shared" si="2"/>
        <v>F</v>
      </c>
    </row>
    <row r="177">
      <c r="A177" s="5" t="s">
        <v>192</v>
      </c>
      <c r="B177" s="6" t="s">
        <v>191</v>
      </c>
      <c r="C177" s="7">
        <f>(MAXIFS(practice!$X$2:$X$161,practice!$A$2:$A$161,$A177)*7/10)</f>
        <v>0</v>
      </c>
      <c r="D177" s="8">
        <f>MAXIFS(exam!$D$2:$D$2015,exam!$A$2:$A$2015,$A177)*3/10</f>
        <v>0</v>
      </c>
      <c r="E177" s="9">
        <f>30/(30/MAX(SUMIF(bonus!$B$2:$B$1027,$A177,bonus!$G$2:$G$1027),1E-11)+1)</f>
        <v>0</v>
      </c>
      <c r="F177" s="9"/>
      <c r="G177" s="10">
        <f t="shared" si="1"/>
        <v>0</v>
      </c>
      <c r="H177" s="11" t="str">
        <f t="shared" si="2"/>
        <v>F</v>
      </c>
    </row>
    <row r="178">
      <c r="A178" s="5" t="s">
        <v>193</v>
      </c>
      <c r="B178" s="6" t="s">
        <v>191</v>
      </c>
      <c r="C178" s="7">
        <f>(MAXIFS(practice!$X$2:$X$161,practice!$A$2:$A$161,$A178)*7/10)</f>
        <v>0</v>
      </c>
      <c r="D178" s="8">
        <f>MAXIFS(exam!$D$2:$D$2015,exam!$A$2:$A$2015,$A178)*3/10</f>
        <v>0</v>
      </c>
      <c r="E178" s="9">
        <f>30/(30/MAX(SUMIF(bonus!$B$2:$B$1027,$A178,bonus!$G$2:$G$1027),1E-11)+1)</f>
        <v>0</v>
      </c>
      <c r="F178" s="9"/>
      <c r="G178" s="10">
        <f t="shared" si="1"/>
        <v>0</v>
      </c>
      <c r="H178" s="11" t="str">
        <f t="shared" si="2"/>
        <v>F</v>
      </c>
    </row>
    <row r="179">
      <c r="A179" s="12" t="s">
        <v>194</v>
      </c>
      <c r="B179" s="6" t="s">
        <v>191</v>
      </c>
      <c r="C179" s="7">
        <f>(MAXIFS(practice!$X$2:$X$161,practice!$A$2:$A$161,$A179)*7/10)</f>
        <v>0</v>
      </c>
      <c r="D179" s="8">
        <f>MAXIFS(exam!$D$2:$D$2015,exam!$A$2:$A$2015,$A179)*3/10</f>
        <v>0</v>
      </c>
      <c r="E179" s="9">
        <f>30/(30/MAX(SUMIF(bonus!$B$2:$B$1027,$A179,bonus!$G$2:$G$1027),1E-11)+1)</f>
        <v>0</v>
      </c>
      <c r="F179" s="9"/>
      <c r="G179" s="10">
        <f t="shared" si="1"/>
        <v>0</v>
      </c>
      <c r="H179" s="11" t="str">
        <f t="shared" si="2"/>
        <v>F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29"/>
    <col customWidth="1" min="2" max="2" width="7.86"/>
    <col customWidth="1" min="3" max="23" width="4.43"/>
    <col customWidth="1" min="24" max="24" width="6.86"/>
  </cols>
  <sheetData>
    <row r="1">
      <c r="A1" s="13" t="s">
        <v>0</v>
      </c>
      <c r="B1" s="14" t="s">
        <v>1</v>
      </c>
      <c r="C1" s="15" t="s">
        <v>195</v>
      </c>
      <c r="D1" s="15" t="s">
        <v>196</v>
      </c>
      <c r="E1" s="16" t="s">
        <v>197</v>
      </c>
      <c r="F1" s="15" t="s">
        <v>195</v>
      </c>
      <c r="G1" s="15" t="s">
        <v>196</v>
      </c>
      <c r="H1" s="16" t="s">
        <v>198</v>
      </c>
      <c r="I1" s="15" t="s">
        <v>195</v>
      </c>
      <c r="J1" s="15" t="s">
        <v>196</v>
      </c>
      <c r="K1" s="16" t="s">
        <v>199</v>
      </c>
      <c r="L1" s="15" t="s">
        <v>195</v>
      </c>
      <c r="M1" s="15" t="s">
        <v>196</v>
      </c>
      <c r="N1" s="16" t="s">
        <v>200</v>
      </c>
      <c r="O1" s="15" t="s">
        <v>195</v>
      </c>
      <c r="P1" s="15" t="s">
        <v>196</v>
      </c>
      <c r="Q1" s="16" t="s">
        <v>201</v>
      </c>
      <c r="R1" s="15" t="s">
        <v>195</v>
      </c>
      <c r="S1" s="15" t="s">
        <v>196</v>
      </c>
      <c r="T1" s="16" t="s">
        <v>202</v>
      </c>
      <c r="U1" s="15" t="s">
        <v>195</v>
      </c>
      <c r="V1" s="15" t="s">
        <v>196</v>
      </c>
      <c r="W1" s="16" t="s">
        <v>203</v>
      </c>
      <c r="X1" s="17" t="s">
        <v>204</v>
      </c>
    </row>
    <row r="2">
      <c r="A2" s="5" t="s">
        <v>8</v>
      </c>
      <c r="B2" s="6" t="s">
        <v>9</v>
      </c>
      <c r="C2" s="18">
        <f>MAXIFS(defense!$E$2:$E$3008,defense!$B$2:$B$3008,E$1,defense!$A$2:$A$3008,$A2)</f>
        <v>0</v>
      </c>
      <c r="D2" s="18">
        <f>MAX(0,MINUS(MINIFS(defense!$C$2:$C$3008,defense!$B$2:$B$3008,E$1,defense!$A$2:$A$3008,$A2),MAXIFS(tasks!$D$2:$D$21,tasks!$A$2:$A$21,E$1))/7)</f>
        <v>0</v>
      </c>
      <c r="E2" s="19">
        <f>C2*(6+4/(D2/2+1))*MAXIFS(tasks!$C$2:$C$21,tasks!$A$2:$A$21,E$1)/SUM(tasks!$C$2:$C$21)/10</f>
        <v>0</v>
      </c>
      <c r="F2" s="18">
        <f>MAXIFS(defense!$E$2:$E$3008,defense!$B$2:$B$3008,H$1,defense!$A$2:$A$3008,$A2)</f>
        <v>0</v>
      </c>
      <c r="G2" s="18">
        <f>MAX(0,MINUS(MINIFS(defense!$C$2:$C$3008,defense!$B$2:$B$3008,H$1,defense!$A$2:$A$3008,$A2),MAXIFS(tasks!$D$2:$D$21,tasks!$A$2:$A$21,H$1))/7)</f>
        <v>0</v>
      </c>
      <c r="H2" s="19">
        <f>F2*(6+4/(G2/2+1))*MAXIFS(tasks!$C$2:$C$21,tasks!$A$2:$A$21,H$1)/SUM(tasks!$C$2:$C$21)/10</f>
        <v>0</v>
      </c>
      <c r="I2" s="18">
        <f>MAXIFS(defense!$E$2:$E$3008,defense!$B$2:$B$3008,K$1,defense!$A$2:$A$3008,$A2)</f>
        <v>0</v>
      </c>
      <c r="J2" s="18">
        <f>MAX(0,MINUS(MINIFS(defense!$C$2:$C$3008,defense!$B$2:$B$3008,K$1,defense!$A$2:$A$3008,$A2),MAXIFS(tasks!$D$2:$D$21,tasks!$A$2:$A$21,K$1))/7)</f>
        <v>0</v>
      </c>
      <c r="K2" s="19">
        <f>I2*(6+4/(J2/2+1))*MAXIFS(tasks!$C$2:$C$21,tasks!$A$2:$A$21,K$1)/SUM(tasks!$C$2:$C$21)/10</f>
        <v>0</v>
      </c>
      <c r="L2" s="18">
        <f>MAXIFS(defense!$E$2:$E$3008,defense!$B$2:$B$3008,N$1,defense!$A$2:$A$3008,$A2)</f>
        <v>0</v>
      </c>
      <c r="M2" s="18">
        <f>MAX(0,MINUS(MINIFS(defense!$C$2:$C$3008,defense!$B$2:$B$3008,N$1,defense!$A$2:$A$3008,$A2),MAXIFS(tasks!$D$2:$D$21,tasks!$A$2:$A$21,N$1))/7)</f>
        <v>0</v>
      </c>
      <c r="N2" s="19">
        <f>L2*(6+4/(M2/2+1))*MAXIFS(tasks!$C$2:$C$21,tasks!$A$2:$A$21,N$1)/SUM(tasks!$C$2:$C$21)/10</f>
        <v>0</v>
      </c>
      <c r="O2" s="18">
        <f>MAXIFS(defense!$E$2:$E$3008,defense!$B$2:$B$3008,Q$1,defense!$A$2:$A$3008,$A2)</f>
        <v>0</v>
      </c>
      <c r="P2" s="18">
        <f>MAX(0,MINUS(MINIFS(defense!$C$2:$C$3008,defense!$B$2:$B$3008,Q$1,defense!$A$2:$A$3008,$A2),MAXIFS(tasks!$D$2:$D$21,tasks!$A$2:$A$21,Q$1))/7)</f>
        <v>0</v>
      </c>
      <c r="Q2" s="19">
        <f>O2*(6+4/(P2/2+1))*MAXIFS(tasks!$C$2:$C$21,tasks!$A$2:$A$21,Q$1)/SUM(tasks!$C$2:$C$21)/10</f>
        <v>0</v>
      </c>
      <c r="R2" s="18">
        <f>MAXIFS(defense!$E$2:$E$3008,defense!$B$2:$B$3008,T$1,defense!$A$2:$A$3008,$A2)</f>
        <v>0</v>
      </c>
      <c r="S2" s="18">
        <f>MAX(0,MINUS(MINIFS(defense!$C$2:$C$3008,defense!$B$2:$B$3008,T$1,defense!$A$2:$A$3008,$A2),MAXIFS(tasks!$D$2:$D$21,tasks!$A$2:$A$21,T$1))/7)</f>
        <v>0</v>
      </c>
      <c r="T2" s="19">
        <f>R2*(6+4/(S2/2+1))*MAXIFS(tasks!$C$2:$C$21,tasks!$A$2:$A$21,T$1)/SUM(tasks!$C$2:$C$21)/10</f>
        <v>0</v>
      </c>
      <c r="U2" s="18">
        <f>MAXIFS(defense!$E$2:$E$3008,defense!$B$2:$B$3008,W$1,defense!$A$2:$A$3008,$A2)</f>
        <v>0</v>
      </c>
      <c r="V2" s="18">
        <f>MAX(0,MINUS(MINIFS(defense!$C$2:$C$3008,defense!$B$2:$B$3008,W$1,defense!$A$2:$A$3008,$A2),MAXIFS(tasks!$D$2:$D$21,tasks!$A$2:$A$21,W$1))/7)</f>
        <v>0</v>
      </c>
      <c r="W2" s="18">
        <f>U2*(6+4/(V2/2+1))*MAXIFS(tasks!$C$2:$C$21,tasks!$A$2:$A$21,W$1)/SUM(tasks!$C$2:$C$21)/10</f>
        <v>0</v>
      </c>
      <c r="X2" s="20">
        <f t="shared" ref="X2:X178" si="1">E2+H2+K2+N2+Q2+T2+W2</f>
        <v>0</v>
      </c>
    </row>
    <row r="3">
      <c r="A3" s="5" t="s">
        <v>10</v>
      </c>
      <c r="B3" s="6" t="s">
        <v>9</v>
      </c>
      <c r="C3" s="18">
        <f>MAXIFS(defense!$E$2:$E$3008,defense!$B$2:$B$3008,E$1,defense!$A$2:$A$3008,$A3)</f>
        <v>0</v>
      </c>
      <c r="D3" s="18">
        <f>MAX(0,MINUS(MINIFS(defense!$C$2:$C$3008,defense!$B$2:$B$3008,E$1,defense!$A$2:$A$3008,$A3),MAXIFS(tasks!$D$2:$D$21,tasks!$A$2:$A$21,E$1))/7)</f>
        <v>0</v>
      </c>
      <c r="E3" s="19">
        <f>C3*(6+4/(D3/2+1))*MAXIFS(tasks!$C$2:$C$21,tasks!$A$2:$A$21,E$1)/SUM(tasks!$C$2:$C$21)/10</f>
        <v>0</v>
      </c>
      <c r="F3" s="18">
        <f>MAXIFS(defense!$E$2:$E$3008,defense!$B$2:$B$3008,H$1,defense!$A$2:$A$3008,$A3)</f>
        <v>0</v>
      </c>
      <c r="G3" s="18">
        <f>MAX(0,MINUS(MINIFS(defense!$C$2:$C$3008,defense!$B$2:$B$3008,H$1,defense!$A$2:$A$3008,$A3),MAXIFS(tasks!$D$2:$D$21,tasks!$A$2:$A$21,H$1))/7)</f>
        <v>0</v>
      </c>
      <c r="H3" s="19">
        <f>F3*(6+4/(G3/2+1))*MAXIFS(tasks!$C$2:$C$21,tasks!$A$2:$A$21,H$1)/SUM(tasks!$C$2:$C$21)/10</f>
        <v>0</v>
      </c>
      <c r="I3" s="18">
        <f>MAXIFS(defense!$E$2:$E$3008,defense!$B$2:$B$3008,K$1,defense!$A$2:$A$3008,$A3)</f>
        <v>0</v>
      </c>
      <c r="J3" s="18">
        <f>MAX(0,MINUS(MINIFS(defense!$C$2:$C$3008,defense!$B$2:$B$3008,K$1,defense!$A$2:$A$3008,$A3),MAXIFS(tasks!$D$2:$D$21,tasks!$A$2:$A$21,K$1))/7)</f>
        <v>0</v>
      </c>
      <c r="K3" s="19">
        <f>I3*(6+4/(J3/2+1))*MAXIFS(tasks!$C$2:$C$21,tasks!$A$2:$A$21,K$1)/SUM(tasks!$C$2:$C$21)/10</f>
        <v>0</v>
      </c>
      <c r="L3" s="18">
        <f>MAXIFS(defense!$E$2:$E$3008,defense!$B$2:$B$3008,N$1,defense!$A$2:$A$3008,$A3)</f>
        <v>0</v>
      </c>
      <c r="M3" s="18">
        <f>MAX(0,MINUS(MINIFS(defense!$C$2:$C$3008,defense!$B$2:$B$3008,N$1,defense!$A$2:$A$3008,$A3),MAXIFS(tasks!$D$2:$D$21,tasks!$A$2:$A$21,N$1))/7)</f>
        <v>0</v>
      </c>
      <c r="N3" s="19">
        <f>L3*(6+4/(M3/2+1))*MAXIFS(tasks!$C$2:$C$21,tasks!$A$2:$A$21,N$1)/SUM(tasks!$C$2:$C$21)/10</f>
        <v>0</v>
      </c>
      <c r="O3" s="18">
        <f>MAXIFS(defense!$E$2:$E$3008,defense!$B$2:$B$3008,Q$1,defense!$A$2:$A$3008,$A3)</f>
        <v>0</v>
      </c>
      <c r="P3" s="18">
        <f>MAX(0,MINUS(MINIFS(defense!$C$2:$C$3008,defense!$B$2:$B$3008,Q$1,defense!$A$2:$A$3008,$A3),MAXIFS(tasks!$D$2:$D$21,tasks!$A$2:$A$21,Q$1))/7)</f>
        <v>0</v>
      </c>
      <c r="Q3" s="19">
        <f>O3*(6+4/(P3/2+1))*MAXIFS(tasks!$C$2:$C$21,tasks!$A$2:$A$21,Q$1)/SUM(tasks!$C$2:$C$21)/10</f>
        <v>0</v>
      </c>
      <c r="R3" s="18">
        <f>MAXIFS(defense!$E$2:$E$3008,defense!$B$2:$B$3008,T$1,defense!$A$2:$A$3008,$A3)</f>
        <v>0</v>
      </c>
      <c r="S3" s="18">
        <f>MAX(0,MINUS(MINIFS(defense!$C$2:$C$3008,defense!$B$2:$B$3008,T$1,defense!$A$2:$A$3008,$A3),MAXIFS(tasks!$D$2:$D$21,tasks!$A$2:$A$21,T$1))/7)</f>
        <v>0</v>
      </c>
      <c r="T3" s="19">
        <f>R3*(6+4/(S3/2+1))*MAXIFS(tasks!$C$2:$C$21,tasks!$A$2:$A$21,T$1)/SUM(tasks!$C$2:$C$21)/10</f>
        <v>0</v>
      </c>
      <c r="U3" s="18">
        <f>MAXIFS(defense!$E$2:$E$3008,defense!$B$2:$B$3008,W$1,defense!$A$2:$A$3008,$A3)</f>
        <v>0</v>
      </c>
      <c r="V3" s="18">
        <f>MAX(0,MINUS(MINIFS(defense!$C$2:$C$3008,defense!$B$2:$B$3008,W$1,defense!$A$2:$A$3008,$A3),MAXIFS(tasks!$D$2:$D$21,tasks!$A$2:$A$21,W$1))/7)</f>
        <v>0</v>
      </c>
      <c r="W3" s="18">
        <f>U3*(6+4/(V3/2+1))*MAXIFS(tasks!$C$2:$C$21,tasks!$A$2:$A$21,W$1)/SUM(tasks!$C$2:$C$21)/10</f>
        <v>0</v>
      </c>
      <c r="X3" s="20">
        <f t="shared" si="1"/>
        <v>0</v>
      </c>
    </row>
    <row r="4">
      <c r="A4" s="5" t="s">
        <v>11</v>
      </c>
      <c r="B4" s="6" t="s">
        <v>9</v>
      </c>
      <c r="C4" s="18">
        <f>MAXIFS(defense!$E$2:$E$3008,defense!$B$2:$B$3008,E$1,defense!$A$2:$A$3008,$A4)</f>
        <v>0</v>
      </c>
      <c r="D4" s="18">
        <f>MAX(0,MINUS(MINIFS(defense!$C$2:$C$3008,defense!$B$2:$B$3008,E$1,defense!$A$2:$A$3008,$A4),MAXIFS(tasks!$D$2:$D$21,tasks!$A$2:$A$21,E$1))/7)</f>
        <v>0</v>
      </c>
      <c r="E4" s="19">
        <f>C4*(6+4/(D4/2+1))*MAXIFS(tasks!$C$2:$C$21,tasks!$A$2:$A$21,E$1)/SUM(tasks!$C$2:$C$21)/10</f>
        <v>0</v>
      </c>
      <c r="F4" s="18">
        <f>MAXIFS(defense!$E$2:$E$3008,defense!$B$2:$B$3008,H$1,defense!$A$2:$A$3008,$A4)</f>
        <v>0</v>
      </c>
      <c r="G4" s="18">
        <f>MAX(0,MINUS(MINIFS(defense!$C$2:$C$3008,defense!$B$2:$B$3008,H$1,defense!$A$2:$A$3008,$A4),MAXIFS(tasks!$D$2:$D$21,tasks!$A$2:$A$21,H$1))/7)</f>
        <v>0</v>
      </c>
      <c r="H4" s="19">
        <f>F4*(6+4/(G4/2+1))*MAXIFS(tasks!$C$2:$C$21,tasks!$A$2:$A$21,H$1)/SUM(tasks!$C$2:$C$21)/10</f>
        <v>0</v>
      </c>
      <c r="I4" s="18">
        <f>MAXIFS(defense!$E$2:$E$3008,defense!$B$2:$B$3008,K$1,defense!$A$2:$A$3008,$A4)</f>
        <v>0</v>
      </c>
      <c r="J4" s="18">
        <f>MAX(0,MINUS(MINIFS(defense!$C$2:$C$3008,defense!$B$2:$B$3008,K$1,defense!$A$2:$A$3008,$A4),MAXIFS(tasks!$D$2:$D$21,tasks!$A$2:$A$21,K$1))/7)</f>
        <v>0</v>
      </c>
      <c r="K4" s="19">
        <f>I4*(6+4/(J4/2+1))*MAXIFS(tasks!$C$2:$C$21,tasks!$A$2:$A$21,K$1)/SUM(tasks!$C$2:$C$21)/10</f>
        <v>0</v>
      </c>
      <c r="L4" s="18">
        <f>MAXIFS(defense!$E$2:$E$3008,defense!$B$2:$B$3008,N$1,defense!$A$2:$A$3008,$A4)</f>
        <v>0</v>
      </c>
      <c r="M4" s="18">
        <f>MAX(0,MINUS(MINIFS(defense!$C$2:$C$3008,defense!$B$2:$B$3008,N$1,defense!$A$2:$A$3008,$A4),MAXIFS(tasks!$D$2:$D$21,tasks!$A$2:$A$21,N$1))/7)</f>
        <v>0</v>
      </c>
      <c r="N4" s="19">
        <f>L4*(6+4/(M4/2+1))*MAXIFS(tasks!$C$2:$C$21,tasks!$A$2:$A$21,N$1)/SUM(tasks!$C$2:$C$21)/10</f>
        <v>0</v>
      </c>
      <c r="O4" s="18">
        <f>MAXIFS(defense!$E$2:$E$3008,defense!$B$2:$B$3008,Q$1,defense!$A$2:$A$3008,$A4)</f>
        <v>0</v>
      </c>
      <c r="P4" s="18">
        <f>MAX(0,MINUS(MINIFS(defense!$C$2:$C$3008,defense!$B$2:$B$3008,Q$1,defense!$A$2:$A$3008,$A4),MAXIFS(tasks!$D$2:$D$21,tasks!$A$2:$A$21,Q$1))/7)</f>
        <v>0</v>
      </c>
      <c r="Q4" s="19">
        <f>O4*(6+4/(P4/2+1))*MAXIFS(tasks!$C$2:$C$21,tasks!$A$2:$A$21,Q$1)/SUM(tasks!$C$2:$C$21)/10</f>
        <v>0</v>
      </c>
      <c r="R4" s="18">
        <f>MAXIFS(defense!$E$2:$E$3008,defense!$B$2:$B$3008,T$1,defense!$A$2:$A$3008,$A4)</f>
        <v>0</v>
      </c>
      <c r="S4" s="18">
        <f>MAX(0,MINUS(MINIFS(defense!$C$2:$C$3008,defense!$B$2:$B$3008,T$1,defense!$A$2:$A$3008,$A4),MAXIFS(tasks!$D$2:$D$21,tasks!$A$2:$A$21,T$1))/7)</f>
        <v>0</v>
      </c>
      <c r="T4" s="19">
        <f>R4*(6+4/(S4/2+1))*MAXIFS(tasks!$C$2:$C$21,tasks!$A$2:$A$21,T$1)/SUM(tasks!$C$2:$C$21)/10</f>
        <v>0</v>
      </c>
      <c r="U4" s="18">
        <f>MAXIFS(defense!$E$2:$E$3008,defense!$B$2:$B$3008,W$1,defense!$A$2:$A$3008,$A4)</f>
        <v>0</v>
      </c>
      <c r="V4" s="18">
        <f>MAX(0,MINUS(MINIFS(defense!$C$2:$C$3008,defense!$B$2:$B$3008,W$1,defense!$A$2:$A$3008,$A4),MAXIFS(tasks!$D$2:$D$21,tasks!$A$2:$A$21,W$1))/7)</f>
        <v>0</v>
      </c>
      <c r="W4" s="18">
        <f>U4*(6+4/(V4/2+1))*MAXIFS(tasks!$C$2:$C$21,tasks!$A$2:$A$21,W$1)/SUM(tasks!$C$2:$C$21)/10</f>
        <v>0</v>
      </c>
      <c r="X4" s="20">
        <f t="shared" si="1"/>
        <v>0</v>
      </c>
    </row>
    <row r="5">
      <c r="A5" s="5" t="s">
        <v>12</v>
      </c>
      <c r="B5" s="6" t="s">
        <v>9</v>
      </c>
      <c r="C5" s="18">
        <f>MAXIFS(defense!$E$2:$E$3008,defense!$B$2:$B$3008,E$1,defense!$A$2:$A$3008,$A5)</f>
        <v>100</v>
      </c>
      <c r="D5" s="18">
        <f>MAX(0,MINUS(MINIFS(defense!$C$2:$C$3008,defense!$B$2:$B$3008,E$1,defense!$A$2:$A$3008,$A5),MAXIFS(tasks!$D$2:$D$21,tasks!$A$2:$A$21,E$1))/7)</f>
        <v>0</v>
      </c>
      <c r="E5" s="19">
        <f>C5*(6+4/(D5/2+1))*MAXIFS(tasks!$C$2:$C$21,tasks!$A$2:$A$21,E$1)/SUM(tasks!$C$2:$C$21)/10</f>
        <v>14.28571429</v>
      </c>
      <c r="F5" s="18">
        <f>MAXIFS(defense!$E$2:$E$3008,defense!$B$2:$B$3008,H$1,defense!$A$2:$A$3008,$A5)</f>
        <v>0</v>
      </c>
      <c r="G5" s="18">
        <f>MAX(0,MINUS(MINIFS(defense!$C$2:$C$3008,defense!$B$2:$B$3008,H$1,defense!$A$2:$A$3008,$A5),MAXIFS(tasks!$D$2:$D$21,tasks!$A$2:$A$21,H$1))/7)</f>
        <v>0</v>
      </c>
      <c r="H5" s="19">
        <f>F5*(6+4/(G5/2+1))*MAXIFS(tasks!$C$2:$C$21,tasks!$A$2:$A$21,H$1)/SUM(tasks!$C$2:$C$21)/10</f>
        <v>0</v>
      </c>
      <c r="I5" s="18">
        <f>MAXIFS(defense!$E$2:$E$3008,defense!$B$2:$B$3008,K$1,defense!$A$2:$A$3008,$A5)</f>
        <v>0</v>
      </c>
      <c r="J5" s="18">
        <f>MAX(0,MINUS(MINIFS(defense!$C$2:$C$3008,defense!$B$2:$B$3008,K$1,defense!$A$2:$A$3008,$A5),MAXIFS(tasks!$D$2:$D$21,tasks!$A$2:$A$21,K$1))/7)</f>
        <v>0</v>
      </c>
      <c r="K5" s="19">
        <f>I5*(6+4/(J5/2+1))*MAXIFS(tasks!$C$2:$C$21,tasks!$A$2:$A$21,K$1)/SUM(tasks!$C$2:$C$21)/10</f>
        <v>0</v>
      </c>
      <c r="L5" s="18">
        <f>MAXIFS(defense!$E$2:$E$3008,defense!$B$2:$B$3008,N$1,defense!$A$2:$A$3008,$A5)</f>
        <v>0</v>
      </c>
      <c r="M5" s="18">
        <f>MAX(0,MINUS(MINIFS(defense!$C$2:$C$3008,defense!$B$2:$B$3008,N$1,defense!$A$2:$A$3008,$A5),MAXIFS(tasks!$D$2:$D$21,tasks!$A$2:$A$21,N$1))/7)</f>
        <v>0</v>
      </c>
      <c r="N5" s="19">
        <f>L5*(6+4/(M5/2+1))*MAXIFS(tasks!$C$2:$C$21,tasks!$A$2:$A$21,N$1)/SUM(tasks!$C$2:$C$21)/10</f>
        <v>0</v>
      </c>
      <c r="O5" s="18">
        <f>MAXIFS(defense!$E$2:$E$3008,defense!$B$2:$B$3008,Q$1,defense!$A$2:$A$3008,$A5)</f>
        <v>0</v>
      </c>
      <c r="P5" s="18">
        <f>MAX(0,MINUS(MINIFS(defense!$C$2:$C$3008,defense!$B$2:$B$3008,Q$1,defense!$A$2:$A$3008,$A5),MAXIFS(tasks!$D$2:$D$21,tasks!$A$2:$A$21,Q$1))/7)</f>
        <v>0</v>
      </c>
      <c r="Q5" s="19">
        <f>O5*(6+4/(P5/2+1))*MAXIFS(tasks!$C$2:$C$21,tasks!$A$2:$A$21,Q$1)/SUM(tasks!$C$2:$C$21)/10</f>
        <v>0</v>
      </c>
      <c r="R5" s="18">
        <f>MAXIFS(defense!$E$2:$E$3008,defense!$B$2:$B$3008,T$1,defense!$A$2:$A$3008,$A5)</f>
        <v>0</v>
      </c>
      <c r="S5" s="18">
        <f>MAX(0,MINUS(MINIFS(defense!$C$2:$C$3008,defense!$B$2:$B$3008,T$1,defense!$A$2:$A$3008,$A5),MAXIFS(tasks!$D$2:$D$21,tasks!$A$2:$A$21,T$1))/7)</f>
        <v>0</v>
      </c>
      <c r="T5" s="19">
        <f>R5*(6+4/(S5/2+1))*MAXIFS(tasks!$C$2:$C$21,tasks!$A$2:$A$21,T$1)/SUM(tasks!$C$2:$C$21)/10</f>
        <v>0</v>
      </c>
      <c r="U5" s="18">
        <f>MAXIFS(defense!$E$2:$E$3008,defense!$B$2:$B$3008,W$1,defense!$A$2:$A$3008,$A5)</f>
        <v>0</v>
      </c>
      <c r="V5" s="18">
        <f>MAX(0,MINUS(MINIFS(defense!$C$2:$C$3008,defense!$B$2:$B$3008,W$1,defense!$A$2:$A$3008,$A5),MAXIFS(tasks!$D$2:$D$21,tasks!$A$2:$A$21,W$1))/7)</f>
        <v>0</v>
      </c>
      <c r="W5" s="18">
        <f>U5*(6+4/(V5/2+1))*MAXIFS(tasks!$C$2:$C$21,tasks!$A$2:$A$21,W$1)/SUM(tasks!$C$2:$C$21)/10</f>
        <v>0</v>
      </c>
      <c r="X5" s="20">
        <f t="shared" si="1"/>
        <v>14.28571429</v>
      </c>
    </row>
    <row r="6">
      <c r="A6" s="5" t="s">
        <v>13</v>
      </c>
      <c r="B6" s="6" t="s">
        <v>9</v>
      </c>
      <c r="C6" s="18">
        <f>MAXIFS(defense!$E$2:$E$3008,defense!$B$2:$B$3008,E$1,defense!$A$2:$A$3008,$A6)</f>
        <v>90</v>
      </c>
      <c r="D6" s="18">
        <f>MAX(0,MINUS(MINIFS(defense!$C$2:$C$3008,defense!$B$2:$B$3008,E$1,defense!$A$2:$A$3008,$A6),MAXIFS(tasks!$D$2:$D$21,tasks!$A$2:$A$21,E$1))/7)</f>
        <v>0</v>
      </c>
      <c r="E6" s="19">
        <f>C6*(6+4/(D6/2+1))*MAXIFS(tasks!$C$2:$C$21,tasks!$A$2:$A$21,E$1)/SUM(tasks!$C$2:$C$21)/10</f>
        <v>12.85714286</v>
      </c>
      <c r="F6" s="18">
        <f>MAXIFS(defense!$E$2:$E$3008,defense!$B$2:$B$3008,H$1,defense!$A$2:$A$3008,$A6)</f>
        <v>0</v>
      </c>
      <c r="G6" s="18">
        <f>MAX(0,MINUS(MINIFS(defense!$C$2:$C$3008,defense!$B$2:$B$3008,H$1,defense!$A$2:$A$3008,$A6),MAXIFS(tasks!$D$2:$D$21,tasks!$A$2:$A$21,H$1))/7)</f>
        <v>0</v>
      </c>
      <c r="H6" s="19">
        <f>F6*(6+4/(G6/2+1))*MAXIFS(tasks!$C$2:$C$21,tasks!$A$2:$A$21,H$1)/SUM(tasks!$C$2:$C$21)/10</f>
        <v>0</v>
      </c>
      <c r="I6" s="18">
        <f>MAXIFS(defense!$E$2:$E$3008,defense!$B$2:$B$3008,K$1,defense!$A$2:$A$3008,$A6)</f>
        <v>0</v>
      </c>
      <c r="J6" s="18">
        <f>MAX(0,MINUS(MINIFS(defense!$C$2:$C$3008,defense!$B$2:$B$3008,K$1,defense!$A$2:$A$3008,$A6),MAXIFS(tasks!$D$2:$D$21,tasks!$A$2:$A$21,K$1))/7)</f>
        <v>0</v>
      </c>
      <c r="K6" s="19">
        <f>I6*(6+4/(J6/2+1))*MAXIFS(tasks!$C$2:$C$21,tasks!$A$2:$A$21,K$1)/SUM(tasks!$C$2:$C$21)/10</f>
        <v>0</v>
      </c>
      <c r="L6" s="18">
        <f>MAXIFS(defense!$E$2:$E$3008,defense!$B$2:$B$3008,N$1,defense!$A$2:$A$3008,$A6)</f>
        <v>0</v>
      </c>
      <c r="M6" s="18">
        <f>MAX(0,MINUS(MINIFS(defense!$C$2:$C$3008,defense!$B$2:$B$3008,N$1,defense!$A$2:$A$3008,$A6),MAXIFS(tasks!$D$2:$D$21,tasks!$A$2:$A$21,N$1))/7)</f>
        <v>0</v>
      </c>
      <c r="N6" s="19">
        <f>L6*(6+4/(M6/2+1))*MAXIFS(tasks!$C$2:$C$21,tasks!$A$2:$A$21,N$1)/SUM(tasks!$C$2:$C$21)/10</f>
        <v>0</v>
      </c>
      <c r="O6" s="18">
        <f>MAXIFS(defense!$E$2:$E$3008,defense!$B$2:$B$3008,Q$1,defense!$A$2:$A$3008,$A6)</f>
        <v>0</v>
      </c>
      <c r="P6" s="18">
        <f>MAX(0,MINUS(MINIFS(defense!$C$2:$C$3008,defense!$B$2:$B$3008,Q$1,defense!$A$2:$A$3008,$A6),MAXIFS(tasks!$D$2:$D$21,tasks!$A$2:$A$21,Q$1))/7)</f>
        <v>0</v>
      </c>
      <c r="Q6" s="19">
        <f>O6*(6+4/(P6/2+1))*MAXIFS(tasks!$C$2:$C$21,tasks!$A$2:$A$21,Q$1)/SUM(tasks!$C$2:$C$21)/10</f>
        <v>0</v>
      </c>
      <c r="R6" s="18">
        <f>MAXIFS(defense!$E$2:$E$3008,defense!$B$2:$B$3008,T$1,defense!$A$2:$A$3008,$A6)</f>
        <v>0</v>
      </c>
      <c r="S6" s="18">
        <f>MAX(0,MINUS(MINIFS(defense!$C$2:$C$3008,defense!$B$2:$B$3008,T$1,defense!$A$2:$A$3008,$A6),MAXIFS(tasks!$D$2:$D$21,tasks!$A$2:$A$21,T$1))/7)</f>
        <v>0</v>
      </c>
      <c r="T6" s="19">
        <f>R6*(6+4/(S6/2+1))*MAXIFS(tasks!$C$2:$C$21,tasks!$A$2:$A$21,T$1)/SUM(tasks!$C$2:$C$21)/10</f>
        <v>0</v>
      </c>
      <c r="U6" s="18">
        <f>MAXIFS(defense!$E$2:$E$3008,defense!$B$2:$B$3008,W$1,defense!$A$2:$A$3008,$A6)</f>
        <v>0</v>
      </c>
      <c r="V6" s="18">
        <f>MAX(0,MINUS(MINIFS(defense!$C$2:$C$3008,defense!$B$2:$B$3008,W$1,defense!$A$2:$A$3008,$A6),MAXIFS(tasks!$D$2:$D$21,tasks!$A$2:$A$21,W$1))/7)</f>
        <v>0</v>
      </c>
      <c r="W6" s="18">
        <f>U6*(6+4/(V6/2+1))*MAXIFS(tasks!$C$2:$C$21,tasks!$A$2:$A$21,W$1)/SUM(tasks!$C$2:$C$21)/10</f>
        <v>0</v>
      </c>
      <c r="X6" s="20">
        <f t="shared" si="1"/>
        <v>12.85714286</v>
      </c>
    </row>
    <row r="7">
      <c r="A7" s="5" t="s">
        <v>14</v>
      </c>
      <c r="B7" s="6" t="s">
        <v>9</v>
      </c>
      <c r="C7" s="18">
        <f>MAXIFS(defense!$E$2:$E$3008,defense!$B$2:$B$3008,E$1,defense!$A$2:$A$3008,$A7)</f>
        <v>0</v>
      </c>
      <c r="D7" s="18">
        <f>MAX(0,MINUS(MINIFS(defense!$C$2:$C$3008,defense!$B$2:$B$3008,E$1,defense!$A$2:$A$3008,$A7),MAXIFS(tasks!$D$2:$D$21,tasks!$A$2:$A$21,E$1))/7)</f>
        <v>0</v>
      </c>
      <c r="E7" s="19">
        <f>C7*(6+4/(D7/2+1))*MAXIFS(tasks!$C$2:$C$21,tasks!$A$2:$A$21,E$1)/SUM(tasks!$C$2:$C$21)/10</f>
        <v>0</v>
      </c>
      <c r="F7" s="18">
        <f>MAXIFS(defense!$E$2:$E$3008,defense!$B$2:$B$3008,H$1,defense!$A$2:$A$3008,$A7)</f>
        <v>0</v>
      </c>
      <c r="G7" s="18">
        <f>MAX(0,MINUS(MINIFS(defense!$C$2:$C$3008,defense!$B$2:$B$3008,H$1,defense!$A$2:$A$3008,$A7),MAXIFS(tasks!$D$2:$D$21,tasks!$A$2:$A$21,H$1))/7)</f>
        <v>0</v>
      </c>
      <c r="H7" s="19">
        <f>F7*(6+4/(G7/2+1))*MAXIFS(tasks!$C$2:$C$21,tasks!$A$2:$A$21,H$1)/SUM(tasks!$C$2:$C$21)/10</f>
        <v>0</v>
      </c>
      <c r="I7" s="18">
        <f>MAXIFS(defense!$E$2:$E$3008,defense!$B$2:$B$3008,K$1,defense!$A$2:$A$3008,$A7)</f>
        <v>0</v>
      </c>
      <c r="J7" s="18">
        <f>MAX(0,MINUS(MINIFS(defense!$C$2:$C$3008,defense!$B$2:$B$3008,K$1,defense!$A$2:$A$3008,$A7),MAXIFS(tasks!$D$2:$D$21,tasks!$A$2:$A$21,K$1))/7)</f>
        <v>0</v>
      </c>
      <c r="K7" s="19">
        <f>I7*(6+4/(J7/2+1))*MAXIFS(tasks!$C$2:$C$21,tasks!$A$2:$A$21,K$1)/SUM(tasks!$C$2:$C$21)/10</f>
        <v>0</v>
      </c>
      <c r="L7" s="18">
        <f>MAXIFS(defense!$E$2:$E$3008,defense!$B$2:$B$3008,N$1,defense!$A$2:$A$3008,$A7)</f>
        <v>0</v>
      </c>
      <c r="M7" s="18">
        <f>MAX(0,MINUS(MINIFS(defense!$C$2:$C$3008,defense!$B$2:$B$3008,N$1,defense!$A$2:$A$3008,$A7),MAXIFS(tasks!$D$2:$D$21,tasks!$A$2:$A$21,N$1))/7)</f>
        <v>0</v>
      </c>
      <c r="N7" s="19">
        <f>L7*(6+4/(M7/2+1))*MAXIFS(tasks!$C$2:$C$21,tasks!$A$2:$A$21,N$1)/SUM(tasks!$C$2:$C$21)/10</f>
        <v>0</v>
      </c>
      <c r="O7" s="18">
        <f>MAXIFS(defense!$E$2:$E$3008,defense!$B$2:$B$3008,Q$1,defense!$A$2:$A$3008,$A7)</f>
        <v>0</v>
      </c>
      <c r="P7" s="18">
        <f>MAX(0,MINUS(MINIFS(defense!$C$2:$C$3008,defense!$B$2:$B$3008,Q$1,defense!$A$2:$A$3008,$A7),MAXIFS(tasks!$D$2:$D$21,tasks!$A$2:$A$21,Q$1))/7)</f>
        <v>0</v>
      </c>
      <c r="Q7" s="19">
        <f>O7*(6+4/(P7/2+1))*MAXIFS(tasks!$C$2:$C$21,tasks!$A$2:$A$21,Q$1)/SUM(tasks!$C$2:$C$21)/10</f>
        <v>0</v>
      </c>
      <c r="R7" s="18">
        <f>MAXIFS(defense!$E$2:$E$3008,defense!$B$2:$B$3008,T$1,defense!$A$2:$A$3008,$A7)</f>
        <v>0</v>
      </c>
      <c r="S7" s="18">
        <f>MAX(0,MINUS(MINIFS(defense!$C$2:$C$3008,defense!$B$2:$B$3008,T$1,defense!$A$2:$A$3008,$A7),MAXIFS(tasks!$D$2:$D$21,tasks!$A$2:$A$21,T$1))/7)</f>
        <v>0</v>
      </c>
      <c r="T7" s="19">
        <f>R7*(6+4/(S7/2+1))*MAXIFS(tasks!$C$2:$C$21,tasks!$A$2:$A$21,T$1)/SUM(tasks!$C$2:$C$21)/10</f>
        <v>0</v>
      </c>
      <c r="U7" s="18">
        <f>MAXIFS(defense!$E$2:$E$3008,defense!$B$2:$B$3008,W$1,defense!$A$2:$A$3008,$A7)</f>
        <v>0</v>
      </c>
      <c r="V7" s="18">
        <f>MAX(0,MINUS(MINIFS(defense!$C$2:$C$3008,defense!$B$2:$B$3008,W$1,defense!$A$2:$A$3008,$A7),MAXIFS(tasks!$D$2:$D$21,tasks!$A$2:$A$21,W$1))/7)</f>
        <v>0</v>
      </c>
      <c r="W7" s="18">
        <f>U7*(6+4/(V7/2+1))*MAXIFS(tasks!$C$2:$C$21,tasks!$A$2:$A$21,W$1)/SUM(tasks!$C$2:$C$21)/10</f>
        <v>0</v>
      </c>
      <c r="X7" s="20">
        <f t="shared" si="1"/>
        <v>0</v>
      </c>
    </row>
    <row r="8">
      <c r="A8" s="5" t="s">
        <v>15</v>
      </c>
      <c r="B8" s="6" t="s">
        <v>9</v>
      </c>
      <c r="C8" s="18">
        <f>MAXIFS(defense!$E$2:$E$3008,defense!$B$2:$B$3008,E$1,defense!$A$2:$A$3008,$A8)</f>
        <v>0</v>
      </c>
      <c r="D8" s="18">
        <f>MAX(0,MINUS(MINIFS(defense!$C$2:$C$3008,defense!$B$2:$B$3008,E$1,defense!$A$2:$A$3008,$A8),MAXIFS(tasks!$D$2:$D$21,tasks!$A$2:$A$21,E$1))/7)</f>
        <v>0</v>
      </c>
      <c r="E8" s="19">
        <f>C8*(6+4/(D8/2+1))*MAXIFS(tasks!$C$2:$C$21,tasks!$A$2:$A$21,E$1)/SUM(tasks!$C$2:$C$21)/10</f>
        <v>0</v>
      </c>
      <c r="F8" s="18">
        <f>MAXIFS(defense!$E$2:$E$3008,defense!$B$2:$B$3008,H$1,defense!$A$2:$A$3008,$A8)</f>
        <v>0</v>
      </c>
      <c r="G8" s="18">
        <f>MAX(0,MINUS(MINIFS(defense!$C$2:$C$3008,defense!$B$2:$B$3008,H$1,defense!$A$2:$A$3008,$A8),MAXIFS(tasks!$D$2:$D$21,tasks!$A$2:$A$21,H$1))/7)</f>
        <v>0</v>
      </c>
      <c r="H8" s="19">
        <f>F8*(6+4/(G8/2+1))*MAXIFS(tasks!$C$2:$C$21,tasks!$A$2:$A$21,H$1)/SUM(tasks!$C$2:$C$21)/10</f>
        <v>0</v>
      </c>
      <c r="I8" s="18">
        <f>MAXIFS(defense!$E$2:$E$3008,defense!$B$2:$B$3008,K$1,defense!$A$2:$A$3008,$A8)</f>
        <v>0</v>
      </c>
      <c r="J8" s="18">
        <f>MAX(0,MINUS(MINIFS(defense!$C$2:$C$3008,defense!$B$2:$B$3008,K$1,defense!$A$2:$A$3008,$A8),MAXIFS(tasks!$D$2:$D$21,tasks!$A$2:$A$21,K$1))/7)</f>
        <v>0</v>
      </c>
      <c r="K8" s="19">
        <f>I8*(6+4/(J8/2+1))*MAXIFS(tasks!$C$2:$C$21,tasks!$A$2:$A$21,K$1)/SUM(tasks!$C$2:$C$21)/10</f>
        <v>0</v>
      </c>
      <c r="L8" s="18">
        <f>MAXIFS(defense!$E$2:$E$3008,defense!$B$2:$B$3008,N$1,defense!$A$2:$A$3008,$A8)</f>
        <v>0</v>
      </c>
      <c r="M8" s="18">
        <f>MAX(0,MINUS(MINIFS(defense!$C$2:$C$3008,defense!$B$2:$B$3008,N$1,defense!$A$2:$A$3008,$A8),MAXIFS(tasks!$D$2:$D$21,tasks!$A$2:$A$21,N$1))/7)</f>
        <v>0</v>
      </c>
      <c r="N8" s="19">
        <f>L8*(6+4/(M8/2+1))*MAXIFS(tasks!$C$2:$C$21,tasks!$A$2:$A$21,N$1)/SUM(tasks!$C$2:$C$21)/10</f>
        <v>0</v>
      </c>
      <c r="O8" s="18">
        <f>MAXIFS(defense!$E$2:$E$3008,defense!$B$2:$B$3008,Q$1,defense!$A$2:$A$3008,$A8)</f>
        <v>0</v>
      </c>
      <c r="P8" s="18">
        <f>MAX(0,MINUS(MINIFS(defense!$C$2:$C$3008,defense!$B$2:$B$3008,Q$1,defense!$A$2:$A$3008,$A8),MAXIFS(tasks!$D$2:$D$21,tasks!$A$2:$A$21,Q$1))/7)</f>
        <v>0</v>
      </c>
      <c r="Q8" s="19">
        <f>O8*(6+4/(P8/2+1))*MAXIFS(tasks!$C$2:$C$21,tasks!$A$2:$A$21,Q$1)/SUM(tasks!$C$2:$C$21)/10</f>
        <v>0</v>
      </c>
      <c r="R8" s="18">
        <f>MAXIFS(defense!$E$2:$E$3008,defense!$B$2:$B$3008,T$1,defense!$A$2:$A$3008,$A8)</f>
        <v>0</v>
      </c>
      <c r="S8" s="18">
        <f>MAX(0,MINUS(MINIFS(defense!$C$2:$C$3008,defense!$B$2:$B$3008,T$1,defense!$A$2:$A$3008,$A8),MAXIFS(tasks!$D$2:$D$21,tasks!$A$2:$A$21,T$1))/7)</f>
        <v>0</v>
      </c>
      <c r="T8" s="19">
        <f>R8*(6+4/(S8/2+1))*MAXIFS(tasks!$C$2:$C$21,tasks!$A$2:$A$21,T$1)/SUM(tasks!$C$2:$C$21)/10</f>
        <v>0</v>
      </c>
      <c r="U8" s="18">
        <f>MAXIFS(defense!$E$2:$E$3008,defense!$B$2:$B$3008,W$1,defense!$A$2:$A$3008,$A8)</f>
        <v>0</v>
      </c>
      <c r="V8" s="18">
        <f>MAX(0,MINUS(MINIFS(defense!$C$2:$C$3008,defense!$B$2:$B$3008,W$1,defense!$A$2:$A$3008,$A8),MAXIFS(tasks!$D$2:$D$21,tasks!$A$2:$A$21,W$1))/7)</f>
        <v>0</v>
      </c>
      <c r="W8" s="18">
        <f>U8*(6+4/(V8/2+1))*MAXIFS(tasks!$C$2:$C$21,tasks!$A$2:$A$21,W$1)/SUM(tasks!$C$2:$C$21)/10</f>
        <v>0</v>
      </c>
      <c r="X8" s="20">
        <f t="shared" si="1"/>
        <v>0</v>
      </c>
    </row>
    <row r="9">
      <c r="A9" s="5" t="s">
        <v>16</v>
      </c>
      <c r="B9" s="6" t="s">
        <v>9</v>
      </c>
      <c r="C9" s="18">
        <f>MAXIFS(defense!$E$2:$E$3008,defense!$B$2:$B$3008,E$1,defense!$A$2:$A$3008,$A9)</f>
        <v>100</v>
      </c>
      <c r="D9" s="18">
        <f>MAX(0,MINUS(MINIFS(defense!$C$2:$C$3008,defense!$B$2:$B$3008,E$1,defense!$A$2:$A$3008,$A9),MAXIFS(tasks!$D$2:$D$21,tasks!$A$2:$A$21,E$1))/7)</f>
        <v>0</v>
      </c>
      <c r="E9" s="19">
        <f>C9*(6+4/(D9/2+1))*MAXIFS(tasks!$C$2:$C$21,tasks!$A$2:$A$21,E$1)/SUM(tasks!$C$2:$C$21)/10</f>
        <v>14.28571429</v>
      </c>
      <c r="F9" s="18">
        <f>MAXIFS(defense!$E$2:$E$3008,defense!$B$2:$B$3008,H$1,defense!$A$2:$A$3008,$A9)</f>
        <v>0</v>
      </c>
      <c r="G9" s="18">
        <f>MAX(0,MINUS(MINIFS(defense!$C$2:$C$3008,defense!$B$2:$B$3008,H$1,defense!$A$2:$A$3008,$A9),MAXIFS(tasks!$D$2:$D$21,tasks!$A$2:$A$21,H$1))/7)</f>
        <v>0</v>
      </c>
      <c r="H9" s="19">
        <f>F9*(6+4/(G9/2+1))*MAXIFS(tasks!$C$2:$C$21,tasks!$A$2:$A$21,H$1)/SUM(tasks!$C$2:$C$21)/10</f>
        <v>0</v>
      </c>
      <c r="I9" s="18">
        <f>MAXIFS(defense!$E$2:$E$3008,defense!$B$2:$B$3008,K$1,defense!$A$2:$A$3008,$A9)</f>
        <v>0</v>
      </c>
      <c r="J9" s="18">
        <f>MAX(0,MINUS(MINIFS(defense!$C$2:$C$3008,defense!$B$2:$B$3008,K$1,defense!$A$2:$A$3008,$A9),MAXIFS(tasks!$D$2:$D$21,tasks!$A$2:$A$21,K$1))/7)</f>
        <v>0</v>
      </c>
      <c r="K9" s="19">
        <f>I9*(6+4/(J9/2+1))*MAXIFS(tasks!$C$2:$C$21,tasks!$A$2:$A$21,K$1)/SUM(tasks!$C$2:$C$21)/10</f>
        <v>0</v>
      </c>
      <c r="L9" s="18">
        <f>MAXIFS(defense!$E$2:$E$3008,defense!$B$2:$B$3008,N$1,defense!$A$2:$A$3008,$A9)</f>
        <v>0</v>
      </c>
      <c r="M9" s="18">
        <f>MAX(0,MINUS(MINIFS(defense!$C$2:$C$3008,defense!$B$2:$B$3008,N$1,defense!$A$2:$A$3008,$A9),MAXIFS(tasks!$D$2:$D$21,tasks!$A$2:$A$21,N$1))/7)</f>
        <v>0</v>
      </c>
      <c r="N9" s="19">
        <f>L9*(6+4/(M9/2+1))*MAXIFS(tasks!$C$2:$C$21,tasks!$A$2:$A$21,N$1)/SUM(tasks!$C$2:$C$21)/10</f>
        <v>0</v>
      </c>
      <c r="O9" s="18">
        <f>MAXIFS(defense!$E$2:$E$3008,defense!$B$2:$B$3008,Q$1,defense!$A$2:$A$3008,$A9)</f>
        <v>0</v>
      </c>
      <c r="P9" s="18">
        <f>MAX(0,MINUS(MINIFS(defense!$C$2:$C$3008,defense!$B$2:$B$3008,Q$1,defense!$A$2:$A$3008,$A9),MAXIFS(tasks!$D$2:$D$21,tasks!$A$2:$A$21,Q$1))/7)</f>
        <v>0</v>
      </c>
      <c r="Q9" s="19">
        <f>O9*(6+4/(P9/2+1))*MAXIFS(tasks!$C$2:$C$21,tasks!$A$2:$A$21,Q$1)/SUM(tasks!$C$2:$C$21)/10</f>
        <v>0</v>
      </c>
      <c r="R9" s="18">
        <f>MAXIFS(defense!$E$2:$E$3008,defense!$B$2:$B$3008,T$1,defense!$A$2:$A$3008,$A9)</f>
        <v>0</v>
      </c>
      <c r="S9" s="18">
        <f>MAX(0,MINUS(MINIFS(defense!$C$2:$C$3008,defense!$B$2:$B$3008,T$1,defense!$A$2:$A$3008,$A9),MAXIFS(tasks!$D$2:$D$21,tasks!$A$2:$A$21,T$1))/7)</f>
        <v>0</v>
      </c>
      <c r="T9" s="19">
        <f>R9*(6+4/(S9/2+1))*MAXIFS(tasks!$C$2:$C$21,tasks!$A$2:$A$21,T$1)/SUM(tasks!$C$2:$C$21)/10</f>
        <v>0</v>
      </c>
      <c r="U9" s="18">
        <f>MAXIFS(defense!$E$2:$E$3008,defense!$B$2:$B$3008,W$1,defense!$A$2:$A$3008,$A9)</f>
        <v>0</v>
      </c>
      <c r="V9" s="18">
        <f>MAX(0,MINUS(MINIFS(defense!$C$2:$C$3008,defense!$B$2:$B$3008,W$1,defense!$A$2:$A$3008,$A9),MAXIFS(tasks!$D$2:$D$21,tasks!$A$2:$A$21,W$1))/7)</f>
        <v>0</v>
      </c>
      <c r="W9" s="18">
        <f>U9*(6+4/(V9/2+1))*MAXIFS(tasks!$C$2:$C$21,tasks!$A$2:$A$21,W$1)/SUM(tasks!$C$2:$C$21)/10</f>
        <v>0</v>
      </c>
      <c r="X9" s="20">
        <f t="shared" si="1"/>
        <v>14.28571429</v>
      </c>
    </row>
    <row r="10">
      <c r="A10" s="5" t="s">
        <v>17</v>
      </c>
      <c r="B10" s="6" t="s">
        <v>9</v>
      </c>
      <c r="C10" s="18">
        <f>MAXIFS(defense!$E$2:$E$3008,defense!$B$2:$B$3008,E$1,defense!$A$2:$A$3008,$A10)</f>
        <v>100</v>
      </c>
      <c r="D10" s="18">
        <f>MAX(0,MINUS(MINIFS(defense!$C$2:$C$3008,defense!$B$2:$B$3008,E$1,defense!$A$2:$A$3008,$A10),MAXIFS(tasks!$D$2:$D$21,tasks!$A$2:$A$21,E$1))/7)</f>
        <v>0</v>
      </c>
      <c r="E10" s="19">
        <f>C10*(6+4/(D10/2+1))*MAXIFS(tasks!$C$2:$C$21,tasks!$A$2:$A$21,E$1)/SUM(tasks!$C$2:$C$21)/10</f>
        <v>14.28571429</v>
      </c>
      <c r="F10" s="18">
        <f>MAXIFS(defense!$E$2:$E$3008,defense!$B$2:$B$3008,H$1,defense!$A$2:$A$3008,$A10)</f>
        <v>100</v>
      </c>
      <c r="G10" s="18">
        <f>MAX(0,MINUS(MINIFS(defense!$C$2:$C$3008,defense!$B$2:$B$3008,H$1,defense!$A$2:$A$3008,$A10),MAXIFS(tasks!$D$2:$D$21,tasks!$A$2:$A$21,H$1))/7)</f>
        <v>0</v>
      </c>
      <c r="H10" s="19">
        <f>F10*(6+4/(G10/2+1))*MAXIFS(tasks!$C$2:$C$21,tasks!$A$2:$A$21,H$1)/SUM(tasks!$C$2:$C$21)/10</f>
        <v>14.28571429</v>
      </c>
      <c r="I10" s="18">
        <f>MAXIFS(defense!$E$2:$E$3008,defense!$B$2:$B$3008,K$1,defense!$A$2:$A$3008,$A10)</f>
        <v>0</v>
      </c>
      <c r="J10" s="18">
        <f>MAX(0,MINUS(MINIFS(defense!$C$2:$C$3008,defense!$B$2:$B$3008,K$1,defense!$A$2:$A$3008,$A10),MAXIFS(tasks!$D$2:$D$21,tasks!$A$2:$A$21,K$1))/7)</f>
        <v>0</v>
      </c>
      <c r="K10" s="19">
        <f>I10*(6+4/(J10/2+1))*MAXIFS(tasks!$C$2:$C$21,tasks!$A$2:$A$21,K$1)/SUM(tasks!$C$2:$C$21)/10</f>
        <v>0</v>
      </c>
      <c r="L10" s="18">
        <f>MAXIFS(defense!$E$2:$E$3008,defense!$B$2:$B$3008,N$1,defense!$A$2:$A$3008,$A10)</f>
        <v>0</v>
      </c>
      <c r="M10" s="18">
        <f>MAX(0,MINUS(MINIFS(defense!$C$2:$C$3008,defense!$B$2:$B$3008,N$1,defense!$A$2:$A$3008,$A10),MAXIFS(tasks!$D$2:$D$21,tasks!$A$2:$A$21,N$1))/7)</f>
        <v>0</v>
      </c>
      <c r="N10" s="19">
        <f>L10*(6+4/(M10/2+1))*MAXIFS(tasks!$C$2:$C$21,tasks!$A$2:$A$21,N$1)/SUM(tasks!$C$2:$C$21)/10</f>
        <v>0</v>
      </c>
      <c r="O10" s="18">
        <f>MAXIFS(defense!$E$2:$E$3008,defense!$B$2:$B$3008,Q$1,defense!$A$2:$A$3008,$A10)</f>
        <v>0</v>
      </c>
      <c r="P10" s="18">
        <f>MAX(0,MINUS(MINIFS(defense!$C$2:$C$3008,defense!$B$2:$B$3008,Q$1,defense!$A$2:$A$3008,$A10),MAXIFS(tasks!$D$2:$D$21,tasks!$A$2:$A$21,Q$1))/7)</f>
        <v>0</v>
      </c>
      <c r="Q10" s="19">
        <f>O10*(6+4/(P10/2+1))*MAXIFS(tasks!$C$2:$C$21,tasks!$A$2:$A$21,Q$1)/SUM(tasks!$C$2:$C$21)/10</f>
        <v>0</v>
      </c>
      <c r="R10" s="18">
        <f>MAXIFS(defense!$E$2:$E$3008,defense!$B$2:$B$3008,T$1,defense!$A$2:$A$3008,$A10)</f>
        <v>0</v>
      </c>
      <c r="S10" s="18">
        <f>MAX(0,MINUS(MINIFS(defense!$C$2:$C$3008,defense!$B$2:$B$3008,T$1,defense!$A$2:$A$3008,$A10),MAXIFS(tasks!$D$2:$D$21,tasks!$A$2:$A$21,T$1))/7)</f>
        <v>0</v>
      </c>
      <c r="T10" s="19">
        <f>R10*(6+4/(S10/2+1))*MAXIFS(tasks!$C$2:$C$21,tasks!$A$2:$A$21,T$1)/SUM(tasks!$C$2:$C$21)/10</f>
        <v>0</v>
      </c>
      <c r="U10" s="18">
        <f>MAXIFS(defense!$E$2:$E$3008,defense!$B$2:$B$3008,W$1,defense!$A$2:$A$3008,$A10)</f>
        <v>0</v>
      </c>
      <c r="V10" s="18">
        <f>MAX(0,MINUS(MINIFS(defense!$C$2:$C$3008,defense!$B$2:$B$3008,W$1,defense!$A$2:$A$3008,$A10),MAXIFS(tasks!$D$2:$D$21,tasks!$A$2:$A$21,W$1))/7)</f>
        <v>0</v>
      </c>
      <c r="W10" s="18">
        <f>U10*(6+4/(V10/2+1))*MAXIFS(tasks!$C$2:$C$21,tasks!$A$2:$A$21,W$1)/SUM(tasks!$C$2:$C$21)/10</f>
        <v>0</v>
      </c>
      <c r="X10" s="20">
        <f t="shared" si="1"/>
        <v>28.57142857</v>
      </c>
    </row>
    <row r="11">
      <c r="A11" s="5" t="s">
        <v>18</v>
      </c>
      <c r="B11" s="6" t="s">
        <v>9</v>
      </c>
      <c r="C11" s="18">
        <f>MAXIFS(defense!$E$2:$E$3008,defense!$B$2:$B$3008,E$1,defense!$A$2:$A$3008,$A11)</f>
        <v>100</v>
      </c>
      <c r="D11" s="18">
        <f>MAX(0,MINUS(MINIFS(defense!$C$2:$C$3008,defense!$B$2:$B$3008,E$1,defense!$A$2:$A$3008,$A11),MAXIFS(tasks!$D$2:$D$21,tasks!$A$2:$A$21,E$1))/7)</f>
        <v>0</v>
      </c>
      <c r="E11" s="19">
        <f>C11*(6+4/(D11/2+1))*MAXIFS(tasks!$C$2:$C$21,tasks!$A$2:$A$21,E$1)/SUM(tasks!$C$2:$C$21)/10</f>
        <v>14.28571429</v>
      </c>
      <c r="F11" s="18">
        <f>MAXIFS(defense!$E$2:$E$3008,defense!$B$2:$B$3008,H$1,defense!$A$2:$A$3008,$A11)</f>
        <v>0</v>
      </c>
      <c r="G11" s="18">
        <f>MAX(0,MINUS(MINIFS(defense!$C$2:$C$3008,defense!$B$2:$B$3008,H$1,defense!$A$2:$A$3008,$A11),MAXIFS(tasks!$D$2:$D$21,tasks!$A$2:$A$21,H$1))/7)</f>
        <v>0</v>
      </c>
      <c r="H11" s="19">
        <f>F11*(6+4/(G11/2+1))*MAXIFS(tasks!$C$2:$C$21,tasks!$A$2:$A$21,H$1)/SUM(tasks!$C$2:$C$21)/10</f>
        <v>0</v>
      </c>
      <c r="I11" s="18">
        <f>MAXIFS(defense!$E$2:$E$3008,defense!$B$2:$B$3008,K$1,defense!$A$2:$A$3008,$A11)</f>
        <v>0</v>
      </c>
      <c r="J11" s="18">
        <f>MAX(0,MINUS(MINIFS(defense!$C$2:$C$3008,defense!$B$2:$B$3008,K$1,defense!$A$2:$A$3008,$A11),MAXIFS(tasks!$D$2:$D$21,tasks!$A$2:$A$21,K$1))/7)</f>
        <v>0</v>
      </c>
      <c r="K11" s="19">
        <f>I11*(6+4/(J11/2+1))*MAXIFS(tasks!$C$2:$C$21,tasks!$A$2:$A$21,K$1)/SUM(tasks!$C$2:$C$21)/10</f>
        <v>0</v>
      </c>
      <c r="L11" s="18">
        <f>MAXIFS(defense!$E$2:$E$3008,defense!$B$2:$B$3008,N$1,defense!$A$2:$A$3008,$A11)</f>
        <v>0</v>
      </c>
      <c r="M11" s="18">
        <f>MAX(0,MINUS(MINIFS(defense!$C$2:$C$3008,defense!$B$2:$B$3008,N$1,defense!$A$2:$A$3008,$A11),MAXIFS(tasks!$D$2:$D$21,tasks!$A$2:$A$21,N$1))/7)</f>
        <v>0</v>
      </c>
      <c r="N11" s="19">
        <f>L11*(6+4/(M11/2+1))*MAXIFS(tasks!$C$2:$C$21,tasks!$A$2:$A$21,N$1)/SUM(tasks!$C$2:$C$21)/10</f>
        <v>0</v>
      </c>
      <c r="O11" s="18">
        <f>MAXIFS(defense!$E$2:$E$3008,defense!$B$2:$B$3008,Q$1,defense!$A$2:$A$3008,$A11)</f>
        <v>0</v>
      </c>
      <c r="P11" s="18">
        <f>MAX(0,MINUS(MINIFS(defense!$C$2:$C$3008,defense!$B$2:$B$3008,Q$1,defense!$A$2:$A$3008,$A11),MAXIFS(tasks!$D$2:$D$21,tasks!$A$2:$A$21,Q$1))/7)</f>
        <v>0</v>
      </c>
      <c r="Q11" s="19">
        <f>O11*(6+4/(P11/2+1))*MAXIFS(tasks!$C$2:$C$21,tasks!$A$2:$A$21,Q$1)/SUM(tasks!$C$2:$C$21)/10</f>
        <v>0</v>
      </c>
      <c r="R11" s="18">
        <f>MAXIFS(defense!$E$2:$E$3008,defense!$B$2:$B$3008,T$1,defense!$A$2:$A$3008,$A11)</f>
        <v>0</v>
      </c>
      <c r="S11" s="18">
        <f>MAX(0,MINUS(MINIFS(defense!$C$2:$C$3008,defense!$B$2:$B$3008,T$1,defense!$A$2:$A$3008,$A11),MAXIFS(tasks!$D$2:$D$21,tasks!$A$2:$A$21,T$1))/7)</f>
        <v>0</v>
      </c>
      <c r="T11" s="19">
        <f>R11*(6+4/(S11/2+1))*MAXIFS(tasks!$C$2:$C$21,tasks!$A$2:$A$21,T$1)/SUM(tasks!$C$2:$C$21)/10</f>
        <v>0</v>
      </c>
      <c r="U11" s="18">
        <f>MAXIFS(defense!$E$2:$E$3008,defense!$B$2:$B$3008,W$1,defense!$A$2:$A$3008,$A11)</f>
        <v>0</v>
      </c>
      <c r="V11" s="18">
        <f>MAX(0,MINUS(MINIFS(defense!$C$2:$C$3008,defense!$B$2:$B$3008,W$1,defense!$A$2:$A$3008,$A11),MAXIFS(tasks!$D$2:$D$21,tasks!$A$2:$A$21,W$1))/7)</f>
        <v>0</v>
      </c>
      <c r="W11" s="18">
        <f>U11*(6+4/(V11/2+1))*MAXIFS(tasks!$C$2:$C$21,tasks!$A$2:$A$21,W$1)/SUM(tasks!$C$2:$C$21)/10</f>
        <v>0</v>
      </c>
      <c r="X11" s="20">
        <f t="shared" si="1"/>
        <v>14.28571429</v>
      </c>
    </row>
    <row r="12">
      <c r="A12" s="5" t="s">
        <v>19</v>
      </c>
      <c r="B12" s="6" t="s">
        <v>9</v>
      </c>
      <c r="C12" s="18">
        <f>MAXIFS(defense!$E$2:$E$3008,defense!$B$2:$B$3008,E$1,defense!$A$2:$A$3008,$A12)</f>
        <v>0</v>
      </c>
      <c r="D12" s="18">
        <f>MAX(0,MINUS(MINIFS(defense!$C$2:$C$3008,defense!$B$2:$B$3008,E$1,defense!$A$2:$A$3008,$A12),MAXIFS(tasks!$D$2:$D$21,tasks!$A$2:$A$21,E$1))/7)</f>
        <v>0</v>
      </c>
      <c r="E12" s="19">
        <f>C12*(6+4/(D12/2+1))*MAXIFS(tasks!$C$2:$C$21,tasks!$A$2:$A$21,E$1)/SUM(tasks!$C$2:$C$21)/10</f>
        <v>0</v>
      </c>
      <c r="F12" s="18">
        <f>MAXIFS(defense!$E$2:$E$3008,defense!$B$2:$B$3008,H$1,defense!$A$2:$A$3008,$A12)</f>
        <v>0</v>
      </c>
      <c r="G12" s="18">
        <f>MAX(0,MINUS(MINIFS(defense!$C$2:$C$3008,defense!$B$2:$B$3008,H$1,defense!$A$2:$A$3008,$A12),MAXIFS(tasks!$D$2:$D$21,tasks!$A$2:$A$21,H$1))/7)</f>
        <v>0</v>
      </c>
      <c r="H12" s="19">
        <f>F12*(6+4/(G12/2+1))*MAXIFS(tasks!$C$2:$C$21,tasks!$A$2:$A$21,H$1)/SUM(tasks!$C$2:$C$21)/10</f>
        <v>0</v>
      </c>
      <c r="I12" s="18">
        <f>MAXIFS(defense!$E$2:$E$3008,defense!$B$2:$B$3008,K$1,defense!$A$2:$A$3008,$A12)</f>
        <v>0</v>
      </c>
      <c r="J12" s="18">
        <f>MAX(0,MINUS(MINIFS(defense!$C$2:$C$3008,defense!$B$2:$B$3008,K$1,defense!$A$2:$A$3008,$A12),MAXIFS(tasks!$D$2:$D$21,tasks!$A$2:$A$21,K$1))/7)</f>
        <v>0</v>
      </c>
      <c r="K12" s="19">
        <f>I12*(6+4/(J12/2+1))*MAXIFS(tasks!$C$2:$C$21,tasks!$A$2:$A$21,K$1)/SUM(tasks!$C$2:$C$21)/10</f>
        <v>0</v>
      </c>
      <c r="L12" s="18">
        <f>MAXIFS(defense!$E$2:$E$3008,defense!$B$2:$B$3008,N$1,defense!$A$2:$A$3008,$A12)</f>
        <v>0</v>
      </c>
      <c r="M12" s="18">
        <f>MAX(0,MINUS(MINIFS(defense!$C$2:$C$3008,defense!$B$2:$B$3008,N$1,defense!$A$2:$A$3008,$A12),MAXIFS(tasks!$D$2:$D$21,tasks!$A$2:$A$21,N$1))/7)</f>
        <v>0</v>
      </c>
      <c r="N12" s="19">
        <f>L12*(6+4/(M12/2+1))*MAXIFS(tasks!$C$2:$C$21,tasks!$A$2:$A$21,N$1)/SUM(tasks!$C$2:$C$21)/10</f>
        <v>0</v>
      </c>
      <c r="O12" s="18">
        <f>MAXIFS(defense!$E$2:$E$3008,defense!$B$2:$B$3008,Q$1,defense!$A$2:$A$3008,$A12)</f>
        <v>0</v>
      </c>
      <c r="P12" s="18">
        <f>MAX(0,MINUS(MINIFS(defense!$C$2:$C$3008,defense!$B$2:$B$3008,Q$1,defense!$A$2:$A$3008,$A12),MAXIFS(tasks!$D$2:$D$21,tasks!$A$2:$A$21,Q$1))/7)</f>
        <v>0</v>
      </c>
      <c r="Q12" s="19">
        <f>O12*(6+4/(P12/2+1))*MAXIFS(tasks!$C$2:$C$21,tasks!$A$2:$A$21,Q$1)/SUM(tasks!$C$2:$C$21)/10</f>
        <v>0</v>
      </c>
      <c r="R12" s="18">
        <f>MAXIFS(defense!$E$2:$E$3008,defense!$B$2:$B$3008,T$1,defense!$A$2:$A$3008,$A12)</f>
        <v>0</v>
      </c>
      <c r="S12" s="18">
        <f>MAX(0,MINUS(MINIFS(defense!$C$2:$C$3008,defense!$B$2:$B$3008,T$1,defense!$A$2:$A$3008,$A12),MAXIFS(tasks!$D$2:$D$21,tasks!$A$2:$A$21,T$1))/7)</f>
        <v>0</v>
      </c>
      <c r="T12" s="19">
        <f>R12*(6+4/(S12/2+1))*MAXIFS(tasks!$C$2:$C$21,tasks!$A$2:$A$21,T$1)/SUM(tasks!$C$2:$C$21)/10</f>
        <v>0</v>
      </c>
      <c r="U12" s="18">
        <f>MAXIFS(defense!$E$2:$E$3008,defense!$B$2:$B$3008,W$1,defense!$A$2:$A$3008,$A12)</f>
        <v>0</v>
      </c>
      <c r="V12" s="18">
        <f>MAX(0,MINUS(MINIFS(defense!$C$2:$C$3008,defense!$B$2:$B$3008,W$1,defense!$A$2:$A$3008,$A12),MAXIFS(tasks!$D$2:$D$21,tasks!$A$2:$A$21,W$1))/7)</f>
        <v>0</v>
      </c>
      <c r="W12" s="18">
        <f>U12*(6+4/(V12/2+1))*MAXIFS(tasks!$C$2:$C$21,tasks!$A$2:$A$21,W$1)/SUM(tasks!$C$2:$C$21)/10</f>
        <v>0</v>
      </c>
      <c r="X12" s="20">
        <f t="shared" si="1"/>
        <v>0</v>
      </c>
    </row>
    <row r="13">
      <c r="A13" s="5" t="s">
        <v>20</v>
      </c>
      <c r="B13" s="6" t="s">
        <v>9</v>
      </c>
      <c r="C13" s="18">
        <f>MAXIFS(defense!$E$2:$E$3008,defense!$B$2:$B$3008,E$1,defense!$A$2:$A$3008,$A13)</f>
        <v>0</v>
      </c>
      <c r="D13" s="18">
        <f>MAX(0,MINUS(MINIFS(defense!$C$2:$C$3008,defense!$B$2:$B$3008,E$1,defense!$A$2:$A$3008,$A13),MAXIFS(tasks!$D$2:$D$21,tasks!$A$2:$A$21,E$1))/7)</f>
        <v>0</v>
      </c>
      <c r="E13" s="19">
        <f>C13*(6+4/(D13/2+1))*MAXIFS(tasks!$C$2:$C$21,tasks!$A$2:$A$21,E$1)/SUM(tasks!$C$2:$C$21)/10</f>
        <v>0</v>
      </c>
      <c r="F13" s="18">
        <f>MAXIFS(defense!$E$2:$E$3008,defense!$B$2:$B$3008,H$1,defense!$A$2:$A$3008,$A13)</f>
        <v>0</v>
      </c>
      <c r="G13" s="18">
        <f>MAX(0,MINUS(MINIFS(defense!$C$2:$C$3008,defense!$B$2:$B$3008,H$1,defense!$A$2:$A$3008,$A13),MAXIFS(tasks!$D$2:$D$21,tasks!$A$2:$A$21,H$1))/7)</f>
        <v>0</v>
      </c>
      <c r="H13" s="19">
        <f>F13*(6+4/(G13/2+1))*MAXIFS(tasks!$C$2:$C$21,tasks!$A$2:$A$21,H$1)/SUM(tasks!$C$2:$C$21)/10</f>
        <v>0</v>
      </c>
      <c r="I13" s="18">
        <f>MAXIFS(defense!$E$2:$E$3008,defense!$B$2:$B$3008,K$1,defense!$A$2:$A$3008,$A13)</f>
        <v>0</v>
      </c>
      <c r="J13" s="18">
        <f>MAX(0,MINUS(MINIFS(defense!$C$2:$C$3008,defense!$B$2:$B$3008,K$1,defense!$A$2:$A$3008,$A13),MAXIFS(tasks!$D$2:$D$21,tasks!$A$2:$A$21,K$1))/7)</f>
        <v>0</v>
      </c>
      <c r="K13" s="19">
        <f>I13*(6+4/(J13/2+1))*MAXIFS(tasks!$C$2:$C$21,tasks!$A$2:$A$21,K$1)/SUM(tasks!$C$2:$C$21)/10</f>
        <v>0</v>
      </c>
      <c r="L13" s="18">
        <f>MAXIFS(defense!$E$2:$E$3008,defense!$B$2:$B$3008,N$1,defense!$A$2:$A$3008,$A13)</f>
        <v>0</v>
      </c>
      <c r="M13" s="18">
        <f>MAX(0,MINUS(MINIFS(defense!$C$2:$C$3008,defense!$B$2:$B$3008,N$1,defense!$A$2:$A$3008,$A13),MAXIFS(tasks!$D$2:$D$21,tasks!$A$2:$A$21,N$1))/7)</f>
        <v>0</v>
      </c>
      <c r="N13" s="19">
        <f>L13*(6+4/(M13/2+1))*MAXIFS(tasks!$C$2:$C$21,tasks!$A$2:$A$21,N$1)/SUM(tasks!$C$2:$C$21)/10</f>
        <v>0</v>
      </c>
      <c r="O13" s="18">
        <f>MAXIFS(defense!$E$2:$E$3008,defense!$B$2:$B$3008,Q$1,defense!$A$2:$A$3008,$A13)</f>
        <v>0</v>
      </c>
      <c r="P13" s="18">
        <f>MAX(0,MINUS(MINIFS(defense!$C$2:$C$3008,defense!$B$2:$B$3008,Q$1,defense!$A$2:$A$3008,$A13),MAXIFS(tasks!$D$2:$D$21,tasks!$A$2:$A$21,Q$1))/7)</f>
        <v>0</v>
      </c>
      <c r="Q13" s="19">
        <f>O13*(6+4/(P13/2+1))*MAXIFS(tasks!$C$2:$C$21,tasks!$A$2:$A$21,Q$1)/SUM(tasks!$C$2:$C$21)/10</f>
        <v>0</v>
      </c>
      <c r="R13" s="18">
        <f>MAXIFS(defense!$E$2:$E$3008,defense!$B$2:$B$3008,T$1,defense!$A$2:$A$3008,$A13)</f>
        <v>0</v>
      </c>
      <c r="S13" s="18">
        <f>MAX(0,MINUS(MINIFS(defense!$C$2:$C$3008,defense!$B$2:$B$3008,T$1,defense!$A$2:$A$3008,$A13),MAXIFS(tasks!$D$2:$D$21,tasks!$A$2:$A$21,T$1))/7)</f>
        <v>0</v>
      </c>
      <c r="T13" s="19">
        <f>R13*(6+4/(S13/2+1))*MAXIFS(tasks!$C$2:$C$21,tasks!$A$2:$A$21,T$1)/SUM(tasks!$C$2:$C$21)/10</f>
        <v>0</v>
      </c>
      <c r="U13" s="18">
        <f>MAXIFS(defense!$E$2:$E$3008,defense!$B$2:$B$3008,W$1,defense!$A$2:$A$3008,$A13)</f>
        <v>0</v>
      </c>
      <c r="V13" s="18">
        <f>MAX(0,MINUS(MINIFS(defense!$C$2:$C$3008,defense!$B$2:$B$3008,W$1,defense!$A$2:$A$3008,$A13),MAXIFS(tasks!$D$2:$D$21,tasks!$A$2:$A$21,W$1))/7)</f>
        <v>0</v>
      </c>
      <c r="W13" s="18">
        <f>U13*(6+4/(V13/2+1))*MAXIFS(tasks!$C$2:$C$21,tasks!$A$2:$A$21,W$1)/SUM(tasks!$C$2:$C$21)/10</f>
        <v>0</v>
      </c>
      <c r="X13" s="20">
        <f t="shared" si="1"/>
        <v>0</v>
      </c>
    </row>
    <row r="14">
      <c r="A14" s="5" t="s">
        <v>21</v>
      </c>
      <c r="B14" s="6" t="s">
        <v>9</v>
      </c>
      <c r="C14" s="18">
        <f>MAXIFS(defense!$E$2:$E$3008,defense!$B$2:$B$3008,E$1,defense!$A$2:$A$3008,$A14)</f>
        <v>0</v>
      </c>
      <c r="D14" s="18">
        <f>MAX(0,MINUS(MINIFS(defense!$C$2:$C$3008,defense!$B$2:$B$3008,E$1,defense!$A$2:$A$3008,$A14),MAXIFS(tasks!$D$2:$D$21,tasks!$A$2:$A$21,E$1))/7)</f>
        <v>0</v>
      </c>
      <c r="E14" s="19">
        <f>C14*(6+4/(D14/2+1))*MAXIFS(tasks!$C$2:$C$21,tasks!$A$2:$A$21,E$1)/SUM(tasks!$C$2:$C$21)/10</f>
        <v>0</v>
      </c>
      <c r="F14" s="18">
        <f>MAXIFS(defense!$E$2:$E$3008,defense!$B$2:$B$3008,H$1,defense!$A$2:$A$3008,$A14)</f>
        <v>0</v>
      </c>
      <c r="G14" s="18">
        <f>MAX(0,MINUS(MINIFS(defense!$C$2:$C$3008,defense!$B$2:$B$3008,H$1,defense!$A$2:$A$3008,$A14),MAXIFS(tasks!$D$2:$D$21,tasks!$A$2:$A$21,H$1))/7)</f>
        <v>0</v>
      </c>
      <c r="H14" s="19">
        <f>F14*(6+4/(G14/2+1))*MAXIFS(tasks!$C$2:$C$21,tasks!$A$2:$A$21,H$1)/SUM(tasks!$C$2:$C$21)/10</f>
        <v>0</v>
      </c>
      <c r="I14" s="18">
        <f>MAXIFS(defense!$E$2:$E$3008,defense!$B$2:$B$3008,K$1,defense!$A$2:$A$3008,$A14)</f>
        <v>0</v>
      </c>
      <c r="J14" s="18">
        <f>MAX(0,MINUS(MINIFS(defense!$C$2:$C$3008,defense!$B$2:$B$3008,K$1,defense!$A$2:$A$3008,$A14),MAXIFS(tasks!$D$2:$D$21,tasks!$A$2:$A$21,K$1))/7)</f>
        <v>0</v>
      </c>
      <c r="K14" s="19">
        <f>I14*(6+4/(J14/2+1))*MAXIFS(tasks!$C$2:$C$21,tasks!$A$2:$A$21,K$1)/SUM(tasks!$C$2:$C$21)/10</f>
        <v>0</v>
      </c>
      <c r="L14" s="18">
        <f>MAXIFS(defense!$E$2:$E$3008,defense!$B$2:$B$3008,N$1,defense!$A$2:$A$3008,$A14)</f>
        <v>0</v>
      </c>
      <c r="M14" s="18">
        <f>MAX(0,MINUS(MINIFS(defense!$C$2:$C$3008,defense!$B$2:$B$3008,N$1,defense!$A$2:$A$3008,$A14),MAXIFS(tasks!$D$2:$D$21,tasks!$A$2:$A$21,N$1))/7)</f>
        <v>0</v>
      </c>
      <c r="N14" s="19">
        <f>L14*(6+4/(M14/2+1))*MAXIFS(tasks!$C$2:$C$21,tasks!$A$2:$A$21,N$1)/SUM(tasks!$C$2:$C$21)/10</f>
        <v>0</v>
      </c>
      <c r="O14" s="18">
        <f>MAXIFS(defense!$E$2:$E$3008,defense!$B$2:$B$3008,Q$1,defense!$A$2:$A$3008,$A14)</f>
        <v>0</v>
      </c>
      <c r="P14" s="18">
        <f>MAX(0,MINUS(MINIFS(defense!$C$2:$C$3008,defense!$B$2:$B$3008,Q$1,defense!$A$2:$A$3008,$A14),MAXIFS(tasks!$D$2:$D$21,tasks!$A$2:$A$21,Q$1))/7)</f>
        <v>0</v>
      </c>
      <c r="Q14" s="19">
        <f>O14*(6+4/(P14/2+1))*MAXIFS(tasks!$C$2:$C$21,tasks!$A$2:$A$21,Q$1)/SUM(tasks!$C$2:$C$21)/10</f>
        <v>0</v>
      </c>
      <c r="R14" s="18">
        <f>MAXIFS(defense!$E$2:$E$3008,defense!$B$2:$B$3008,T$1,defense!$A$2:$A$3008,$A14)</f>
        <v>0</v>
      </c>
      <c r="S14" s="18">
        <f>MAX(0,MINUS(MINIFS(defense!$C$2:$C$3008,defense!$B$2:$B$3008,T$1,defense!$A$2:$A$3008,$A14),MAXIFS(tasks!$D$2:$D$21,tasks!$A$2:$A$21,T$1))/7)</f>
        <v>0</v>
      </c>
      <c r="T14" s="19">
        <f>R14*(6+4/(S14/2+1))*MAXIFS(tasks!$C$2:$C$21,tasks!$A$2:$A$21,T$1)/SUM(tasks!$C$2:$C$21)/10</f>
        <v>0</v>
      </c>
      <c r="U14" s="18">
        <f>MAXIFS(defense!$E$2:$E$3008,defense!$B$2:$B$3008,W$1,defense!$A$2:$A$3008,$A14)</f>
        <v>0</v>
      </c>
      <c r="V14" s="18">
        <f>MAX(0,MINUS(MINIFS(defense!$C$2:$C$3008,defense!$B$2:$B$3008,W$1,defense!$A$2:$A$3008,$A14),MAXIFS(tasks!$D$2:$D$21,tasks!$A$2:$A$21,W$1))/7)</f>
        <v>0</v>
      </c>
      <c r="W14" s="18">
        <f>U14*(6+4/(V14/2+1))*MAXIFS(tasks!$C$2:$C$21,tasks!$A$2:$A$21,W$1)/SUM(tasks!$C$2:$C$21)/10</f>
        <v>0</v>
      </c>
      <c r="X14" s="20">
        <f t="shared" si="1"/>
        <v>0</v>
      </c>
    </row>
    <row r="15">
      <c r="A15" s="5" t="s">
        <v>22</v>
      </c>
      <c r="B15" s="6" t="s">
        <v>9</v>
      </c>
      <c r="C15" s="18">
        <f>MAXIFS(defense!$E$2:$E$3008,defense!$B$2:$B$3008,E$1,defense!$A$2:$A$3008,$A15)</f>
        <v>0</v>
      </c>
      <c r="D15" s="18">
        <f>MAX(0,MINUS(MINIFS(defense!$C$2:$C$3008,defense!$B$2:$B$3008,E$1,defense!$A$2:$A$3008,$A15),MAXIFS(tasks!$D$2:$D$21,tasks!$A$2:$A$21,E$1))/7)</f>
        <v>0</v>
      </c>
      <c r="E15" s="19">
        <f>C15*(6+4/(D15/2+1))*MAXIFS(tasks!$C$2:$C$21,tasks!$A$2:$A$21,E$1)/SUM(tasks!$C$2:$C$21)/10</f>
        <v>0</v>
      </c>
      <c r="F15" s="18">
        <f>MAXIFS(defense!$E$2:$E$3008,defense!$B$2:$B$3008,H$1,defense!$A$2:$A$3008,$A15)</f>
        <v>0</v>
      </c>
      <c r="G15" s="18">
        <f>MAX(0,MINUS(MINIFS(defense!$C$2:$C$3008,defense!$B$2:$B$3008,H$1,defense!$A$2:$A$3008,$A15),MAXIFS(tasks!$D$2:$D$21,tasks!$A$2:$A$21,H$1))/7)</f>
        <v>0</v>
      </c>
      <c r="H15" s="19">
        <f>F15*(6+4/(G15/2+1))*MAXIFS(tasks!$C$2:$C$21,tasks!$A$2:$A$21,H$1)/SUM(tasks!$C$2:$C$21)/10</f>
        <v>0</v>
      </c>
      <c r="I15" s="18">
        <f>MAXIFS(defense!$E$2:$E$3008,defense!$B$2:$B$3008,K$1,defense!$A$2:$A$3008,$A15)</f>
        <v>0</v>
      </c>
      <c r="J15" s="18">
        <f>MAX(0,MINUS(MINIFS(defense!$C$2:$C$3008,defense!$B$2:$B$3008,K$1,defense!$A$2:$A$3008,$A15),MAXIFS(tasks!$D$2:$D$21,tasks!$A$2:$A$21,K$1))/7)</f>
        <v>0</v>
      </c>
      <c r="K15" s="19">
        <f>I15*(6+4/(J15/2+1))*MAXIFS(tasks!$C$2:$C$21,tasks!$A$2:$A$21,K$1)/SUM(tasks!$C$2:$C$21)/10</f>
        <v>0</v>
      </c>
      <c r="L15" s="18">
        <f>MAXIFS(defense!$E$2:$E$3008,defense!$B$2:$B$3008,N$1,defense!$A$2:$A$3008,$A15)</f>
        <v>0</v>
      </c>
      <c r="M15" s="18">
        <f>MAX(0,MINUS(MINIFS(defense!$C$2:$C$3008,defense!$B$2:$B$3008,N$1,defense!$A$2:$A$3008,$A15),MAXIFS(tasks!$D$2:$D$21,tasks!$A$2:$A$21,N$1))/7)</f>
        <v>0</v>
      </c>
      <c r="N15" s="19">
        <f>L15*(6+4/(M15/2+1))*MAXIFS(tasks!$C$2:$C$21,tasks!$A$2:$A$21,N$1)/SUM(tasks!$C$2:$C$21)/10</f>
        <v>0</v>
      </c>
      <c r="O15" s="18">
        <f>MAXIFS(defense!$E$2:$E$3008,defense!$B$2:$B$3008,Q$1,defense!$A$2:$A$3008,$A15)</f>
        <v>0</v>
      </c>
      <c r="P15" s="18">
        <f>MAX(0,MINUS(MINIFS(defense!$C$2:$C$3008,defense!$B$2:$B$3008,Q$1,defense!$A$2:$A$3008,$A15),MAXIFS(tasks!$D$2:$D$21,tasks!$A$2:$A$21,Q$1))/7)</f>
        <v>0</v>
      </c>
      <c r="Q15" s="19">
        <f>O15*(6+4/(P15/2+1))*MAXIFS(tasks!$C$2:$C$21,tasks!$A$2:$A$21,Q$1)/SUM(tasks!$C$2:$C$21)/10</f>
        <v>0</v>
      </c>
      <c r="R15" s="18">
        <f>MAXIFS(defense!$E$2:$E$3008,defense!$B$2:$B$3008,T$1,defense!$A$2:$A$3008,$A15)</f>
        <v>0</v>
      </c>
      <c r="S15" s="18">
        <f>MAX(0,MINUS(MINIFS(defense!$C$2:$C$3008,defense!$B$2:$B$3008,T$1,defense!$A$2:$A$3008,$A15),MAXIFS(tasks!$D$2:$D$21,tasks!$A$2:$A$21,T$1))/7)</f>
        <v>0</v>
      </c>
      <c r="T15" s="19">
        <f>R15*(6+4/(S15/2+1))*MAXIFS(tasks!$C$2:$C$21,tasks!$A$2:$A$21,T$1)/SUM(tasks!$C$2:$C$21)/10</f>
        <v>0</v>
      </c>
      <c r="U15" s="18">
        <f>MAXIFS(defense!$E$2:$E$3008,defense!$B$2:$B$3008,W$1,defense!$A$2:$A$3008,$A15)</f>
        <v>0</v>
      </c>
      <c r="V15" s="18">
        <f>MAX(0,MINUS(MINIFS(defense!$C$2:$C$3008,defense!$B$2:$B$3008,W$1,defense!$A$2:$A$3008,$A15),MAXIFS(tasks!$D$2:$D$21,tasks!$A$2:$A$21,W$1))/7)</f>
        <v>0</v>
      </c>
      <c r="W15" s="18">
        <f>U15*(6+4/(V15/2+1))*MAXIFS(tasks!$C$2:$C$21,tasks!$A$2:$A$21,W$1)/SUM(tasks!$C$2:$C$21)/10</f>
        <v>0</v>
      </c>
      <c r="X15" s="20">
        <f t="shared" si="1"/>
        <v>0</v>
      </c>
    </row>
    <row r="16">
      <c r="A16" s="5" t="s">
        <v>23</v>
      </c>
      <c r="B16" s="6" t="s">
        <v>9</v>
      </c>
      <c r="C16" s="18">
        <f>MAXIFS(defense!$E$2:$E$3008,defense!$B$2:$B$3008,E$1,defense!$A$2:$A$3008,$A16)</f>
        <v>0</v>
      </c>
      <c r="D16" s="18">
        <f>MAX(0,MINUS(MINIFS(defense!$C$2:$C$3008,defense!$B$2:$B$3008,E$1,defense!$A$2:$A$3008,$A16),MAXIFS(tasks!$D$2:$D$21,tasks!$A$2:$A$21,E$1))/7)</f>
        <v>0</v>
      </c>
      <c r="E16" s="19">
        <f>C16*(6+4/(D16/2+1))*MAXIFS(tasks!$C$2:$C$21,tasks!$A$2:$A$21,E$1)/SUM(tasks!$C$2:$C$21)/10</f>
        <v>0</v>
      </c>
      <c r="F16" s="18">
        <f>MAXIFS(defense!$E$2:$E$3008,defense!$B$2:$B$3008,H$1,defense!$A$2:$A$3008,$A16)</f>
        <v>0</v>
      </c>
      <c r="G16" s="18">
        <f>MAX(0,MINUS(MINIFS(defense!$C$2:$C$3008,defense!$B$2:$B$3008,H$1,defense!$A$2:$A$3008,$A16),MAXIFS(tasks!$D$2:$D$21,tasks!$A$2:$A$21,H$1))/7)</f>
        <v>0</v>
      </c>
      <c r="H16" s="19">
        <f>F16*(6+4/(G16/2+1))*MAXIFS(tasks!$C$2:$C$21,tasks!$A$2:$A$21,H$1)/SUM(tasks!$C$2:$C$21)/10</f>
        <v>0</v>
      </c>
      <c r="I16" s="18">
        <f>MAXIFS(defense!$E$2:$E$3008,defense!$B$2:$B$3008,K$1,defense!$A$2:$A$3008,$A16)</f>
        <v>0</v>
      </c>
      <c r="J16" s="18">
        <f>MAX(0,MINUS(MINIFS(defense!$C$2:$C$3008,defense!$B$2:$B$3008,K$1,defense!$A$2:$A$3008,$A16),MAXIFS(tasks!$D$2:$D$21,tasks!$A$2:$A$21,K$1))/7)</f>
        <v>0</v>
      </c>
      <c r="K16" s="19">
        <f>I16*(6+4/(J16/2+1))*MAXIFS(tasks!$C$2:$C$21,tasks!$A$2:$A$21,K$1)/SUM(tasks!$C$2:$C$21)/10</f>
        <v>0</v>
      </c>
      <c r="L16" s="18">
        <f>MAXIFS(defense!$E$2:$E$3008,defense!$B$2:$B$3008,N$1,defense!$A$2:$A$3008,$A16)</f>
        <v>0</v>
      </c>
      <c r="M16" s="18">
        <f>MAX(0,MINUS(MINIFS(defense!$C$2:$C$3008,defense!$B$2:$B$3008,N$1,defense!$A$2:$A$3008,$A16),MAXIFS(tasks!$D$2:$D$21,tasks!$A$2:$A$21,N$1))/7)</f>
        <v>0</v>
      </c>
      <c r="N16" s="19">
        <f>L16*(6+4/(M16/2+1))*MAXIFS(tasks!$C$2:$C$21,tasks!$A$2:$A$21,N$1)/SUM(tasks!$C$2:$C$21)/10</f>
        <v>0</v>
      </c>
      <c r="O16" s="18">
        <f>MAXIFS(defense!$E$2:$E$3008,defense!$B$2:$B$3008,Q$1,defense!$A$2:$A$3008,$A16)</f>
        <v>0</v>
      </c>
      <c r="P16" s="18">
        <f>MAX(0,MINUS(MINIFS(defense!$C$2:$C$3008,defense!$B$2:$B$3008,Q$1,defense!$A$2:$A$3008,$A16),MAXIFS(tasks!$D$2:$D$21,tasks!$A$2:$A$21,Q$1))/7)</f>
        <v>0</v>
      </c>
      <c r="Q16" s="19">
        <f>O16*(6+4/(P16/2+1))*MAXIFS(tasks!$C$2:$C$21,tasks!$A$2:$A$21,Q$1)/SUM(tasks!$C$2:$C$21)/10</f>
        <v>0</v>
      </c>
      <c r="R16" s="18">
        <f>MAXIFS(defense!$E$2:$E$3008,defense!$B$2:$B$3008,T$1,defense!$A$2:$A$3008,$A16)</f>
        <v>0</v>
      </c>
      <c r="S16" s="18">
        <f>MAX(0,MINUS(MINIFS(defense!$C$2:$C$3008,defense!$B$2:$B$3008,T$1,defense!$A$2:$A$3008,$A16),MAXIFS(tasks!$D$2:$D$21,tasks!$A$2:$A$21,T$1))/7)</f>
        <v>0</v>
      </c>
      <c r="T16" s="19">
        <f>R16*(6+4/(S16/2+1))*MAXIFS(tasks!$C$2:$C$21,tasks!$A$2:$A$21,T$1)/SUM(tasks!$C$2:$C$21)/10</f>
        <v>0</v>
      </c>
      <c r="U16" s="18">
        <f>MAXIFS(defense!$E$2:$E$3008,defense!$B$2:$B$3008,W$1,defense!$A$2:$A$3008,$A16)</f>
        <v>0</v>
      </c>
      <c r="V16" s="18">
        <f>MAX(0,MINUS(MINIFS(defense!$C$2:$C$3008,defense!$B$2:$B$3008,W$1,defense!$A$2:$A$3008,$A16),MAXIFS(tasks!$D$2:$D$21,tasks!$A$2:$A$21,W$1))/7)</f>
        <v>0</v>
      </c>
      <c r="W16" s="18">
        <f>U16*(6+4/(V16/2+1))*MAXIFS(tasks!$C$2:$C$21,tasks!$A$2:$A$21,W$1)/SUM(tasks!$C$2:$C$21)/10</f>
        <v>0</v>
      </c>
      <c r="X16" s="20">
        <f t="shared" si="1"/>
        <v>0</v>
      </c>
    </row>
    <row r="17">
      <c r="A17" s="5" t="s">
        <v>24</v>
      </c>
      <c r="B17" s="6" t="s">
        <v>9</v>
      </c>
      <c r="C17" s="18">
        <f>MAXIFS(defense!$E$2:$E$3008,defense!$B$2:$B$3008,E$1,defense!$A$2:$A$3008,$A17)</f>
        <v>100</v>
      </c>
      <c r="D17" s="18">
        <f>MAX(0,MINUS(MINIFS(defense!$C$2:$C$3008,defense!$B$2:$B$3008,E$1,defense!$A$2:$A$3008,$A17),MAXIFS(tasks!$D$2:$D$21,tasks!$A$2:$A$21,E$1))/7)</f>
        <v>0</v>
      </c>
      <c r="E17" s="19">
        <f>C17*(6+4/(D17/2+1))*MAXIFS(tasks!$C$2:$C$21,tasks!$A$2:$A$21,E$1)/SUM(tasks!$C$2:$C$21)/10</f>
        <v>14.28571429</v>
      </c>
      <c r="F17" s="18">
        <f>MAXIFS(defense!$E$2:$E$3008,defense!$B$2:$B$3008,H$1,defense!$A$2:$A$3008,$A17)</f>
        <v>0</v>
      </c>
      <c r="G17" s="18">
        <f>MAX(0,MINUS(MINIFS(defense!$C$2:$C$3008,defense!$B$2:$B$3008,H$1,defense!$A$2:$A$3008,$A17),MAXIFS(tasks!$D$2:$D$21,tasks!$A$2:$A$21,H$1))/7)</f>
        <v>0</v>
      </c>
      <c r="H17" s="19">
        <f>F17*(6+4/(G17/2+1))*MAXIFS(tasks!$C$2:$C$21,tasks!$A$2:$A$21,H$1)/SUM(tasks!$C$2:$C$21)/10</f>
        <v>0</v>
      </c>
      <c r="I17" s="18">
        <f>MAXIFS(defense!$E$2:$E$3008,defense!$B$2:$B$3008,K$1,defense!$A$2:$A$3008,$A17)</f>
        <v>0</v>
      </c>
      <c r="J17" s="18">
        <f>MAX(0,MINUS(MINIFS(defense!$C$2:$C$3008,defense!$B$2:$B$3008,K$1,defense!$A$2:$A$3008,$A17),MAXIFS(tasks!$D$2:$D$21,tasks!$A$2:$A$21,K$1))/7)</f>
        <v>0</v>
      </c>
      <c r="K17" s="19">
        <f>I17*(6+4/(J17/2+1))*MAXIFS(tasks!$C$2:$C$21,tasks!$A$2:$A$21,K$1)/SUM(tasks!$C$2:$C$21)/10</f>
        <v>0</v>
      </c>
      <c r="L17" s="18">
        <f>MAXIFS(defense!$E$2:$E$3008,defense!$B$2:$B$3008,N$1,defense!$A$2:$A$3008,$A17)</f>
        <v>0</v>
      </c>
      <c r="M17" s="18">
        <f>MAX(0,MINUS(MINIFS(defense!$C$2:$C$3008,defense!$B$2:$B$3008,N$1,defense!$A$2:$A$3008,$A17),MAXIFS(tasks!$D$2:$D$21,tasks!$A$2:$A$21,N$1))/7)</f>
        <v>0</v>
      </c>
      <c r="N17" s="19">
        <f>L17*(6+4/(M17/2+1))*MAXIFS(tasks!$C$2:$C$21,tasks!$A$2:$A$21,N$1)/SUM(tasks!$C$2:$C$21)/10</f>
        <v>0</v>
      </c>
      <c r="O17" s="18">
        <f>MAXIFS(defense!$E$2:$E$3008,defense!$B$2:$B$3008,Q$1,defense!$A$2:$A$3008,$A17)</f>
        <v>0</v>
      </c>
      <c r="P17" s="18">
        <f>MAX(0,MINUS(MINIFS(defense!$C$2:$C$3008,defense!$B$2:$B$3008,Q$1,defense!$A$2:$A$3008,$A17),MAXIFS(tasks!$D$2:$D$21,tasks!$A$2:$A$21,Q$1))/7)</f>
        <v>0</v>
      </c>
      <c r="Q17" s="19">
        <f>O17*(6+4/(P17/2+1))*MAXIFS(tasks!$C$2:$C$21,tasks!$A$2:$A$21,Q$1)/SUM(tasks!$C$2:$C$21)/10</f>
        <v>0</v>
      </c>
      <c r="R17" s="18">
        <f>MAXIFS(defense!$E$2:$E$3008,defense!$B$2:$B$3008,T$1,defense!$A$2:$A$3008,$A17)</f>
        <v>0</v>
      </c>
      <c r="S17" s="18">
        <f>MAX(0,MINUS(MINIFS(defense!$C$2:$C$3008,defense!$B$2:$B$3008,T$1,defense!$A$2:$A$3008,$A17),MAXIFS(tasks!$D$2:$D$21,tasks!$A$2:$A$21,T$1))/7)</f>
        <v>0</v>
      </c>
      <c r="T17" s="19">
        <f>R17*(6+4/(S17/2+1))*MAXIFS(tasks!$C$2:$C$21,tasks!$A$2:$A$21,T$1)/SUM(tasks!$C$2:$C$21)/10</f>
        <v>0</v>
      </c>
      <c r="U17" s="18">
        <f>MAXIFS(defense!$E$2:$E$3008,defense!$B$2:$B$3008,W$1,defense!$A$2:$A$3008,$A17)</f>
        <v>0</v>
      </c>
      <c r="V17" s="18">
        <f>MAX(0,MINUS(MINIFS(defense!$C$2:$C$3008,defense!$B$2:$B$3008,W$1,defense!$A$2:$A$3008,$A17),MAXIFS(tasks!$D$2:$D$21,tasks!$A$2:$A$21,W$1))/7)</f>
        <v>0</v>
      </c>
      <c r="W17" s="18">
        <f>U17*(6+4/(V17/2+1))*MAXIFS(tasks!$C$2:$C$21,tasks!$A$2:$A$21,W$1)/SUM(tasks!$C$2:$C$21)/10</f>
        <v>0</v>
      </c>
      <c r="X17" s="20">
        <f t="shared" si="1"/>
        <v>14.28571429</v>
      </c>
    </row>
    <row r="18">
      <c r="A18" s="5" t="s">
        <v>25</v>
      </c>
      <c r="B18" s="6" t="s">
        <v>9</v>
      </c>
      <c r="C18" s="18">
        <f>MAXIFS(defense!$E$2:$E$3008,defense!$B$2:$B$3008,E$1,defense!$A$2:$A$3008,$A18)</f>
        <v>0</v>
      </c>
      <c r="D18" s="18">
        <f>MAX(0,MINUS(MINIFS(defense!$C$2:$C$3008,defense!$B$2:$B$3008,E$1,defense!$A$2:$A$3008,$A18),MAXIFS(tasks!$D$2:$D$21,tasks!$A$2:$A$21,E$1))/7)</f>
        <v>0</v>
      </c>
      <c r="E18" s="19">
        <f>C18*(6+4/(D18/2+1))*MAXIFS(tasks!$C$2:$C$21,tasks!$A$2:$A$21,E$1)/SUM(tasks!$C$2:$C$21)/10</f>
        <v>0</v>
      </c>
      <c r="F18" s="18">
        <f>MAXIFS(defense!$E$2:$E$3008,defense!$B$2:$B$3008,H$1,defense!$A$2:$A$3008,$A18)</f>
        <v>0</v>
      </c>
      <c r="G18" s="18">
        <f>MAX(0,MINUS(MINIFS(defense!$C$2:$C$3008,defense!$B$2:$B$3008,H$1,defense!$A$2:$A$3008,$A18),MAXIFS(tasks!$D$2:$D$21,tasks!$A$2:$A$21,H$1))/7)</f>
        <v>0</v>
      </c>
      <c r="H18" s="19">
        <f>F18*(6+4/(G18/2+1))*MAXIFS(tasks!$C$2:$C$21,tasks!$A$2:$A$21,H$1)/SUM(tasks!$C$2:$C$21)/10</f>
        <v>0</v>
      </c>
      <c r="I18" s="18">
        <f>MAXIFS(defense!$E$2:$E$3008,defense!$B$2:$B$3008,K$1,defense!$A$2:$A$3008,$A18)</f>
        <v>0</v>
      </c>
      <c r="J18" s="18">
        <f>MAX(0,MINUS(MINIFS(defense!$C$2:$C$3008,defense!$B$2:$B$3008,K$1,defense!$A$2:$A$3008,$A18),MAXIFS(tasks!$D$2:$D$21,tasks!$A$2:$A$21,K$1))/7)</f>
        <v>0</v>
      </c>
      <c r="K18" s="19">
        <f>I18*(6+4/(J18/2+1))*MAXIFS(tasks!$C$2:$C$21,tasks!$A$2:$A$21,K$1)/SUM(tasks!$C$2:$C$21)/10</f>
        <v>0</v>
      </c>
      <c r="L18" s="18">
        <f>MAXIFS(defense!$E$2:$E$3008,defense!$B$2:$B$3008,N$1,defense!$A$2:$A$3008,$A18)</f>
        <v>0</v>
      </c>
      <c r="M18" s="18">
        <f>MAX(0,MINUS(MINIFS(defense!$C$2:$C$3008,defense!$B$2:$B$3008,N$1,defense!$A$2:$A$3008,$A18),MAXIFS(tasks!$D$2:$D$21,tasks!$A$2:$A$21,N$1))/7)</f>
        <v>0</v>
      </c>
      <c r="N18" s="19">
        <f>L18*(6+4/(M18/2+1))*MAXIFS(tasks!$C$2:$C$21,tasks!$A$2:$A$21,N$1)/SUM(tasks!$C$2:$C$21)/10</f>
        <v>0</v>
      </c>
      <c r="O18" s="18">
        <f>MAXIFS(defense!$E$2:$E$3008,defense!$B$2:$B$3008,Q$1,defense!$A$2:$A$3008,$A18)</f>
        <v>0</v>
      </c>
      <c r="P18" s="18">
        <f>MAX(0,MINUS(MINIFS(defense!$C$2:$C$3008,defense!$B$2:$B$3008,Q$1,defense!$A$2:$A$3008,$A18),MAXIFS(tasks!$D$2:$D$21,tasks!$A$2:$A$21,Q$1))/7)</f>
        <v>0</v>
      </c>
      <c r="Q18" s="19">
        <f>O18*(6+4/(P18/2+1))*MAXIFS(tasks!$C$2:$C$21,tasks!$A$2:$A$21,Q$1)/SUM(tasks!$C$2:$C$21)/10</f>
        <v>0</v>
      </c>
      <c r="R18" s="18">
        <f>MAXIFS(defense!$E$2:$E$3008,defense!$B$2:$B$3008,T$1,defense!$A$2:$A$3008,$A18)</f>
        <v>0</v>
      </c>
      <c r="S18" s="18">
        <f>MAX(0,MINUS(MINIFS(defense!$C$2:$C$3008,defense!$B$2:$B$3008,T$1,defense!$A$2:$A$3008,$A18),MAXIFS(tasks!$D$2:$D$21,tasks!$A$2:$A$21,T$1))/7)</f>
        <v>0</v>
      </c>
      <c r="T18" s="19">
        <f>R18*(6+4/(S18/2+1))*MAXIFS(tasks!$C$2:$C$21,tasks!$A$2:$A$21,T$1)/SUM(tasks!$C$2:$C$21)/10</f>
        <v>0</v>
      </c>
      <c r="U18" s="18">
        <f>MAXIFS(defense!$E$2:$E$3008,defense!$B$2:$B$3008,W$1,defense!$A$2:$A$3008,$A18)</f>
        <v>0</v>
      </c>
      <c r="V18" s="18">
        <f>MAX(0,MINUS(MINIFS(defense!$C$2:$C$3008,defense!$B$2:$B$3008,W$1,defense!$A$2:$A$3008,$A18),MAXIFS(tasks!$D$2:$D$21,tasks!$A$2:$A$21,W$1))/7)</f>
        <v>0</v>
      </c>
      <c r="W18" s="18">
        <f>U18*(6+4/(V18/2+1))*MAXIFS(tasks!$C$2:$C$21,tasks!$A$2:$A$21,W$1)/SUM(tasks!$C$2:$C$21)/10</f>
        <v>0</v>
      </c>
      <c r="X18" s="20">
        <f t="shared" si="1"/>
        <v>0</v>
      </c>
    </row>
    <row r="19">
      <c r="A19" s="5" t="s">
        <v>26</v>
      </c>
      <c r="B19" s="6" t="s">
        <v>9</v>
      </c>
      <c r="C19" s="18">
        <f>MAXIFS(defense!$E$2:$E$3008,defense!$B$2:$B$3008,E$1,defense!$A$2:$A$3008,$A19)</f>
        <v>100</v>
      </c>
      <c r="D19" s="18">
        <f>MAX(0,MINUS(MINIFS(defense!$C$2:$C$3008,defense!$B$2:$B$3008,E$1,defense!$A$2:$A$3008,$A19),MAXIFS(tasks!$D$2:$D$21,tasks!$A$2:$A$21,E$1))/7)</f>
        <v>0</v>
      </c>
      <c r="E19" s="19">
        <f>C19*(6+4/(D19/2+1))*MAXIFS(tasks!$C$2:$C$21,tasks!$A$2:$A$21,E$1)/SUM(tasks!$C$2:$C$21)/10</f>
        <v>14.28571429</v>
      </c>
      <c r="F19" s="18">
        <f>MAXIFS(defense!$E$2:$E$3008,defense!$B$2:$B$3008,H$1,defense!$A$2:$A$3008,$A19)</f>
        <v>0</v>
      </c>
      <c r="G19" s="18">
        <f>MAX(0,MINUS(MINIFS(defense!$C$2:$C$3008,defense!$B$2:$B$3008,H$1,defense!$A$2:$A$3008,$A19),MAXIFS(tasks!$D$2:$D$21,tasks!$A$2:$A$21,H$1))/7)</f>
        <v>0</v>
      </c>
      <c r="H19" s="19">
        <f>F19*(6+4/(G19/2+1))*MAXIFS(tasks!$C$2:$C$21,tasks!$A$2:$A$21,H$1)/SUM(tasks!$C$2:$C$21)/10</f>
        <v>0</v>
      </c>
      <c r="I19" s="18">
        <f>MAXIFS(defense!$E$2:$E$3008,defense!$B$2:$B$3008,K$1,defense!$A$2:$A$3008,$A19)</f>
        <v>0</v>
      </c>
      <c r="J19" s="18">
        <f>MAX(0,MINUS(MINIFS(defense!$C$2:$C$3008,defense!$B$2:$B$3008,K$1,defense!$A$2:$A$3008,$A19),MAXIFS(tasks!$D$2:$D$21,tasks!$A$2:$A$21,K$1))/7)</f>
        <v>0</v>
      </c>
      <c r="K19" s="19">
        <f>I19*(6+4/(J19/2+1))*MAXIFS(tasks!$C$2:$C$21,tasks!$A$2:$A$21,K$1)/SUM(tasks!$C$2:$C$21)/10</f>
        <v>0</v>
      </c>
      <c r="L19" s="18">
        <f>MAXIFS(defense!$E$2:$E$3008,defense!$B$2:$B$3008,N$1,defense!$A$2:$A$3008,$A19)</f>
        <v>0</v>
      </c>
      <c r="M19" s="18">
        <f>MAX(0,MINUS(MINIFS(defense!$C$2:$C$3008,defense!$B$2:$B$3008,N$1,defense!$A$2:$A$3008,$A19),MAXIFS(tasks!$D$2:$D$21,tasks!$A$2:$A$21,N$1))/7)</f>
        <v>0</v>
      </c>
      <c r="N19" s="19">
        <f>L19*(6+4/(M19/2+1))*MAXIFS(tasks!$C$2:$C$21,tasks!$A$2:$A$21,N$1)/SUM(tasks!$C$2:$C$21)/10</f>
        <v>0</v>
      </c>
      <c r="O19" s="18">
        <f>MAXIFS(defense!$E$2:$E$3008,defense!$B$2:$B$3008,Q$1,defense!$A$2:$A$3008,$A19)</f>
        <v>0</v>
      </c>
      <c r="P19" s="18">
        <f>MAX(0,MINUS(MINIFS(defense!$C$2:$C$3008,defense!$B$2:$B$3008,Q$1,defense!$A$2:$A$3008,$A19),MAXIFS(tasks!$D$2:$D$21,tasks!$A$2:$A$21,Q$1))/7)</f>
        <v>0</v>
      </c>
      <c r="Q19" s="19">
        <f>O19*(6+4/(P19/2+1))*MAXIFS(tasks!$C$2:$C$21,tasks!$A$2:$A$21,Q$1)/SUM(tasks!$C$2:$C$21)/10</f>
        <v>0</v>
      </c>
      <c r="R19" s="18">
        <f>MAXIFS(defense!$E$2:$E$3008,defense!$B$2:$B$3008,T$1,defense!$A$2:$A$3008,$A19)</f>
        <v>0</v>
      </c>
      <c r="S19" s="18">
        <f>MAX(0,MINUS(MINIFS(defense!$C$2:$C$3008,defense!$B$2:$B$3008,T$1,defense!$A$2:$A$3008,$A19),MAXIFS(tasks!$D$2:$D$21,tasks!$A$2:$A$21,T$1))/7)</f>
        <v>0</v>
      </c>
      <c r="T19" s="19">
        <f>R19*(6+4/(S19/2+1))*MAXIFS(tasks!$C$2:$C$21,tasks!$A$2:$A$21,T$1)/SUM(tasks!$C$2:$C$21)/10</f>
        <v>0</v>
      </c>
      <c r="U19" s="18">
        <f>MAXIFS(defense!$E$2:$E$3008,defense!$B$2:$B$3008,W$1,defense!$A$2:$A$3008,$A19)</f>
        <v>0</v>
      </c>
      <c r="V19" s="18">
        <f>MAX(0,MINUS(MINIFS(defense!$C$2:$C$3008,defense!$B$2:$B$3008,W$1,defense!$A$2:$A$3008,$A19),MAXIFS(tasks!$D$2:$D$21,tasks!$A$2:$A$21,W$1))/7)</f>
        <v>0</v>
      </c>
      <c r="W19" s="18">
        <f>U19*(6+4/(V19/2+1))*MAXIFS(tasks!$C$2:$C$21,tasks!$A$2:$A$21,W$1)/SUM(tasks!$C$2:$C$21)/10</f>
        <v>0</v>
      </c>
      <c r="X19" s="20">
        <f t="shared" si="1"/>
        <v>14.28571429</v>
      </c>
    </row>
    <row r="20">
      <c r="A20" s="5" t="s">
        <v>27</v>
      </c>
      <c r="B20" s="6" t="s">
        <v>9</v>
      </c>
      <c r="C20" s="18">
        <f>MAXIFS(defense!$E$2:$E$3008,defense!$B$2:$B$3008,E$1,defense!$A$2:$A$3008,$A20)</f>
        <v>0</v>
      </c>
      <c r="D20" s="18">
        <f>MAX(0,MINUS(MINIFS(defense!$C$2:$C$3008,defense!$B$2:$B$3008,E$1,defense!$A$2:$A$3008,$A20),MAXIFS(tasks!$D$2:$D$21,tasks!$A$2:$A$21,E$1))/7)</f>
        <v>0</v>
      </c>
      <c r="E20" s="19">
        <f>C20*(6+4/(D20/2+1))*MAXIFS(tasks!$C$2:$C$21,tasks!$A$2:$A$21,E$1)/SUM(tasks!$C$2:$C$21)/10</f>
        <v>0</v>
      </c>
      <c r="F20" s="18">
        <f>MAXIFS(defense!$E$2:$E$3008,defense!$B$2:$B$3008,H$1,defense!$A$2:$A$3008,$A20)</f>
        <v>0</v>
      </c>
      <c r="G20" s="18">
        <f>MAX(0,MINUS(MINIFS(defense!$C$2:$C$3008,defense!$B$2:$B$3008,H$1,defense!$A$2:$A$3008,$A20),MAXIFS(tasks!$D$2:$D$21,tasks!$A$2:$A$21,H$1))/7)</f>
        <v>0</v>
      </c>
      <c r="H20" s="19">
        <f>F20*(6+4/(G20/2+1))*MAXIFS(tasks!$C$2:$C$21,tasks!$A$2:$A$21,H$1)/SUM(tasks!$C$2:$C$21)/10</f>
        <v>0</v>
      </c>
      <c r="I20" s="18">
        <f>MAXIFS(defense!$E$2:$E$3008,defense!$B$2:$B$3008,K$1,defense!$A$2:$A$3008,$A20)</f>
        <v>0</v>
      </c>
      <c r="J20" s="18">
        <f>MAX(0,MINUS(MINIFS(defense!$C$2:$C$3008,defense!$B$2:$B$3008,K$1,defense!$A$2:$A$3008,$A20),MAXIFS(tasks!$D$2:$D$21,tasks!$A$2:$A$21,K$1))/7)</f>
        <v>0</v>
      </c>
      <c r="K20" s="19">
        <f>I20*(6+4/(J20/2+1))*MAXIFS(tasks!$C$2:$C$21,tasks!$A$2:$A$21,K$1)/SUM(tasks!$C$2:$C$21)/10</f>
        <v>0</v>
      </c>
      <c r="L20" s="18">
        <f>MAXIFS(defense!$E$2:$E$3008,defense!$B$2:$B$3008,N$1,defense!$A$2:$A$3008,$A20)</f>
        <v>0</v>
      </c>
      <c r="M20" s="18">
        <f>MAX(0,MINUS(MINIFS(defense!$C$2:$C$3008,defense!$B$2:$B$3008,N$1,defense!$A$2:$A$3008,$A20),MAXIFS(tasks!$D$2:$D$21,tasks!$A$2:$A$21,N$1))/7)</f>
        <v>0</v>
      </c>
      <c r="N20" s="19">
        <f>L20*(6+4/(M20/2+1))*MAXIFS(tasks!$C$2:$C$21,tasks!$A$2:$A$21,N$1)/SUM(tasks!$C$2:$C$21)/10</f>
        <v>0</v>
      </c>
      <c r="O20" s="18">
        <f>MAXIFS(defense!$E$2:$E$3008,defense!$B$2:$B$3008,Q$1,defense!$A$2:$A$3008,$A20)</f>
        <v>0</v>
      </c>
      <c r="P20" s="18">
        <f>MAX(0,MINUS(MINIFS(defense!$C$2:$C$3008,defense!$B$2:$B$3008,Q$1,defense!$A$2:$A$3008,$A20),MAXIFS(tasks!$D$2:$D$21,tasks!$A$2:$A$21,Q$1))/7)</f>
        <v>0</v>
      </c>
      <c r="Q20" s="19">
        <f>O20*(6+4/(P20/2+1))*MAXIFS(tasks!$C$2:$C$21,tasks!$A$2:$A$21,Q$1)/SUM(tasks!$C$2:$C$21)/10</f>
        <v>0</v>
      </c>
      <c r="R20" s="18">
        <f>MAXIFS(defense!$E$2:$E$3008,defense!$B$2:$B$3008,T$1,defense!$A$2:$A$3008,$A20)</f>
        <v>0</v>
      </c>
      <c r="S20" s="18">
        <f>MAX(0,MINUS(MINIFS(defense!$C$2:$C$3008,defense!$B$2:$B$3008,T$1,defense!$A$2:$A$3008,$A20),MAXIFS(tasks!$D$2:$D$21,tasks!$A$2:$A$21,T$1))/7)</f>
        <v>0</v>
      </c>
      <c r="T20" s="19">
        <f>R20*(6+4/(S20/2+1))*MAXIFS(tasks!$C$2:$C$21,tasks!$A$2:$A$21,T$1)/SUM(tasks!$C$2:$C$21)/10</f>
        <v>0</v>
      </c>
      <c r="U20" s="18">
        <f>MAXIFS(defense!$E$2:$E$3008,defense!$B$2:$B$3008,W$1,defense!$A$2:$A$3008,$A20)</f>
        <v>0</v>
      </c>
      <c r="V20" s="18">
        <f>MAX(0,MINUS(MINIFS(defense!$C$2:$C$3008,defense!$B$2:$B$3008,W$1,defense!$A$2:$A$3008,$A20),MAXIFS(tasks!$D$2:$D$21,tasks!$A$2:$A$21,W$1))/7)</f>
        <v>0</v>
      </c>
      <c r="W20" s="18">
        <f>U20*(6+4/(V20/2+1))*MAXIFS(tasks!$C$2:$C$21,tasks!$A$2:$A$21,W$1)/SUM(tasks!$C$2:$C$21)/10</f>
        <v>0</v>
      </c>
      <c r="X20" s="20">
        <f t="shared" si="1"/>
        <v>0</v>
      </c>
    </row>
    <row r="21">
      <c r="A21" s="5" t="s">
        <v>28</v>
      </c>
      <c r="B21" s="6" t="s">
        <v>9</v>
      </c>
      <c r="C21" s="18">
        <f>MAXIFS(defense!$E$2:$E$3008,defense!$B$2:$B$3008,E$1,defense!$A$2:$A$3008,$A21)</f>
        <v>0</v>
      </c>
      <c r="D21" s="18">
        <f>MAX(0,MINUS(MINIFS(defense!$C$2:$C$3008,defense!$B$2:$B$3008,E$1,defense!$A$2:$A$3008,$A21),MAXIFS(tasks!$D$2:$D$21,tasks!$A$2:$A$21,E$1))/7)</f>
        <v>0</v>
      </c>
      <c r="E21" s="19">
        <f>C21*(6+4/(D21/2+1))*MAXIFS(tasks!$C$2:$C$21,tasks!$A$2:$A$21,E$1)/SUM(tasks!$C$2:$C$21)/10</f>
        <v>0</v>
      </c>
      <c r="F21" s="18">
        <f>MAXIFS(defense!$E$2:$E$3008,defense!$B$2:$B$3008,H$1,defense!$A$2:$A$3008,$A21)</f>
        <v>0</v>
      </c>
      <c r="G21" s="18">
        <f>MAX(0,MINUS(MINIFS(defense!$C$2:$C$3008,defense!$B$2:$B$3008,H$1,defense!$A$2:$A$3008,$A21),MAXIFS(tasks!$D$2:$D$21,tasks!$A$2:$A$21,H$1))/7)</f>
        <v>0</v>
      </c>
      <c r="H21" s="19">
        <f>F21*(6+4/(G21/2+1))*MAXIFS(tasks!$C$2:$C$21,tasks!$A$2:$A$21,H$1)/SUM(tasks!$C$2:$C$21)/10</f>
        <v>0</v>
      </c>
      <c r="I21" s="18">
        <f>MAXIFS(defense!$E$2:$E$3008,defense!$B$2:$B$3008,K$1,defense!$A$2:$A$3008,$A21)</f>
        <v>0</v>
      </c>
      <c r="J21" s="18">
        <f>MAX(0,MINUS(MINIFS(defense!$C$2:$C$3008,defense!$B$2:$B$3008,K$1,defense!$A$2:$A$3008,$A21),MAXIFS(tasks!$D$2:$D$21,tasks!$A$2:$A$21,K$1))/7)</f>
        <v>0</v>
      </c>
      <c r="K21" s="19">
        <f>I21*(6+4/(J21/2+1))*MAXIFS(tasks!$C$2:$C$21,tasks!$A$2:$A$21,K$1)/SUM(tasks!$C$2:$C$21)/10</f>
        <v>0</v>
      </c>
      <c r="L21" s="18">
        <f>MAXIFS(defense!$E$2:$E$3008,defense!$B$2:$B$3008,N$1,defense!$A$2:$A$3008,$A21)</f>
        <v>0</v>
      </c>
      <c r="M21" s="18">
        <f>MAX(0,MINUS(MINIFS(defense!$C$2:$C$3008,defense!$B$2:$B$3008,N$1,defense!$A$2:$A$3008,$A21),MAXIFS(tasks!$D$2:$D$21,tasks!$A$2:$A$21,N$1))/7)</f>
        <v>0</v>
      </c>
      <c r="N21" s="19">
        <f>L21*(6+4/(M21/2+1))*MAXIFS(tasks!$C$2:$C$21,tasks!$A$2:$A$21,N$1)/SUM(tasks!$C$2:$C$21)/10</f>
        <v>0</v>
      </c>
      <c r="O21" s="18">
        <f>MAXIFS(defense!$E$2:$E$3008,defense!$B$2:$B$3008,Q$1,defense!$A$2:$A$3008,$A21)</f>
        <v>0</v>
      </c>
      <c r="P21" s="18">
        <f>MAX(0,MINUS(MINIFS(defense!$C$2:$C$3008,defense!$B$2:$B$3008,Q$1,defense!$A$2:$A$3008,$A21),MAXIFS(tasks!$D$2:$D$21,tasks!$A$2:$A$21,Q$1))/7)</f>
        <v>0</v>
      </c>
      <c r="Q21" s="19">
        <f>O21*(6+4/(P21/2+1))*MAXIFS(tasks!$C$2:$C$21,tasks!$A$2:$A$21,Q$1)/SUM(tasks!$C$2:$C$21)/10</f>
        <v>0</v>
      </c>
      <c r="R21" s="18">
        <f>MAXIFS(defense!$E$2:$E$3008,defense!$B$2:$B$3008,T$1,defense!$A$2:$A$3008,$A21)</f>
        <v>0</v>
      </c>
      <c r="S21" s="18">
        <f>MAX(0,MINUS(MINIFS(defense!$C$2:$C$3008,defense!$B$2:$B$3008,T$1,defense!$A$2:$A$3008,$A21),MAXIFS(tasks!$D$2:$D$21,tasks!$A$2:$A$21,T$1))/7)</f>
        <v>0</v>
      </c>
      <c r="T21" s="19">
        <f>R21*(6+4/(S21/2+1))*MAXIFS(tasks!$C$2:$C$21,tasks!$A$2:$A$21,T$1)/SUM(tasks!$C$2:$C$21)/10</f>
        <v>0</v>
      </c>
      <c r="U21" s="18">
        <f>MAXIFS(defense!$E$2:$E$3008,defense!$B$2:$B$3008,W$1,defense!$A$2:$A$3008,$A21)</f>
        <v>0</v>
      </c>
      <c r="V21" s="18">
        <f>MAX(0,MINUS(MINIFS(defense!$C$2:$C$3008,defense!$B$2:$B$3008,W$1,defense!$A$2:$A$3008,$A21),MAXIFS(tasks!$D$2:$D$21,tasks!$A$2:$A$21,W$1))/7)</f>
        <v>0</v>
      </c>
      <c r="W21" s="18">
        <f>U21*(6+4/(V21/2+1))*MAXIFS(tasks!$C$2:$C$21,tasks!$A$2:$A$21,W$1)/SUM(tasks!$C$2:$C$21)/10</f>
        <v>0</v>
      </c>
      <c r="X21" s="20">
        <f t="shared" si="1"/>
        <v>0</v>
      </c>
    </row>
    <row r="22">
      <c r="A22" s="5" t="s">
        <v>29</v>
      </c>
      <c r="B22" s="6" t="s">
        <v>9</v>
      </c>
      <c r="C22" s="18">
        <f>MAXIFS(defense!$E$2:$E$3008,defense!$B$2:$B$3008,E$1,defense!$A$2:$A$3008,$A22)</f>
        <v>0</v>
      </c>
      <c r="D22" s="18">
        <f>MAX(0,MINUS(MINIFS(defense!$C$2:$C$3008,defense!$B$2:$B$3008,E$1,defense!$A$2:$A$3008,$A22),MAXIFS(tasks!$D$2:$D$21,tasks!$A$2:$A$21,E$1))/7)</f>
        <v>0</v>
      </c>
      <c r="E22" s="19">
        <f>C22*(6+4/(D22/2+1))*MAXIFS(tasks!$C$2:$C$21,tasks!$A$2:$A$21,E$1)/SUM(tasks!$C$2:$C$21)/10</f>
        <v>0</v>
      </c>
      <c r="F22" s="18">
        <f>MAXIFS(defense!$E$2:$E$3008,defense!$B$2:$B$3008,H$1,defense!$A$2:$A$3008,$A22)</f>
        <v>0</v>
      </c>
      <c r="G22" s="18">
        <f>MAX(0,MINUS(MINIFS(defense!$C$2:$C$3008,defense!$B$2:$B$3008,H$1,defense!$A$2:$A$3008,$A22),MAXIFS(tasks!$D$2:$D$21,tasks!$A$2:$A$21,H$1))/7)</f>
        <v>0</v>
      </c>
      <c r="H22" s="19">
        <f>F22*(6+4/(G22/2+1))*MAXIFS(tasks!$C$2:$C$21,tasks!$A$2:$A$21,H$1)/SUM(tasks!$C$2:$C$21)/10</f>
        <v>0</v>
      </c>
      <c r="I22" s="18">
        <f>MAXIFS(defense!$E$2:$E$3008,defense!$B$2:$B$3008,K$1,defense!$A$2:$A$3008,$A22)</f>
        <v>0</v>
      </c>
      <c r="J22" s="18">
        <f>MAX(0,MINUS(MINIFS(defense!$C$2:$C$3008,defense!$B$2:$B$3008,K$1,defense!$A$2:$A$3008,$A22),MAXIFS(tasks!$D$2:$D$21,tasks!$A$2:$A$21,K$1))/7)</f>
        <v>0</v>
      </c>
      <c r="K22" s="19">
        <f>I22*(6+4/(J22/2+1))*MAXIFS(tasks!$C$2:$C$21,tasks!$A$2:$A$21,K$1)/SUM(tasks!$C$2:$C$21)/10</f>
        <v>0</v>
      </c>
      <c r="L22" s="18">
        <f>MAXIFS(defense!$E$2:$E$3008,defense!$B$2:$B$3008,N$1,defense!$A$2:$A$3008,$A22)</f>
        <v>0</v>
      </c>
      <c r="M22" s="18">
        <f>MAX(0,MINUS(MINIFS(defense!$C$2:$C$3008,defense!$B$2:$B$3008,N$1,defense!$A$2:$A$3008,$A22),MAXIFS(tasks!$D$2:$D$21,tasks!$A$2:$A$21,N$1))/7)</f>
        <v>0</v>
      </c>
      <c r="N22" s="19">
        <f>L22*(6+4/(M22/2+1))*MAXIFS(tasks!$C$2:$C$21,tasks!$A$2:$A$21,N$1)/SUM(tasks!$C$2:$C$21)/10</f>
        <v>0</v>
      </c>
      <c r="O22" s="18">
        <f>MAXIFS(defense!$E$2:$E$3008,defense!$B$2:$B$3008,Q$1,defense!$A$2:$A$3008,$A22)</f>
        <v>0</v>
      </c>
      <c r="P22" s="18">
        <f>MAX(0,MINUS(MINIFS(defense!$C$2:$C$3008,defense!$B$2:$B$3008,Q$1,defense!$A$2:$A$3008,$A22),MAXIFS(tasks!$D$2:$D$21,tasks!$A$2:$A$21,Q$1))/7)</f>
        <v>0</v>
      </c>
      <c r="Q22" s="19">
        <f>O22*(6+4/(P22/2+1))*MAXIFS(tasks!$C$2:$C$21,tasks!$A$2:$A$21,Q$1)/SUM(tasks!$C$2:$C$21)/10</f>
        <v>0</v>
      </c>
      <c r="R22" s="18">
        <f>MAXIFS(defense!$E$2:$E$3008,defense!$B$2:$B$3008,T$1,defense!$A$2:$A$3008,$A22)</f>
        <v>0</v>
      </c>
      <c r="S22" s="18">
        <f>MAX(0,MINUS(MINIFS(defense!$C$2:$C$3008,defense!$B$2:$B$3008,T$1,defense!$A$2:$A$3008,$A22),MAXIFS(tasks!$D$2:$D$21,tasks!$A$2:$A$21,T$1))/7)</f>
        <v>0</v>
      </c>
      <c r="T22" s="19">
        <f>R22*(6+4/(S22/2+1))*MAXIFS(tasks!$C$2:$C$21,tasks!$A$2:$A$21,T$1)/SUM(tasks!$C$2:$C$21)/10</f>
        <v>0</v>
      </c>
      <c r="U22" s="18">
        <f>MAXIFS(defense!$E$2:$E$3008,defense!$B$2:$B$3008,W$1,defense!$A$2:$A$3008,$A22)</f>
        <v>0</v>
      </c>
      <c r="V22" s="18">
        <f>MAX(0,MINUS(MINIFS(defense!$C$2:$C$3008,defense!$B$2:$B$3008,W$1,defense!$A$2:$A$3008,$A22),MAXIFS(tasks!$D$2:$D$21,tasks!$A$2:$A$21,W$1))/7)</f>
        <v>0</v>
      </c>
      <c r="W22" s="18">
        <f>U22*(6+4/(V22/2+1))*MAXIFS(tasks!$C$2:$C$21,tasks!$A$2:$A$21,W$1)/SUM(tasks!$C$2:$C$21)/10</f>
        <v>0</v>
      </c>
      <c r="X22" s="20">
        <f t="shared" si="1"/>
        <v>0</v>
      </c>
    </row>
    <row r="23">
      <c r="A23" s="5" t="s">
        <v>30</v>
      </c>
      <c r="B23" s="6" t="s">
        <v>9</v>
      </c>
      <c r="C23" s="18">
        <f>MAXIFS(defense!$E$2:$E$3008,defense!$B$2:$B$3008,E$1,defense!$A$2:$A$3008,$A23)</f>
        <v>0</v>
      </c>
      <c r="D23" s="18">
        <f>MAX(0,MINUS(MINIFS(defense!$C$2:$C$3008,defense!$B$2:$B$3008,E$1,defense!$A$2:$A$3008,$A23),MAXIFS(tasks!$D$2:$D$21,tasks!$A$2:$A$21,E$1))/7)</f>
        <v>0</v>
      </c>
      <c r="E23" s="19">
        <f>C23*(6+4/(D23/2+1))*MAXIFS(tasks!$C$2:$C$21,tasks!$A$2:$A$21,E$1)/SUM(tasks!$C$2:$C$21)/10</f>
        <v>0</v>
      </c>
      <c r="F23" s="18">
        <f>MAXIFS(defense!$E$2:$E$3008,defense!$B$2:$B$3008,H$1,defense!$A$2:$A$3008,$A23)</f>
        <v>0</v>
      </c>
      <c r="G23" s="18">
        <f>MAX(0,MINUS(MINIFS(defense!$C$2:$C$3008,defense!$B$2:$B$3008,H$1,defense!$A$2:$A$3008,$A23),MAXIFS(tasks!$D$2:$D$21,tasks!$A$2:$A$21,H$1))/7)</f>
        <v>0</v>
      </c>
      <c r="H23" s="19">
        <f>F23*(6+4/(G23/2+1))*MAXIFS(tasks!$C$2:$C$21,tasks!$A$2:$A$21,H$1)/SUM(tasks!$C$2:$C$21)/10</f>
        <v>0</v>
      </c>
      <c r="I23" s="18">
        <f>MAXIFS(defense!$E$2:$E$3008,defense!$B$2:$B$3008,K$1,defense!$A$2:$A$3008,$A23)</f>
        <v>0</v>
      </c>
      <c r="J23" s="18">
        <f>MAX(0,MINUS(MINIFS(defense!$C$2:$C$3008,defense!$B$2:$B$3008,K$1,defense!$A$2:$A$3008,$A23),MAXIFS(tasks!$D$2:$D$21,tasks!$A$2:$A$21,K$1))/7)</f>
        <v>0</v>
      </c>
      <c r="K23" s="19">
        <f>I23*(6+4/(J23/2+1))*MAXIFS(tasks!$C$2:$C$21,tasks!$A$2:$A$21,K$1)/SUM(tasks!$C$2:$C$21)/10</f>
        <v>0</v>
      </c>
      <c r="L23" s="18">
        <f>MAXIFS(defense!$E$2:$E$3008,defense!$B$2:$B$3008,N$1,defense!$A$2:$A$3008,$A23)</f>
        <v>0</v>
      </c>
      <c r="M23" s="18">
        <f>MAX(0,MINUS(MINIFS(defense!$C$2:$C$3008,defense!$B$2:$B$3008,N$1,defense!$A$2:$A$3008,$A23),MAXIFS(tasks!$D$2:$D$21,tasks!$A$2:$A$21,N$1))/7)</f>
        <v>0</v>
      </c>
      <c r="N23" s="19">
        <f>L23*(6+4/(M23/2+1))*MAXIFS(tasks!$C$2:$C$21,tasks!$A$2:$A$21,N$1)/SUM(tasks!$C$2:$C$21)/10</f>
        <v>0</v>
      </c>
      <c r="O23" s="18">
        <f>MAXIFS(defense!$E$2:$E$3008,defense!$B$2:$B$3008,Q$1,defense!$A$2:$A$3008,$A23)</f>
        <v>0</v>
      </c>
      <c r="P23" s="18">
        <f>MAX(0,MINUS(MINIFS(defense!$C$2:$C$3008,defense!$B$2:$B$3008,Q$1,defense!$A$2:$A$3008,$A23),MAXIFS(tasks!$D$2:$D$21,tasks!$A$2:$A$21,Q$1))/7)</f>
        <v>0</v>
      </c>
      <c r="Q23" s="19">
        <f>O23*(6+4/(P23/2+1))*MAXIFS(tasks!$C$2:$C$21,tasks!$A$2:$A$21,Q$1)/SUM(tasks!$C$2:$C$21)/10</f>
        <v>0</v>
      </c>
      <c r="R23" s="18">
        <f>MAXIFS(defense!$E$2:$E$3008,defense!$B$2:$B$3008,T$1,defense!$A$2:$A$3008,$A23)</f>
        <v>0</v>
      </c>
      <c r="S23" s="18">
        <f>MAX(0,MINUS(MINIFS(defense!$C$2:$C$3008,defense!$B$2:$B$3008,T$1,defense!$A$2:$A$3008,$A23),MAXIFS(tasks!$D$2:$D$21,tasks!$A$2:$A$21,T$1))/7)</f>
        <v>0</v>
      </c>
      <c r="T23" s="19">
        <f>R23*(6+4/(S23/2+1))*MAXIFS(tasks!$C$2:$C$21,tasks!$A$2:$A$21,T$1)/SUM(tasks!$C$2:$C$21)/10</f>
        <v>0</v>
      </c>
      <c r="U23" s="18">
        <f>MAXIFS(defense!$E$2:$E$3008,defense!$B$2:$B$3008,W$1,defense!$A$2:$A$3008,$A23)</f>
        <v>0</v>
      </c>
      <c r="V23" s="18">
        <f>MAX(0,MINUS(MINIFS(defense!$C$2:$C$3008,defense!$B$2:$B$3008,W$1,defense!$A$2:$A$3008,$A23),MAXIFS(tasks!$D$2:$D$21,tasks!$A$2:$A$21,W$1))/7)</f>
        <v>0</v>
      </c>
      <c r="W23" s="18">
        <f>U23*(6+4/(V23/2+1))*MAXIFS(tasks!$C$2:$C$21,tasks!$A$2:$A$21,W$1)/SUM(tasks!$C$2:$C$21)/10</f>
        <v>0</v>
      </c>
      <c r="X23" s="20">
        <f t="shared" si="1"/>
        <v>0</v>
      </c>
    </row>
    <row r="24">
      <c r="A24" s="5" t="s">
        <v>31</v>
      </c>
      <c r="B24" s="6" t="s">
        <v>9</v>
      </c>
      <c r="C24" s="18">
        <f>MAXIFS(defense!$E$2:$E$3008,defense!$B$2:$B$3008,E$1,defense!$A$2:$A$3008,$A24)</f>
        <v>60</v>
      </c>
      <c r="D24" s="18">
        <f>MAX(0,MINUS(MINIFS(defense!$C$2:$C$3008,defense!$B$2:$B$3008,E$1,defense!$A$2:$A$3008,$A24),MAXIFS(tasks!$D$2:$D$21,tasks!$A$2:$A$21,E$1))/7)</f>
        <v>0</v>
      </c>
      <c r="E24" s="19">
        <f>C24*(6+4/(D24/2+1))*MAXIFS(tasks!$C$2:$C$21,tasks!$A$2:$A$21,E$1)/SUM(tasks!$C$2:$C$21)/10</f>
        <v>8.571428571</v>
      </c>
      <c r="F24" s="18">
        <f>MAXIFS(defense!$E$2:$E$3008,defense!$B$2:$B$3008,H$1,defense!$A$2:$A$3008,$A24)</f>
        <v>0</v>
      </c>
      <c r="G24" s="18">
        <f>MAX(0,MINUS(MINIFS(defense!$C$2:$C$3008,defense!$B$2:$B$3008,H$1,defense!$A$2:$A$3008,$A24),MAXIFS(tasks!$D$2:$D$21,tasks!$A$2:$A$21,H$1))/7)</f>
        <v>0</v>
      </c>
      <c r="H24" s="19">
        <f>F24*(6+4/(G24/2+1))*MAXIFS(tasks!$C$2:$C$21,tasks!$A$2:$A$21,H$1)/SUM(tasks!$C$2:$C$21)/10</f>
        <v>0</v>
      </c>
      <c r="I24" s="18">
        <f>MAXIFS(defense!$E$2:$E$3008,defense!$B$2:$B$3008,K$1,defense!$A$2:$A$3008,$A24)</f>
        <v>0</v>
      </c>
      <c r="J24" s="18">
        <f>MAX(0,MINUS(MINIFS(defense!$C$2:$C$3008,defense!$B$2:$B$3008,K$1,defense!$A$2:$A$3008,$A24),MAXIFS(tasks!$D$2:$D$21,tasks!$A$2:$A$21,K$1))/7)</f>
        <v>0</v>
      </c>
      <c r="K24" s="19">
        <f>I24*(6+4/(J24/2+1))*MAXIFS(tasks!$C$2:$C$21,tasks!$A$2:$A$21,K$1)/SUM(tasks!$C$2:$C$21)/10</f>
        <v>0</v>
      </c>
      <c r="L24" s="18">
        <f>MAXIFS(defense!$E$2:$E$3008,defense!$B$2:$B$3008,N$1,defense!$A$2:$A$3008,$A24)</f>
        <v>0</v>
      </c>
      <c r="M24" s="18">
        <f>MAX(0,MINUS(MINIFS(defense!$C$2:$C$3008,defense!$B$2:$B$3008,N$1,defense!$A$2:$A$3008,$A24),MAXIFS(tasks!$D$2:$D$21,tasks!$A$2:$A$21,N$1))/7)</f>
        <v>0</v>
      </c>
      <c r="N24" s="19">
        <f>L24*(6+4/(M24/2+1))*MAXIFS(tasks!$C$2:$C$21,tasks!$A$2:$A$21,N$1)/SUM(tasks!$C$2:$C$21)/10</f>
        <v>0</v>
      </c>
      <c r="O24" s="18">
        <f>MAXIFS(defense!$E$2:$E$3008,defense!$B$2:$B$3008,Q$1,defense!$A$2:$A$3008,$A24)</f>
        <v>0</v>
      </c>
      <c r="P24" s="18">
        <f>MAX(0,MINUS(MINIFS(defense!$C$2:$C$3008,defense!$B$2:$B$3008,Q$1,defense!$A$2:$A$3008,$A24),MAXIFS(tasks!$D$2:$D$21,tasks!$A$2:$A$21,Q$1))/7)</f>
        <v>0</v>
      </c>
      <c r="Q24" s="19">
        <f>O24*(6+4/(P24/2+1))*MAXIFS(tasks!$C$2:$C$21,tasks!$A$2:$A$21,Q$1)/SUM(tasks!$C$2:$C$21)/10</f>
        <v>0</v>
      </c>
      <c r="R24" s="18">
        <f>MAXIFS(defense!$E$2:$E$3008,defense!$B$2:$B$3008,T$1,defense!$A$2:$A$3008,$A24)</f>
        <v>0</v>
      </c>
      <c r="S24" s="18">
        <f>MAX(0,MINUS(MINIFS(defense!$C$2:$C$3008,defense!$B$2:$B$3008,T$1,defense!$A$2:$A$3008,$A24),MAXIFS(tasks!$D$2:$D$21,tasks!$A$2:$A$21,T$1))/7)</f>
        <v>0</v>
      </c>
      <c r="T24" s="19">
        <f>R24*(6+4/(S24/2+1))*MAXIFS(tasks!$C$2:$C$21,tasks!$A$2:$A$21,T$1)/SUM(tasks!$C$2:$C$21)/10</f>
        <v>0</v>
      </c>
      <c r="U24" s="18">
        <f>MAXIFS(defense!$E$2:$E$3008,defense!$B$2:$B$3008,W$1,defense!$A$2:$A$3008,$A24)</f>
        <v>0</v>
      </c>
      <c r="V24" s="18">
        <f>MAX(0,MINUS(MINIFS(defense!$C$2:$C$3008,defense!$B$2:$B$3008,W$1,defense!$A$2:$A$3008,$A24),MAXIFS(tasks!$D$2:$D$21,tasks!$A$2:$A$21,W$1))/7)</f>
        <v>0</v>
      </c>
      <c r="W24" s="18">
        <f>U24*(6+4/(V24/2+1))*MAXIFS(tasks!$C$2:$C$21,tasks!$A$2:$A$21,W$1)/SUM(tasks!$C$2:$C$21)/10</f>
        <v>0</v>
      </c>
      <c r="X24" s="20">
        <f t="shared" si="1"/>
        <v>8.571428571</v>
      </c>
    </row>
    <row r="25">
      <c r="A25" s="5" t="s">
        <v>32</v>
      </c>
      <c r="B25" s="6" t="s">
        <v>9</v>
      </c>
      <c r="C25" s="18">
        <f>MAXIFS(defense!$E$2:$E$3008,defense!$B$2:$B$3008,E$1,defense!$A$2:$A$3008,$A25)</f>
        <v>0</v>
      </c>
      <c r="D25" s="18">
        <f>MAX(0,MINUS(MINIFS(defense!$C$2:$C$3008,defense!$B$2:$B$3008,E$1,defense!$A$2:$A$3008,$A25),MAXIFS(tasks!$D$2:$D$21,tasks!$A$2:$A$21,E$1))/7)</f>
        <v>0</v>
      </c>
      <c r="E25" s="19">
        <f>C25*(6+4/(D25/2+1))*MAXIFS(tasks!$C$2:$C$21,tasks!$A$2:$A$21,E$1)/SUM(tasks!$C$2:$C$21)/10</f>
        <v>0</v>
      </c>
      <c r="F25" s="18">
        <f>MAXIFS(defense!$E$2:$E$3008,defense!$B$2:$B$3008,H$1,defense!$A$2:$A$3008,$A25)</f>
        <v>0</v>
      </c>
      <c r="G25" s="18">
        <f>MAX(0,MINUS(MINIFS(defense!$C$2:$C$3008,defense!$B$2:$B$3008,H$1,defense!$A$2:$A$3008,$A25),MAXIFS(tasks!$D$2:$D$21,tasks!$A$2:$A$21,H$1))/7)</f>
        <v>0</v>
      </c>
      <c r="H25" s="19">
        <f>F25*(6+4/(G25/2+1))*MAXIFS(tasks!$C$2:$C$21,tasks!$A$2:$A$21,H$1)/SUM(tasks!$C$2:$C$21)/10</f>
        <v>0</v>
      </c>
      <c r="I25" s="18">
        <f>MAXIFS(defense!$E$2:$E$3008,defense!$B$2:$B$3008,K$1,defense!$A$2:$A$3008,$A25)</f>
        <v>0</v>
      </c>
      <c r="J25" s="18">
        <f>MAX(0,MINUS(MINIFS(defense!$C$2:$C$3008,defense!$B$2:$B$3008,K$1,defense!$A$2:$A$3008,$A25),MAXIFS(tasks!$D$2:$D$21,tasks!$A$2:$A$21,K$1))/7)</f>
        <v>0</v>
      </c>
      <c r="K25" s="19">
        <f>I25*(6+4/(J25/2+1))*MAXIFS(tasks!$C$2:$C$21,tasks!$A$2:$A$21,K$1)/SUM(tasks!$C$2:$C$21)/10</f>
        <v>0</v>
      </c>
      <c r="L25" s="18">
        <f>MAXIFS(defense!$E$2:$E$3008,defense!$B$2:$B$3008,N$1,defense!$A$2:$A$3008,$A25)</f>
        <v>0</v>
      </c>
      <c r="M25" s="18">
        <f>MAX(0,MINUS(MINIFS(defense!$C$2:$C$3008,defense!$B$2:$B$3008,N$1,defense!$A$2:$A$3008,$A25),MAXIFS(tasks!$D$2:$D$21,tasks!$A$2:$A$21,N$1))/7)</f>
        <v>0</v>
      </c>
      <c r="N25" s="19">
        <f>L25*(6+4/(M25/2+1))*MAXIFS(tasks!$C$2:$C$21,tasks!$A$2:$A$21,N$1)/SUM(tasks!$C$2:$C$21)/10</f>
        <v>0</v>
      </c>
      <c r="O25" s="18">
        <f>MAXIFS(defense!$E$2:$E$3008,defense!$B$2:$B$3008,Q$1,defense!$A$2:$A$3008,$A25)</f>
        <v>0</v>
      </c>
      <c r="P25" s="18">
        <f>MAX(0,MINUS(MINIFS(defense!$C$2:$C$3008,defense!$B$2:$B$3008,Q$1,defense!$A$2:$A$3008,$A25),MAXIFS(tasks!$D$2:$D$21,tasks!$A$2:$A$21,Q$1))/7)</f>
        <v>0</v>
      </c>
      <c r="Q25" s="19">
        <f>O25*(6+4/(P25/2+1))*MAXIFS(tasks!$C$2:$C$21,tasks!$A$2:$A$21,Q$1)/SUM(tasks!$C$2:$C$21)/10</f>
        <v>0</v>
      </c>
      <c r="R25" s="18">
        <f>MAXIFS(defense!$E$2:$E$3008,defense!$B$2:$B$3008,T$1,defense!$A$2:$A$3008,$A25)</f>
        <v>0</v>
      </c>
      <c r="S25" s="18">
        <f>MAX(0,MINUS(MINIFS(defense!$C$2:$C$3008,defense!$B$2:$B$3008,T$1,defense!$A$2:$A$3008,$A25),MAXIFS(tasks!$D$2:$D$21,tasks!$A$2:$A$21,T$1))/7)</f>
        <v>0</v>
      </c>
      <c r="T25" s="19">
        <f>R25*(6+4/(S25/2+1))*MAXIFS(tasks!$C$2:$C$21,tasks!$A$2:$A$21,T$1)/SUM(tasks!$C$2:$C$21)/10</f>
        <v>0</v>
      </c>
      <c r="U25" s="18">
        <f>MAXIFS(defense!$E$2:$E$3008,defense!$B$2:$B$3008,W$1,defense!$A$2:$A$3008,$A25)</f>
        <v>0</v>
      </c>
      <c r="V25" s="18">
        <f>MAX(0,MINUS(MINIFS(defense!$C$2:$C$3008,defense!$B$2:$B$3008,W$1,defense!$A$2:$A$3008,$A25),MAXIFS(tasks!$D$2:$D$21,tasks!$A$2:$A$21,W$1))/7)</f>
        <v>0</v>
      </c>
      <c r="W25" s="18">
        <f>U25*(6+4/(V25/2+1))*MAXIFS(tasks!$C$2:$C$21,tasks!$A$2:$A$21,W$1)/SUM(tasks!$C$2:$C$21)/10</f>
        <v>0</v>
      </c>
      <c r="X25" s="20">
        <f t="shared" si="1"/>
        <v>0</v>
      </c>
    </row>
    <row r="26">
      <c r="A26" s="5" t="s">
        <v>33</v>
      </c>
      <c r="B26" s="6" t="s">
        <v>9</v>
      </c>
      <c r="C26" s="18">
        <f>MAXIFS(defense!$E$2:$E$3008,defense!$B$2:$B$3008,E$1,defense!$A$2:$A$3008,$A26)</f>
        <v>0</v>
      </c>
      <c r="D26" s="18">
        <f>MAX(0,MINUS(MINIFS(defense!$C$2:$C$3008,defense!$B$2:$B$3008,E$1,defense!$A$2:$A$3008,$A26),MAXIFS(tasks!$D$2:$D$21,tasks!$A$2:$A$21,E$1))/7)</f>
        <v>0</v>
      </c>
      <c r="E26" s="19">
        <f>C26*(6+4/(D26/2+1))*MAXIFS(tasks!$C$2:$C$21,tasks!$A$2:$A$21,E$1)/SUM(tasks!$C$2:$C$21)/10</f>
        <v>0</v>
      </c>
      <c r="F26" s="18">
        <f>MAXIFS(defense!$E$2:$E$3008,defense!$B$2:$B$3008,H$1,defense!$A$2:$A$3008,$A26)</f>
        <v>0</v>
      </c>
      <c r="G26" s="18">
        <f>MAX(0,MINUS(MINIFS(defense!$C$2:$C$3008,defense!$B$2:$B$3008,H$1,defense!$A$2:$A$3008,$A26),MAXIFS(tasks!$D$2:$D$21,tasks!$A$2:$A$21,H$1))/7)</f>
        <v>0</v>
      </c>
      <c r="H26" s="19">
        <f>F26*(6+4/(G26/2+1))*MAXIFS(tasks!$C$2:$C$21,tasks!$A$2:$A$21,H$1)/SUM(tasks!$C$2:$C$21)/10</f>
        <v>0</v>
      </c>
      <c r="I26" s="18">
        <f>MAXIFS(defense!$E$2:$E$3008,defense!$B$2:$B$3008,K$1,defense!$A$2:$A$3008,$A26)</f>
        <v>0</v>
      </c>
      <c r="J26" s="18">
        <f>MAX(0,MINUS(MINIFS(defense!$C$2:$C$3008,defense!$B$2:$B$3008,K$1,defense!$A$2:$A$3008,$A26),MAXIFS(tasks!$D$2:$D$21,tasks!$A$2:$A$21,K$1))/7)</f>
        <v>0</v>
      </c>
      <c r="K26" s="19">
        <f>I26*(6+4/(J26/2+1))*MAXIFS(tasks!$C$2:$C$21,tasks!$A$2:$A$21,K$1)/SUM(tasks!$C$2:$C$21)/10</f>
        <v>0</v>
      </c>
      <c r="L26" s="18">
        <f>MAXIFS(defense!$E$2:$E$3008,defense!$B$2:$B$3008,N$1,defense!$A$2:$A$3008,$A26)</f>
        <v>0</v>
      </c>
      <c r="M26" s="18">
        <f>MAX(0,MINUS(MINIFS(defense!$C$2:$C$3008,defense!$B$2:$B$3008,N$1,defense!$A$2:$A$3008,$A26),MAXIFS(tasks!$D$2:$D$21,tasks!$A$2:$A$21,N$1))/7)</f>
        <v>0</v>
      </c>
      <c r="N26" s="19">
        <f>L26*(6+4/(M26/2+1))*MAXIFS(tasks!$C$2:$C$21,tasks!$A$2:$A$21,N$1)/SUM(tasks!$C$2:$C$21)/10</f>
        <v>0</v>
      </c>
      <c r="O26" s="18">
        <f>MAXIFS(defense!$E$2:$E$3008,defense!$B$2:$B$3008,Q$1,defense!$A$2:$A$3008,$A26)</f>
        <v>0</v>
      </c>
      <c r="P26" s="18">
        <f>MAX(0,MINUS(MINIFS(defense!$C$2:$C$3008,defense!$B$2:$B$3008,Q$1,defense!$A$2:$A$3008,$A26),MAXIFS(tasks!$D$2:$D$21,tasks!$A$2:$A$21,Q$1))/7)</f>
        <v>0</v>
      </c>
      <c r="Q26" s="19">
        <f>O26*(6+4/(P26/2+1))*MAXIFS(tasks!$C$2:$C$21,tasks!$A$2:$A$21,Q$1)/SUM(tasks!$C$2:$C$21)/10</f>
        <v>0</v>
      </c>
      <c r="R26" s="18">
        <f>MAXIFS(defense!$E$2:$E$3008,defense!$B$2:$B$3008,T$1,defense!$A$2:$A$3008,$A26)</f>
        <v>0</v>
      </c>
      <c r="S26" s="18">
        <f>MAX(0,MINUS(MINIFS(defense!$C$2:$C$3008,defense!$B$2:$B$3008,T$1,defense!$A$2:$A$3008,$A26),MAXIFS(tasks!$D$2:$D$21,tasks!$A$2:$A$21,T$1))/7)</f>
        <v>0</v>
      </c>
      <c r="T26" s="19">
        <f>R26*(6+4/(S26/2+1))*MAXIFS(tasks!$C$2:$C$21,tasks!$A$2:$A$21,T$1)/SUM(tasks!$C$2:$C$21)/10</f>
        <v>0</v>
      </c>
      <c r="U26" s="18">
        <f>MAXIFS(defense!$E$2:$E$3008,defense!$B$2:$B$3008,W$1,defense!$A$2:$A$3008,$A26)</f>
        <v>0</v>
      </c>
      <c r="V26" s="18">
        <f>MAX(0,MINUS(MINIFS(defense!$C$2:$C$3008,defense!$B$2:$B$3008,W$1,defense!$A$2:$A$3008,$A26),MAXIFS(tasks!$D$2:$D$21,tasks!$A$2:$A$21,W$1))/7)</f>
        <v>0</v>
      </c>
      <c r="W26" s="18">
        <f>U26*(6+4/(V26/2+1))*MAXIFS(tasks!$C$2:$C$21,tasks!$A$2:$A$21,W$1)/SUM(tasks!$C$2:$C$21)/10</f>
        <v>0</v>
      </c>
      <c r="X26" s="20">
        <f t="shared" si="1"/>
        <v>0</v>
      </c>
    </row>
    <row r="27">
      <c r="A27" s="5" t="s">
        <v>34</v>
      </c>
      <c r="B27" s="6" t="s">
        <v>35</v>
      </c>
      <c r="C27" s="18">
        <f>MAXIFS(defense!$E$2:$E$3008,defense!$B$2:$B$3008,E$1,defense!$A$2:$A$3008,$A27)</f>
        <v>0</v>
      </c>
      <c r="D27" s="18">
        <f>MAX(0,MINUS(MINIFS(defense!$C$2:$C$3008,defense!$B$2:$B$3008,E$1,defense!$A$2:$A$3008,$A27),MAXIFS(tasks!$D$2:$D$21,tasks!$A$2:$A$21,E$1))/7)</f>
        <v>0</v>
      </c>
      <c r="E27" s="19">
        <f>C27*(6+4/(D27/2+1))*MAXIFS(tasks!$C$2:$C$21,tasks!$A$2:$A$21,E$1)/SUM(tasks!$C$2:$C$21)/10</f>
        <v>0</v>
      </c>
      <c r="F27" s="18">
        <f>MAXIFS(defense!$E$2:$E$3008,defense!$B$2:$B$3008,H$1,defense!$A$2:$A$3008,$A27)</f>
        <v>0</v>
      </c>
      <c r="G27" s="18">
        <f>MAX(0,MINUS(MINIFS(defense!$C$2:$C$3008,defense!$B$2:$B$3008,H$1,defense!$A$2:$A$3008,$A27),MAXIFS(tasks!$D$2:$D$21,tasks!$A$2:$A$21,H$1))/7)</f>
        <v>0</v>
      </c>
      <c r="H27" s="19">
        <f>F27*(6+4/(G27/2+1))*MAXIFS(tasks!$C$2:$C$21,tasks!$A$2:$A$21,H$1)/SUM(tasks!$C$2:$C$21)/10</f>
        <v>0</v>
      </c>
      <c r="I27" s="18">
        <f>MAXIFS(defense!$E$2:$E$3008,defense!$B$2:$B$3008,K$1,defense!$A$2:$A$3008,$A27)</f>
        <v>0</v>
      </c>
      <c r="J27" s="18">
        <f>MAX(0,MINUS(MINIFS(defense!$C$2:$C$3008,defense!$B$2:$B$3008,K$1,defense!$A$2:$A$3008,$A27),MAXIFS(tasks!$D$2:$D$21,tasks!$A$2:$A$21,K$1))/7)</f>
        <v>0</v>
      </c>
      <c r="K27" s="19">
        <f>I27*(6+4/(J27/2+1))*MAXIFS(tasks!$C$2:$C$21,tasks!$A$2:$A$21,K$1)/SUM(tasks!$C$2:$C$21)/10</f>
        <v>0</v>
      </c>
      <c r="L27" s="18">
        <f>MAXIFS(defense!$E$2:$E$3008,defense!$B$2:$B$3008,N$1,defense!$A$2:$A$3008,$A27)</f>
        <v>0</v>
      </c>
      <c r="M27" s="18">
        <f>MAX(0,MINUS(MINIFS(defense!$C$2:$C$3008,defense!$B$2:$B$3008,N$1,defense!$A$2:$A$3008,$A27),MAXIFS(tasks!$D$2:$D$21,tasks!$A$2:$A$21,N$1))/7)</f>
        <v>0</v>
      </c>
      <c r="N27" s="19">
        <f>L27*(6+4/(M27/2+1))*MAXIFS(tasks!$C$2:$C$21,tasks!$A$2:$A$21,N$1)/SUM(tasks!$C$2:$C$21)/10</f>
        <v>0</v>
      </c>
      <c r="O27" s="18">
        <f>MAXIFS(defense!$E$2:$E$3008,defense!$B$2:$B$3008,Q$1,defense!$A$2:$A$3008,$A27)</f>
        <v>0</v>
      </c>
      <c r="P27" s="18">
        <f>MAX(0,MINUS(MINIFS(defense!$C$2:$C$3008,defense!$B$2:$B$3008,Q$1,defense!$A$2:$A$3008,$A27),MAXIFS(tasks!$D$2:$D$21,tasks!$A$2:$A$21,Q$1))/7)</f>
        <v>0</v>
      </c>
      <c r="Q27" s="19">
        <f>O27*(6+4/(P27/2+1))*MAXIFS(tasks!$C$2:$C$21,tasks!$A$2:$A$21,Q$1)/SUM(tasks!$C$2:$C$21)/10</f>
        <v>0</v>
      </c>
      <c r="R27" s="18">
        <f>MAXIFS(defense!$E$2:$E$3008,defense!$B$2:$B$3008,T$1,defense!$A$2:$A$3008,$A27)</f>
        <v>0</v>
      </c>
      <c r="S27" s="18">
        <f>MAX(0,MINUS(MINIFS(defense!$C$2:$C$3008,defense!$B$2:$B$3008,T$1,defense!$A$2:$A$3008,$A27),MAXIFS(tasks!$D$2:$D$21,tasks!$A$2:$A$21,T$1))/7)</f>
        <v>0</v>
      </c>
      <c r="T27" s="19">
        <f>R27*(6+4/(S27/2+1))*MAXIFS(tasks!$C$2:$C$21,tasks!$A$2:$A$21,T$1)/SUM(tasks!$C$2:$C$21)/10</f>
        <v>0</v>
      </c>
      <c r="U27" s="18">
        <f>MAXIFS(defense!$E$2:$E$3008,defense!$B$2:$B$3008,W$1,defense!$A$2:$A$3008,$A27)</f>
        <v>0</v>
      </c>
      <c r="V27" s="18">
        <f>MAX(0,MINUS(MINIFS(defense!$C$2:$C$3008,defense!$B$2:$B$3008,W$1,defense!$A$2:$A$3008,$A27),MAXIFS(tasks!$D$2:$D$21,tasks!$A$2:$A$21,W$1))/7)</f>
        <v>0</v>
      </c>
      <c r="W27" s="18">
        <f>U27*(6+4/(V27/2+1))*MAXIFS(tasks!$C$2:$C$21,tasks!$A$2:$A$21,W$1)/SUM(tasks!$C$2:$C$21)/10</f>
        <v>0</v>
      </c>
      <c r="X27" s="20">
        <f t="shared" si="1"/>
        <v>0</v>
      </c>
    </row>
    <row r="28">
      <c r="A28" s="5" t="s">
        <v>36</v>
      </c>
      <c r="B28" s="6" t="s">
        <v>35</v>
      </c>
      <c r="C28" s="18">
        <f>MAXIFS(defense!$E$2:$E$3008,defense!$B$2:$B$3008,E$1,defense!$A$2:$A$3008,$A28)</f>
        <v>0</v>
      </c>
      <c r="D28" s="18">
        <f>MAX(0,MINUS(MINIFS(defense!$C$2:$C$3008,defense!$B$2:$B$3008,E$1,defense!$A$2:$A$3008,$A28),MAXIFS(tasks!$D$2:$D$21,tasks!$A$2:$A$21,E$1))/7)</f>
        <v>0</v>
      </c>
      <c r="E28" s="19">
        <f>C28*(6+4/(D28/2+1))*MAXIFS(tasks!$C$2:$C$21,tasks!$A$2:$A$21,E$1)/SUM(tasks!$C$2:$C$21)/10</f>
        <v>0</v>
      </c>
      <c r="F28" s="18">
        <f>MAXIFS(defense!$E$2:$E$3008,defense!$B$2:$B$3008,H$1,defense!$A$2:$A$3008,$A28)</f>
        <v>0</v>
      </c>
      <c r="G28" s="18">
        <f>MAX(0,MINUS(MINIFS(defense!$C$2:$C$3008,defense!$B$2:$B$3008,H$1,defense!$A$2:$A$3008,$A28),MAXIFS(tasks!$D$2:$D$21,tasks!$A$2:$A$21,H$1))/7)</f>
        <v>0</v>
      </c>
      <c r="H28" s="19">
        <f>F28*(6+4/(G28/2+1))*MAXIFS(tasks!$C$2:$C$21,tasks!$A$2:$A$21,H$1)/SUM(tasks!$C$2:$C$21)/10</f>
        <v>0</v>
      </c>
      <c r="I28" s="18">
        <f>MAXIFS(defense!$E$2:$E$3008,defense!$B$2:$B$3008,K$1,defense!$A$2:$A$3008,$A28)</f>
        <v>0</v>
      </c>
      <c r="J28" s="18">
        <f>MAX(0,MINUS(MINIFS(defense!$C$2:$C$3008,defense!$B$2:$B$3008,K$1,defense!$A$2:$A$3008,$A28),MAXIFS(tasks!$D$2:$D$21,tasks!$A$2:$A$21,K$1))/7)</f>
        <v>0</v>
      </c>
      <c r="K28" s="19">
        <f>I28*(6+4/(J28/2+1))*MAXIFS(tasks!$C$2:$C$21,tasks!$A$2:$A$21,K$1)/SUM(tasks!$C$2:$C$21)/10</f>
        <v>0</v>
      </c>
      <c r="L28" s="18">
        <f>MAXIFS(defense!$E$2:$E$3008,defense!$B$2:$B$3008,N$1,defense!$A$2:$A$3008,$A28)</f>
        <v>0</v>
      </c>
      <c r="M28" s="18">
        <f>MAX(0,MINUS(MINIFS(defense!$C$2:$C$3008,defense!$B$2:$B$3008,N$1,defense!$A$2:$A$3008,$A28),MAXIFS(tasks!$D$2:$D$21,tasks!$A$2:$A$21,N$1))/7)</f>
        <v>0</v>
      </c>
      <c r="N28" s="19">
        <f>L28*(6+4/(M28/2+1))*MAXIFS(tasks!$C$2:$C$21,tasks!$A$2:$A$21,N$1)/SUM(tasks!$C$2:$C$21)/10</f>
        <v>0</v>
      </c>
      <c r="O28" s="18">
        <f>MAXIFS(defense!$E$2:$E$3008,defense!$B$2:$B$3008,Q$1,defense!$A$2:$A$3008,$A28)</f>
        <v>0</v>
      </c>
      <c r="P28" s="18">
        <f>MAX(0,MINUS(MINIFS(defense!$C$2:$C$3008,defense!$B$2:$B$3008,Q$1,defense!$A$2:$A$3008,$A28),MAXIFS(tasks!$D$2:$D$21,tasks!$A$2:$A$21,Q$1))/7)</f>
        <v>0</v>
      </c>
      <c r="Q28" s="19">
        <f>O28*(6+4/(P28/2+1))*MAXIFS(tasks!$C$2:$C$21,tasks!$A$2:$A$21,Q$1)/SUM(tasks!$C$2:$C$21)/10</f>
        <v>0</v>
      </c>
      <c r="R28" s="18">
        <f>MAXIFS(defense!$E$2:$E$3008,defense!$B$2:$B$3008,T$1,defense!$A$2:$A$3008,$A28)</f>
        <v>0</v>
      </c>
      <c r="S28" s="18">
        <f>MAX(0,MINUS(MINIFS(defense!$C$2:$C$3008,defense!$B$2:$B$3008,T$1,defense!$A$2:$A$3008,$A28),MAXIFS(tasks!$D$2:$D$21,tasks!$A$2:$A$21,T$1))/7)</f>
        <v>0</v>
      </c>
      <c r="T28" s="19">
        <f>R28*(6+4/(S28/2+1))*MAXIFS(tasks!$C$2:$C$21,tasks!$A$2:$A$21,T$1)/SUM(tasks!$C$2:$C$21)/10</f>
        <v>0</v>
      </c>
      <c r="U28" s="18">
        <f>MAXIFS(defense!$E$2:$E$3008,defense!$B$2:$B$3008,W$1,defense!$A$2:$A$3008,$A28)</f>
        <v>0</v>
      </c>
      <c r="V28" s="18">
        <f>MAX(0,MINUS(MINIFS(defense!$C$2:$C$3008,defense!$B$2:$B$3008,W$1,defense!$A$2:$A$3008,$A28),MAXIFS(tasks!$D$2:$D$21,tasks!$A$2:$A$21,W$1))/7)</f>
        <v>0</v>
      </c>
      <c r="W28" s="18">
        <f>U28*(6+4/(V28/2+1))*MAXIFS(tasks!$C$2:$C$21,tasks!$A$2:$A$21,W$1)/SUM(tasks!$C$2:$C$21)/10</f>
        <v>0</v>
      </c>
      <c r="X28" s="20">
        <f t="shared" si="1"/>
        <v>0</v>
      </c>
    </row>
    <row r="29">
      <c r="A29" s="5" t="s">
        <v>37</v>
      </c>
      <c r="B29" s="6" t="s">
        <v>35</v>
      </c>
      <c r="C29" s="18">
        <f>MAXIFS(defense!$E$2:$E$3008,defense!$B$2:$B$3008,E$1,defense!$A$2:$A$3008,$A29)</f>
        <v>0</v>
      </c>
      <c r="D29" s="18">
        <f>MAX(0,MINUS(MINIFS(defense!$C$2:$C$3008,defense!$B$2:$B$3008,E$1,defense!$A$2:$A$3008,$A29),MAXIFS(tasks!$D$2:$D$21,tasks!$A$2:$A$21,E$1))/7)</f>
        <v>0</v>
      </c>
      <c r="E29" s="19">
        <f>C29*(6+4/(D29/2+1))*MAXIFS(tasks!$C$2:$C$21,tasks!$A$2:$A$21,E$1)/SUM(tasks!$C$2:$C$21)/10</f>
        <v>0</v>
      </c>
      <c r="F29" s="18">
        <f>MAXIFS(defense!$E$2:$E$3008,defense!$B$2:$B$3008,H$1,defense!$A$2:$A$3008,$A29)</f>
        <v>0</v>
      </c>
      <c r="G29" s="18">
        <f>MAX(0,MINUS(MINIFS(defense!$C$2:$C$3008,defense!$B$2:$B$3008,H$1,defense!$A$2:$A$3008,$A29),MAXIFS(tasks!$D$2:$D$21,tasks!$A$2:$A$21,H$1))/7)</f>
        <v>0</v>
      </c>
      <c r="H29" s="19">
        <f>F29*(6+4/(G29/2+1))*MAXIFS(tasks!$C$2:$C$21,tasks!$A$2:$A$21,H$1)/SUM(tasks!$C$2:$C$21)/10</f>
        <v>0</v>
      </c>
      <c r="I29" s="18">
        <f>MAXIFS(defense!$E$2:$E$3008,defense!$B$2:$B$3008,K$1,defense!$A$2:$A$3008,$A29)</f>
        <v>0</v>
      </c>
      <c r="J29" s="18">
        <f>MAX(0,MINUS(MINIFS(defense!$C$2:$C$3008,defense!$B$2:$B$3008,K$1,defense!$A$2:$A$3008,$A29),MAXIFS(tasks!$D$2:$D$21,tasks!$A$2:$A$21,K$1))/7)</f>
        <v>0</v>
      </c>
      <c r="K29" s="19">
        <f>I29*(6+4/(J29/2+1))*MAXIFS(tasks!$C$2:$C$21,tasks!$A$2:$A$21,K$1)/SUM(tasks!$C$2:$C$21)/10</f>
        <v>0</v>
      </c>
      <c r="L29" s="18">
        <f>MAXIFS(defense!$E$2:$E$3008,defense!$B$2:$B$3008,N$1,defense!$A$2:$A$3008,$A29)</f>
        <v>0</v>
      </c>
      <c r="M29" s="18">
        <f>MAX(0,MINUS(MINIFS(defense!$C$2:$C$3008,defense!$B$2:$B$3008,N$1,defense!$A$2:$A$3008,$A29),MAXIFS(tasks!$D$2:$D$21,tasks!$A$2:$A$21,N$1))/7)</f>
        <v>0</v>
      </c>
      <c r="N29" s="19">
        <f>L29*(6+4/(M29/2+1))*MAXIFS(tasks!$C$2:$C$21,tasks!$A$2:$A$21,N$1)/SUM(tasks!$C$2:$C$21)/10</f>
        <v>0</v>
      </c>
      <c r="O29" s="18">
        <f>MAXIFS(defense!$E$2:$E$3008,defense!$B$2:$B$3008,Q$1,defense!$A$2:$A$3008,$A29)</f>
        <v>0</v>
      </c>
      <c r="P29" s="18">
        <f>MAX(0,MINUS(MINIFS(defense!$C$2:$C$3008,defense!$B$2:$B$3008,Q$1,defense!$A$2:$A$3008,$A29),MAXIFS(tasks!$D$2:$D$21,tasks!$A$2:$A$21,Q$1))/7)</f>
        <v>0</v>
      </c>
      <c r="Q29" s="19">
        <f>O29*(6+4/(P29/2+1))*MAXIFS(tasks!$C$2:$C$21,tasks!$A$2:$A$21,Q$1)/SUM(tasks!$C$2:$C$21)/10</f>
        <v>0</v>
      </c>
      <c r="R29" s="18">
        <f>MAXIFS(defense!$E$2:$E$3008,defense!$B$2:$B$3008,T$1,defense!$A$2:$A$3008,$A29)</f>
        <v>0</v>
      </c>
      <c r="S29" s="18">
        <f>MAX(0,MINUS(MINIFS(defense!$C$2:$C$3008,defense!$B$2:$B$3008,T$1,defense!$A$2:$A$3008,$A29),MAXIFS(tasks!$D$2:$D$21,tasks!$A$2:$A$21,T$1))/7)</f>
        <v>0</v>
      </c>
      <c r="T29" s="19">
        <f>R29*(6+4/(S29/2+1))*MAXIFS(tasks!$C$2:$C$21,tasks!$A$2:$A$21,T$1)/SUM(tasks!$C$2:$C$21)/10</f>
        <v>0</v>
      </c>
      <c r="U29" s="18">
        <f>MAXIFS(defense!$E$2:$E$3008,defense!$B$2:$B$3008,W$1,defense!$A$2:$A$3008,$A29)</f>
        <v>0</v>
      </c>
      <c r="V29" s="18">
        <f>MAX(0,MINUS(MINIFS(defense!$C$2:$C$3008,defense!$B$2:$B$3008,W$1,defense!$A$2:$A$3008,$A29),MAXIFS(tasks!$D$2:$D$21,tasks!$A$2:$A$21,W$1))/7)</f>
        <v>0</v>
      </c>
      <c r="W29" s="18">
        <f>U29*(6+4/(V29/2+1))*MAXIFS(tasks!$C$2:$C$21,tasks!$A$2:$A$21,W$1)/SUM(tasks!$C$2:$C$21)/10</f>
        <v>0</v>
      </c>
      <c r="X29" s="20">
        <f t="shared" si="1"/>
        <v>0</v>
      </c>
    </row>
    <row r="30">
      <c r="A30" s="5" t="s">
        <v>38</v>
      </c>
      <c r="B30" s="6" t="s">
        <v>35</v>
      </c>
      <c r="C30" s="18">
        <f>MAXIFS(defense!$E$2:$E$3008,defense!$B$2:$B$3008,E$1,defense!$A$2:$A$3008,$A30)</f>
        <v>0</v>
      </c>
      <c r="D30" s="18">
        <f>MAX(0,MINUS(MINIFS(defense!$C$2:$C$3008,defense!$B$2:$B$3008,E$1,defense!$A$2:$A$3008,$A30),MAXIFS(tasks!$D$2:$D$21,tasks!$A$2:$A$21,E$1))/7)</f>
        <v>0</v>
      </c>
      <c r="E30" s="19">
        <f>C30*(6+4/(D30/2+1))*MAXIFS(tasks!$C$2:$C$21,tasks!$A$2:$A$21,E$1)/SUM(tasks!$C$2:$C$21)/10</f>
        <v>0</v>
      </c>
      <c r="F30" s="18">
        <f>MAXIFS(defense!$E$2:$E$3008,defense!$B$2:$B$3008,H$1,defense!$A$2:$A$3008,$A30)</f>
        <v>0</v>
      </c>
      <c r="G30" s="18">
        <f>MAX(0,MINUS(MINIFS(defense!$C$2:$C$3008,defense!$B$2:$B$3008,H$1,defense!$A$2:$A$3008,$A30),MAXIFS(tasks!$D$2:$D$21,tasks!$A$2:$A$21,H$1))/7)</f>
        <v>0</v>
      </c>
      <c r="H30" s="19">
        <f>F30*(6+4/(G30/2+1))*MAXIFS(tasks!$C$2:$C$21,tasks!$A$2:$A$21,H$1)/SUM(tasks!$C$2:$C$21)/10</f>
        <v>0</v>
      </c>
      <c r="I30" s="18">
        <f>MAXIFS(defense!$E$2:$E$3008,defense!$B$2:$B$3008,K$1,defense!$A$2:$A$3008,$A30)</f>
        <v>0</v>
      </c>
      <c r="J30" s="18">
        <f>MAX(0,MINUS(MINIFS(defense!$C$2:$C$3008,defense!$B$2:$B$3008,K$1,defense!$A$2:$A$3008,$A30),MAXIFS(tasks!$D$2:$D$21,tasks!$A$2:$A$21,K$1))/7)</f>
        <v>0</v>
      </c>
      <c r="K30" s="19">
        <f>I30*(6+4/(J30/2+1))*MAXIFS(tasks!$C$2:$C$21,tasks!$A$2:$A$21,K$1)/SUM(tasks!$C$2:$C$21)/10</f>
        <v>0</v>
      </c>
      <c r="L30" s="18">
        <f>MAXIFS(defense!$E$2:$E$3008,defense!$B$2:$B$3008,N$1,defense!$A$2:$A$3008,$A30)</f>
        <v>0</v>
      </c>
      <c r="M30" s="18">
        <f>MAX(0,MINUS(MINIFS(defense!$C$2:$C$3008,defense!$B$2:$B$3008,N$1,defense!$A$2:$A$3008,$A30),MAXIFS(tasks!$D$2:$D$21,tasks!$A$2:$A$21,N$1))/7)</f>
        <v>0</v>
      </c>
      <c r="N30" s="19">
        <f>L30*(6+4/(M30/2+1))*MAXIFS(tasks!$C$2:$C$21,tasks!$A$2:$A$21,N$1)/SUM(tasks!$C$2:$C$21)/10</f>
        <v>0</v>
      </c>
      <c r="O30" s="18">
        <f>MAXIFS(defense!$E$2:$E$3008,defense!$B$2:$B$3008,Q$1,defense!$A$2:$A$3008,$A30)</f>
        <v>0</v>
      </c>
      <c r="P30" s="18">
        <f>MAX(0,MINUS(MINIFS(defense!$C$2:$C$3008,defense!$B$2:$B$3008,Q$1,defense!$A$2:$A$3008,$A30),MAXIFS(tasks!$D$2:$D$21,tasks!$A$2:$A$21,Q$1))/7)</f>
        <v>0</v>
      </c>
      <c r="Q30" s="19">
        <f>O30*(6+4/(P30/2+1))*MAXIFS(tasks!$C$2:$C$21,tasks!$A$2:$A$21,Q$1)/SUM(tasks!$C$2:$C$21)/10</f>
        <v>0</v>
      </c>
      <c r="R30" s="18">
        <f>MAXIFS(defense!$E$2:$E$3008,defense!$B$2:$B$3008,T$1,defense!$A$2:$A$3008,$A30)</f>
        <v>0</v>
      </c>
      <c r="S30" s="18">
        <f>MAX(0,MINUS(MINIFS(defense!$C$2:$C$3008,defense!$B$2:$B$3008,T$1,defense!$A$2:$A$3008,$A30),MAXIFS(tasks!$D$2:$D$21,tasks!$A$2:$A$21,T$1))/7)</f>
        <v>0</v>
      </c>
      <c r="T30" s="19">
        <f>R30*(6+4/(S30/2+1))*MAXIFS(tasks!$C$2:$C$21,tasks!$A$2:$A$21,T$1)/SUM(tasks!$C$2:$C$21)/10</f>
        <v>0</v>
      </c>
      <c r="U30" s="18">
        <f>MAXIFS(defense!$E$2:$E$3008,defense!$B$2:$B$3008,W$1,defense!$A$2:$A$3008,$A30)</f>
        <v>0</v>
      </c>
      <c r="V30" s="18">
        <f>MAX(0,MINUS(MINIFS(defense!$C$2:$C$3008,defense!$B$2:$B$3008,W$1,defense!$A$2:$A$3008,$A30),MAXIFS(tasks!$D$2:$D$21,tasks!$A$2:$A$21,W$1))/7)</f>
        <v>0</v>
      </c>
      <c r="W30" s="18">
        <f>U30*(6+4/(V30/2+1))*MAXIFS(tasks!$C$2:$C$21,tasks!$A$2:$A$21,W$1)/SUM(tasks!$C$2:$C$21)/10</f>
        <v>0</v>
      </c>
      <c r="X30" s="20">
        <f t="shared" si="1"/>
        <v>0</v>
      </c>
    </row>
    <row r="31">
      <c r="A31" s="5" t="s">
        <v>39</v>
      </c>
      <c r="B31" s="6" t="s">
        <v>35</v>
      </c>
      <c r="C31" s="18">
        <f>MAXIFS(defense!$E$2:$E$3008,defense!$B$2:$B$3008,E$1,defense!$A$2:$A$3008,$A31)</f>
        <v>0</v>
      </c>
      <c r="D31" s="18">
        <f>MAX(0,MINUS(MINIFS(defense!$C$2:$C$3008,defense!$B$2:$B$3008,E$1,defense!$A$2:$A$3008,$A31),MAXIFS(tasks!$D$2:$D$21,tasks!$A$2:$A$21,E$1))/7)</f>
        <v>0</v>
      </c>
      <c r="E31" s="19">
        <f>C31*(6+4/(D31/2+1))*MAXIFS(tasks!$C$2:$C$21,tasks!$A$2:$A$21,E$1)/SUM(tasks!$C$2:$C$21)/10</f>
        <v>0</v>
      </c>
      <c r="F31" s="18">
        <f>MAXIFS(defense!$E$2:$E$3008,defense!$B$2:$B$3008,H$1,defense!$A$2:$A$3008,$A31)</f>
        <v>0</v>
      </c>
      <c r="G31" s="18">
        <f>MAX(0,MINUS(MINIFS(defense!$C$2:$C$3008,defense!$B$2:$B$3008,H$1,defense!$A$2:$A$3008,$A31),MAXIFS(tasks!$D$2:$D$21,tasks!$A$2:$A$21,H$1))/7)</f>
        <v>0</v>
      </c>
      <c r="H31" s="19">
        <f>F31*(6+4/(G31/2+1))*MAXIFS(tasks!$C$2:$C$21,tasks!$A$2:$A$21,H$1)/SUM(tasks!$C$2:$C$21)/10</f>
        <v>0</v>
      </c>
      <c r="I31" s="18">
        <f>MAXIFS(defense!$E$2:$E$3008,defense!$B$2:$B$3008,K$1,defense!$A$2:$A$3008,$A31)</f>
        <v>0</v>
      </c>
      <c r="J31" s="18">
        <f>MAX(0,MINUS(MINIFS(defense!$C$2:$C$3008,defense!$B$2:$B$3008,K$1,defense!$A$2:$A$3008,$A31),MAXIFS(tasks!$D$2:$D$21,tasks!$A$2:$A$21,K$1))/7)</f>
        <v>0</v>
      </c>
      <c r="K31" s="19">
        <f>I31*(6+4/(J31/2+1))*MAXIFS(tasks!$C$2:$C$21,tasks!$A$2:$A$21,K$1)/SUM(tasks!$C$2:$C$21)/10</f>
        <v>0</v>
      </c>
      <c r="L31" s="18">
        <f>MAXIFS(defense!$E$2:$E$3008,defense!$B$2:$B$3008,N$1,defense!$A$2:$A$3008,$A31)</f>
        <v>0</v>
      </c>
      <c r="M31" s="18">
        <f>MAX(0,MINUS(MINIFS(defense!$C$2:$C$3008,defense!$B$2:$B$3008,N$1,defense!$A$2:$A$3008,$A31),MAXIFS(tasks!$D$2:$D$21,tasks!$A$2:$A$21,N$1))/7)</f>
        <v>0</v>
      </c>
      <c r="N31" s="19">
        <f>L31*(6+4/(M31/2+1))*MAXIFS(tasks!$C$2:$C$21,tasks!$A$2:$A$21,N$1)/SUM(tasks!$C$2:$C$21)/10</f>
        <v>0</v>
      </c>
      <c r="O31" s="18">
        <f>MAXIFS(defense!$E$2:$E$3008,defense!$B$2:$B$3008,Q$1,defense!$A$2:$A$3008,$A31)</f>
        <v>0</v>
      </c>
      <c r="P31" s="18">
        <f>MAX(0,MINUS(MINIFS(defense!$C$2:$C$3008,defense!$B$2:$B$3008,Q$1,defense!$A$2:$A$3008,$A31),MAXIFS(tasks!$D$2:$D$21,tasks!$A$2:$A$21,Q$1))/7)</f>
        <v>0</v>
      </c>
      <c r="Q31" s="19">
        <f>O31*(6+4/(P31/2+1))*MAXIFS(tasks!$C$2:$C$21,tasks!$A$2:$A$21,Q$1)/SUM(tasks!$C$2:$C$21)/10</f>
        <v>0</v>
      </c>
      <c r="R31" s="18">
        <f>MAXIFS(defense!$E$2:$E$3008,defense!$B$2:$B$3008,T$1,defense!$A$2:$A$3008,$A31)</f>
        <v>0</v>
      </c>
      <c r="S31" s="18">
        <f>MAX(0,MINUS(MINIFS(defense!$C$2:$C$3008,defense!$B$2:$B$3008,T$1,defense!$A$2:$A$3008,$A31),MAXIFS(tasks!$D$2:$D$21,tasks!$A$2:$A$21,T$1))/7)</f>
        <v>0</v>
      </c>
      <c r="T31" s="19">
        <f>R31*(6+4/(S31/2+1))*MAXIFS(tasks!$C$2:$C$21,tasks!$A$2:$A$21,T$1)/SUM(tasks!$C$2:$C$21)/10</f>
        <v>0</v>
      </c>
      <c r="U31" s="18">
        <f>MAXIFS(defense!$E$2:$E$3008,defense!$B$2:$B$3008,W$1,defense!$A$2:$A$3008,$A31)</f>
        <v>0</v>
      </c>
      <c r="V31" s="18">
        <f>MAX(0,MINUS(MINIFS(defense!$C$2:$C$3008,defense!$B$2:$B$3008,W$1,defense!$A$2:$A$3008,$A31),MAXIFS(tasks!$D$2:$D$21,tasks!$A$2:$A$21,W$1))/7)</f>
        <v>0</v>
      </c>
      <c r="W31" s="18">
        <f>U31*(6+4/(V31/2+1))*MAXIFS(tasks!$C$2:$C$21,tasks!$A$2:$A$21,W$1)/SUM(tasks!$C$2:$C$21)/10</f>
        <v>0</v>
      </c>
      <c r="X31" s="20">
        <f t="shared" si="1"/>
        <v>0</v>
      </c>
    </row>
    <row r="32">
      <c r="A32" s="5" t="s">
        <v>40</v>
      </c>
      <c r="B32" s="6" t="s">
        <v>35</v>
      </c>
      <c r="C32" s="18">
        <f>MAXIFS(defense!$E$2:$E$3008,defense!$B$2:$B$3008,E$1,defense!$A$2:$A$3008,$A32)</f>
        <v>0</v>
      </c>
      <c r="D32" s="18">
        <f>MAX(0,MINUS(MINIFS(defense!$C$2:$C$3008,defense!$B$2:$B$3008,E$1,defense!$A$2:$A$3008,$A32),MAXIFS(tasks!$D$2:$D$21,tasks!$A$2:$A$21,E$1))/7)</f>
        <v>0</v>
      </c>
      <c r="E32" s="19">
        <f>C32*(6+4/(D32/2+1))*MAXIFS(tasks!$C$2:$C$21,tasks!$A$2:$A$21,E$1)/SUM(tasks!$C$2:$C$21)/10</f>
        <v>0</v>
      </c>
      <c r="F32" s="18">
        <f>MAXIFS(defense!$E$2:$E$3008,defense!$B$2:$B$3008,H$1,defense!$A$2:$A$3008,$A32)</f>
        <v>0</v>
      </c>
      <c r="G32" s="18">
        <f>MAX(0,MINUS(MINIFS(defense!$C$2:$C$3008,defense!$B$2:$B$3008,H$1,defense!$A$2:$A$3008,$A32),MAXIFS(tasks!$D$2:$D$21,tasks!$A$2:$A$21,H$1))/7)</f>
        <v>0</v>
      </c>
      <c r="H32" s="19">
        <f>F32*(6+4/(G32/2+1))*MAXIFS(tasks!$C$2:$C$21,tasks!$A$2:$A$21,H$1)/SUM(tasks!$C$2:$C$21)/10</f>
        <v>0</v>
      </c>
      <c r="I32" s="18">
        <f>MAXIFS(defense!$E$2:$E$3008,defense!$B$2:$B$3008,K$1,defense!$A$2:$A$3008,$A32)</f>
        <v>0</v>
      </c>
      <c r="J32" s="18">
        <f>MAX(0,MINUS(MINIFS(defense!$C$2:$C$3008,defense!$B$2:$B$3008,K$1,defense!$A$2:$A$3008,$A32),MAXIFS(tasks!$D$2:$D$21,tasks!$A$2:$A$21,K$1))/7)</f>
        <v>0</v>
      </c>
      <c r="K32" s="19">
        <f>I32*(6+4/(J32/2+1))*MAXIFS(tasks!$C$2:$C$21,tasks!$A$2:$A$21,K$1)/SUM(tasks!$C$2:$C$21)/10</f>
        <v>0</v>
      </c>
      <c r="L32" s="18">
        <f>MAXIFS(defense!$E$2:$E$3008,defense!$B$2:$B$3008,N$1,defense!$A$2:$A$3008,$A32)</f>
        <v>0</v>
      </c>
      <c r="M32" s="18">
        <f>MAX(0,MINUS(MINIFS(defense!$C$2:$C$3008,defense!$B$2:$B$3008,N$1,defense!$A$2:$A$3008,$A32),MAXIFS(tasks!$D$2:$D$21,tasks!$A$2:$A$21,N$1))/7)</f>
        <v>0</v>
      </c>
      <c r="N32" s="19">
        <f>L32*(6+4/(M32/2+1))*MAXIFS(tasks!$C$2:$C$21,tasks!$A$2:$A$21,N$1)/SUM(tasks!$C$2:$C$21)/10</f>
        <v>0</v>
      </c>
      <c r="O32" s="18">
        <f>MAXIFS(defense!$E$2:$E$3008,defense!$B$2:$B$3008,Q$1,defense!$A$2:$A$3008,$A32)</f>
        <v>0</v>
      </c>
      <c r="P32" s="18">
        <f>MAX(0,MINUS(MINIFS(defense!$C$2:$C$3008,defense!$B$2:$B$3008,Q$1,defense!$A$2:$A$3008,$A32),MAXIFS(tasks!$D$2:$D$21,tasks!$A$2:$A$21,Q$1))/7)</f>
        <v>0</v>
      </c>
      <c r="Q32" s="19">
        <f>O32*(6+4/(P32/2+1))*MAXIFS(tasks!$C$2:$C$21,tasks!$A$2:$A$21,Q$1)/SUM(tasks!$C$2:$C$21)/10</f>
        <v>0</v>
      </c>
      <c r="R32" s="18">
        <f>MAXIFS(defense!$E$2:$E$3008,defense!$B$2:$B$3008,T$1,defense!$A$2:$A$3008,$A32)</f>
        <v>0</v>
      </c>
      <c r="S32" s="18">
        <f>MAX(0,MINUS(MINIFS(defense!$C$2:$C$3008,defense!$B$2:$B$3008,T$1,defense!$A$2:$A$3008,$A32),MAXIFS(tasks!$D$2:$D$21,tasks!$A$2:$A$21,T$1))/7)</f>
        <v>0</v>
      </c>
      <c r="T32" s="19">
        <f>R32*(6+4/(S32/2+1))*MAXIFS(tasks!$C$2:$C$21,tasks!$A$2:$A$21,T$1)/SUM(tasks!$C$2:$C$21)/10</f>
        <v>0</v>
      </c>
      <c r="U32" s="18">
        <f>MAXIFS(defense!$E$2:$E$3008,defense!$B$2:$B$3008,W$1,defense!$A$2:$A$3008,$A32)</f>
        <v>0</v>
      </c>
      <c r="V32" s="18">
        <f>MAX(0,MINUS(MINIFS(defense!$C$2:$C$3008,defense!$B$2:$B$3008,W$1,defense!$A$2:$A$3008,$A32),MAXIFS(tasks!$D$2:$D$21,tasks!$A$2:$A$21,W$1))/7)</f>
        <v>0</v>
      </c>
      <c r="W32" s="18">
        <f>U32*(6+4/(V32/2+1))*MAXIFS(tasks!$C$2:$C$21,tasks!$A$2:$A$21,W$1)/SUM(tasks!$C$2:$C$21)/10</f>
        <v>0</v>
      </c>
      <c r="X32" s="20">
        <f t="shared" si="1"/>
        <v>0</v>
      </c>
    </row>
    <row r="33">
      <c r="A33" s="5" t="s">
        <v>41</v>
      </c>
      <c r="B33" s="6" t="s">
        <v>35</v>
      </c>
      <c r="C33" s="18">
        <f>MAXIFS(defense!$E$2:$E$3008,defense!$B$2:$B$3008,E$1,defense!$A$2:$A$3008,$A33)</f>
        <v>100</v>
      </c>
      <c r="D33" s="18">
        <f>MAX(0,MINUS(MINIFS(defense!$C$2:$C$3008,defense!$B$2:$B$3008,E$1,defense!$A$2:$A$3008,$A33),MAXIFS(tasks!$D$2:$D$21,tasks!$A$2:$A$21,E$1))/7)</f>
        <v>0</v>
      </c>
      <c r="E33" s="19">
        <f>C33*(6+4/(D33/2+1))*MAXIFS(tasks!$C$2:$C$21,tasks!$A$2:$A$21,E$1)/SUM(tasks!$C$2:$C$21)/10</f>
        <v>14.28571429</v>
      </c>
      <c r="F33" s="18">
        <f>MAXIFS(defense!$E$2:$E$3008,defense!$B$2:$B$3008,H$1,defense!$A$2:$A$3008,$A33)</f>
        <v>0</v>
      </c>
      <c r="G33" s="18">
        <f>MAX(0,MINUS(MINIFS(defense!$C$2:$C$3008,defense!$B$2:$B$3008,H$1,defense!$A$2:$A$3008,$A33),MAXIFS(tasks!$D$2:$D$21,tasks!$A$2:$A$21,H$1))/7)</f>
        <v>0</v>
      </c>
      <c r="H33" s="19">
        <f>F33*(6+4/(G33/2+1))*MAXIFS(tasks!$C$2:$C$21,tasks!$A$2:$A$21,H$1)/SUM(tasks!$C$2:$C$21)/10</f>
        <v>0</v>
      </c>
      <c r="I33" s="18">
        <f>MAXIFS(defense!$E$2:$E$3008,defense!$B$2:$B$3008,K$1,defense!$A$2:$A$3008,$A33)</f>
        <v>0</v>
      </c>
      <c r="J33" s="18">
        <f>MAX(0,MINUS(MINIFS(defense!$C$2:$C$3008,defense!$B$2:$B$3008,K$1,defense!$A$2:$A$3008,$A33),MAXIFS(tasks!$D$2:$D$21,tasks!$A$2:$A$21,K$1))/7)</f>
        <v>0</v>
      </c>
      <c r="K33" s="19">
        <f>I33*(6+4/(J33/2+1))*MAXIFS(tasks!$C$2:$C$21,tasks!$A$2:$A$21,K$1)/SUM(tasks!$C$2:$C$21)/10</f>
        <v>0</v>
      </c>
      <c r="L33" s="18">
        <f>MAXIFS(defense!$E$2:$E$3008,defense!$B$2:$B$3008,N$1,defense!$A$2:$A$3008,$A33)</f>
        <v>0</v>
      </c>
      <c r="M33" s="18">
        <f>MAX(0,MINUS(MINIFS(defense!$C$2:$C$3008,defense!$B$2:$B$3008,N$1,defense!$A$2:$A$3008,$A33),MAXIFS(tasks!$D$2:$D$21,tasks!$A$2:$A$21,N$1))/7)</f>
        <v>0</v>
      </c>
      <c r="N33" s="19">
        <f>L33*(6+4/(M33/2+1))*MAXIFS(tasks!$C$2:$C$21,tasks!$A$2:$A$21,N$1)/SUM(tasks!$C$2:$C$21)/10</f>
        <v>0</v>
      </c>
      <c r="O33" s="18">
        <f>MAXIFS(defense!$E$2:$E$3008,defense!$B$2:$B$3008,Q$1,defense!$A$2:$A$3008,$A33)</f>
        <v>0</v>
      </c>
      <c r="P33" s="18">
        <f>MAX(0,MINUS(MINIFS(defense!$C$2:$C$3008,defense!$B$2:$B$3008,Q$1,defense!$A$2:$A$3008,$A33),MAXIFS(tasks!$D$2:$D$21,tasks!$A$2:$A$21,Q$1))/7)</f>
        <v>0</v>
      </c>
      <c r="Q33" s="19">
        <f>O33*(6+4/(P33/2+1))*MAXIFS(tasks!$C$2:$C$21,tasks!$A$2:$A$21,Q$1)/SUM(tasks!$C$2:$C$21)/10</f>
        <v>0</v>
      </c>
      <c r="R33" s="18">
        <f>MAXIFS(defense!$E$2:$E$3008,defense!$B$2:$B$3008,T$1,defense!$A$2:$A$3008,$A33)</f>
        <v>0</v>
      </c>
      <c r="S33" s="18">
        <f>MAX(0,MINUS(MINIFS(defense!$C$2:$C$3008,defense!$B$2:$B$3008,T$1,defense!$A$2:$A$3008,$A33),MAXIFS(tasks!$D$2:$D$21,tasks!$A$2:$A$21,T$1))/7)</f>
        <v>0</v>
      </c>
      <c r="T33" s="19">
        <f>R33*(6+4/(S33/2+1))*MAXIFS(tasks!$C$2:$C$21,tasks!$A$2:$A$21,T$1)/SUM(tasks!$C$2:$C$21)/10</f>
        <v>0</v>
      </c>
      <c r="U33" s="18">
        <f>MAXIFS(defense!$E$2:$E$3008,defense!$B$2:$B$3008,W$1,defense!$A$2:$A$3008,$A33)</f>
        <v>0</v>
      </c>
      <c r="V33" s="18">
        <f>MAX(0,MINUS(MINIFS(defense!$C$2:$C$3008,defense!$B$2:$B$3008,W$1,defense!$A$2:$A$3008,$A33),MAXIFS(tasks!$D$2:$D$21,tasks!$A$2:$A$21,W$1))/7)</f>
        <v>0</v>
      </c>
      <c r="W33" s="18">
        <f>U33*(6+4/(V33/2+1))*MAXIFS(tasks!$C$2:$C$21,tasks!$A$2:$A$21,W$1)/SUM(tasks!$C$2:$C$21)/10</f>
        <v>0</v>
      </c>
      <c r="X33" s="20">
        <f t="shared" si="1"/>
        <v>14.28571429</v>
      </c>
    </row>
    <row r="34">
      <c r="A34" s="5" t="s">
        <v>42</v>
      </c>
      <c r="B34" s="6" t="s">
        <v>35</v>
      </c>
      <c r="C34" s="18">
        <f>MAXIFS(defense!$E$2:$E$3008,defense!$B$2:$B$3008,E$1,defense!$A$2:$A$3008,$A34)</f>
        <v>100</v>
      </c>
      <c r="D34" s="18">
        <f>MAX(0,MINUS(MINIFS(defense!$C$2:$C$3008,defense!$B$2:$B$3008,E$1,defense!$A$2:$A$3008,$A34),MAXIFS(tasks!$D$2:$D$21,tasks!$A$2:$A$21,E$1))/7)</f>
        <v>0</v>
      </c>
      <c r="E34" s="19">
        <f>C34*(6+4/(D34/2+1))*MAXIFS(tasks!$C$2:$C$21,tasks!$A$2:$A$21,E$1)/SUM(tasks!$C$2:$C$21)/10</f>
        <v>14.28571429</v>
      </c>
      <c r="F34" s="18">
        <f>MAXIFS(defense!$E$2:$E$3008,defense!$B$2:$B$3008,H$1,defense!$A$2:$A$3008,$A34)</f>
        <v>66</v>
      </c>
      <c r="G34" s="18">
        <f>MAX(0,MINUS(MINIFS(defense!$C$2:$C$3008,defense!$B$2:$B$3008,H$1,defense!$A$2:$A$3008,$A34),MAXIFS(tasks!$D$2:$D$21,tasks!$A$2:$A$21,H$1))/7)</f>
        <v>0</v>
      </c>
      <c r="H34" s="19">
        <f>F34*(6+4/(G34/2+1))*MAXIFS(tasks!$C$2:$C$21,tasks!$A$2:$A$21,H$1)/SUM(tasks!$C$2:$C$21)/10</f>
        <v>9.428571429</v>
      </c>
      <c r="I34" s="18">
        <f>MAXIFS(defense!$E$2:$E$3008,defense!$B$2:$B$3008,K$1,defense!$A$2:$A$3008,$A34)</f>
        <v>0</v>
      </c>
      <c r="J34" s="18">
        <f>MAX(0,MINUS(MINIFS(defense!$C$2:$C$3008,defense!$B$2:$B$3008,K$1,defense!$A$2:$A$3008,$A34),MAXIFS(tasks!$D$2:$D$21,tasks!$A$2:$A$21,K$1))/7)</f>
        <v>0</v>
      </c>
      <c r="K34" s="19">
        <f>I34*(6+4/(J34/2+1))*MAXIFS(tasks!$C$2:$C$21,tasks!$A$2:$A$21,K$1)/SUM(tasks!$C$2:$C$21)/10</f>
        <v>0</v>
      </c>
      <c r="L34" s="18">
        <f>MAXIFS(defense!$E$2:$E$3008,defense!$B$2:$B$3008,N$1,defense!$A$2:$A$3008,$A34)</f>
        <v>0</v>
      </c>
      <c r="M34" s="18">
        <f>MAX(0,MINUS(MINIFS(defense!$C$2:$C$3008,defense!$B$2:$B$3008,N$1,defense!$A$2:$A$3008,$A34),MAXIFS(tasks!$D$2:$D$21,tasks!$A$2:$A$21,N$1))/7)</f>
        <v>0</v>
      </c>
      <c r="N34" s="19">
        <f>L34*(6+4/(M34/2+1))*MAXIFS(tasks!$C$2:$C$21,tasks!$A$2:$A$21,N$1)/SUM(tasks!$C$2:$C$21)/10</f>
        <v>0</v>
      </c>
      <c r="O34" s="18">
        <f>MAXIFS(defense!$E$2:$E$3008,defense!$B$2:$B$3008,Q$1,defense!$A$2:$A$3008,$A34)</f>
        <v>0</v>
      </c>
      <c r="P34" s="18">
        <f>MAX(0,MINUS(MINIFS(defense!$C$2:$C$3008,defense!$B$2:$B$3008,Q$1,defense!$A$2:$A$3008,$A34),MAXIFS(tasks!$D$2:$D$21,tasks!$A$2:$A$21,Q$1))/7)</f>
        <v>0</v>
      </c>
      <c r="Q34" s="19">
        <f>O34*(6+4/(P34/2+1))*MAXIFS(tasks!$C$2:$C$21,tasks!$A$2:$A$21,Q$1)/SUM(tasks!$C$2:$C$21)/10</f>
        <v>0</v>
      </c>
      <c r="R34" s="18">
        <f>MAXIFS(defense!$E$2:$E$3008,defense!$B$2:$B$3008,T$1,defense!$A$2:$A$3008,$A34)</f>
        <v>0</v>
      </c>
      <c r="S34" s="18">
        <f>MAX(0,MINUS(MINIFS(defense!$C$2:$C$3008,defense!$B$2:$B$3008,T$1,defense!$A$2:$A$3008,$A34),MAXIFS(tasks!$D$2:$D$21,tasks!$A$2:$A$21,T$1))/7)</f>
        <v>0</v>
      </c>
      <c r="T34" s="19">
        <f>R34*(6+4/(S34/2+1))*MAXIFS(tasks!$C$2:$C$21,tasks!$A$2:$A$21,T$1)/SUM(tasks!$C$2:$C$21)/10</f>
        <v>0</v>
      </c>
      <c r="U34" s="18">
        <f>MAXIFS(defense!$E$2:$E$3008,defense!$B$2:$B$3008,W$1,defense!$A$2:$A$3008,$A34)</f>
        <v>0</v>
      </c>
      <c r="V34" s="18">
        <f>MAX(0,MINUS(MINIFS(defense!$C$2:$C$3008,defense!$B$2:$B$3008,W$1,defense!$A$2:$A$3008,$A34),MAXIFS(tasks!$D$2:$D$21,tasks!$A$2:$A$21,W$1))/7)</f>
        <v>0</v>
      </c>
      <c r="W34" s="18">
        <f>U34*(6+4/(V34/2+1))*MAXIFS(tasks!$C$2:$C$21,tasks!$A$2:$A$21,W$1)/SUM(tasks!$C$2:$C$21)/10</f>
        <v>0</v>
      </c>
      <c r="X34" s="20">
        <f t="shared" si="1"/>
        <v>23.71428571</v>
      </c>
    </row>
    <row r="35">
      <c r="A35" s="5" t="s">
        <v>43</v>
      </c>
      <c r="B35" s="6" t="s">
        <v>35</v>
      </c>
      <c r="C35" s="18">
        <f>MAXIFS(defense!$E$2:$E$3008,defense!$B$2:$B$3008,E$1,defense!$A$2:$A$3008,$A35)</f>
        <v>100</v>
      </c>
      <c r="D35" s="18">
        <f>MAX(0,MINUS(MINIFS(defense!$C$2:$C$3008,defense!$B$2:$B$3008,E$1,defense!$A$2:$A$3008,$A35),MAXIFS(tasks!$D$2:$D$21,tasks!$A$2:$A$21,E$1))/7)</f>
        <v>0</v>
      </c>
      <c r="E35" s="19">
        <f>C35*(6+4/(D35/2+1))*MAXIFS(tasks!$C$2:$C$21,tasks!$A$2:$A$21,E$1)/SUM(tasks!$C$2:$C$21)/10</f>
        <v>14.28571429</v>
      </c>
      <c r="F35" s="18">
        <f>MAXIFS(defense!$E$2:$E$3008,defense!$B$2:$B$3008,H$1,defense!$A$2:$A$3008,$A35)</f>
        <v>40</v>
      </c>
      <c r="G35" s="18">
        <f>MAX(0,MINUS(MINIFS(defense!$C$2:$C$3008,defense!$B$2:$B$3008,H$1,defense!$A$2:$A$3008,$A35),MAXIFS(tasks!$D$2:$D$21,tasks!$A$2:$A$21,H$1))/7)</f>
        <v>0</v>
      </c>
      <c r="H35" s="19">
        <f>F35*(6+4/(G35/2+1))*MAXIFS(tasks!$C$2:$C$21,tasks!$A$2:$A$21,H$1)/SUM(tasks!$C$2:$C$21)/10</f>
        <v>5.714285714</v>
      </c>
      <c r="I35" s="18">
        <f>MAXIFS(defense!$E$2:$E$3008,defense!$B$2:$B$3008,K$1,defense!$A$2:$A$3008,$A35)</f>
        <v>0</v>
      </c>
      <c r="J35" s="18">
        <f>MAX(0,MINUS(MINIFS(defense!$C$2:$C$3008,defense!$B$2:$B$3008,K$1,defense!$A$2:$A$3008,$A35),MAXIFS(tasks!$D$2:$D$21,tasks!$A$2:$A$21,K$1))/7)</f>
        <v>0</v>
      </c>
      <c r="K35" s="19">
        <f>I35*(6+4/(J35/2+1))*MAXIFS(tasks!$C$2:$C$21,tasks!$A$2:$A$21,K$1)/SUM(tasks!$C$2:$C$21)/10</f>
        <v>0</v>
      </c>
      <c r="L35" s="18">
        <f>MAXIFS(defense!$E$2:$E$3008,defense!$B$2:$B$3008,N$1,defense!$A$2:$A$3008,$A35)</f>
        <v>0</v>
      </c>
      <c r="M35" s="18">
        <f>MAX(0,MINUS(MINIFS(defense!$C$2:$C$3008,defense!$B$2:$B$3008,N$1,defense!$A$2:$A$3008,$A35),MAXIFS(tasks!$D$2:$D$21,tasks!$A$2:$A$21,N$1))/7)</f>
        <v>0</v>
      </c>
      <c r="N35" s="19">
        <f>L35*(6+4/(M35/2+1))*MAXIFS(tasks!$C$2:$C$21,tasks!$A$2:$A$21,N$1)/SUM(tasks!$C$2:$C$21)/10</f>
        <v>0</v>
      </c>
      <c r="O35" s="18">
        <f>MAXIFS(defense!$E$2:$E$3008,defense!$B$2:$B$3008,Q$1,defense!$A$2:$A$3008,$A35)</f>
        <v>0</v>
      </c>
      <c r="P35" s="18">
        <f>MAX(0,MINUS(MINIFS(defense!$C$2:$C$3008,defense!$B$2:$B$3008,Q$1,defense!$A$2:$A$3008,$A35),MAXIFS(tasks!$D$2:$D$21,tasks!$A$2:$A$21,Q$1))/7)</f>
        <v>0</v>
      </c>
      <c r="Q35" s="19">
        <f>O35*(6+4/(P35/2+1))*MAXIFS(tasks!$C$2:$C$21,tasks!$A$2:$A$21,Q$1)/SUM(tasks!$C$2:$C$21)/10</f>
        <v>0</v>
      </c>
      <c r="R35" s="18">
        <f>MAXIFS(defense!$E$2:$E$3008,defense!$B$2:$B$3008,T$1,defense!$A$2:$A$3008,$A35)</f>
        <v>0</v>
      </c>
      <c r="S35" s="18">
        <f>MAX(0,MINUS(MINIFS(defense!$C$2:$C$3008,defense!$B$2:$B$3008,T$1,defense!$A$2:$A$3008,$A35),MAXIFS(tasks!$D$2:$D$21,tasks!$A$2:$A$21,T$1))/7)</f>
        <v>0</v>
      </c>
      <c r="T35" s="19">
        <f>R35*(6+4/(S35/2+1))*MAXIFS(tasks!$C$2:$C$21,tasks!$A$2:$A$21,T$1)/SUM(tasks!$C$2:$C$21)/10</f>
        <v>0</v>
      </c>
      <c r="U35" s="18">
        <f>MAXIFS(defense!$E$2:$E$3008,defense!$B$2:$B$3008,W$1,defense!$A$2:$A$3008,$A35)</f>
        <v>0</v>
      </c>
      <c r="V35" s="18">
        <f>MAX(0,MINUS(MINIFS(defense!$C$2:$C$3008,defense!$B$2:$B$3008,W$1,defense!$A$2:$A$3008,$A35),MAXIFS(tasks!$D$2:$D$21,tasks!$A$2:$A$21,W$1))/7)</f>
        <v>0</v>
      </c>
      <c r="W35" s="18">
        <f>U35*(6+4/(V35/2+1))*MAXIFS(tasks!$C$2:$C$21,tasks!$A$2:$A$21,W$1)/SUM(tasks!$C$2:$C$21)/10</f>
        <v>0</v>
      </c>
      <c r="X35" s="20">
        <f t="shared" si="1"/>
        <v>20</v>
      </c>
    </row>
    <row r="36">
      <c r="A36" s="5" t="s">
        <v>44</v>
      </c>
      <c r="B36" s="6" t="s">
        <v>35</v>
      </c>
      <c r="C36" s="18">
        <f>MAXIFS(defense!$E$2:$E$3008,defense!$B$2:$B$3008,E$1,defense!$A$2:$A$3008,$A36)</f>
        <v>0</v>
      </c>
      <c r="D36" s="18">
        <f>MAX(0,MINUS(MINIFS(defense!$C$2:$C$3008,defense!$B$2:$B$3008,E$1,defense!$A$2:$A$3008,$A36),MAXIFS(tasks!$D$2:$D$21,tasks!$A$2:$A$21,E$1))/7)</f>
        <v>0</v>
      </c>
      <c r="E36" s="19">
        <f>C36*(6+4/(D36/2+1))*MAXIFS(tasks!$C$2:$C$21,tasks!$A$2:$A$21,E$1)/SUM(tasks!$C$2:$C$21)/10</f>
        <v>0</v>
      </c>
      <c r="F36" s="18">
        <f>MAXIFS(defense!$E$2:$E$3008,defense!$B$2:$B$3008,H$1,defense!$A$2:$A$3008,$A36)</f>
        <v>0</v>
      </c>
      <c r="G36" s="18">
        <f>MAX(0,MINUS(MINIFS(defense!$C$2:$C$3008,defense!$B$2:$B$3008,H$1,defense!$A$2:$A$3008,$A36),MAXIFS(tasks!$D$2:$D$21,tasks!$A$2:$A$21,H$1))/7)</f>
        <v>0</v>
      </c>
      <c r="H36" s="19">
        <f>F36*(6+4/(G36/2+1))*MAXIFS(tasks!$C$2:$C$21,tasks!$A$2:$A$21,H$1)/SUM(tasks!$C$2:$C$21)/10</f>
        <v>0</v>
      </c>
      <c r="I36" s="18">
        <f>MAXIFS(defense!$E$2:$E$3008,defense!$B$2:$B$3008,K$1,defense!$A$2:$A$3008,$A36)</f>
        <v>0</v>
      </c>
      <c r="J36" s="18">
        <f>MAX(0,MINUS(MINIFS(defense!$C$2:$C$3008,defense!$B$2:$B$3008,K$1,defense!$A$2:$A$3008,$A36),MAXIFS(tasks!$D$2:$D$21,tasks!$A$2:$A$21,K$1))/7)</f>
        <v>0</v>
      </c>
      <c r="K36" s="19">
        <f>I36*(6+4/(J36/2+1))*MAXIFS(tasks!$C$2:$C$21,tasks!$A$2:$A$21,K$1)/SUM(tasks!$C$2:$C$21)/10</f>
        <v>0</v>
      </c>
      <c r="L36" s="18">
        <f>MAXIFS(defense!$E$2:$E$3008,defense!$B$2:$B$3008,N$1,defense!$A$2:$A$3008,$A36)</f>
        <v>0</v>
      </c>
      <c r="M36" s="18">
        <f>MAX(0,MINUS(MINIFS(defense!$C$2:$C$3008,defense!$B$2:$B$3008,N$1,defense!$A$2:$A$3008,$A36),MAXIFS(tasks!$D$2:$D$21,tasks!$A$2:$A$21,N$1))/7)</f>
        <v>0</v>
      </c>
      <c r="N36" s="19">
        <f>L36*(6+4/(M36/2+1))*MAXIFS(tasks!$C$2:$C$21,tasks!$A$2:$A$21,N$1)/SUM(tasks!$C$2:$C$21)/10</f>
        <v>0</v>
      </c>
      <c r="O36" s="18">
        <f>MAXIFS(defense!$E$2:$E$3008,defense!$B$2:$B$3008,Q$1,defense!$A$2:$A$3008,$A36)</f>
        <v>0</v>
      </c>
      <c r="P36" s="18">
        <f>MAX(0,MINUS(MINIFS(defense!$C$2:$C$3008,defense!$B$2:$B$3008,Q$1,defense!$A$2:$A$3008,$A36),MAXIFS(tasks!$D$2:$D$21,tasks!$A$2:$A$21,Q$1))/7)</f>
        <v>0</v>
      </c>
      <c r="Q36" s="19">
        <f>O36*(6+4/(P36/2+1))*MAXIFS(tasks!$C$2:$C$21,tasks!$A$2:$A$21,Q$1)/SUM(tasks!$C$2:$C$21)/10</f>
        <v>0</v>
      </c>
      <c r="R36" s="18">
        <f>MAXIFS(defense!$E$2:$E$3008,defense!$B$2:$B$3008,T$1,defense!$A$2:$A$3008,$A36)</f>
        <v>0</v>
      </c>
      <c r="S36" s="18">
        <f>MAX(0,MINUS(MINIFS(defense!$C$2:$C$3008,defense!$B$2:$B$3008,T$1,defense!$A$2:$A$3008,$A36),MAXIFS(tasks!$D$2:$D$21,tasks!$A$2:$A$21,T$1))/7)</f>
        <v>0</v>
      </c>
      <c r="T36" s="19">
        <f>R36*(6+4/(S36/2+1))*MAXIFS(tasks!$C$2:$C$21,tasks!$A$2:$A$21,T$1)/SUM(tasks!$C$2:$C$21)/10</f>
        <v>0</v>
      </c>
      <c r="U36" s="18">
        <f>MAXIFS(defense!$E$2:$E$3008,defense!$B$2:$B$3008,W$1,defense!$A$2:$A$3008,$A36)</f>
        <v>0</v>
      </c>
      <c r="V36" s="18">
        <f>MAX(0,MINUS(MINIFS(defense!$C$2:$C$3008,defense!$B$2:$B$3008,W$1,defense!$A$2:$A$3008,$A36),MAXIFS(tasks!$D$2:$D$21,tasks!$A$2:$A$21,W$1))/7)</f>
        <v>0</v>
      </c>
      <c r="W36" s="18">
        <f>U36*(6+4/(V36/2+1))*MAXIFS(tasks!$C$2:$C$21,tasks!$A$2:$A$21,W$1)/SUM(tasks!$C$2:$C$21)/10</f>
        <v>0</v>
      </c>
      <c r="X36" s="20">
        <f t="shared" si="1"/>
        <v>0</v>
      </c>
    </row>
    <row r="37">
      <c r="A37" s="5" t="s">
        <v>45</v>
      </c>
      <c r="B37" s="6" t="s">
        <v>35</v>
      </c>
      <c r="C37" s="18">
        <f>MAXIFS(defense!$E$2:$E$3008,defense!$B$2:$B$3008,E$1,defense!$A$2:$A$3008,$A37)</f>
        <v>0</v>
      </c>
      <c r="D37" s="18">
        <f>MAX(0,MINUS(MINIFS(defense!$C$2:$C$3008,defense!$B$2:$B$3008,E$1,defense!$A$2:$A$3008,$A37),MAXIFS(tasks!$D$2:$D$21,tasks!$A$2:$A$21,E$1))/7)</f>
        <v>0</v>
      </c>
      <c r="E37" s="19">
        <f>C37*(6+4/(D37/2+1))*MAXIFS(tasks!$C$2:$C$21,tasks!$A$2:$A$21,E$1)/SUM(tasks!$C$2:$C$21)/10</f>
        <v>0</v>
      </c>
      <c r="F37" s="18">
        <f>MAXIFS(defense!$E$2:$E$3008,defense!$B$2:$B$3008,H$1,defense!$A$2:$A$3008,$A37)</f>
        <v>0</v>
      </c>
      <c r="G37" s="18">
        <f>MAX(0,MINUS(MINIFS(defense!$C$2:$C$3008,defense!$B$2:$B$3008,H$1,defense!$A$2:$A$3008,$A37),MAXIFS(tasks!$D$2:$D$21,tasks!$A$2:$A$21,H$1))/7)</f>
        <v>0</v>
      </c>
      <c r="H37" s="19">
        <f>F37*(6+4/(G37/2+1))*MAXIFS(tasks!$C$2:$C$21,tasks!$A$2:$A$21,H$1)/SUM(tasks!$C$2:$C$21)/10</f>
        <v>0</v>
      </c>
      <c r="I37" s="18">
        <f>MAXIFS(defense!$E$2:$E$3008,defense!$B$2:$B$3008,K$1,defense!$A$2:$A$3008,$A37)</f>
        <v>0</v>
      </c>
      <c r="J37" s="18">
        <f>MAX(0,MINUS(MINIFS(defense!$C$2:$C$3008,defense!$B$2:$B$3008,K$1,defense!$A$2:$A$3008,$A37),MAXIFS(tasks!$D$2:$D$21,tasks!$A$2:$A$21,K$1))/7)</f>
        <v>0</v>
      </c>
      <c r="K37" s="19">
        <f>I37*(6+4/(J37/2+1))*MAXIFS(tasks!$C$2:$C$21,tasks!$A$2:$A$21,K$1)/SUM(tasks!$C$2:$C$21)/10</f>
        <v>0</v>
      </c>
      <c r="L37" s="18">
        <f>MAXIFS(defense!$E$2:$E$3008,defense!$B$2:$B$3008,N$1,defense!$A$2:$A$3008,$A37)</f>
        <v>0</v>
      </c>
      <c r="M37" s="18">
        <f>MAX(0,MINUS(MINIFS(defense!$C$2:$C$3008,defense!$B$2:$B$3008,N$1,defense!$A$2:$A$3008,$A37),MAXIFS(tasks!$D$2:$D$21,tasks!$A$2:$A$21,N$1))/7)</f>
        <v>0</v>
      </c>
      <c r="N37" s="19">
        <f>L37*(6+4/(M37/2+1))*MAXIFS(tasks!$C$2:$C$21,tasks!$A$2:$A$21,N$1)/SUM(tasks!$C$2:$C$21)/10</f>
        <v>0</v>
      </c>
      <c r="O37" s="18">
        <f>MAXIFS(defense!$E$2:$E$3008,defense!$B$2:$B$3008,Q$1,defense!$A$2:$A$3008,$A37)</f>
        <v>0</v>
      </c>
      <c r="P37" s="18">
        <f>MAX(0,MINUS(MINIFS(defense!$C$2:$C$3008,defense!$B$2:$B$3008,Q$1,defense!$A$2:$A$3008,$A37),MAXIFS(tasks!$D$2:$D$21,tasks!$A$2:$A$21,Q$1))/7)</f>
        <v>0</v>
      </c>
      <c r="Q37" s="19">
        <f>O37*(6+4/(P37/2+1))*MAXIFS(tasks!$C$2:$C$21,tasks!$A$2:$A$21,Q$1)/SUM(tasks!$C$2:$C$21)/10</f>
        <v>0</v>
      </c>
      <c r="R37" s="18">
        <f>MAXIFS(defense!$E$2:$E$3008,defense!$B$2:$B$3008,T$1,defense!$A$2:$A$3008,$A37)</f>
        <v>0</v>
      </c>
      <c r="S37" s="18">
        <f>MAX(0,MINUS(MINIFS(defense!$C$2:$C$3008,defense!$B$2:$B$3008,T$1,defense!$A$2:$A$3008,$A37),MAXIFS(tasks!$D$2:$D$21,tasks!$A$2:$A$21,T$1))/7)</f>
        <v>0</v>
      </c>
      <c r="T37" s="19">
        <f>R37*(6+4/(S37/2+1))*MAXIFS(tasks!$C$2:$C$21,tasks!$A$2:$A$21,T$1)/SUM(tasks!$C$2:$C$21)/10</f>
        <v>0</v>
      </c>
      <c r="U37" s="18">
        <f>MAXIFS(defense!$E$2:$E$3008,defense!$B$2:$B$3008,W$1,defense!$A$2:$A$3008,$A37)</f>
        <v>0</v>
      </c>
      <c r="V37" s="18">
        <f>MAX(0,MINUS(MINIFS(defense!$C$2:$C$3008,defense!$B$2:$B$3008,W$1,defense!$A$2:$A$3008,$A37),MAXIFS(tasks!$D$2:$D$21,tasks!$A$2:$A$21,W$1))/7)</f>
        <v>0</v>
      </c>
      <c r="W37" s="18">
        <f>U37*(6+4/(V37/2+1))*MAXIFS(tasks!$C$2:$C$21,tasks!$A$2:$A$21,W$1)/SUM(tasks!$C$2:$C$21)/10</f>
        <v>0</v>
      </c>
      <c r="X37" s="20">
        <f t="shared" si="1"/>
        <v>0</v>
      </c>
    </row>
    <row r="38">
      <c r="A38" s="5" t="s">
        <v>46</v>
      </c>
      <c r="B38" s="6" t="s">
        <v>35</v>
      </c>
      <c r="C38" s="18">
        <f>MAXIFS(defense!$E$2:$E$3008,defense!$B$2:$B$3008,E$1,defense!$A$2:$A$3008,$A38)</f>
        <v>0</v>
      </c>
      <c r="D38" s="18">
        <f>MAX(0,MINUS(MINIFS(defense!$C$2:$C$3008,defense!$B$2:$B$3008,E$1,defense!$A$2:$A$3008,$A38),MAXIFS(tasks!$D$2:$D$21,tasks!$A$2:$A$21,E$1))/7)</f>
        <v>0</v>
      </c>
      <c r="E38" s="19">
        <f>C38*(6+4/(D38/2+1))*MAXIFS(tasks!$C$2:$C$21,tasks!$A$2:$A$21,E$1)/SUM(tasks!$C$2:$C$21)/10</f>
        <v>0</v>
      </c>
      <c r="F38" s="18">
        <f>MAXIFS(defense!$E$2:$E$3008,defense!$B$2:$B$3008,H$1,defense!$A$2:$A$3008,$A38)</f>
        <v>0</v>
      </c>
      <c r="G38" s="18">
        <f>MAX(0,MINUS(MINIFS(defense!$C$2:$C$3008,defense!$B$2:$B$3008,H$1,defense!$A$2:$A$3008,$A38),MAXIFS(tasks!$D$2:$D$21,tasks!$A$2:$A$21,H$1))/7)</f>
        <v>0</v>
      </c>
      <c r="H38" s="19">
        <f>F38*(6+4/(G38/2+1))*MAXIFS(tasks!$C$2:$C$21,tasks!$A$2:$A$21,H$1)/SUM(tasks!$C$2:$C$21)/10</f>
        <v>0</v>
      </c>
      <c r="I38" s="18">
        <f>MAXIFS(defense!$E$2:$E$3008,defense!$B$2:$B$3008,K$1,defense!$A$2:$A$3008,$A38)</f>
        <v>0</v>
      </c>
      <c r="J38" s="18">
        <f>MAX(0,MINUS(MINIFS(defense!$C$2:$C$3008,defense!$B$2:$B$3008,K$1,defense!$A$2:$A$3008,$A38),MAXIFS(tasks!$D$2:$D$21,tasks!$A$2:$A$21,K$1))/7)</f>
        <v>0</v>
      </c>
      <c r="K38" s="19">
        <f>I38*(6+4/(J38/2+1))*MAXIFS(tasks!$C$2:$C$21,tasks!$A$2:$A$21,K$1)/SUM(tasks!$C$2:$C$21)/10</f>
        <v>0</v>
      </c>
      <c r="L38" s="18">
        <f>MAXIFS(defense!$E$2:$E$3008,defense!$B$2:$B$3008,N$1,defense!$A$2:$A$3008,$A38)</f>
        <v>0</v>
      </c>
      <c r="M38" s="18">
        <f>MAX(0,MINUS(MINIFS(defense!$C$2:$C$3008,defense!$B$2:$B$3008,N$1,defense!$A$2:$A$3008,$A38),MAXIFS(tasks!$D$2:$D$21,tasks!$A$2:$A$21,N$1))/7)</f>
        <v>0</v>
      </c>
      <c r="N38" s="19">
        <f>L38*(6+4/(M38/2+1))*MAXIFS(tasks!$C$2:$C$21,tasks!$A$2:$A$21,N$1)/SUM(tasks!$C$2:$C$21)/10</f>
        <v>0</v>
      </c>
      <c r="O38" s="18">
        <f>MAXIFS(defense!$E$2:$E$3008,defense!$B$2:$B$3008,Q$1,defense!$A$2:$A$3008,$A38)</f>
        <v>0</v>
      </c>
      <c r="P38" s="18">
        <f>MAX(0,MINUS(MINIFS(defense!$C$2:$C$3008,defense!$B$2:$B$3008,Q$1,defense!$A$2:$A$3008,$A38),MAXIFS(tasks!$D$2:$D$21,tasks!$A$2:$A$21,Q$1))/7)</f>
        <v>0</v>
      </c>
      <c r="Q38" s="19">
        <f>O38*(6+4/(P38/2+1))*MAXIFS(tasks!$C$2:$C$21,tasks!$A$2:$A$21,Q$1)/SUM(tasks!$C$2:$C$21)/10</f>
        <v>0</v>
      </c>
      <c r="R38" s="18">
        <f>MAXIFS(defense!$E$2:$E$3008,defense!$B$2:$B$3008,T$1,defense!$A$2:$A$3008,$A38)</f>
        <v>0</v>
      </c>
      <c r="S38" s="18">
        <f>MAX(0,MINUS(MINIFS(defense!$C$2:$C$3008,defense!$B$2:$B$3008,T$1,defense!$A$2:$A$3008,$A38),MAXIFS(tasks!$D$2:$D$21,tasks!$A$2:$A$21,T$1))/7)</f>
        <v>0</v>
      </c>
      <c r="T38" s="19">
        <f>R38*(6+4/(S38/2+1))*MAXIFS(tasks!$C$2:$C$21,tasks!$A$2:$A$21,T$1)/SUM(tasks!$C$2:$C$21)/10</f>
        <v>0</v>
      </c>
      <c r="U38" s="18">
        <f>MAXIFS(defense!$E$2:$E$3008,defense!$B$2:$B$3008,W$1,defense!$A$2:$A$3008,$A38)</f>
        <v>0</v>
      </c>
      <c r="V38" s="18">
        <f>MAX(0,MINUS(MINIFS(defense!$C$2:$C$3008,defense!$B$2:$B$3008,W$1,defense!$A$2:$A$3008,$A38),MAXIFS(tasks!$D$2:$D$21,tasks!$A$2:$A$21,W$1))/7)</f>
        <v>0</v>
      </c>
      <c r="W38" s="18">
        <f>U38*(6+4/(V38/2+1))*MAXIFS(tasks!$C$2:$C$21,tasks!$A$2:$A$21,W$1)/SUM(tasks!$C$2:$C$21)/10</f>
        <v>0</v>
      </c>
      <c r="X38" s="20">
        <f t="shared" si="1"/>
        <v>0</v>
      </c>
    </row>
    <row r="39">
      <c r="A39" s="5" t="s">
        <v>47</v>
      </c>
      <c r="B39" s="6" t="s">
        <v>35</v>
      </c>
      <c r="C39" s="18">
        <f>MAXIFS(defense!$E$2:$E$3008,defense!$B$2:$B$3008,E$1,defense!$A$2:$A$3008,$A39)</f>
        <v>0</v>
      </c>
      <c r="D39" s="18">
        <f>MAX(0,MINUS(MINIFS(defense!$C$2:$C$3008,defense!$B$2:$B$3008,E$1,defense!$A$2:$A$3008,$A39),MAXIFS(tasks!$D$2:$D$21,tasks!$A$2:$A$21,E$1))/7)</f>
        <v>0</v>
      </c>
      <c r="E39" s="19">
        <f>C39*(6+4/(D39/2+1))*MAXIFS(tasks!$C$2:$C$21,tasks!$A$2:$A$21,E$1)/SUM(tasks!$C$2:$C$21)/10</f>
        <v>0</v>
      </c>
      <c r="F39" s="18">
        <f>MAXIFS(defense!$E$2:$E$3008,defense!$B$2:$B$3008,H$1,defense!$A$2:$A$3008,$A39)</f>
        <v>0</v>
      </c>
      <c r="G39" s="18">
        <f>MAX(0,MINUS(MINIFS(defense!$C$2:$C$3008,defense!$B$2:$B$3008,H$1,defense!$A$2:$A$3008,$A39),MAXIFS(tasks!$D$2:$D$21,tasks!$A$2:$A$21,H$1))/7)</f>
        <v>0</v>
      </c>
      <c r="H39" s="19">
        <f>F39*(6+4/(G39/2+1))*MAXIFS(tasks!$C$2:$C$21,tasks!$A$2:$A$21,H$1)/SUM(tasks!$C$2:$C$21)/10</f>
        <v>0</v>
      </c>
      <c r="I39" s="18">
        <f>MAXIFS(defense!$E$2:$E$3008,defense!$B$2:$B$3008,K$1,defense!$A$2:$A$3008,$A39)</f>
        <v>0</v>
      </c>
      <c r="J39" s="18">
        <f>MAX(0,MINUS(MINIFS(defense!$C$2:$C$3008,defense!$B$2:$B$3008,K$1,defense!$A$2:$A$3008,$A39),MAXIFS(tasks!$D$2:$D$21,tasks!$A$2:$A$21,K$1))/7)</f>
        <v>0</v>
      </c>
      <c r="K39" s="19">
        <f>I39*(6+4/(J39/2+1))*MAXIFS(tasks!$C$2:$C$21,tasks!$A$2:$A$21,K$1)/SUM(tasks!$C$2:$C$21)/10</f>
        <v>0</v>
      </c>
      <c r="L39" s="18">
        <f>MAXIFS(defense!$E$2:$E$3008,defense!$B$2:$B$3008,N$1,defense!$A$2:$A$3008,$A39)</f>
        <v>0</v>
      </c>
      <c r="M39" s="18">
        <f>MAX(0,MINUS(MINIFS(defense!$C$2:$C$3008,defense!$B$2:$B$3008,N$1,defense!$A$2:$A$3008,$A39),MAXIFS(tasks!$D$2:$D$21,tasks!$A$2:$A$21,N$1))/7)</f>
        <v>0</v>
      </c>
      <c r="N39" s="19">
        <f>L39*(6+4/(M39/2+1))*MAXIFS(tasks!$C$2:$C$21,tasks!$A$2:$A$21,N$1)/SUM(tasks!$C$2:$C$21)/10</f>
        <v>0</v>
      </c>
      <c r="O39" s="18">
        <f>MAXIFS(defense!$E$2:$E$3008,defense!$B$2:$B$3008,Q$1,defense!$A$2:$A$3008,$A39)</f>
        <v>0</v>
      </c>
      <c r="P39" s="18">
        <f>MAX(0,MINUS(MINIFS(defense!$C$2:$C$3008,defense!$B$2:$B$3008,Q$1,defense!$A$2:$A$3008,$A39),MAXIFS(tasks!$D$2:$D$21,tasks!$A$2:$A$21,Q$1))/7)</f>
        <v>0</v>
      </c>
      <c r="Q39" s="19">
        <f>O39*(6+4/(P39/2+1))*MAXIFS(tasks!$C$2:$C$21,tasks!$A$2:$A$21,Q$1)/SUM(tasks!$C$2:$C$21)/10</f>
        <v>0</v>
      </c>
      <c r="R39" s="18">
        <f>MAXIFS(defense!$E$2:$E$3008,defense!$B$2:$B$3008,T$1,defense!$A$2:$A$3008,$A39)</f>
        <v>0</v>
      </c>
      <c r="S39" s="18">
        <f>MAX(0,MINUS(MINIFS(defense!$C$2:$C$3008,defense!$B$2:$B$3008,T$1,defense!$A$2:$A$3008,$A39),MAXIFS(tasks!$D$2:$D$21,tasks!$A$2:$A$21,T$1))/7)</f>
        <v>0</v>
      </c>
      <c r="T39" s="19">
        <f>R39*(6+4/(S39/2+1))*MAXIFS(tasks!$C$2:$C$21,tasks!$A$2:$A$21,T$1)/SUM(tasks!$C$2:$C$21)/10</f>
        <v>0</v>
      </c>
      <c r="U39" s="18">
        <f>MAXIFS(defense!$E$2:$E$3008,defense!$B$2:$B$3008,W$1,defense!$A$2:$A$3008,$A39)</f>
        <v>0</v>
      </c>
      <c r="V39" s="18">
        <f>MAX(0,MINUS(MINIFS(defense!$C$2:$C$3008,defense!$B$2:$B$3008,W$1,defense!$A$2:$A$3008,$A39),MAXIFS(tasks!$D$2:$D$21,tasks!$A$2:$A$21,W$1))/7)</f>
        <v>0</v>
      </c>
      <c r="W39" s="18">
        <f>U39*(6+4/(V39/2+1))*MAXIFS(tasks!$C$2:$C$21,tasks!$A$2:$A$21,W$1)/SUM(tasks!$C$2:$C$21)/10</f>
        <v>0</v>
      </c>
      <c r="X39" s="20">
        <f t="shared" si="1"/>
        <v>0</v>
      </c>
    </row>
    <row r="40">
      <c r="A40" s="5" t="s">
        <v>48</v>
      </c>
      <c r="B40" s="6" t="s">
        <v>35</v>
      </c>
      <c r="C40" s="18">
        <f>MAXIFS(defense!$E$2:$E$3008,defense!$B$2:$B$3008,E$1,defense!$A$2:$A$3008,$A40)</f>
        <v>100</v>
      </c>
      <c r="D40" s="18">
        <f>MAX(0,MINUS(MINIFS(defense!$C$2:$C$3008,defense!$B$2:$B$3008,E$1,defense!$A$2:$A$3008,$A40),MAXIFS(tasks!$D$2:$D$21,tasks!$A$2:$A$21,E$1))/7)</f>
        <v>0</v>
      </c>
      <c r="E40" s="19">
        <f>C40*(6+4/(D40/2+1))*MAXIFS(tasks!$C$2:$C$21,tasks!$A$2:$A$21,E$1)/SUM(tasks!$C$2:$C$21)/10</f>
        <v>14.28571429</v>
      </c>
      <c r="F40" s="18">
        <f>MAXIFS(defense!$E$2:$E$3008,defense!$B$2:$B$3008,H$1,defense!$A$2:$A$3008,$A40)</f>
        <v>100</v>
      </c>
      <c r="G40" s="18">
        <f>MAX(0,MINUS(MINIFS(defense!$C$2:$C$3008,defense!$B$2:$B$3008,H$1,defense!$A$2:$A$3008,$A40),MAXIFS(tasks!$D$2:$D$21,tasks!$A$2:$A$21,H$1))/7)</f>
        <v>0</v>
      </c>
      <c r="H40" s="19">
        <f>F40*(6+4/(G40/2+1))*MAXIFS(tasks!$C$2:$C$21,tasks!$A$2:$A$21,H$1)/SUM(tasks!$C$2:$C$21)/10</f>
        <v>14.28571429</v>
      </c>
      <c r="I40" s="18">
        <f>MAXIFS(defense!$E$2:$E$3008,defense!$B$2:$B$3008,K$1,defense!$A$2:$A$3008,$A40)</f>
        <v>0</v>
      </c>
      <c r="J40" s="18">
        <f>MAX(0,MINUS(MINIFS(defense!$C$2:$C$3008,defense!$B$2:$B$3008,K$1,defense!$A$2:$A$3008,$A40),MAXIFS(tasks!$D$2:$D$21,tasks!$A$2:$A$21,K$1))/7)</f>
        <v>0</v>
      </c>
      <c r="K40" s="19">
        <f>I40*(6+4/(J40/2+1))*MAXIFS(tasks!$C$2:$C$21,tasks!$A$2:$A$21,K$1)/SUM(tasks!$C$2:$C$21)/10</f>
        <v>0</v>
      </c>
      <c r="L40" s="18">
        <f>MAXIFS(defense!$E$2:$E$3008,defense!$B$2:$B$3008,N$1,defense!$A$2:$A$3008,$A40)</f>
        <v>0</v>
      </c>
      <c r="M40" s="18">
        <f>MAX(0,MINUS(MINIFS(defense!$C$2:$C$3008,defense!$B$2:$B$3008,N$1,defense!$A$2:$A$3008,$A40),MAXIFS(tasks!$D$2:$D$21,tasks!$A$2:$A$21,N$1))/7)</f>
        <v>0</v>
      </c>
      <c r="N40" s="19">
        <f>L40*(6+4/(M40/2+1))*MAXIFS(tasks!$C$2:$C$21,tasks!$A$2:$A$21,N$1)/SUM(tasks!$C$2:$C$21)/10</f>
        <v>0</v>
      </c>
      <c r="O40" s="18">
        <f>MAXIFS(defense!$E$2:$E$3008,defense!$B$2:$B$3008,Q$1,defense!$A$2:$A$3008,$A40)</f>
        <v>0</v>
      </c>
      <c r="P40" s="18">
        <f>MAX(0,MINUS(MINIFS(defense!$C$2:$C$3008,defense!$B$2:$B$3008,Q$1,defense!$A$2:$A$3008,$A40),MAXIFS(tasks!$D$2:$D$21,tasks!$A$2:$A$21,Q$1))/7)</f>
        <v>0</v>
      </c>
      <c r="Q40" s="19">
        <f>O40*(6+4/(P40/2+1))*MAXIFS(tasks!$C$2:$C$21,tasks!$A$2:$A$21,Q$1)/SUM(tasks!$C$2:$C$21)/10</f>
        <v>0</v>
      </c>
      <c r="R40" s="18">
        <f>MAXIFS(defense!$E$2:$E$3008,defense!$B$2:$B$3008,T$1,defense!$A$2:$A$3008,$A40)</f>
        <v>0</v>
      </c>
      <c r="S40" s="18">
        <f>MAX(0,MINUS(MINIFS(defense!$C$2:$C$3008,defense!$B$2:$B$3008,T$1,defense!$A$2:$A$3008,$A40),MAXIFS(tasks!$D$2:$D$21,tasks!$A$2:$A$21,T$1))/7)</f>
        <v>0</v>
      </c>
      <c r="T40" s="19">
        <f>R40*(6+4/(S40/2+1))*MAXIFS(tasks!$C$2:$C$21,tasks!$A$2:$A$21,T$1)/SUM(tasks!$C$2:$C$21)/10</f>
        <v>0</v>
      </c>
      <c r="U40" s="18">
        <f>MAXIFS(defense!$E$2:$E$3008,defense!$B$2:$B$3008,W$1,defense!$A$2:$A$3008,$A40)</f>
        <v>0</v>
      </c>
      <c r="V40" s="18">
        <f>MAX(0,MINUS(MINIFS(defense!$C$2:$C$3008,defense!$B$2:$B$3008,W$1,defense!$A$2:$A$3008,$A40),MAXIFS(tasks!$D$2:$D$21,tasks!$A$2:$A$21,W$1))/7)</f>
        <v>0</v>
      </c>
      <c r="W40" s="18">
        <f>U40*(6+4/(V40/2+1))*MAXIFS(tasks!$C$2:$C$21,tasks!$A$2:$A$21,W$1)/SUM(tasks!$C$2:$C$21)/10</f>
        <v>0</v>
      </c>
      <c r="X40" s="20">
        <f t="shared" si="1"/>
        <v>28.57142857</v>
      </c>
    </row>
    <row r="41">
      <c r="A41" s="5" t="s">
        <v>49</v>
      </c>
      <c r="B41" s="6" t="s">
        <v>35</v>
      </c>
      <c r="C41" s="18">
        <f>MAXIFS(defense!$E$2:$E$3008,defense!$B$2:$B$3008,E$1,defense!$A$2:$A$3008,$A41)</f>
        <v>100</v>
      </c>
      <c r="D41" s="18">
        <f>MAX(0,MINUS(MINIFS(defense!$C$2:$C$3008,defense!$B$2:$B$3008,E$1,defense!$A$2:$A$3008,$A41),MAXIFS(tasks!$D$2:$D$21,tasks!$A$2:$A$21,E$1))/7)</f>
        <v>0</v>
      </c>
      <c r="E41" s="19">
        <f>C41*(6+4/(D41/2+1))*MAXIFS(tasks!$C$2:$C$21,tasks!$A$2:$A$21,E$1)/SUM(tasks!$C$2:$C$21)/10</f>
        <v>14.28571429</v>
      </c>
      <c r="F41" s="18">
        <f>MAXIFS(defense!$E$2:$E$3008,defense!$B$2:$B$3008,H$1,defense!$A$2:$A$3008,$A41)</f>
        <v>0</v>
      </c>
      <c r="G41" s="18">
        <f>MAX(0,MINUS(MINIFS(defense!$C$2:$C$3008,defense!$B$2:$B$3008,H$1,defense!$A$2:$A$3008,$A41),MAXIFS(tasks!$D$2:$D$21,tasks!$A$2:$A$21,H$1))/7)</f>
        <v>0</v>
      </c>
      <c r="H41" s="19">
        <f>F41*(6+4/(G41/2+1))*MAXIFS(tasks!$C$2:$C$21,tasks!$A$2:$A$21,H$1)/SUM(tasks!$C$2:$C$21)/10</f>
        <v>0</v>
      </c>
      <c r="I41" s="18">
        <f>MAXIFS(defense!$E$2:$E$3008,defense!$B$2:$B$3008,K$1,defense!$A$2:$A$3008,$A41)</f>
        <v>0</v>
      </c>
      <c r="J41" s="18">
        <f>MAX(0,MINUS(MINIFS(defense!$C$2:$C$3008,defense!$B$2:$B$3008,K$1,defense!$A$2:$A$3008,$A41),MAXIFS(tasks!$D$2:$D$21,tasks!$A$2:$A$21,K$1))/7)</f>
        <v>0</v>
      </c>
      <c r="K41" s="19">
        <f>I41*(6+4/(J41/2+1))*MAXIFS(tasks!$C$2:$C$21,tasks!$A$2:$A$21,K$1)/SUM(tasks!$C$2:$C$21)/10</f>
        <v>0</v>
      </c>
      <c r="L41" s="18">
        <f>MAXIFS(defense!$E$2:$E$3008,defense!$B$2:$B$3008,N$1,defense!$A$2:$A$3008,$A41)</f>
        <v>0</v>
      </c>
      <c r="M41" s="18">
        <f>MAX(0,MINUS(MINIFS(defense!$C$2:$C$3008,defense!$B$2:$B$3008,N$1,defense!$A$2:$A$3008,$A41),MAXIFS(tasks!$D$2:$D$21,tasks!$A$2:$A$21,N$1))/7)</f>
        <v>0</v>
      </c>
      <c r="N41" s="19">
        <f>L41*(6+4/(M41/2+1))*MAXIFS(tasks!$C$2:$C$21,tasks!$A$2:$A$21,N$1)/SUM(tasks!$C$2:$C$21)/10</f>
        <v>0</v>
      </c>
      <c r="O41" s="18">
        <f>MAXIFS(defense!$E$2:$E$3008,defense!$B$2:$B$3008,Q$1,defense!$A$2:$A$3008,$A41)</f>
        <v>0</v>
      </c>
      <c r="P41" s="18">
        <f>MAX(0,MINUS(MINIFS(defense!$C$2:$C$3008,defense!$B$2:$B$3008,Q$1,defense!$A$2:$A$3008,$A41),MAXIFS(tasks!$D$2:$D$21,tasks!$A$2:$A$21,Q$1))/7)</f>
        <v>0</v>
      </c>
      <c r="Q41" s="19">
        <f>O41*(6+4/(P41/2+1))*MAXIFS(tasks!$C$2:$C$21,tasks!$A$2:$A$21,Q$1)/SUM(tasks!$C$2:$C$21)/10</f>
        <v>0</v>
      </c>
      <c r="R41" s="18">
        <f>MAXIFS(defense!$E$2:$E$3008,defense!$B$2:$B$3008,T$1,defense!$A$2:$A$3008,$A41)</f>
        <v>0</v>
      </c>
      <c r="S41" s="18">
        <f>MAX(0,MINUS(MINIFS(defense!$C$2:$C$3008,defense!$B$2:$B$3008,T$1,defense!$A$2:$A$3008,$A41),MAXIFS(tasks!$D$2:$D$21,tasks!$A$2:$A$21,T$1))/7)</f>
        <v>0</v>
      </c>
      <c r="T41" s="19">
        <f>R41*(6+4/(S41/2+1))*MAXIFS(tasks!$C$2:$C$21,tasks!$A$2:$A$21,T$1)/SUM(tasks!$C$2:$C$21)/10</f>
        <v>0</v>
      </c>
      <c r="U41" s="18">
        <f>MAXIFS(defense!$E$2:$E$3008,defense!$B$2:$B$3008,W$1,defense!$A$2:$A$3008,$A41)</f>
        <v>0</v>
      </c>
      <c r="V41" s="18">
        <f>MAX(0,MINUS(MINIFS(defense!$C$2:$C$3008,defense!$B$2:$B$3008,W$1,defense!$A$2:$A$3008,$A41),MAXIFS(tasks!$D$2:$D$21,tasks!$A$2:$A$21,W$1))/7)</f>
        <v>0</v>
      </c>
      <c r="W41" s="18">
        <f>U41*(6+4/(V41/2+1))*MAXIFS(tasks!$C$2:$C$21,tasks!$A$2:$A$21,W$1)/SUM(tasks!$C$2:$C$21)/10</f>
        <v>0</v>
      </c>
      <c r="X41" s="20">
        <f t="shared" si="1"/>
        <v>14.28571429</v>
      </c>
    </row>
    <row r="42">
      <c r="A42" s="5" t="s">
        <v>50</v>
      </c>
      <c r="B42" s="6" t="s">
        <v>35</v>
      </c>
      <c r="C42" s="18">
        <f>MAXIFS(defense!$E$2:$E$3008,defense!$B$2:$B$3008,E$1,defense!$A$2:$A$3008,$A42)</f>
        <v>100</v>
      </c>
      <c r="D42" s="18">
        <f>MAX(0,MINUS(MINIFS(defense!$C$2:$C$3008,defense!$B$2:$B$3008,E$1,defense!$A$2:$A$3008,$A42),MAXIFS(tasks!$D$2:$D$21,tasks!$A$2:$A$21,E$1))/7)</f>
        <v>0</v>
      </c>
      <c r="E42" s="19">
        <f>C42*(6+4/(D42/2+1))*MAXIFS(tasks!$C$2:$C$21,tasks!$A$2:$A$21,E$1)/SUM(tasks!$C$2:$C$21)/10</f>
        <v>14.28571429</v>
      </c>
      <c r="F42" s="18">
        <f>MAXIFS(defense!$E$2:$E$3008,defense!$B$2:$B$3008,H$1,defense!$A$2:$A$3008,$A42)</f>
        <v>0</v>
      </c>
      <c r="G42" s="18">
        <f>MAX(0,MINUS(MINIFS(defense!$C$2:$C$3008,defense!$B$2:$B$3008,H$1,defense!$A$2:$A$3008,$A42),MAXIFS(tasks!$D$2:$D$21,tasks!$A$2:$A$21,H$1))/7)</f>
        <v>0</v>
      </c>
      <c r="H42" s="19">
        <f>F42*(6+4/(G42/2+1))*MAXIFS(tasks!$C$2:$C$21,tasks!$A$2:$A$21,H$1)/SUM(tasks!$C$2:$C$21)/10</f>
        <v>0</v>
      </c>
      <c r="I42" s="18">
        <f>MAXIFS(defense!$E$2:$E$3008,defense!$B$2:$B$3008,K$1,defense!$A$2:$A$3008,$A42)</f>
        <v>0</v>
      </c>
      <c r="J42" s="18">
        <f>MAX(0,MINUS(MINIFS(defense!$C$2:$C$3008,defense!$B$2:$B$3008,K$1,defense!$A$2:$A$3008,$A42),MAXIFS(tasks!$D$2:$D$21,tasks!$A$2:$A$21,K$1))/7)</f>
        <v>0</v>
      </c>
      <c r="K42" s="19">
        <f>I42*(6+4/(J42/2+1))*MAXIFS(tasks!$C$2:$C$21,tasks!$A$2:$A$21,K$1)/SUM(tasks!$C$2:$C$21)/10</f>
        <v>0</v>
      </c>
      <c r="L42" s="18">
        <f>MAXIFS(defense!$E$2:$E$3008,defense!$B$2:$B$3008,N$1,defense!$A$2:$A$3008,$A42)</f>
        <v>0</v>
      </c>
      <c r="M42" s="18">
        <f>MAX(0,MINUS(MINIFS(defense!$C$2:$C$3008,defense!$B$2:$B$3008,N$1,defense!$A$2:$A$3008,$A42),MAXIFS(tasks!$D$2:$D$21,tasks!$A$2:$A$21,N$1))/7)</f>
        <v>0</v>
      </c>
      <c r="N42" s="19">
        <f>L42*(6+4/(M42/2+1))*MAXIFS(tasks!$C$2:$C$21,tasks!$A$2:$A$21,N$1)/SUM(tasks!$C$2:$C$21)/10</f>
        <v>0</v>
      </c>
      <c r="O42" s="18">
        <f>MAXIFS(defense!$E$2:$E$3008,defense!$B$2:$B$3008,Q$1,defense!$A$2:$A$3008,$A42)</f>
        <v>0</v>
      </c>
      <c r="P42" s="18">
        <f>MAX(0,MINUS(MINIFS(defense!$C$2:$C$3008,defense!$B$2:$B$3008,Q$1,defense!$A$2:$A$3008,$A42),MAXIFS(tasks!$D$2:$D$21,tasks!$A$2:$A$21,Q$1))/7)</f>
        <v>0</v>
      </c>
      <c r="Q42" s="19">
        <f>O42*(6+4/(P42/2+1))*MAXIFS(tasks!$C$2:$C$21,tasks!$A$2:$A$21,Q$1)/SUM(tasks!$C$2:$C$21)/10</f>
        <v>0</v>
      </c>
      <c r="R42" s="18">
        <f>MAXIFS(defense!$E$2:$E$3008,defense!$B$2:$B$3008,T$1,defense!$A$2:$A$3008,$A42)</f>
        <v>0</v>
      </c>
      <c r="S42" s="18">
        <f>MAX(0,MINUS(MINIFS(defense!$C$2:$C$3008,defense!$B$2:$B$3008,T$1,defense!$A$2:$A$3008,$A42),MAXIFS(tasks!$D$2:$D$21,tasks!$A$2:$A$21,T$1))/7)</f>
        <v>0</v>
      </c>
      <c r="T42" s="19">
        <f>R42*(6+4/(S42/2+1))*MAXIFS(tasks!$C$2:$C$21,tasks!$A$2:$A$21,T$1)/SUM(tasks!$C$2:$C$21)/10</f>
        <v>0</v>
      </c>
      <c r="U42" s="18">
        <f>MAXIFS(defense!$E$2:$E$3008,defense!$B$2:$B$3008,W$1,defense!$A$2:$A$3008,$A42)</f>
        <v>0</v>
      </c>
      <c r="V42" s="18">
        <f>MAX(0,MINUS(MINIFS(defense!$C$2:$C$3008,defense!$B$2:$B$3008,W$1,defense!$A$2:$A$3008,$A42),MAXIFS(tasks!$D$2:$D$21,tasks!$A$2:$A$21,W$1))/7)</f>
        <v>0</v>
      </c>
      <c r="W42" s="18">
        <f>U42*(6+4/(V42/2+1))*MAXIFS(tasks!$C$2:$C$21,tasks!$A$2:$A$21,W$1)/SUM(tasks!$C$2:$C$21)/10</f>
        <v>0</v>
      </c>
      <c r="X42" s="20">
        <f t="shared" si="1"/>
        <v>14.28571429</v>
      </c>
    </row>
    <row r="43">
      <c r="A43" s="5" t="s">
        <v>51</v>
      </c>
      <c r="B43" s="6" t="s">
        <v>35</v>
      </c>
      <c r="C43" s="18">
        <f>MAXIFS(defense!$E$2:$E$3008,defense!$B$2:$B$3008,E$1,defense!$A$2:$A$3008,$A43)</f>
        <v>0</v>
      </c>
      <c r="D43" s="18">
        <f>MAX(0,MINUS(MINIFS(defense!$C$2:$C$3008,defense!$B$2:$B$3008,E$1,defense!$A$2:$A$3008,$A43),MAXIFS(tasks!$D$2:$D$21,tasks!$A$2:$A$21,E$1))/7)</f>
        <v>0</v>
      </c>
      <c r="E43" s="19">
        <f>C43*(6+4/(D43/2+1))*MAXIFS(tasks!$C$2:$C$21,tasks!$A$2:$A$21,E$1)/SUM(tasks!$C$2:$C$21)/10</f>
        <v>0</v>
      </c>
      <c r="F43" s="18">
        <f>MAXIFS(defense!$E$2:$E$3008,defense!$B$2:$B$3008,H$1,defense!$A$2:$A$3008,$A43)</f>
        <v>0</v>
      </c>
      <c r="G43" s="18">
        <f>MAX(0,MINUS(MINIFS(defense!$C$2:$C$3008,defense!$B$2:$B$3008,H$1,defense!$A$2:$A$3008,$A43),MAXIFS(tasks!$D$2:$D$21,tasks!$A$2:$A$21,H$1))/7)</f>
        <v>0</v>
      </c>
      <c r="H43" s="19">
        <f>F43*(6+4/(G43/2+1))*MAXIFS(tasks!$C$2:$C$21,tasks!$A$2:$A$21,H$1)/SUM(tasks!$C$2:$C$21)/10</f>
        <v>0</v>
      </c>
      <c r="I43" s="18">
        <f>MAXIFS(defense!$E$2:$E$3008,defense!$B$2:$B$3008,K$1,defense!$A$2:$A$3008,$A43)</f>
        <v>0</v>
      </c>
      <c r="J43" s="18">
        <f>MAX(0,MINUS(MINIFS(defense!$C$2:$C$3008,defense!$B$2:$B$3008,K$1,defense!$A$2:$A$3008,$A43),MAXIFS(tasks!$D$2:$D$21,tasks!$A$2:$A$21,K$1))/7)</f>
        <v>0</v>
      </c>
      <c r="K43" s="19">
        <f>I43*(6+4/(J43/2+1))*MAXIFS(tasks!$C$2:$C$21,tasks!$A$2:$A$21,K$1)/SUM(tasks!$C$2:$C$21)/10</f>
        <v>0</v>
      </c>
      <c r="L43" s="18">
        <f>MAXIFS(defense!$E$2:$E$3008,defense!$B$2:$B$3008,N$1,defense!$A$2:$A$3008,$A43)</f>
        <v>0</v>
      </c>
      <c r="M43" s="18">
        <f>MAX(0,MINUS(MINIFS(defense!$C$2:$C$3008,defense!$B$2:$B$3008,N$1,defense!$A$2:$A$3008,$A43),MAXIFS(tasks!$D$2:$D$21,tasks!$A$2:$A$21,N$1))/7)</f>
        <v>0</v>
      </c>
      <c r="N43" s="19">
        <f>L43*(6+4/(M43/2+1))*MAXIFS(tasks!$C$2:$C$21,tasks!$A$2:$A$21,N$1)/SUM(tasks!$C$2:$C$21)/10</f>
        <v>0</v>
      </c>
      <c r="O43" s="18">
        <f>MAXIFS(defense!$E$2:$E$3008,defense!$B$2:$B$3008,Q$1,defense!$A$2:$A$3008,$A43)</f>
        <v>0</v>
      </c>
      <c r="P43" s="18">
        <f>MAX(0,MINUS(MINIFS(defense!$C$2:$C$3008,defense!$B$2:$B$3008,Q$1,defense!$A$2:$A$3008,$A43),MAXIFS(tasks!$D$2:$D$21,tasks!$A$2:$A$21,Q$1))/7)</f>
        <v>0</v>
      </c>
      <c r="Q43" s="19">
        <f>O43*(6+4/(P43/2+1))*MAXIFS(tasks!$C$2:$C$21,tasks!$A$2:$A$21,Q$1)/SUM(tasks!$C$2:$C$21)/10</f>
        <v>0</v>
      </c>
      <c r="R43" s="18">
        <f>MAXIFS(defense!$E$2:$E$3008,defense!$B$2:$B$3008,T$1,defense!$A$2:$A$3008,$A43)</f>
        <v>0</v>
      </c>
      <c r="S43" s="18">
        <f>MAX(0,MINUS(MINIFS(defense!$C$2:$C$3008,defense!$B$2:$B$3008,T$1,defense!$A$2:$A$3008,$A43),MAXIFS(tasks!$D$2:$D$21,tasks!$A$2:$A$21,T$1))/7)</f>
        <v>0</v>
      </c>
      <c r="T43" s="19">
        <f>R43*(6+4/(S43/2+1))*MAXIFS(tasks!$C$2:$C$21,tasks!$A$2:$A$21,T$1)/SUM(tasks!$C$2:$C$21)/10</f>
        <v>0</v>
      </c>
      <c r="U43" s="18">
        <f>MAXIFS(defense!$E$2:$E$3008,defense!$B$2:$B$3008,W$1,defense!$A$2:$A$3008,$A43)</f>
        <v>0</v>
      </c>
      <c r="V43" s="18">
        <f>MAX(0,MINUS(MINIFS(defense!$C$2:$C$3008,defense!$B$2:$B$3008,W$1,defense!$A$2:$A$3008,$A43),MAXIFS(tasks!$D$2:$D$21,tasks!$A$2:$A$21,W$1))/7)</f>
        <v>0</v>
      </c>
      <c r="W43" s="18">
        <f>U43*(6+4/(V43/2+1))*MAXIFS(tasks!$C$2:$C$21,tasks!$A$2:$A$21,W$1)/SUM(tasks!$C$2:$C$21)/10</f>
        <v>0</v>
      </c>
      <c r="X43" s="20">
        <f t="shared" si="1"/>
        <v>0</v>
      </c>
    </row>
    <row r="44">
      <c r="A44" s="5" t="s">
        <v>52</v>
      </c>
      <c r="B44" s="6" t="s">
        <v>35</v>
      </c>
      <c r="C44" s="18">
        <f>MAXIFS(defense!$E$2:$E$3008,defense!$B$2:$B$3008,E$1,defense!$A$2:$A$3008,$A44)</f>
        <v>100</v>
      </c>
      <c r="D44" s="18">
        <f>MAX(0,MINUS(MINIFS(defense!$C$2:$C$3008,defense!$B$2:$B$3008,E$1,defense!$A$2:$A$3008,$A44),MAXIFS(tasks!$D$2:$D$21,tasks!$A$2:$A$21,E$1))/7)</f>
        <v>0</v>
      </c>
      <c r="E44" s="19">
        <f>C44*(6+4/(D44/2+1))*MAXIFS(tasks!$C$2:$C$21,tasks!$A$2:$A$21,E$1)/SUM(tasks!$C$2:$C$21)/10</f>
        <v>14.28571429</v>
      </c>
      <c r="F44" s="18">
        <f>MAXIFS(defense!$E$2:$E$3008,defense!$B$2:$B$3008,H$1,defense!$A$2:$A$3008,$A44)</f>
        <v>0</v>
      </c>
      <c r="G44" s="18">
        <f>MAX(0,MINUS(MINIFS(defense!$C$2:$C$3008,defense!$B$2:$B$3008,H$1,defense!$A$2:$A$3008,$A44),MAXIFS(tasks!$D$2:$D$21,tasks!$A$2:$A$21,H$1))/7)</f>
        <v>0</v>
      </c>
      <c r="H44" s="19">
        <f>F44*(6+4/(G44/2+1))*MAXIFS(tasks!$C$2:$C$21,tasks!$A$2:$A$21,H$1)/SUM(tasks!$C$2:$C$21)/10</f>
        <v>0</v>
      </c>
      <c r="I44" s="18">
        <f>MAXIFS(defense!$E$2:$E$3008,defense!$B$2:$B$3008,K$1,defense!$A$2:$A$3008,$A44)</f>
        <v>0</v>
      </c>
      <c r="J44" s="18">
        <f>MAX(0,MINUS(MINIFS(defense!$C$2:$C$3008,defense!$B$2:$B$3008,K$1,defense!$A$2:$A$3008,$A44),MAXIFS(tasks!$D$2:$D$21,tasks!$A$2:$A$21,K$1))/7)</f>
        <v>0</v>
      </c>
      <c r="K44" s="19">
        <f>I44*(6+4/(J44/2+1))*MAXIFS(tasks!$C$2:$C$21,tasks!$A$2:$A$21,K$1)/SUM(tasks!$C$2:$C$21)/10</f>
        <v>0</v>
      </c>
      <c r="L44" s="18">
        <f>MAXIFS(defense!$E$2:$E$3008,defense!$B$2:$B$3008,N$1,defense!$A$2:$A$3008,$A44)</f>
        <v>0</v>
      </c>
      <c r="M44" s="18">
        <f>MAX(0,MINUS(MINIFS(defense!$C$2:$C$3008,defense!$B$2:$B$3008,N$1,defense!$A$2:$A$3008,$A44),MAXIFS(tasks!$D$2:$D$21,tasks!$A$2:$A$21,N$1))/7)</f>
        <v>0</v>
      </c>
      <c r="N44" s="19">
        <f>L44*(6+4/(M44/2+1))*MAXIFS(tasks!$C$2:$C$21,tasks!$A$2:$A$21,N$1)/SUM(tasks!$C$2:$C$21)/10</f>
        <v>0</v>
      </c>
      <c r="O44" s="18">
        <f>MAXIFS(defense!$E$2:$E$3008,defense!$B$2:$B$3008,Q$1,defense!$A$2:$A$3008,$A44)</f>
        <v>0</v>
      </c>
      <c r="P44" s="18">
        <f>MAX(0,MINUS(MINIFS(defense!$C$2:$C$3008,defense!$B$2:$B$3008,Q$1,defense!$A$2:$A$3008,$A44),MAXIFS(tasks!$D$2:$D$21,tasks!$A$2:$A$21,Q$1))/7)</f>
        <v>0</v>
      </c>
      <c r="Q44" s="19">
        <f>O44*(6+4/(P44/2+1))*MAXIFS(tasks!$C$2:$C$21,tasks!$A$2:$A$21,Q$1)/SUM(tasks!$C$2:$C$21)/10</f>
        <v>0</v>
      </c>
      <c r="R44" s="18">
        <f>MAXIFS(defense!$E$2:$E$3008,defense!$B$2:$B$3008,T$1,defense!$A$2:$A$3008,$A44)</f>
        <v>0</v>
      </c>
      <c r="S44" s="18">
        <f>MAX(0,MINUS(MINIFS(defense!$C$2:$C$3008,defense!$B$2:$B$3008,T$1,defense!$A$2:$A$3008,$A44),MAXIFS(tasks!$D$2:$D$21,tasks!$A$2:$A$21,T$1))/7)</f>
        <v>0</v>
      </c>
      <c r="T44" s="19">
        <f>R44*(6+4/(S44/2+1))*MAXIFS(tasks!$C$2:$C$21,tasks!$A$2:$A$21,T$1)/SUM(tasks!$C$2:$C$21)/10</f>
        <v>0</v>
      </c>
      <c r="U44" s="18">
        <f>MAXIFS(defense!$E$2:$E$3008,defense!$B$2:$B$3008,W$1,defense!$A$2:$A$3008,$A44)</f>
        <v>0</v>
      </c>
      <c r="V44" s="18">
        <f>MAX(0,MINUS(MINIFS(defense!$C$2:$C$3008,defense!$B$2:$B$3008,W$1,defense!$A$2:$A$3008,$A44),MAXIFS(tasks!$D$2:$D$21,tasks!$A$2:$A$21,W$1))/7)</f>
        <v>0</v>
      </c>
      <c r="W44" s="18">
        <f>U44*(6+4/(V44/2+1))*MAXIFS(tasks!$C$2:$C$21,tasks!$A$2:$A$21,W$1)/SUM(tasks!$C$2:$C$21)/10</f>
        <v>0</v>
      </c>
      <c r="X44" s="20">
        <f t="shared" si="1"/>
        <v>14.28571429</v>
      </c>
    </row>
    <row r="45">
      <c r="A45" s="5" t="s">
        <v>53</v>
      </c>
      <c r="B45" s="6" t="s">
        <v>35</v>
      </c>
      <c r="C45" s="18">
        <f>MAXIFS(defense!$E$2:$E$3008,defense!$B$2:$B$3008,E$1,defense!$A$2:$A$3008,$A45)</f>
        <v>0</v>
      </c>
      <c r="D45" s="18">
        <f>MAX(0,MINUS(MINIFS(defense!$C$2:$C$3008,defense!$B$2:$B$3008,E$1,defense!$A$2:$A$3008,$A45),MAXIFS(tasks!$D$2:$D$21,tasks!$A$2:$A$21,E$1))/7)</f>
        <v>0</v>
      </c>
      <c r="E45" s="19">
        <f>C45*(6+4/(D45/2+1))*MAXIFS(tasks!$C$2:$C$21,tasks!$A$2:$A$21,E$1)/SUM(tasks!$C$2:$C$21)/10</f>
        <v>0</v>
      </c>
      <c r="F45" s="18">
        <f>MAXIFS(defense!$E$2:$E$3008,defense!$B$2:$B$3008,H$1,defense!$A$2:$A$3008,$A45)</f>
        <v>0</v>
      </c>
      <c r="G45" s="18">
        <f>MAX(0,MINUS(MINIFS(defense!$C$2:$C$3008,defense!$B$2:$B$3008,H$1,defense!$A$2:$A$3008,$A45),MAXIFS(tasks!$D$2:$D$21,tasks!$A$2:$A$21,H$1))/7)</f>
        <v>0</v>
      </c>
      <c r="H45" s="19">
        <f>F45*(6+4/(G45/2+1))*MAXIFS(tasks!$C$2:$C$21,tasks!$A$2:$A$21,H$1)/SUM(tasks!$C$2:$C$21)/10</f>
        <v>0</v>
      </c>
      <c r="I45" s="18">
        <f>MAXIFS(defense!$E$2:$E$3008,defense!$B$2:$B$3008,K$1,defense!$A$2:$A$3008,$A45)</f>
        <v>0</v>
      </c>
      <c r="J45" s="18">
        <f>MAX(0,MINUS(MINIFS(defense!$C$2:$C$3008,defense!$B$2:$B$3008,K$1,defense!$A$2:$A$3008,$A45),MAXIFS(tasks!$D$2:$D$21,tasks!$A$2:$A$21,K$1))/7)</f>
        <v>0</v>
      </c>
      <c r="K45" s="19">
        <f>I45*(6+4/(J45/2+1))*MAXIFS(tasks!$C$2:$C$21,tasks!$A$2:$A$21,K$1)/SUM(tasks!$C$2:$C$21)/10</f>
        <v>0</v>
      </c>
      <c r="L45" s="18">
        <f>MAXIFS(defense!$E$2:$E$3008,defense!$B$2:$B$3008,N$1,defense!$A$2:$A$3008,$A45)</f>
        <v>0</v>
      </c>
      <c r="M45" s="18">
        <f>MAX(0,MINUS(MINIFS(defense!$C$2:$C$3008,defense!$B$2:$B$3008,N$1,defense!$A$2:$A$3008,$A45),MAXIFS(tasks!$D$2:$D$21,tasks!$A$2:$A$21,N$1))/7)</f>
        <v>0</v>
      </c>
      <c r="N45" s="19">
        <f>L45*(6+4/(M45/2+1))*MAXIFS(tasks!$C$2:$C$21,tasks!$A$2:$A$21,N$1)/SUM(tasks!$C$2:$C$21)/10</f>
        <v>0</v>
      </c>
      <c r="O45" s="18">
        <f>MAXIFS(defense!$E$2:$E$3008,defense!$B$2:$B$3008,Q$1,defense!$A$2:$A$3008,$A45)</f>
        <v>0</v>
      </c>
      <c r="P45" s="18">
        <f>MAX(0,MINUS(MINIFS(defense!$C$2:$C$3008,defense!$B$2:$B$3008,Q$1,defense!$A$2:$A$3008,$A45),MAXIFS(tasks!$D$2:$D$21,tasks!$A$2:$A$21,Q$1))/7)</f>
        <v>0</v>
      </c>
      <c r="Q45" s="19">
        <f>O45*(6+4/(P45/2+1))*MAXIFS(tasks!$C$2:$C$21,tasks!$A$2:$A$21,Q$1)/SUM(tasks!$C$2:$C$21)/10</f>
        <v>0</v>
      </c>
      <c r="R45" s="18">
        <f>MAXIFS(defense!$E$2:$E$3008,defense!$B$2:$B$3008,T$1,defense!$A$2:$A$3008,$A45)</f>
        <v>0</v>
      </c>
      <c r="S45" s="18">
        <f>MAX(0,MINUS(MINIFS(defense!$C$2:$C$3008,defense!$B$2:$B$3008,T$1,defense!$A$2:$A$3008,$A45),MAXIFS(tasks!$D$2:$D$21,tasks!$A$2:$A$21,T$1))/7)</f>
        <v>0</v>
      </c>
      <c r="T45" s="19">
        <f>R45*(6+4/(S45/2+1))*MAXIFS(tasks!$C$2:$C$21,tasks!$A$2:$A$21,T$1)/SUM(tasks!$C$2:$C$21)/10</f>
        <v>0</v>
      </c>
      <c r="U45" s="18">
        <f>MAXIFS(defense!$E$2:$E$3008,defense!$B$2:$B$3008,W$1,defense!$A$2:$A$3008,$A45)</f>
        <v>0</v>
      </c>
      <c r="V45" s="18">
        <f>MAX(0,MINUS(MINIFS(defense!$C$2:$C$3008,defense!$B$2:$B$3008,W$1,defense!$A$2:$A$3008,$A45),MAXIFS(tasks!$D$2:$D$21,tasks!$A$2:$A$21,W$1))/7)</f>
        <v>0</v>
      </c>
      <c r="W45" s="18">
        <f>U45*(6+4/(V45/2+1))*MAXIFS(tasks!$C$2:$C$21,tasks!$A$2:$A$21,W$1)/SUM(tasks!$C$2:$C$21)/10</f>
        <v>0</v>
      </c>
      <c r="X45" s="20">
        <f t="shared" si="1"/>
        <v>0</v>
      </c>
    </row>
    <row r="46">
      <c r="A46" s="5" t="s">
        <v>54</v>
      </c>
      <c r="B46" s="6" t="s">
        <v>35</v>
      </c>
      <c r="C46" s="18">
        <f>MAXIFS(defense!$E$2:$E$3008,defense!$B$2:$B$3008,E$1,defense!$A$2:$A$3008,$A46)</f>
        <v>100</v>
      </c>
      <c r="D46" s="18">
        <f>MAX(0,MINUS(MINIFS(defense!$C$2:$C$3008,defense!$B$2:$B$3008,E$1,defense!$A$2:$A$3008,$A46),MAXIFS(tasks!$D$2:$D$21,tasks!$A$2:$A$21,E$1))/7)</f>
        <v>0</v>
      </c>
      <c r="E46" s="19">
        <f>C46*(6+4/(D46/2+1))*MAXIFS(tasks!$C$2:$C$21,tasks!$A$2:$A$21,E$1)/SUM(tasks!$C$2:$C$21)/10</f>
        <v>14.28571429</v>
      </c>
      <c r="F46" s="18">
        <f>MAXIFS(defense!$E$2:$E$3008,defense!$B$2:$B$3008,H$1,defense!$A$2:$A$3008,$A46)</f>
        <v>100</v>
      </c>
      <c r="G46" s="18">
        <f>MAX(0,MINUS(MINIFS(defense!$C$2:$C$3008,defense!$B$2:$B$3008,H$1,defense!$A$2:$A$3008,$A46),MAXIFS(tasks!$D$2:$D$21,tasks!$A$2:$A$21,H$1))/7)</f>
        <v>0</v>
      </c>
      <c r="H46" s="19">
        <f>F46*(6+4/(G46/2+1))*MAXIFS(tasks!$C$2:$C$21,tasks!$A$2:$A$21,H$1)/SUM(tasks!$C$2:$C$21)/10</f>
        <v>14.28571429</v>
      </c>
      <c r="I46" s="18">
        <f>MAXIFS(defense!$E$2:$E$3008,defense!$B$2:$B$3008,K$1,defense!$A$2:$A$3008,$A46)</f>
        <v>0</v>
      </c>
      <c r="J46" s="18">
        <f>MAX(0,MINUS(MINIFS(defense!$C$2:$C$3008,defense!$B$2:$B$3008,K$1,defense!$A$2:$A$3008,$A46),MAXIFS(tasks!$D$2:$D$21,tasks!$A$2:$A$21,K$1))/7)</f>
        <v>0</v>
      </c>
      <c r="K46" s="19">
        <f>I46*(6+4/(J46/2+1))*MAXIFS(tasks!$C$2:$C$21,tasks!$A$2:$A$21,K$1)/SUM(tasks!$C$2:$C$21)/10</f>
        <v>0</v>
      </c>
      <c r="L46" s="18">
        <f>MAXIFS(defense!$E$2:$E$3008,defense!$B$2:$B$3008,N$1,defense!$A$2:$A$3008,$A46)</f>
        <v>0</v>
      </c>
      <c r="M46" s="18">
        <f>MAX(0,MINUS(MINIFS(defense!$C$2:$C$3008,defense!$B$2:$B$3008,N$1,defense!$A$2:$A$3008,$A46),MAXIFS(tasks!$D$2:$D$21,tasks!$A$2:$A$21,N$1))/7)</f>
        <v>0</v>
      </c>
      <c r="N46" s="19">
        <f>L46*(6+4/(M46/2+1))*MAXIFS(tasks!$C$2:$C$21,tasks!$A$2:$A$21,N$1)/SUM(tasks!$C$2:$C$21)/10</f>
        <v>0</v>
      </c>
      <c r="O46" s="18">
        <f>MAXIFS(defense!$E$2:$E$3008,defense!$B$2:$B$3008,Q$1,defense!$A$2:$A$3008,$A46)</f>
        <v>0</v>
      </c>
      <c r="P46" s="18">
        <f>MAX(0,MINUS(MINIFS(defense!$C$2:$C$3008,defense!$B$2:$B$3008,Q$1,defense!$A$2:$A$3008,$A46),MAXIFS(tasks!$D$2:$D$21,tasks!$A$2:$A$21,Q$1))/7)</f>
        <v>0</v>
      </c>
      <c r="Q46" s="19">
        <f>O46*(6+4/(P46/2+1))*MAXIFS(tasks!$C$2:$C$21,tasks!$A$2:$A$21,Q$1)/SUM(tasks!$C$2:$C$21)/10</f>
        <v>0</v>
      </c>
      <c r="R46" s="18">
        <f>MAXIFS(defense!$E$2:$E$3008,defense!$B$2:$B$3008,T$1,defense!$A$2:$A$3008,$A46)</f>
        <v>0</v>
      </c>
      <c r="S46" s="18">
        <f>MAX(0,MINUS(MINIFS(defense!$C$2:$C$3008,defense!$B$2:$B$3008,T$1,defense!$A$2:$A$3008,$A46),MAXIFS(tasks!$D$2:$D$21,tasks!$A$2:$A$21,T$1))/7)</f>
        <v>0</v>
      </c>
      <c r="T46" s="19">
        <f>R46*(6+4/(S46/2+1))*MAXIFS(tasks!$C$2:$C$21,tasks!$A$2:$A$21,T$1)/SUM(tasks!$C$2:$C$21)/10</f>
        <v>0</v>
      </c>
      <c r="U46" s="18">
        <f>MAXIFS(defense!$E$2:$E$3008,defense!$B$2:$B$3008,W$1,defense!$A$2:$A$3008,$A46)</f>
        <v>0</v>
      </c>
      <c r="V46" s="18">
        <f>MAX(0,MINUS(MINIFS(defense!$C$2:$C$3008,defense!$B$2:$B$3008,W$1,defense!$A$2:$A$3008,$A46),MAXIFS(tasks!$D$2:$D$21,tasks!$A$2:$A$21,W$1))/7)</f>
        <v>0</v>
      </c>
      <c r="W46" s="18">
        <f>U46*(6+4/(V46/2+1))*MAXIFS(tasks!$C$2:$C$21,tasks!$A$2:$A$21,W$1)/SUM(tasks!$C$2:$C$21)/10</f>
        <v>0</v>
      </c>
      <c r="X46" s="20">
        <f t="shared" si="1"/>
        <v>28.57142857</v>
      </c>
    </row>
    <row r="47">
      <c r="A47" s="5" t="s">
        <v>55</v>
      </c>
      <c r="B47" s="6" t="s">
        <v>35</v>
      </c>
      <c r="C47" s="18">
        <f>MAXIFS(defense!$E$2:$E$3008,defense!$B$2:$B$3008,E$1,defense!$A$2:$A$3008,$A47)</f>
        <v>0</v>
      </c>
      <c r="D47" s="18">
        <f>MAX(0,MINUS(MINIFS(defense!$C$2:$C$3008,defense!$B$2:$B$3008,E$1,defense!$A$2:$A$3008,$A47),MAXIFS(tasks!$D$2:$D$21,tasks!$A$2:$A$21,E$1))/7)</f>
        <v>0</v>
      </c>
      <c r="E47" s="19">
        <f>C47*(6+4/(D47/2+1))*MAXIFS(tasks!$C$2:$C$21,tasks!$A$2:$A$21,E$1)/SUM(tasks!$C$2:$C$21)/10</f>
        <v>0</v>
      </c>
      <c r="F47" s="18">
        <f>MAXIFS(defense!$E$2:$E$3008,defense!$B$2:$B$3008,H$1,defense!$A$2:$A$3008,$A47)</f>
        <v>0</v>
      </c>
      <c r="G47" s="18">
        <f>MAX(0,MINUS(MINIFS(defense!$C$2:$C$3008,defense!$B$2:$B$3008,H$1,defense!$A$2:$A$3008,$A47),MAXIFS(tasks!$D$2:$D$21,tasks!$A$2:$A$21,H$1))/7)</f>
        <v>0</v>
      </c>
      <c r="H47" s="19">
        <f>F47*(6+4/(G47/2+1))*MAXIFS(tasks!$C$2:$C$21,tasks!$A$2:$A$21,H$1)/SUM(tasks!$C$2:$C$21)/10</f>
        <v>0</v>
      </c>
      <c r="I47" s="18">
        <f>MAXIFS(defense!$E$2:$E$3008,defense!$B$2:$B$3008,K$1,defense!$A$2:$A$3008,$A47)</f>
        <v>0</v>
      </c>
      <c r="J47" s="18">
        <f>MAX(0,MINUS(MINIFS(defense!$C$2:$C$3008,defense!$B$2:$B$3008,K$1,defense!$A$2:$A$3008,$A47),MAXIFS(tasks!$D$2:$D$21,tasks!$A$2:$A$21,K$1))/7)</f>
        <v>0</v>
      </c>
      <c r="K47" s="19">
        <f>I47*(6+4/(J47/2+1))*MAXIFS(tasks!$C$2:$C$21,tasks!$A$2:$A$21,K$1)/SUM(tasks!$C$2:$C$21)/10</f>
        <v>0</v>
      </c>
      <c r="L47" s="18">
        <f>MAXIFS(defense!$E$2:$E$3008,defense!$B$2:$B$3008,N$1,defense!$A$2:$A$3008,$A47)</f>
        <v>0</v>
      </c>
      <c r="M47" s="18">
        <f>MAX(0,MINUS(MINIFS(defense!$C$2:$C$3008,defense!$B$2:$B$3008,N$1,defense!$A$2:$A$3008,$A47),MAXIFS(tasks!$D$2:$D$21,tasks!$A$2:$A$21,N$1))/7)</f>
        <v>0</v>
      </c>
      <c r="N47" s="19">
        <f>L47*(6+4/(M47/2+1))*MAXIFS(tasks!$C$2:$C$21,tasks!$A$2:$A$21,N$1)/SUM(tasks!$C$2:$C$21)/10</f>
        <v>0</v>
      </c>
      <c r="O47" s="18">
        <f>MAXIFS(defense!$E$2:$E$3008,defense!$B$2:$B$3008,Q$1,defense!$A$2:$A$3008,$A47)</f>
        <v>0</v>
      </c>
      <c r="P47" s="18">
        <f>MAX(0,MINUS(MINIFS(defense!$C$2:$C$3008,defense!$B$2:$B$3008,Q$1,defense!$A$2:$A$3008,$A47),MAXIFS(tasks!$D$2:$D$21,tasks!$A$2:$A$21,Q$1))/7)</f>
        <v>0</v>
      </c>
      <c r="Q47" s="19">
        <f>O47*(6+4/(P47/2+1))*MAXIFS(tasks!$C$2:$C$21,tasks!$A$2:$A$21,Q$1)/SUM(tasks!$C$2:$C$21)/10</f>
        <v>0</v>
      </c>
      <c r="R47" s="18">
        <f>MAXIFS(defense!$E$2:$E$3008,defense!$B$2:$B$3008,T$1,defense!$A$2:$A$3008,$A47)</f>
        <v>0</v>
      </c>
      <c r="S47" s="18">
        <f>MAX(0,MINUS(MINIFS(defense!$C$2:$C$3008,defense!$B$2:$B$3008,T$1,defense!$A$2:$A$3008,$A47),MAXIFS(tasks!$D$2:$D$21,tasks!$A$2:$A$21,T$1))/7)</f>
        <v>0</v>
      </c>
      <c r="T47" s="19">
        <f>R47*(6+4/(S47/2+1))*MAXIFS(tasks!$C$2:$C$21,tasks!$A$2:$A$21,T$1)/SUM(tasks!$C$2:$C$21)/10</f>
        <v>0</v>
      </c>
      <c r="U47" s="18">
        <f>MAXIFS(defense!$E$2:$E$3008,defense!$B$2:$B$3008,W$1,defense!$A$2:$A$3008,$A47)</f>
        <v>0</v>
      </c>
      <c r="V47" s="18">
        <f>MAX(0,MINUS(MINIFS(defense!$C$2:$C$3008,defense!$B$2:$B$3008,W$1,defense!$A$2:$A$3008,$A47),MAXIFS(tasks!$D$2:$D$21,tasks!$A$2:$A$21,W$1))/7)</f>
        <v>0</v>
      </c>
      <c r="W47" s="18">
        <f>U47*(6+4/(V47/2+1))*MAXIFS(tasks!$C$2:$C$21,tasks!$A$2:$A$21,W$1)/SUM(tasks!$C$2:$C$21)/10</f>
        <v>0</v>
      </c>
      <c r="X47" s="20">
        <f t="shared" si="1"/>
        <v>0</v>
      </c>
    </row>
    <row r="48">
      <c r="A48" s="5" t="s">
        <v>56</v>
      </c>
      <c r="B48" s="6" t="s">
        <v>35</v>
      </c>
      <c r="C48" s="18">
        <f>MAXIFS(defense!$E$2:$E$3008,defense!$B$2:$B$3008,E$1,defense!$A$2:$A$3008,$A48)</f>
        <v>0</v>
      </c>
      <c r="D48" s="18">
        <f>MAX(0,MINUS(MINIFS(defense!$C$2:$C$3008,defense!$B$2:$B$3008,E$1,defense!$A$2:$A$3008,$A48),MAXIFS(tasks!$D$2:$D$21,tasks!$A$2:$A$21,E$1))/7)</f>
        <v>0</v>
      </c>
      <c r="E48" s="19">
        <f>C48*(6+4/(D48/2+1))*MAXIFS(tasks!$C$2:$C$21,tasks!$A$2:$A$21,E$1)/SUM(tasks!$C$2:$C$21)/10</f>
        <v>0</v>
      </c>
      <c r="F48" s="18">
        <f>MAXIFS(defense!$E$2:$E$3008,defense!$B$2:$B$3008,H$1,defense!$A$2:$A$3008,$A48)</f>
        <v>0</v>
      </c>
      <c r="G48" s="18">
        <f>MAX(0,MINUS(MINIFS(defense!$C$2:$C$3008,defense!$B$2:$B$3008,H$1,defense!$A$2:$A$3008,$A48),MAXIFS(tasks!$D$2:$D$21,tasks!$A$2:$A$21,H$1))/7)</f>
        <v>0</v>
      </c>
      <c r="H48" s="19">
        <f>F48*(6+4/(G48/2+1))*MAXIFS(tasks!$C$2:$C$21,tasks!$A$2:$A$21,H$1)/SUM(tasks!$C$2:$C$21)/10</f>
        <v>0</v>
      </c>
      <c r="I48" s="18">
        <f>MAXIFS(defense!$E$2:$E$3008,defense!$B$2:$B$3008,K$1,defense!$A$2:$A$3008,$A48)</f>
        <v>0</v>
      </c>
      <c r="J48" s="18">
        <f>MAX(0,MINUS(MINIFS(defense!$C$2:$C$3008,defense!$B$2:$B$3008,K$1,defense!$A$2:$A$3008,$A48),MAXIFS(tasks!$D$2:$D$21,tasks!$A$2:$A$21,K$1))/7)</f>
        <v>0</v>
      </c>
      <c r="K48" s="19">
        <f>I48*(6+4/(J48/2+1))*MAXIFS(tasks!$C$2:$C$21,tasks!$A$2:$A$21,K$1)/SUM(tasks!$C$2:$C$21)/10</f>
        <v>0</v>
      </c>
      <c r="L48" s="18">
        <f>MAXIFS(defense!$E$2:$E$3008,defense!$B$2:$B$3008,N$1,defense!$A$2:$A$3008,$A48)</f>
        <v>0</v>
      </c>
      <c r="M48" s="18">
        <f>MAX(0,MINUS(MINIFS(defense!$C$2:$C$3008,defense!$B$2:$B$3008,N$1,defense!$A$2:$A$3008,$A48),MAXIFS(tasks!$D$2:$D$21,tasks!$A$2:$A$21,N$1))/7)</f>
        <v>0</v>
      </c>
      <c r="N48" s="19">
        <f>L48*(6+4/(M48/2+1))*MAXIFS(tasks!$C$2:$C$21,tasks!$A$2:$A$21,N$1)/SUM(tasks!$C$2:$C$21)/10</f>
        <v>0</v>
      </c>
      <c r="O48" s="18">
        <f>MAXIFS(defense!$E$2:$E$3008,defense!$B$2:$B$3008,Q$1,defense!$A$2:$A$3008,$A48)</f>
        <v>0</v>
      </c>
      <c r="P48" s="18">
        <f>MAX(0,MINUS(MINIFS(defense!$C$2:$C$3008,defense!$B$2:$B$3008,Q$1,defense!$A$2:$A$3008,$A48),MAXIFS(tasks!$D$2:$D$21,tasks!$A$2:$A$21,Q$1))/7)</f>
        <v>0</v>
      </c>
      <c r="Q48" s="19">
        <f>O48*(6+4/(P48/2+1))*MAXIFS(tasks!$C$2:$C$21,tasks!$A$2:$A$21,Q$1)/SUM(tasks!$C$2:$C$21)/10</f>
        <v>0</v>
      </c>
      <c r="R48" s="18">
        <f>MAXIFS(defense!$E$2:$E$3008,defense!$B$2:$B$3008,T$1,defense!$A$2:$A$3008,$A48)</f>
        <v>0</v>
      </c>
      <c r="S48" s="18">
        <f>MAX(0,MINUS(MINIFS(defense!$C$2:$C$3008,defense!$B$2:$B$3008,T$1,defense!$A$2:$A$3008,$A48),MAXIFS(tasks!$D$2:$D$21,tasks!$A$2:$A$21,T$1))/7)</f>
        <v>0</v>
      </c>
      <c r="T48" s="19">
        <f>R48*(6+4/(S48/2+1))*MAXIFS(tasks!$C$2:$C$21,tasks!$A$2:$A$21,T$1)/SUM(tasks!$C$2:$C$21)/10</f>
        <v>0</v>
      </c>
      <c r="U48" s="18">
        <f>MAXIFS(defense!$E$2:$E$3008,defense!$B$2:$B$3008,W$1,defense!$A$2:$A$3008,$A48)</f>
        <v>0</v>
      </c>
      <c r="V48" s="18">
        <f>MAX(0,MINUS(MINIFS(defense!$C$2:$C$3008,defense!$B$2:$B$3008,W$1,defense!$A$2:$A$3008,$A48),MAXIFS(tasks!$D$2:$D$21,tasks!$A$2:$A$21,W$1))/7)</f>
        <v>0</v>
      </c>
      <c r="W48" s="18">
        <f>U48*(6+4/(V48/2+1))*MAXIFS(tasks!$C$2:$C$21,tasks!$A$2:$A$21,W$1)/SUM(tasks!$C$2:$C$21)/10</f>
        <v>0</v>
      </c>
      <c r="X48" s="20">
        <f t="shared" si="1"/>
        <v>0</v>
      </c>
    </row>
    <row r="49">
      <c r="A49" s="5" t="s">
        <v>57</v>
      </c>
      <c r="B49" s="6" t="s">
        <v>35</v>
      </c>
      <c r="C49" s="18">
        <f>MAXIFS(defense!$E$2:$E$3008,defense!$B$2:$B$3008,E$1,defense!$A$2:$A$3008,$A49)</f>
        <v>0</v>
      </c>
      <c r="D49" s="18">
        <f>MAX(0,MINUS(MINIFS(defense!$C$2:$C$3008,defense!$B$2:$B$3008,E$1,defense!$A$2:$A$3008,$A49),MAXIFS(tasks!$D$2:$D$21,tasks!$A$2:$A$21,E$1))/7)</f>
        <v>0</v>
      </c>
      <c r="E49" s="19">
        <f>C49*(6+4/(D49/2+1))*MAXIFS(tasks!$C$2:$C$21,tasks!$A$2:$A$21,E$1)/SUM(tasks!$C$2:$C$21)/10</f>
        <v>0</v>
      </c>
      <c r="F49" s="18">
        <f>MAXIFS(defense!$E$2:$E$3008,defense!$B$2:$B$3008,H$1,defense!$A$2:$A$3008,$A49)</f>
        <v>0</v>
      </c>
      <c r="G49" s="18">
        <f>MAX(0,MINUS(MINIFS(defense!$C$2:$C$3008,defense!$B$2:$B$3008,H$1,defense!$A$2:$A$3008,$A49),MAXIFS(tasks!$D$2:$D$21,tasks!$A$2:$A$21,H$1))/7)</f>
        <v>0</v>
      </c>
      <c r="H49" s="19">
        <f>F49*(6+4/(G49/2+1))*MAXIFS(tasks!$C$2:$C$21,tasks!$A$2:$A$21,H$1)/SUM(tasks!$C$2:$C$21)/10</f>
        <v>0</v>
      </c>
      <c r="I49" s="18">
        <f>MAXIFS(defense!$E$2:$E$3008,defense!$B$2:$B$3008,K$1,defense!$A$2:$A$3008,$A49)</f>
        <v>0</v>
      </c>
      <c r="J49" s="18">
        <f>MAX(0,MINUS(MINIFS(defense!$C$2:$C$3008,defense!$B$2:$B$3008,K$1,defense!$A$2:$A$3008,$A49),MAXIFS(tasks!$D$2:$D$21,tasks!$A$2:$A$21,K$1))/7)</f>
        <v>0</v>
      </c>
      <c r="K49" s="19">
        <f>I49*(6+4/(J49/2+1))*MAXIFS(tasks!$C$2:$C$21,tasks!$A$2:$A$21,K$1)/SUM(tasks!$C$2:$C$21)/10</f>
        <v>0</v>
      </c>
      <c r="L49" s="18">
        <f>MAXIFS(defense!$E$2:$E$3008,defense!$B$2:$B$3008,N$1,defense!$A$2:$A$3008,$A49)</f>
        <v>0</v>
      </c>
      <c r="M49" s="18">
        <f>MAX(0,MINUS(MINIFS(defense!$C$2:$C$3008,defense!$B$2:$B$3008,N$1,defense!$A$2:$A$3008,$A49),MAXIFS(tasks!$D$2:$D$21,tasks!$A$2:$A$21,N$1))/7)</f>
        <v>0</v>
      </c>
      <c r="N49" s="19">
        <f>L49*(6+4/(M49/2+1))*MAXIFS(tasks!$C$2:$C$21,tasks!$A$2:$A$21,N$1)/SUM(tasks!$C$2:$C$21)/10</f>
        <v>0</v>
      </c>
      <c r="O49" s="18">
        <f>MAXIFS(defense!$E$2:$E$3008,defense!$B$2:$B$3008,Q$1,defense!$A$2:$A$3008,$A49)</f>
        <v>0</v>
      </c>
      <c r="P49" s="18">
        <f>MAX(0,MINUS(MINIFS(defense!$C$2:$C$3008,defense!$B$2:$B$3008,Q$1,defense!$A$2:$A$3008,$A49),MAXIFS(tasks!$D$2:$D$21,tasks!$A$2:$A$21,Q$1))/7)</f>
        <v>0</v>
      </c>
      <c r="Q49" s="19">
        <f>O49*(6+4/(P49/2+1))*MAXIFS(tasks!$C$2:$C$21,tasks!$A$2:$A$21,Q$1)/SUM(tasks!$C$2:$C$21)/10</f>
        <v>0</v>
      </c>
      <c r="R49" s="18">
        <f>MAXIFS(defense!$E$2:$E$3008,defense!$B$2:$B$3008,T$1,defense!$A$2:$A$3008,$A49)</f>
        <v>0</v>
      </c>
      <c r="S49" s="18">
        <f>MAX(0,MINUS(MINIFS(defense!$C$2:$C$3008,defense!$B$2:$B$3008,T$1,defense!$A$2:$A$3008,$A49),MAXIFS(tasks!$D$2:$D$21,tasks!$A$2:$A$21,T$1))/7)</f>
        <v>0</v>
      </c>
      <c r="T49" s="19">
        <f>R49*(6+4/(S49/2+1))*MAXIFS(tasks!$C$2:$C$21,tasks!$A$2:$A$21,T$1)/SUM(tasks!$C$2:$C$21)/10</f>
        <v>0</v>
      </c>
      <c r="U49" s="18">
        <f>MAXIFS(defense!$E$2:$E$3008,defense!$B$2:$B$3008,W$1,defense!$A$2:$A$3008,$A49)</f>
        <v>0</v>
      </c>
      <c r="V49" s="18">
        <f>MAX(0,MINUS(MINIFS(defense!$C$2:$C$3008,defense!$B$2:$B$3008,W$1,defense!$A$2:$A$3008,$A49),MAXIFS(tasks!$D$2:$D$21,tasks!$A$2:$A$21,W$1))/7)</f>
        <v>0</v>
      </c>
      <c r="W49" s="18">
        <f>U49*(6+4/(V49/2+1))*MAXIFS(tasks!$C$2:$C$21,tasks!$A$2:$A$21,W$1)/SUM(tasks!$C$2:$C$21)/10</f>
        <v>0</v>
      </c>
      <c r="X49" s="20">
        <f t="shared" si="1"/>
        <v>0</v>
      </c>
    </row>
    <row r="50">
      <c r="A50" s="5" t="s">
        <v>58</v>
      </c>
      <c r="B50" s="6" t="s">
        <v>35</v>
      </c>
      <c r="C50" s="18">
        <f>MAXIFS(defense!$E$2:$E$3008,defense!$B$2:$B$3008,E$1,defense!$A$2:$A$3008,$A50)</f>
        <v>0</v>
      </c>
      <c r="D50" s="18">
        <f>MAX(0,MINUS(MINIFS(defense!$C$2:$C$3008,defense!$B$2:$B$3008,E$1,defense!$A$2:$A$3008,$A50),MAXIFS(tasks!$D$2:$D$21,tasks!$A$2:$A$21,E$1))/7)</f>
        <v>0</v>
      </c>
      <c r="E50" s="19">
        <f>C50*(6+4/(D50/2+1))*MAXIFS(tasks!$C$2:$C$21,tasks!$A$2:$A$21,E$1)/SUM(tasks!$C$2:$C$21)/10</f>
        <v>0</v>
      </c>
      <c r="F50" s="18">
        <f>MAXIFS(defense!$E$2:$E$3008,defense!$B$2:$B$3008,H$1,defense!$A$2:$A$3008,$A50)</f>
        <v>0</v>
      </c>
      <c r="G50" s="18">
        <f>MAX(0,MINUS(MINIFS(defense!$C$2:$C$3008,defense!$B$2:$B$3008,H$1,defense!$A$2:$A$3008,$A50),MAXIFS(tasks!$D$2:$D$21,tasks!$A$2:$A$21,H$1))/7)</f>
        <v>0</v>
      </c>
      <c r="H50" s="19">
        <f>F50*(6+4/(G50/2+1))*MAXIFS(tasks!$C$2:$C$21,tasks!$A$2:$A$21,H$1)/SUM(tasks!$C$2:$C$21)/10</f>
        <v>0</v>
      </c>
      <c r="I50" s="18">
        <f>MAXIFS(defense!$E$2:$E$3008,defense!$B$2:$B$3008,K$1,defense!$A$2:$A$3008,$A50)</f>
        <v>0</v>
      </c>
      <c r="J50" s="18">
        <f>MAX(0,MINUS(MINIFS(defense!$C$2:$C$3008,defense!$B$2:$B$3008,K$1,defense!$A$2:$A$3008,$A50),MAXIFS(tasks!$D$2:$D$21,tasks!$A$2:$A$21,K$1))/7)</f>
        <v>0</v>
      </c>
      <c r="K50" s="19">
        <f>I50*(6+4/(J50/2+1))*MAXIFS(tasks!$C$2:$C$21,tasks!$A$2:$A$21,K$1)/SUM(tasks!$C$2:$C$21)/10</f>
        <v>0</v>
      </c>
      <c r="L50" s="18">
        <f>MAXIFS(defense!$E$2:$E$3008,defense!$B$2:$B$3008,N$1,defense!$A$2:$A$3008,$A50)</f>
        <v>0</v>
      </c>
      <c r="M50" s="18">
        <f>MAX(0,MINUS(MINIFS(defense!$C$2:$C$3008,defense!$B$2:$B$3008,N$1,defense!$A$2:$A$3008,$A50),MAXIFS(tasks!$D$2:$D$21,tasks!$A$2:$A$21,N$1))/7)</f>
        <v>0</v>
      </c>
      <c r="N50" s="19">
        <f>L50*(6+4/(M50/2+1))*MAXIFS(tasks!$C$2:$C$21,tasks!$A$2:$A$21,N$1)/SUM(tasks!$C$2:$C$21)/10</f>
        <v>0</v>
      </c>
      <c r="O50" s="18">
        <f>MAXIFS(defense!$E$2:$E$3008,defense!$B$2:$B$3008,Q$1,defense!$A$2:$A$3008,$A50)</f>
        <v>0</v>
      </c>
      <c r="P50" s="18">
        <f>MAX(0,MINUS(MINIFS(defense!$C$2:$C$3008,defense!$B$2:$B$3008,Q$1,defense!$A$2:$A$3008,$A50),MAXIFS(tasks!$D$2:$D$21,tasks!$A$2:$A$21,Q$1))/7)</f>
        <v>0</v>
      </c>
      <c r="Q50" s="19">
        <f>O50*(6+4/(P50/2+1))*MAXIFS(tasks!$C$2:$C$21,tasks!$A$2:$A$21,Q$1)/SUM(tasks!$C$2:$C$21)/10</f>
        <v>0</v>
      </c>
      <c r="R50" s="18">
        <f>MAXIFS(defense!$E$2:$E$3008,defense!$B$2:$B$3008,T$1,defense!$A$2:$A$3008,$A50)</f>
        <v>0</v>
      </c>
      <c r="S50" s="18">
        <f>MAX(0,MINUS(MINIFS(defense!$C$2:$C$3008,defense!$B$2:$B$3008,T$1,defense!$A$2:$A$3008,$A50),MAXIFS(tasks!$D$2:$D$21,tasks!$A$2:$A$21,T$1))/7)</f>
        <v>0</v>
      </c>
      <c r="T50" s="19">
        <f>R50*(6+4/(S50/2+1))*MAXIFS(tasks!$C$2:$C$21,tasks!$A$2:$A$21,T$1)/SUM(tasks!$C$2:$C$21)/10</f>
        <v>0</v>
      </c>
      <c r="U50" s="18">
        <f>MAXIFS(defense!$E$2:$E$3008,defense!$B$2:$B$3008,W$1,defense!$A$2:$A$3008,$A50)</f>
        <v>0</v>
      </c>
      <c r="V50" s="18">
        <f>MAX(0,MINUS(MINIFS(defense!$C$2:$C$3008,defense!$B$2:$B$3008,W$1,defense!$A$2:$A$3008,$A50),MAXIFS(tasks!$D$2:$D$21,tasks!$A$2:$A$21,W$1))/7)</f>
        <v>0</v>
      </c>
      <c r="W50" s="18">
        <f>U50*(6+4/(V50/2+1))*MAXIFS(tasks!$C$2:$C$21,tasks!$A$2:$A$21,W$1)/SUM(tasks!$C$2:$C$21)/10</f>
        <v>0</v>
      </c>
      <c r="X50" s="20">
        <f t="shared" si="1"/>
        <v>0</v>
      </c>
    </row>
    <row r="51">
      <c r="A51" s="5" t="s">
        <v>59</v>
      </c>
      <c r="B51" s="6" t="s">
        <v>35</v>
      </c>
      <c r="C51" s="18">
        <f>MAXIFS(defense!$E$2:$E$3008,defense!$B$2:$B$3008,E$1,defense!$A$2:$A$3008,$A51)</f>
        <v>0</v>
      </c>
      <c r="D51" s="18">
        <f>MAX(0,MINUS(MINIFS(defense!$C$2:$C$3008,defense!$B$2:$B$3008,E$1,defense!$A$2:$A$3008,$A51),MAXIFS(tasks!$D$2:$D$21,tasks!$A$2:$A$21,E$1))/7)</f>
        <v>0</v>
      </c>
      <c r="E51" s="19">
        <f>C51*(6+4/(D51/2+1))*MAXIFS(tasks!$C$2:$C$21,tasks!$A$2:$A$21,E$1)/SUM(tasks!$C$2:$C$21)/10</f>
        <v>0</v>
      </c>
      <c r="F51" s="18">
        <f>MAXIFS(defense!$E$2:$E$3008,defense!$B$2:$B$3008,H$1,defense!$A$2:$A$3008,$A51)</f>
        <v>0</v>
      </c>
      <c r="G51" s="18">
        <f>MAX(0,MINUS(MINIFS(defense!$C$2:$C$3008,defense!$B$2:$B$3008,H$1,defense!$A$2:$A$3008,$A51),MAXIFS(tasks!$D$2:$D$21,tasks!$A$2:$A$21,H$1))/7)</f>
        <v>0</v>
      </c>
      <c r="H51" s="19">
        <f>F51*(6+4/(G51/2+1))*MAXIFS(tasks!$C$2:$C$21,tasks!$A$2:$A$21,H$1)/SUM(tasks!$C$2:$C$21)/10</f>
        <v>0</v>
      </c>
      <c r="I51" s="18">
        <f>MAXIFS(defense!$E$2:$E$3008,defense!$B$2:$B$3008,K$1,defense!$A$2:$A$3008,$A51)</f>
        <v>0</v>
      </c>
      <c r="J51" s="18">
        <f>MAX(0,MINUS(MINIFS(defense!$C$2:$C$3008,defense!$B$2:$B$3008,K$1,defense!$A$2:$A$3008,$A51),MAXIFS(tasks!$D$2:$D$21,tasks!$A$2:$A$21,K$1))/7)</f>
        <v>0</v>
      </c>
      <c r="K51" s="19">
        <f>I51*(6+4/(J51/2+1))*MAXIFS(tasks!$C$2:$C$21,tasks!$A$2:$A$21,K$1)/SUM(tasks!$C$2:$C$21)/10</f>
        <v>0</v>
      </c>
      <c r="L51" s="18">
        <f>MAXIFS(defense!$E$2:$E$3008,defense!$B$2:$B$3008,N$1,defense!$A$2:$A$3008,$A51)</f>
        <v>0</v>
      </c>
      <c r="M51" s="18">
        <f>MAX(0,MINUS(MINIFS(defense!$C$2:$C$3008,defense!$B$2:$B$3008,N$1,defense!$A$2:$A$3008,$A51),MAXIFS(tasks!$D$2:$D$21,tasks!$A$2:$A$21,N$1))/7)</f>
        <v>0</v>
      </c>
      <c r="N51" s="19">
        <f>L51*(6+4/(M51/2+1))*MAXIFS(tasks!$C$2:$C$21,tasks!$A$2:$A$21,N$1)/SUM(tasks!$C$2:$C$21)/10</f>
        <v>0</v>
      </c>
      <c r="O51" s="18">
        <f>MAXIFS(defense!$E$2:$E$3008,defense!$B$2:$B$3008,Q$1,defense!$A$2:$A$3008,$A51)</f>
        <v>0</v>
      </c>
      <c r="P51" s="18">
        <f>MAX(0,MINUS(MINIFS(defense!$C$2:$C$3008,defense!$B$2:$B$3008,Q$1,defense!$A$2:$A$3008,$A51),MAXIFS(tasks!$D$2:$D$21,tasks!$A$2:$A$21,Q$1))/7)</f>
        <v>0</v>
      </c>
      <c r="Q51" s="19">
        <f>O51*(6+4/(P51/2+1))*MAXIFS(tasks!$C$2:$C$21,tasks!$A$2:$A$21,Q$1)/SUM(tasks!$C$2:$C$21)/10</f>
        <v>0</v>
      </c>
      <c r="R51" s="18">
        <f>MAXIFS(defense!$E$2:$E$3008,defense!$B$2:$B$3008,T$1,defense!$A$2:$A$3008,$A51)</f>
        <v>0</v>
      </c>
      <c r="S51" s="18">
        <f>MAX(0,MINUS(MINIFS(defense!$C$2:$C$3008,defense!$B$2:$B$3008,T$1,defense!$A$2:$A$3008,$A51),MAXIFS(tasks!$D$2:$D$21,tasks!$A$2:$A$21,T$1))/7)</f>
        <v>0</v>
      </c>
      <c r="T51" s="19">
        <f>R51*(6+4/(S51/2+1))*MAXIFS(tasks!$C$2:$C$21,tasks!$A$2:$A$21,T$1)/SUM(tasks!$C$2:$C$21)/10</f>
        <v>0</v>
      </c>
      <c r="U51" s="18">
        <f>MAXIFS(defense!$E$2:$E$3008,defense!$B$2:$B$3008,W$1,defense!$A$2:$A$3008,$A51)</f>
        <v>0</v>
      </c>
      <c r="V51" s="18">
        <f>MAX(0,MINUS(MINIFS(defense!$C$2:$C$3008,defense!$B$2:$B$3008,W$1,defense!$A$2:$A$3008,$A51),MAXIFS(tasks!$D$2:$D$21,tasks!$A$2:$A$21,W$1))/7)</f>
        <v>0</v>
      </c>
      <c r="W51" s="18">
        <f>U51*(6+4/(V51/2+1))*MAXIFS(tasks!$C$2:$C$21,tasks!$A$2:$A$21,W$1)/SUM(tasks!$C$2:$C$21)/10</f>
        <v>0</v>
      </c>
      <c r="X51" s="20">
        <f t="shared" si="1"/>
        <v>0</v>
      </c>
    </row>
    <row r="52">
      <c r="A52" s="5" t="s">
        <v>60</v>
      </c>
      <c r="B52" s="6" t="s">
        <v>35</v>
      </c>
      <c r="C52" s="18">
        <f>MAXIFS(defense!$E$2:$E$3008,defense!$B$2:$B$3008,E$1,defense!$A$2:$A$3008,$A52)</f>
        <v>60</v>
      </c>
      <c r="D52" s="18">
        <f>MAX(0,MINUS(MINIFS(defense!$C$2:$C$3008,defense!$B$2:$B$3008,E$1,defense!$A$2:$A$3008,$A52),MAXIFS(tasks!$D$2:$D$21,tasks!$A$2:$A$21,E$1))/7)</f>
        <v>0</v>
      </c>
      <c r="E52" s="19">
        <f>C52*(6+4/(D52/2+1))*MAXIFS(tasks!$C$2:$C$21,tasks!$A$2:$A$21,E$1)/SUM(tasks!$C$2:$C$21)/10</f>
        <v>8.571428571</v>
      </c>
      <c r="F52" s="18">
        <f>MAXIFS(defense!$E$2:$E$3008,defense!$B$2:$B$3008,H$1,defense!$A$2:$A$3008,$A52)</f>
        <v>0</v>
      </c>
      <c r="G52" s="18">
        <f>MAX(0,MINUS(MINIFS(defense!$C$2:$C$3008,defense!$B$2:$B$3008,H$1,defense!$A$2:$A$3008,$A52),MAXIFS(tasks!$D$2:$D$21,tasks!$A$2:$A$21,H$1))/7)</f>
        <v>0</v>
      </c>
      <c r="H52" s="19">
        <f>F52*(6+4/(G52/2+1))*MAXIFS(tasks!$C$2:$C$21,tasks!$A$2:$A$21,H$1)/SUM(tasks!$C$2:$C$21)/10</f>
        <v>0</v>
      </c>
      <c r="I52" s="18">
        <f>MAXIFS(defense!$E$2:$E$3008,defense!$B$2:$B$3008,K$1,defense!$A$2:$A$3008,$A52)</f>
        <v>0</v>
      </c>
      <c r="J52" s="18">
        <f>MAX(0,MINUS(MINIFS(defense!$C$2:$C$3008,defense!$B$2:$B$3008,K$1,defense!$A$2:$A$3008,$A52),MAXIFS(tasks!$D$2:$D$21,tasks!$A$2:$A$21,K$1))/7)</f>
        <v>0</v>
      </c>
      <c r="K52" s="19">
        <f>I52*(6+4/(J52/2+1))*MAXIFS(tasks!$C$2:$C$21,tasks!$A$2:$A$21,K$1)/SUM(tasks!$C$2:$C$21)/10</f>
        <v>0</v>
      </c>
      <c r="L52" s="18">
        <f>MAXIFS(defense!$E$2:$E$3008,defense!$B$2:$B$3008,N$1,defense!$A$2:$A$3008,$A52)</f>
        <v>0</v>
      </c>
      <c r="M52" s="18">
        <f>MAX(0,MINUS(MINIFS(defense!$C$2:$C$3008,defense!$B$2:$B$3008,N$1,defense!$A$2:$A$3008,$A52),MAXIFS(tasks!$D$2:$D$21,tasks!$A$2:$A$21,N$1))/7)</f>
        <v>0</v>
      </c>
      <c r="N52" s="19">
        <f>L52*(6+4/(M52/2+1))*MAXIFS(tasks!$C$2:$C$21,tasks!$A$2:$A$21,N$1)/SUM(tasks!$C$2:$C$21)/10</f>
        <v>0</v>
      </c>
      <c r="O52" s="18">
        <f>MAXIFS(defense!$E$2:$E$3008,defense!$B$2:$B$3008,Q$1,defense!$A$2:$A$3008,$A52)</f>
        <v>0</v>
      </c>
      <c r="P52" s="18">
        <f>MAX(0,MINUS(MINIFS(defense!$C$2:$C$3008,defense!$B$2:$B$3008,Q$1,defense!$A$2:$A$3008,$A52),MAXIFS(tasks!$D$2:$D$21,tasks!$A$2:$A$21,Q$1))/7)</f>
        <v>0</v>
      </c>
      <c r="Q52" s="19">
        <f>O52*(6+4/(P52/2+1))*MAXIFS(tasks!$C$2:$C$21,tasks!$A$2:$A$21,Q$1)/SUM(tasks!$C$2:$C$21)/10</f>
        <v>0</v>
      </c>
      <c r="R52" s="18">
        <f>MAXIFS(defense!$E$2:$E$3008,defense!$B$2:$B$3008,T$1,defense!$A$2:$A$3008,$A52)</f>
        <v>0</v>
      </c>
      <c r="S52" s="18">
        <f>MAX(0,MINUS(MINIFS(defense!$C$2:$C$3008,defense!$B$2:$B$3008,T$1,defense!$A$2:$A$3008,$A52),MAXIFS(tasks!$D$2:$D$21,tasks!$A$2:$A$21,T$1))/7)</f>
        <v>0</v>
      </c>
      <c r="T52" s="19">
        <f>R52*(6+4/(S52/2+1))*MAXIFS(tasks!$C$2:$C$21,tasks!$A$2:$A$21,T$1)/SUM(tasks!$C$2:$C$21)/10</f>
        <v>0</v>
      </c>
      <c r="U52" s="18">
        <f>MAXIFS(defense!$E$2:$E$3008,defense!$B$2:$B$3008,W$1,defense!$A$2:$A$3008,$A52)</f>
        <v>0</v>
      </c>
      <c r="V52" s="18">
        <f>MAX(0,MINUS(MINIFS(defense!$C$2:$C$3008,defense!$B$2:$B$3008,W$1,defense!$A$2:$A$3008,$A52),MAXIFS(tasks!$D$2:$D$21,tasks!$A$2:$A$21,W$1))/7)</f>
        <v>0</v>
      </c>
      <c r="W52" s="18">
        <f>U52*(6+4/(V52/2+1))*MAXIFS(tasks!$C$2:$C$21,tasks!$A$2:$A$21,W$1)/SUM(tasks!$C$2:$C$21)/10</f>
        <v>0</v>
      </c>
      <c r="X52" s="20">
        <f t="shared" si="1"/>
        <v>8.571428571</v>
      </c>
    </row>
    <row r="53">
      <c r="A53" s="5" t="s">
        <v>61</v>
      </c>
      <c r="B53" s="6" t="s">
        <v>35</v>
      </c>
      <c r="C53" s="18">
        <f>MAXIFS(defense!$E$2:$E$3008,defense!$B$2:$B$3008,E$1,defense!$A$2:$A$3008,$A53)</f>
        <v>0</v>
      </c>
      <c r="D53" s="18">
        <f>MAX(0,MINUS(MINIFS(defense!$C$2:$C$3008,defense!$B$2:$B$3008,E$1,defense!$A$2:$A$3008,$A53),MAXIFS(tasks!$D$2:$D$21,tasks!$A$2:$A$21,E$1))/7)</f>
        <v>0</v>
      </c>
      <c r="E53" s="19">
        <f>C53*(6+4/(D53/2+1))*MAXIFS(tasks!$C$2:$C$21,tasks!$A$2:$A$21,E$1)/SUM(tasks!$C$2:$C$21)/10</f>
        <v>0</v>
      </c>
      <c r="F53" s="18">
        <f>MAXIFS(defense!$E$2:$E$3008,defense!$B$2:$B$3008,H$1,defense!$A$2:$A$3008,$A53)</f>
        <v>0</v>
      </c>
      <c r="G53" s="18">
        <f>MAX(0,MINUS(MINIFS(defense!$C$2:$C$3008,defense!$B$2:$B$3008,H$1,defense!$A$2:$A$3008,$A53),MAXIFS(tasks!$D$2:$D$21,tasks!$A$2:$A$21,H$1))/7)</f>
        <v>0</v>
      </c>
      <c r="H53" s="19">
        <f>F53*(6+4/(G53/2+1))*MAXIFS(tasks!$C$2:$C$21,tasks!$A$2:$A$21,H$1)/SUM(tasks!$C$2:$C$21)/10</f>
        <v>0</v>
      </c>
      <c r="I53" s="18">
        <f>MAXIFS(defense!$E$2:$E$3008,defense!$B$2:$B$3008,K$1,defense!$A$2:$A$3008,$A53)</f>
        <v>0</v>
      </c>
      <c r="J53" s="18">
        <f>MAX(0,MINUS(MINIFS(defense!$C$2:$C$3008,defense!$B$2:$B$3008,K$1,defense!$A$2:$A$3008,$A53),MAXIFS(tasks!$D$2:$D$21,tasks!$A$2:$A$21,K$1))/7)</f>
        <v>0</v>
      </c>
      <c r="K53" s="19">
        <f>I53*(6+4/(J53/2+1))*MAXIFS(tasks!$C$2:$C$21,tasks!$A$2:$A$21,K$1)/SUM(tasks!$C$2:$C$21)/10</f>
        <v>0</v>
      </c>
      <c r="L53" s="18">
        <f>MAXIFS(defense!$E$2:$E$3008,defense!$B$2:$B$3008,N$1,defense!$A$2:$A$3008,$A53)</f>
        <v>0</v>
      </c>
      <c r="M53" s="18">
        <f>MAX(0,MINUS(MINIFS(defense!$C$2:$C$3008,defense!$B$2:$B$3008,N$1,defense!$A$2:$A$3008,$A53),MAXIFS(tasks!$D$2:$D$21,tasks!$A$2:$A$21,N$1))/7)</f>
        <v>0</v>
      </c>
      <c r="N53" s="19">
        <f>L53*(6+4/(M53/2+1))*MAXIFS(tasks!$C$2:$C$21,tasks!$A$2:$A$21,N$1)/SUM(tasks!$C$2:$C$21)/10</f>
        <v>0</v>
      </c>
      <c r="O53" s="18">
        <f>MAXIFS(defense!$E$2:$E$3008,defense!$B$2:$B$3008,Q$1,defense!$A$2:$A$3008,$A53)</f>
        <v>0</v>
      </c>
      <c r="P53" s="18">
        <f>MAX(0,MINUS(MINIFS(defense!$C$2:$C$3008,defense!$B$2:$B$3008,Q$1,defense!$A$2:$A$3008,$A53),MAXIFS(tasks!$D$2:$D$21,tasks!$A$2:$A$21,Q$1))/7)</f>
        <v>0</v>
      </c>
      <c r="Q53" s="19">
        <f>O53*(6+4/(P53/2+1))*MAXIFS(tasks!$C$2:$C$21,tasks!$A$2:$A$21,Q$1)/SUM(tasks!$C$2:$C$21)/10</f>
        <v>0</v>
      </c>
      <c r="R53" s="18">
        <f>MAXIFS(defense!$E$2:$E$3008,defense!$B$2:$B$3008,T$1,defense!$A$2:$A$3008,$A53)</f>
        <v>0</v>
      </c>
      <c r="S53" s="18">
        <f>MAX(0,MINUS(MINIFS(defense!$C$2:$C$3008,defense!$B$2:$B$3008,T$1,defense!$A$2:$A$3008,$A53),MAXIFS(tasks!$D$2:$D$21,tasks!$A$2:$A$21,T$1))/7)</f>
        <v>0</v>
      </c>
      <c r="T53" s="19">
        <f>R53*(6+4/(S53/2+1))*MAXIFS(tasks!$C$2:$C$21,tasks!$A$2:$A$21,T$1)/SUM(tasks!$C$2:$C$21)/10</f>
        <v>0</v>
      </c>
      <c r="U53" s="18">
        <f>MAXIFS(defense!$E$2:$E$3008,defense!$B$2:$B$3008,W$1,defense!$A$2:$A$3008,$A53)</f>
        <v>0</v>
      </c>
      <c r="V53" s="18">
        <f>MAX(0,MINUS(MINIFS(defense!$C$2:$C$3008,defense!$B$2:$B$3008,W$1,defense!$A$2:$A$3008,$A53),MAXIFS(tasks!$D$2:$D$21,tasks!$A$2:$A$21,W$1))/7)</f>
        <v>0</v>
      </c>
      <c r="W53" s="18">
        <f>U53*(6+4/(V53/2+1))*MAXIFS(tasks!$C$2:$C$21,tasks!$A$2:$A$21,W$1)/SUM(tasks!$C$2:$C$21)/10</f>
        <v>0</v>
      </c>
      <c r="X53" s="20">
        <f t="shared" si="1"/>
        <v>0</v>
      </c>
    </row>
    <row r="54">
      <c r="A54" s="5" t="s">
        <v>62</v>
      </c>
      <c r="B54" s="6" t="s">
        <v>35</v>
      </c>
      <c r="C54" s="18">
        <f>MAXIFS(defense!$E$2:$E$3008,defense!$B$2:$B$3008,E$1,defense!$A$2:$A$3008,$A54)</f>
        <v>100</v>
      </c>
      <c r="D54" s="18">
        <f>MAX(0,MINUS(MINIFS(defense!$C$2:$C$3008,defense!$B$2:$B$3008,E$1,defense!$A$2:$A$3008,$A54),MAXIFS(tasks!$D$2:$D$21,tasks!$A$2:$A$21,E$1))/7)</f>
        <v>0</v>
      </c>
      <c r="E54" s="19">
        <f>C54*(6+4/(D54/2+1))*MAXIFS(tasks!$C$2:$C$21,tasks!$A$2:$A$21,E$1)/SUM(tasks!$C$2:$C$21)/10</f>
        <v>14.28571429</v>
      </c>
      <c r="F54" s="18">
        <f>MAXIFS(defense!$E$2:$E$3008,defense!$B$2:$B$3008,H$1,defense!$A$2:$A$3008,$A54)</f>
        <v>0</v>
      </c>
      <c r="G54" s="18">
        <f>MAX(0,MINUS(MINIFS(defense!$C$2:$C$3008,defense!$B$2:$B$3008,H$1,defense!$A$2:$A$3008,$A54),MAXIFS(tasks!$D$2:$D$21,tasks!$A$2:$A$21,H$1))/7)</f>
        <v>0</v>
      </c>
      <c r="H54" s="19">
        <f>F54*(6+4/(G54/2+1))*MAXIFS(tasks!$C$2:$C$21,tasks!$A$2:$A$21,H$1)/SUM(tasks!$C$2:$C$21)/10</f>
        <v>0</v>
      </c>
      <c r="I54" s="18">
        <f>MAXIFS(defense!$E$2:$E$3008,defense!$B$2:$B$3008,K$1,defense!$A$2:$A$3008,$A54)</f>
        <v>0</v>
      </c>
      <c r="J54" s="18">
        <f>MAX(0,MINUS(MINIFS(defense!$C$2:$C$3008,defense!$B$2:$B$3008,K$1,defense!$A$2:$A$3008,$A54),MAXIFS(tasks!$D$2:$D$21,tasks!$A$2:$A$21,K$1))/7)</f>
        <v>0</v>
      </c>
      <c r="K54" s="19">
        <f>I54*(6+4/(J54/2+1))*MAXIFS(tasks!$C$2:$C$21,tasks!$A$2:$A$21,K$1)/SUM(tasks!$C$2:$C$21)/10</f>
        <v>0</v>
      </c>
      <c r="L54" s="18">
        <f>MAXIFS(defense!$E$2:$E$3008,defense!$B$2:$B$3008,N$1,defense!$A$2:$A$3008,$A54)</f>
        <v>0</v>
      </c>
      <c r="M54" s="18">
        <f>MAX(0,MINUS(MINIFS(defense!$C$2:$C$3008,defense!$B$2:$B$3008,N$1,defense!$A$2:$A$3008,$A54),MAXIFS(tasks!$D$2:$D$21,tasks!$A$2:$A$21,N$1))/7)</f>
        <v>0</v>
      </c>
      <c r="N54" s="19">
        <f>L54*(6+4/(M54/2+1))*MAXIFS(tasks!$C$2:$C$21,tasks!$A$2:$A$21,N$1)/SUM(tasks!$C$2:$C$21)/10</f>
        <v>0</v>
      </c>
      <c r="O54" s="18">
        <f>MAXIFS(defense!$E$2:$E$3008,defense!$B$2:$B$3008,Q$1,defense!$A$2:$A$3008,$A54)</f>
        <v>0</v>
      </c>
      <c r="P54" s="18">
        <f>MAX(0,MINUS(MINIFS(defense!$C$2:$C$3008,defense!$B$2:$B$3008,Q$1,defense!$A$2:$A$3008,$A54),MAXIFS(tasks!$D$2:$D$21,tasks!$A$2:$A$21,Q$1))/7)</f>
        <v>0</v>
      </c>
      <c r="Q54" s="19">
        <f>O54*(6+4/(P54/2+1))*MAXIFS(tasks!$C$2:$C$21,tasks!$A$2:$A$21,Q$1)/SUM(tasks!$C$2:$C$21)/10</f>
        <v>0</v>
      </c>
      <c r="R54" s="18">
        <f>MAXIFS(defense!$E$2:$E$3008,defense!$B$2:$B$3008,T$1,defense!$A$2:$A$3008,$A54)</f>
        <v>0</v>
      </c>
      <c r="S54" s="18">
        <f>MAX(0,MINUS(MINIFS(defense!$C$2:$C$3008,defense!$B$2:$B$3008,T$1,defense!$A$2:$A$3008,$A54),MAXIFS(tasks!$D$2:$D$21,tasks!$A$2:$A$21,T$1))/7)</f>
        <v>0</v>
      </c>
      <c r="T54" s="19">
        <f>R54*(6+4/(S54/2+1))*MAXIFS(tasks!$C$2:$C$21,tasks!$A$2:$A$21,T$1)/SUM(tasks!$C$2:$C$21)/10</f>
        <v>0</v>
      </c>
      <c r="U54" s="18">
        <f>MAXIFS(defense!$E$2:$E$3008,defense!$B$2:$B$3008,W$1,defense!$A$2:$A$3008,$A54)</f>
        <v>0</v>
      </c>
      <c r="V54" s="18">
        <f>MAX(0,MINUS(MINIFS(defense!$C$2:$C$3008,defense!$B$2:$B$3008,W$1,defense!$A$2:$A$3008,$A54),MAXIFS(tasks!$D$2:$D$21,tasks!$A$2:$A$21,W$1))/7)</f>
        <v>0</v>
      </c>
      <c r="W54" s="18">
        <f>U54*(6+4/(V54/2+1))*MAXIFS(tasks!$C$2:$C$21,tasks!$A$2:$A$21,W$1)/SUM(tasks!$C$2:$C$21)/10</f>
        <v>0</v>
      </c>
      <c r="X54" s="20">
        <f t="shared" si="1"/>
        <v>14.28571429</v>
      </c>
    </row>
    <row r="55">
      <c r="A55" s="5" t="s">
        <v>63</v>
      </c>
      <c r="B55" s="6" t="s">
        <v>35</v>
      </c>
      <c r="C55" s="18">
        <f>MAXIFS(defense!$E$2:$E$3008,defense!$B$2:$B$3008,E$1,defense!$A$2:$A$3008,$A55)</f>
        <v>0</v>
      </c>
      <c r="D55" s="18">
        <f>MAX(0,MINUS(MINIFS(defense!$C$2:$C$3008,defense!$B$2:$B$3008,E$1,defense!$A$2:$A$3008,$A55),MAXIFS(tasks!$D$2:$D$21,tasks!$A$2:$A$21,E$1))/7)</f>
        <v>0</v>
      </c>
      <c r="E55" s="19">
        <f>C55*(6+4/(D55/2+1))*MAXIFS(tasks!$C$2:$C$21,tasks!$A$2:$A$21,E$1)/SUM(tasks!$C$2:$C$21)/10</f>
        <v>0</v>
      </c>
      <c r="F55" s="18">
        <f>MAXIFS(defense!$E$2:$E$3008,defense!$B$2:$B$3008,H$1,defense!$A$2:$A$3008,$A55)</f>
        <v>0</v>
      </c>
      <c r="G55" s="18">
        <f>MAX(0,MINUS(MINIFS(defense!$C$2:$C$3008,defense!$B$2:$B$3008,H$1,defense!$A$2:$A$3008,$A55),MAXIFS(tasks!$D$2:$D$21,tasks!$A$2:$A$21,H$1))/7)</f>
        <v>0</v>
      </c>
      <c r="H55" s="19">
        <f>F55*(6+4/(G55/2+1))*MAXIFS(tasks!$C$2:$C$21,tasks!$A$2:$A$21,H$1)/SUM(tasks!$C$2:$C$21)/10</f>
        <v>0</v>
      </c>
      <c r="I55" s="18">
        <f>MAXIFS(defense!$E$2:$E$3008,defense!$B$2:$B$3008,K$1,defense!$A$2:$A$3008,$A55)</f>
        <v>0</v>
      </c>
      <c r="J55" s="18">
        <f>MAX(0,MINUS(MINIFS(defense!$C$2:$C$3008,defense!$B$2:$B$3008,K$1,defense!$A$2:$A$3008,$A55),MAXIFS(tasks!$D$2:$D$21,tasks!$A$2:$A$21,K$1))/7)</f>
        <v>0</v>
      </c>
      <c r="K55" s="19">
        <f>I55*(6+4/(J55/2+1))*MAXIFS(tasks!$C$2:$C$21,tasks!$A$2:$A$21,K$1)/SUM(tasks!$C$2:$C$21)/10</f>
        <v>0</v>
      </c>
      <c r="L55" s="18">
        <f>MAXIFS(defense!$E$2:$E$3008,defense!$B$2:$B$3008,N$1,defense!$A$2:$A$3008,$A55)</f>
        <v>0</v>
      </c>
      <c r="M55" s="18">
        <f>MAX(0,MINUS(MINIFS(defense!$C$2:$C$3008,defense!$B$2:$B$3008,N$1,defense!$A$2:$A$3008,$A55),MAXIFS(tasks!$D$2:$D$21,tasks!$A$2:$A$21,N$1))/7)</f>
        <v>0</v>
      </c>
      <c r="N55" s="19">
        <f>L55*(6+4/(M55/2+1))*MAXIFS(tasks!$C$2:$C$21,tasks!$A$2:$A$21,N$1)/SUM(tasks!$C$2:$C$21)/10</f>
        <v>0</v>
      </c>
      <c r="O55" s="18">
        <f>MAXIFS(defense!$E$2:$E$3008,defense!$B$2:$B$3008,Q$1,defense!$A$2:$A$3008,$A55)</f>
        <v>0</v>
      </c>
      <c r="P55" s="18">
        <f>MAX(0,MINUS(MINIFS(defense!$C$2:$C$3008,defense!$B$2:$B$3008,Q$1,defense!$A$2:$A$3008,$A55),MAXIFS(tasks!$D$2:$D$21,tasks!$A$2:$A$21,Q$1))/7)</f>
        <v>0</v>
      </c>
      <c r="Q55" s="19">
        <f>O55*(6+4/(P55/2+1))*MAXIFS(tasks!$C$2:$C$21,tasks!$A$2:$A$21,Q$1)/SUM(tasks!$C$2:$C$21)/10</f>
        <v>0</v>
      </c>
      <c r="R55" s="18">
        <f>MAXIFS(defense!$E$2:$E$3008,defense!$B$2:$B$3008,T$1,defense!$A$2:$A$3008,$A55)</f>
        <v>0</v>
      </c>
      <c r="S55" s="18">
        <f>MAX(0,MINUS(MINIFS(defense!$C$2:$C$3008,defense!$B$2:$B$3008,T$1,defense!$A$2:$A$3008,$A55),MAXIFS(tasks!$D$2:$D$21,tasks!$A$2:$A$21,T$1))/7)</f>
        <v>0</v>
      </c>
      <c r="T55" s="19">
        <f>R55*(6+4/(S55/2+1))*MAXIFS(tasks!$C$2:$C$21,tasks!$A$2:$A$21,T$1)/SUM(tasks!$C$2:$C$21)/10</f>
        <v>0</v>
      </c>
      <c r="U55" s="18">
        <f>MAXIFS(defense!$E$2:$E$3008,defense!$B$2:$B$3008,W$1,defense!$A$2:$A$3008,$A55)</f>
        <v>0</v>
      </c>
      <c r="V55" s="18">
        <f>MAX(0,MINUS(MINIFS(defense!$C$2:$C$3008,defense!$B$2:$B$3008,W$1,defense!$A$2:$A$3008,$A55),MAXIFS(tasks!$D$2:$D$21,tasks!$A$2:$A$21,W$1))/7)</f>
        <v>0</v>
      </c>
      <c r="W55" s="18">
        <f>U55*(6+4/(V55/2+1))*MAXIFS(tasks!$C$2:$C$21,tasks!$A$2:$A$21,W$1)/SUM(tasks!$C$2:$C$21)/10</f>
        <v>0</v>
      </c>
      <c r="X55" s="20">
        <f t="shared" si="1"/>
        <v>0</v>
      </c>
    </row>
    <row r="56">
      <c r="A56" s="5" t="s">
        <v>64</v>
      </c>
      <c r="B56" s="6" t="s">
        <v>35</v>
      </c>
      <c r="C56" s="18">
        <f>MAXIFS(defense!$E$2:$E$3008,defense!$B$2:$B$3008,E$1,defense!$A$2:$A$3008,$A56)</f>
        <v>0</v>
      </c>
      <c r="D56" s="18">
        <f>MAX(0,MINUS(MINIFS(defense!$C$2:$C$3008,defense!$B$2:$B$3008,E$1,defense!$A$2:$A$3008,$A56),MAXIFS(tasks!$D$2:$D$21,tasks!$A$2:$A$21,E$1))/7)</f>
        <v>0</v>
      </c>
      <c r="E56" s="19">
        <f>C56*(6+4/(D56/2+1))*MAXIFS(tasks!$C$2:$C$21,tasks!$A$2:$A$21,E$1)/SUM(tasks!$C$2:$C$21)/10</f>
        <v>0</v>
      </c>
      <c r="F56" s="18">
        <f>MAXIFS(defense!$E$2:$E$3008,defense!$B$2:$B$3008,H$1,defense!$A$2:$A$3008,$A56)</f>
        <v>0</v>
      </c>
      <c r="G56" s="18">
        <f>MAX(0,MINUS(MINIFS(defense!$C$2:$C$3008,defense!$B$2:$B$3008,H$1,defense!$A$2:$A$3008,$A56),MAXIFS(tasks!$D$2:$D$21,tasks!$A$2:$A$21,H$1))/7)</f>
        <v>0</v>
      </c>
      <c r="H56" s="19">
        <f>F56*(6+4/(G56/2+1))*MAXIFS(tasks!$C$2:$C$21,tasks!$A$2:$A$21,H$1)/SUM(tasks!$C$2:$C$21)/10</f>
        <v>0</v>
      </c>
      <c r="I56" s="18">
        <f>MAXIFS(defense!$E$2:$E$3008,defense!$B$2:$B$3008,K$1,defense!$A$2:$A$3008,$A56)</f>
        <v>0</v>
      </c>
      <c r="J56" s="18">
        <f>MAX(0,MINUS(MINIFS(defense!$C$2:$C$3008,defense!$B$2:$B$3008,K$1,defense!$A$2:$A$3008,$A56),MAXIFS(tasks!$D$2:$D$21,tasks!$A$2:$A$21,K$1))/7)</f>
        <v>0</v>
      </c>
      <c r="K56" s="19">
        <f>I56*(6+4/(J56/2+1))*MAXIFS(tasks!$C$2:$C$21,tasks!$A$2:$A$21,K$1)/SUM(tasks!$C$2:$C$21)/10</f>
        <v>0</v>
      </c>
      <c r="L56" s="18">
        <f>MAXIFS(defense!$E$2:$E$3008,defense!$B$2:$B$3008,N$1,defense!$A$2:$A$3008,$A56)</f>
        <v>0</v>
      </c>
      <c r="M56" s="18">
        <f>MAX(0,MINUS(MINIFS(defense!$C$2:$C$3008,defense!$B$2:$B$3008,N$1,defense!$A$2:$A$3008,$A56),MAXIFS(tasks!$D$2:$D$21,tasks!$A$2:$A$21,N$1))/7)</f>
        <v>0</v>
      </c>
      <c r="N56" s="19">
        <f>L56*(6+4/(M56/2+1))*MAXIFS(tasks!$C$2:$C$21,tasks!$A$2:$A$21,N$1)/SUM(tasks!$C$2:$C$21)/10</f>
        <v>0</v>
      </c>
      <c r="O56" s="18">
        <f>MAXIFS(defense!$E$2:$E$3008,defense!$B$2:$B$3008,Q$1,defense!$A$2:$A$3008,$A56)</f>
        <v>0</v>
      </c>
      <c r="P56" s="18">
        <f>MAX(0,MINUS(MINIFS(defense!$C$2:$C$3008,defense!$B$2:$B$3008,Q$1,defense!$A$2:$A$3008,$A56),MAXIFS(tasks!$D$2:$D$21,tasks!$A$2:$A$21,Q$1))/7)</f>
        <v>0</v>
      </c>
      <c r="Q56" s="19">
        <f>O56*(6+4/(P56/2+1))*MAXIFS(tasks!$C$2:$C$21,tasks!$A$2:$A$21,Q$1)/SUM(tasks!$C$2:$C$21)/10</f>
        <v>0</v>
      </c>
      <c r="R56" s="18">
        <f>MAXIFS(defense!$E$2:$E$3008,defense!$B$2:$B$3008,T$1,defense!$A$2:$A$3008,$A56)</f>
        <v>0</v>
      </c>
      <c r="S56" s="18">
        <f>MAX(0,MINUS(MINIFS(defense!$C$2:$C$3008,defense!$B$2:$B$3008,T$1,defense!$A$2:$A$3008,$A56),MAXIFS(tasks!$D$2:$D$21,tasks!$A$2:$A$21,T$1))/7)</f>
        <v>0</v>
      </c>
      <c r="T56" s="19">
        <f>R56*(6+4/(S56/2+1))*MAXIFS(tasks!$C$2:$C$21,tasks!$A$2:$A$21,T$1)/SUM(tasks!$C$2:$C$21)/10</f>
        <v>0</v>
      </c>
      <c r="U56" s="18">
        <f>MAXIFS(defense!$E$2:$E$3008,defense!$B$2:$B$3008,W$1,defense!$A$2:$A$3008,$A56)</f>
        <v>0</v>
      </c>
      <c r="V56" s="18">
        <f>MAX(0,MINUS(MINIFS(defense!$C$2:$C$3008,defense!$B$2:$B$3008,W$1,defense!$A$2:$A$3008,$A56),MAXIFS(tasks!$D$2:$D$21,tasks!$A$2:$A$21,W$1))/7)</f>
        <v>0</v>
      </c>
      <c r="W56" s="18">
        <f>U56*(6+4/(V56/2+1))*MAXIFS(tasks!$C$2:$C$21,tasks!$A$2:$A$21,W$1)/SUM(tasks!$C$2:$C$21)/10</f>
        <v>0</v>
      </c>
      <c r="X56" s="20">
        <f t="shared" si="1"/>
        <v>0</v>
      </c>
    </row>
    <row r="57">
      <c r="A57" s="5" t="s">
        <v>65</v>
      </c>
      <c r="B57" s="6" t="s">
        <v>66</v>
      </c>
      <c r="C57" s="18">
        <f>MAXIFS(defense!$E$2:$E$3008,defense!$B$2:$B$3008,E$1,defense!$A$2:$A$3008,$A57)</f>
        <v>0</v>
      </c>
      <c r="D57" s="18">
        <f>MAX(0,MINUS(MINIFS(defense!$C$2:$C$3008,defense!$B$2:$B$3008,E$1,defense!$A$2:$A$3008,$A57),MAXIFS(tasks!$D$2:$D$21,tasks!$A$2:$A$21,E$1))/7)</f>
        <v>0</v>
      </c>
      <c r="E57" s="19">
        <f>C57*(6+4/(D57/2+1))*MAXIFS(tasks!$C$2:$C$21,tasks!$A$2:$A$21,E$1)/SUM(tasks!$C$2:$C$21)/10</f>
        <v>0</v>
      </c>
      <c r="F57" s="18">
        <f>MAXIFS(defense!$E$2:$E$3008,defense!$B$2:$B$3008,H$1,defense!$A$2:$A$3008,$A57)</f>
        <v>0</v>
      </c>
      <c r="G57" s="18">
        <f>MAX(0,MINUS(MINIFS(defense!$C$2:$C$3008,defense!$B$2:$B$3008,H$1,defense!$A$2:$A$3008,$A57),MAXIFS(tasks!$D$2:$D$21,tasks!$A$2:$A$21,H$1))/7)</f>
        <v>0</v>
      </c>
      <c r="H57" s="19">
        <f>F57*(6+4/(G57/2+1))*MAXIFS(tasks!$C$2:$C$21,tasks!$A$2:$A$21,H$1)/SUM(tasks!$C$2:$C$21)/10</f>
        <v>0</v>
      </c>
      <c r="I57" s="18">
        <f>MAXIFS(defense!$E$2:$E$3008,defense!$B$2:$B$3008,K$1,defense!$A$2:$A$3008,$A57)</f>
        <v>0</v>
      </c>
      <c r="J57" s="18">
        <f>MAX(0,MINUS(MINIFS(defense!$C$2:$C$3008,defense!$B$2:$B$3008,K$1,defense!$A$2:$A$3008,$A57),MAXIFS(tasks!$D$2:$D$21,tasks!$A$2:$A$21,K$1))/7)</f>
        <v>0</v>
      </c>
      <c r="K57" s="19">
        <f>I57*(6+4/(J57/2+1))*MAXIFS(tasks!$C$2:$C$21,tasks!$A$2:$A$21,K$1)/SUM(tasks!$C$2:$C$21)/10</f>
        <v>0</v>
      </c>
      <c r="L57" s="18">
        <f>MAXIFS(defense!$E$2:$E$3008,defense!$B$2:$B$3008,N$1,defense!$A$2:$A$3008,$A57)</f>
        <v>0</v>
      </c>
      <c r="M57" s="18">
        <f>MAX(0,MINUS(MINIFS(defense!$C$2:$C$3008,defense!$B$2:$B$3008,N$1,defense!$A$2:$A$3008,$A57),MAXIFS(tasks!$D$2:$D$21,tasks!$A$2:$A$21,N$1))/7)</f>
        <v>0</v>
      </c>
      <c r="N57" s="19">
        <f>L57*(6+4/(M57/2+1))*MAXIFS(tasks!$C$2:$C$21,tasks!$A$2:$A$21,N$1)/SUM(tasks!$C$2:$C$21)/10</f>
        <v>0</v>
      </c>
      <c r="O57" s="18">
        <f>MAXIFS(defense!$E$2:$E$3008,defense!$B$2:$B$3008,Q$1,defense!$A$2:$A$3008,$A57)</f>
        <v>0</v>
      </c>
      <c r="P57" s="18">
        <f>MAX(0,MINUS(MINIFS(defense!$C$2:$C$3008,defense!$B$2:$B$3008,Q$1,defense!$A$2:$A$3008,$A57),MAXIFS(tasks!$D$2:$D$21,tasks!$A$2:$A$21,Q$1))/7)</f>
        <v>0</v>
      </c>
      <c r="Q57" s="19">
        <f>O57*(6+4/(P57/2+1))*MAXIFS(tasks!$C$2:$C$21,tasks!$A$2:$A$21,Q$1)/SUM(tasks!$C$2:$C$21)/10</f>
        <v>0</v>
      </c>
      <c r="R57" s="18">
        <f>MAXIFS(defense!$E$2:$E$3008,defense!$B$2:$B$3008,T$1,defense!$A$2:$A$3008,$A57)</f>
        <v>0</v>
      </c>
      <c r="S57" s="18">
        <f>MAX(0,MINUS(MINIFS(defense!$C$2:$C$3008,defense!$B$2:$B$3008,T$1,defense!$A$2:$A$3008,$A57),MAXIFS(tasks!$D$2:$D$21,tasks!$A$2:$A$21,T$1))/7)</f>
        <v>0</v>
      </c>
      <c r="T57" s="19">
        <f>R57*(6+4/(S57/2+1))*MAXIFS(tasks!$C$2:$C$21,tasks!$A$2:$A$21,T$1)/SUM(tasks!$C$2:$C$21)/10</f>
        <v>0</v>
      </c>
      <c r="U57" s="18">
        <f>MAXIFS(defense!$E$2:$E$3008,defense!$B$2:$B$3008,W$1,defense!$A$2:$A$3008,$A57)</f>
        <v>0</v>
      </c>
      <c r="V57" s="18">
        <f>MAX(0,MINUS(MINIFS(defense!$C$2:$C$3008,defense!$B$2:$B$3008,W$1,defense!$A$2:$A$3008,$A57),MAXIFS(tasks!$D$2:$D$21,tasks!$A$2:$A$21,W$1))/7)</f>
        <v>0</v>
      </c>
      <c r="W57" s="18">
        <f>U57*(6+4/(V57/2+1))*MAXIFS(tasks!$C$2:$C$21,tasks!$A$2:$A$21,W$1)/SUM(tasks!$C$2:$C$21)/10</f>
        <v>0</v>
      </c>
      <c r="X57" s="20">
        <f t="shared" si="1"/>
        <v>0</v>
      </c>
    </row>
    <row r="58">
      <c r="A58" s="5" t="s">
        <v>67</v>
      </c>
      <c r="B58" s="6" t="s">
        <v>66</v>
      </c>
      <c r="C58" s="18">
        <f>MAXIFS(defense!$E$2:$E$3008,defense!$B$2:$B$3008,E$1,defense!$A$2:$A$3008,$A58)</f>
        <v>0</v>
      </c>
      <c r="D58" s="18">
        <f>MAX(0,MINUS(MINIFS(defense!$C$2:$C$3008,defense!$B$2:$B$3008,E$1,defense!$A$2:$A$3008,$A58),MAXIFS(tasks!$D$2:$D$21,tasks!$A$2:$A$21,E$1))/7)</f>
        <v>0</v>
      </c>
      <c r="E58" s="19">
        <f>C58*(6+4/(D58/2+1))*MAXIFS(tasks!$C$2:$C$21,tasks!$A$2:$A$21,E$1)/SUM(tasks!$C$2:$C$21)/10</f>
        <v>0</v>
      </c>
      <c r="F58" s="18">
        <f>MAXIFS(defense!$E$2:$E$3008,defense!$B$2:$B$3008,H$1,defense!$A$2:$A$3008,$A58)</f>
        <v>0</v>
      </c>
      <c r="G58" s="18">
        <f>MAX(0,MINUS(MINIFS(defense!$C$2:$C$3008,defense!$B$2:$B$3008,H$1,defense!$A$2:$A$3008,$A58),MAXIFS(tasks!$D$2:$D$21,tasks!$A$2:$A$21,H$1))/7)</f>
        <v>0</v>
      </c>
      <c r="H58" s="19">
        <f>F58*(6+4/(G58/2+1))*MAXIFS(tasks!$C$2:$C$21,tasks!$A$2:$A$21,H$1)/SUM(tasks!$C$2:$C$21)/10</f>
        <v>0</v>
      </c>
      <c r="I58" s="18">
        <f>MAXIFS(defense!$E$2:$E$3008,defense!$B$2:$B$3008,K$1,defense!$A$2:$A$3008,$A58)</f>
        <v>0</v>
      </c>
      <c r="J58" s="18">
        <f>MAX(0,MINUS(MINIFS(defense!$C$2:$C$3008,defense!$B$2:$B$3008,K$1,defense!$A$2:$A$3008,$A58),MAXIFS(tasks!$D$2:$D$21,tasks!$A$2:$A$21,K$1))/7)</f>
        <v>0</v>
      </c>
      <c r="K58" s="19">
        <f>I58*(6+4/(J58/2+1))*MAXIFS(tasks!$C$2:$C$21,tasks!$A$2:$A$21,K$1)/SUM(tasks!$C$2:$C$21)/10</f>
        <v>0</v>
      </c>
      <c r="L58" s="18">
        <f>MAXIFS(defense!$E$2:$E$3008,defense!$B$2:$B$3008,N$1,defense!$A$2:$A$3008,$A58)</f>
        <v>0</v>
      </c>
      <c r="M58" s="18">
        <f>MAX(0,MINUS(MINIFS(defense!$C$2:$C$3008,defense!$B$2:$B$3008,N$1,defense!$A$2:$A$3008,$A58),MAXIFS(tasks!$D$2:$D$21,tasks!$A$2:$A$21,N$1))/7)</f>
        <v>0</v>
      </c>
      <c r="N58" s="19">
        <f>L58*(6+4/(M58/2+1))*MAXIFS(tasks!$C$2:$C$21,tasks!$A$2:$A$21,N$1)/SUM(tasks!$C$2:$C$21)/10</f>
        <v>0</v>
      </c>
      <c r="O58" s="18">
        <f>MAXIFS(defense!$E$2:$E$3008,defense!$B$2:$B$3008,Q$1,defense!$A$2:$A$3008,$A58)</f>
        <v>0</v>
      </c>
      <c r="P58" s="18">
        <f>MAX(0,MINUS(MINIFS(defense!$C$2:$C$3008,defense!$B$2:$B$3008,Q$1,defense!$A$2:$A$3008,$A58),MAXIFS(tasks!$D$2:$D$21,tasks!$A$2:$A$21,Q$1))/7)</f>
        <v>0</v>
      </c>
      <c r="Q58" s="19">
        <f>O58*(6+4/(P58/2+1))*MAXIFS(tasks!$C$2:$C$21,tasks!$A$2:$A$21,Q$1)/SUM(tasks!$C$2:$C$21)/10</f>
        <v>0</v>
      </c>
      <c r="R58" s="18">
        <f>MAXIFS(defense!$E$2:$E$3008,defense!$B$2:$B$3008,T$1,defense!$A$2:$A$3008,$A58)</f>
        <v>0</v>
      </c>
      <c r="S58" s="18">
        <f>MAX(0,MINUS(MINIFS(defense!$C$2:$C$3008,defense!$B$2:$B$3008,T$1,defense!$A$2:$A$3008,$A58),MAXIFS(tasks!$D$2:$D$21,tasks!$A$2:$A$21,T$1))/7)</f>
        <v>0</v>
      </c>
      <c r="T58" s="19">
        <f>R58*(6+4/(S58/2+1))*MAXIFS(tasks!$C$2:$C$21,tasks!$A$2:$A$21,T$1)/SUM(tasks!$C$2:$C$21)/10</f>
        <v>0</v>
      </c>
      <c r="U58" s="18">
        <f>MAXIFS(defense!$E$2:$E$3008,defense!$B$2:$B$3008,W$1,defense!$A$2:$A$3008,$A58)</f>
        <v>0</v>
      </c>
      <c r="V58" s="18">
        <f>MAX(0,MINUS(MINIFS(defense!$C$2:$C$3008,defense!$B$2:$B$3008,W$1,defense!$A$2:$A$3008,$A58),MAXIFS(tasks!$D$2:$D$21,tasks!$A$2:$A$21,W$1))/7)</f>
        <v>0</v>
      </c>
      <c r="W58" s="18">
        <f>U58*(6+4/(V58/2+1))*MAXIFS(tasks!$C$2:$C$21,tasks!$A$2:$A$21,W$1)/SUM(tasks!$C$2:$C$21)/10</f>
        <v>0</v>
      </c>
      <c r="X58" s="20">
        <f t="shared" si="1"/>
        <v>0</v>
      </c>
    </row>
    <row r="59">
      <c r="A59" s="5" t="s">
        <v>68</v>
      </c>
      <c r="B59" s="6" t="s">
        <v>66</v>
      </c>
      <c r="C59" s="18">
        <f>MAXIFS(defense!$E$2:$E$3008,defense!$B$2:$B$3008,E$1,defense!$A$2:$A$3008,$A59)</f>
        <v>0</v>
      </c>
      <c r="D59" s="18">
        <f>MAX(0,MINUS(MINIFS(defense!$C$2:$C$3008,defense!$B$2:$B$3008,E$1,defense!$A$2:$A$3008,$A59),MAXIFS(tasks!$D$2:$D$21,tasks!$A$2:$A$21,E$1))/7)</f>
        <v>0</v>
      </c>
      <c r="E59" s="19">
        <f>C59*(6+4/(D59/2+1))*MAXIFS(tasks!$C$2:$C$21,tasks!$A$2:$A$21,E$1)/SUM(tasks!$C$2:$C$21)/10</f>
        <v>0</v>
      </c>
      <c r="F59" s="18">
        <f>MAXIFS(defense!$E$2:$E$3008,defense!$B$2:$B$3008,H$1,defense!$A$2:$A$3008,$A59)</f>
        <v>0</v>
      </c>
      <c r="G59" s="18">
        <f>MAX(0,MINUS(MINIFS(defense!$C$2:$C$3008,defense!$B$2:$B$3008,H$1,defense!$A$2:$A$3008,$A59),MAXIFS(tasks!$D$2:$D$21,tasks!$A$2:$A$21,H$1))/7)</f>
        <v>0</v>
      </c>
      <c r="H59" s="19">
        <f>F59*(6+4/(G59/2+1))*MAXIFS(tasks!$C$2:$C$21,tasks!$A$2:$A$21,H$1)/SUM(tasks!$C$2:$C$21)/10</f>
        <v>0</v>
      </c>
      <c r="I59" s="18">
        <f>MAXIFS(defense!$E$2:$E$3008,defense!$B$2:$B$3008,K$1,defense!$A$2:$A$3008,$A59)</f>
        <v>0</v>
      </c>
      <c r="J59" s="18">
        <f>MAX(0,MINUS(MINIFS(defense!$C$2:$C$3008,defense!$B$2:$B$3008,K$1,defense!$A$2:$A$3008,$A59),MAXIFS(tasks!$D$2:$D$21,tasks!$A$2:$A$21,K$1))/7)</f>
        <v>0</v>
      </c>
      <c r="K59" s="19">
        <f>I59*(6+4/(J59/2+1))*MAXIFS(tasks!$C$2:$C$21,tasks!$A$2:$A$21,K$1)/SUM(tasks!$C$2:$C$21)/10</f>
        <v>0</v>
      </c>
      <c r="L59" s="18">
        <f>MAXIFS(defense!$E$2:$E$3008,defense!$B$2:$B$3008,N$1,defense!$A$2:$A$3008,$A59)</f>
        <v>0</v>
      </c>
      <c r="M59" s="18">
        <f>MAX(0,MINUS(MINIFS(defense!$C$2:$C$3008,defense!$B$2:$B$3008,N$1,defense!$A$2:$A$3008,$A59),MAXIFS(tasks!$D$2:$D$21,tasks!$A$2:$A$21,N$1))/7)</f>
        <v>0</v>
      </c>
      <c r="N59" s="19">
        <f>L59*(6+4/(M59/2+1))*MAXIFS(tasks!$C$2:$C$21,tasks!$A$2:$A$21,N$1)/SUM(tasks!$C$2:$C$21)/10</f>
        <v>0</v>
      </c>
      <c r="O59" s="18">
        <f>MAXIFS(defense!$E$2:$E$3008,defense!$B$2:$B$3008,Q$1,defense!$A$2:$A$3008,$A59)</f>
        <v>0</v>
      </c>
      <c r="P59" s="18">
        <f>MAX(0,MINUS(MINIFS(defense!$C$2:$C$3008,defense!$B$2:$B$3008,Q$1,defense!$A$2:$A$3008,$A59),MAXIFS(tasks!$D$2:$D$21,tasks!$A$2:$A$21,Q$1))/7)</f>
        <v>0</v>
      </c>
      <c r="Q59" s="19">
        <f>O59*(6+4/(P59/2+1))*MAXIFS(tasks!$C$2:$C$21,tasks!$A$2:$A$21,Q$1)/SUM(tasks!$C$2:$C$21)/10</f>
        <v>0</v>
      </c>
      <c r="R59" s="18">
        <f>MAXIFS(defense!$E$2:$E$3008,defense!$B$2:$B$3008,T$1,defense!$A$2:$A$3008,$A59)</f>
        <v>0</v>
      </c>
      <c r="S59" s="18">
        <f>MAX(0,MINUS(MINIFS(defense!$C$2:$C$3008,defense!$B$2:$B$3008,T$1,defense!$A$2:$A$3008,$A59),MAXIFS(tasks!$D$2:$D$21,tasks!$A$2:$A$21,T$1))/7)</f>
        <v>0</v>
      </c>
      <c r="T59" s="19">
        <f>R59*(6+4/(S59/2+1))*MAXIFS(tasks!$C$2:$C$21,tasks!$A$2:$A$21,T$1)/SUM(tasks!$C$2:$C$21)/10</f>
        <v>0</v>
      </c>
      <c r="U59" s="18">
        <f>MAXIFS(defense!$E$2:$E$3008,defense!$B$2:$B$3008,W$1,defense!$A$2:$A$3008,$A59)</f>
        <v>0</v>
      </c>
      <c r="V59" s="18">
        <f>MAX(0,MINUS(MINIFS(defense!$C$2:$C$3008,defense!$B$2:$B$3008,W$1,defense!$A$2:$A$3008,$A59),MAXIFS(tasks!$D$2:$D$21,tasks!$A$2:$A$21,W$1))/7)</f>
        <v>0</v>
      </c>
      <c r="W59" s="18">
        <f>U59*(6+4/(V59/2+1))*MAXIFS(tasks!$C$2:$C$21,tasks!$A$2:$A$21,W$1)/SUM(tasks!$C$2:$C$21)/10</f>
        <v>0</v>
      </c>
      <c r="X59" s="20">
        <f t="shared" si="1"/>
        <v>0</v>
      </c>
    </row>
    <row r="60">
      <c r="A60" s="5" t="s">
        <v>69</v>
      </c>
      <c r="B60" s="6" t="s">
        <v>66</v>
      </c>
      <c r="C60" s="18">
        <f>MAXIFS(defense!$E$2:$E$3008,defense!$B$2:$B$3008,E$1,defense!$A$2:$A$3008,$A60)</f>
        <v>100</v>
      </c>
      <c r="D60" s="18">
        <f>MAX(0,MINUS(MINIFS(defense!$C$2:$C$3008,defense!$B$2:$B$3008,E$1,defense!$A$2:$A$3008,$A60),MAXIFS(tasks!$D$2:$D$21,tasks!$A$2:$A$21,E$1))/7)</f>
        <v>0</v>
      </c>
      <c r="E60" s="19">
        <f>C60*(6+4/(D60/2+1))*MAXIFS(tasks!$C$2:$C$21,tasks!$A$2:$A$21,E$1)/SUM(tasks!$C$2:$C$21)/10</f>
        <v>14.28571429</v>
      </c>
      <c r="F60" s="18">
        <f>MAXIFS(defense!$E$2:$E$3008,defense!$B$2:$B$3008,H$1,defense!$A$2:$A$3008,$A60)</f>
        <v>0</v>
      </c>
      <c r="G60" s="18">
        <f>MAX(0,MINUS(MINIFS(defense!$C$2:$C$3008,defense!$B$2:$B$3008,H$1,defense!$A$2:$A$3008,$A60),MAXIFS(tasks!$D$2:$D$21,tasks!$A$2:$A$21,H$1))/7)</f>
        <v>0</v>
      </c>
      <c r="H60" s="19">
        <f>F60*(6+4/(G60/2+1))*MAXIFS(tasks!$C$2:$C$21,tasks!$A$2:$A$21,H$1)/SUM(tasks!$C$2:$C$21)/10</f>
        <v>0</v>
      </c>
      <c r="I60" s="18">
        <f>MAXIFS(defense!$E$2:$E$3008,defense!$B$2:$B$3008,K$1,defense!$A$2:$A$3008,$A60)</f>
        <v>0</v>
      </c>
      <c r="J60" s="18">
        <f>MAX(0,MINUS(MINIFS(defense!$C$2:$C$3008,defense!$B$2:$B$3008,K$1,defense!$A$2:$A$3008,$A60),MAXIFS(tasks!$D$2:$D$21,tasks!$A$2:$A$21,K$1))/7)</f>
        <v>0</v>
      </c>
      <c r="K60" s="19">
        <f>I60*(6+4/(J60/2+1))*MAXIFS(tasks!$C$2:$C$21,tasks!$A$2:$A$21,K$1)/SUM(tasks!$C$2:$C$21)/10</f>
        <v>0</v>
      </c>
      <c r="L60" s="18">
        <f>MAXIFS(defense!$E$2:$E$3008,defense!$B$2:$B$3008,N$1,defense!$A$2:$A$3008,$A60)</f>
        <v>0</v>
      </c>
      <c r="M60" s="18">
        <f>MAX(0,MINUS(MINIFS(defense!$C$2:$C$3008,defense!$B$2:$B$3008,N$1,defense!$A$2:$A$3008,$A60),MAXIFS(tasks!$D$2:$D$21,tasks!$A$2:$A$21,N$1))/7)</f>
        <v>0</v>
      </c>
      <c r="N60" s="19">
        <f>L60*(6+4/(M60/2+1))*MAXIFS(tasks!$C$2:$C$21,tasks!$A$2:$A$21,N$1)/SUM(tasks!$C$2:$C$21)/10</f>
        <v>0</v>
      </c>
      <c r="O60" s="18">
        <f>MAXIFS(defense!$E$2:$E$3008,defense!$B$2:$B$3008,Q$1,defense!$A$2:$A$3008,$A60)</f>
        <v>0</v>
      </c>
      <c r="P60" s="18">
        <f>MAX(0,MINUS(MINIFS(defense!$C$2:$C$3008,defense!$B$2:$B$3008,Q$1,defense!$A$2:$A$3008,$A60),MAXIFS(tasks!$D$2:$D$21,tasks!$A$2:$A$21,Q$1))/7)</f>
        <v>0</v>
      </c>
      <c r="Q60" s="19">
        <f>O60*(6+4/(P60/2+1))*MAXIFS(tasks!$C$2:$C$21,tasks!$A$2:$A$21,Q$1)/SUM(tasks!$C$2:$C$21)/10</f>
        <v>0</v>
      </c>
      <c r="R60" s="18">
        <f>MAXIFS(defense!$E$2:$E$3008,defense!$B$2:$B$3008,T$1,defense!$A$2:$A$3008,$A60)</f>
        <v>0</v>
      </c>
      <c r="S60" s="18">
        <f>MAX(0,MINUS(MINIFS(defense!$C$2:$C$3008,defense!$B$2:$B$3008,T$1,defense!$A$2:$A$3008,$A60),MAXIFS(tasks!$D$2:$D$21,tasks!$A$2:$A$21,T$1))/7)</f>
        <v>0</v>
      </c>
      <c r="T60" s="19">
        <f>R60*(6+4/(S60/2+1))*MAXIFS(tasks!$C$2:$C$21,tasks!$A$2:$A$21,T$1)/SUM(tasks!$C$2:$C$21)/10</f>
        <v>0</v>
      </c>
      <c r="U60" s="18">
        <f>MAXIFS(defense!$E$2:$E$3008,defense!$B$2:$B$3008,W$1,defense!$A$2:$A$3008,$A60)</f>
        <v>0</v>
      </c>
      <c r="V60" s="18">
        <f>MAX(0,MINUS(MINIFS(defense!$C$2:$C$3008,defense!$B$2:$B$3008,W$1,defense!$A$2:$A$3008,$A60),MAXIFS(tasks!$D$2:$D$21,tasks!$A$2:$A$21,W$1))/7)</f>
        <v>0</v>
      </c>
      <c r="W60" s="18">
        <f>U60*(6+4/(V60/2+1))*MAXIFS(tasks!$C$2:$C$21,tasks!$A$2:$A$21,W$1)/SUM(tasks!$C$2:$C$21)/10</f>
        <v>0</v>
      </c>
      <c r="X60" s="20">
        <f t="shared" si="1"/>
        <v>14.28571429</v>
      </c>
    </row>
    <row r="61">
      <c r="A61" s="5" t="s">
        <v>70</v>
      </c>
      <c r="B61" s="6" t="s">
        <v>66</v>
      </c>
      <c r="C61" s="18">
        <f>MAXIFS(defense!$E$2:$E$3008,defense!$B$2:$B$3008,E$1,defense!$A$2:$A$3008,$A61)</f>
        <v>100</v>
      </c>
      <c r="D61" s="18">
        <f>MAX(0,MINUS(MINIFS(defense!$C$2:$C$3008,defense!$B$2:$B$3008,E$1,defense!$A$2:$A$3008,$A61),MAXIFS(tasks!$D$2:$D$21,tasks!$A$2:$A$21,E$1))/7)</f>
        <v>0</v>
      </c>
      <c r="E61" s="19">
        <f>C61*(6+4/(D61/2+1))*MAXIFS(tasks!$C$2:$C$21,tasks!$A$2:$A$21,E$1)/SUM(tasks!$C$2:$C$21)/10</f>
        <v>14.28571429</v>
      </c>
      <c r="F61" s="18">
        <f>MAXIFS(defense!$E$2:$E$3008,defense!$B$2:$B$3008,H$1,defense!$A$2:$A$3008,$A61)</f>
        <v>0</v>
      </c>
      <c r="G61" s="18">
        <f>MAX(0,MINUS(MINIFS(defense!$C$2:$C$3008,defense!$B$2:$B$3008,H$1,defense!$A$2:$A$3008,$A61),MAXIFS(tasks!$D$2:$D$21,tasks!$A$2:$A$21,H$1))/7)</f>
        <v>0</v>
      </c>
      <c r="H61" s="19">
        <f>F61*(6+4/(G61/2+1))*MAXIFS(tasks!$C$2:$C$21,tasks!$A$2:$A$21,H$1)/SUM(tasks!$C$2:$C$21)/10</f>
        <v>0</v>
      </c>
      <c r="I61" s="18">
        <f>MAXIFS(defense!$E$2:$E$3008,defense!$B$2:$B$3008,K$1,defense!$A$2:$A$3008,$A61)</f>
        <v>0</v>
      </c>
      <c r="J61" s="18">
        <f>MAX(0,MINUS(MINIFS(defense!$C$2:$C$3008,defense!$B$2:$B$3008,K$1,defense!$A$2:$A$3008,$A61),MAXIFS(tasks!$D$2:$D$21,tasks!$A$2:$A$21,K$1))/7)</f>
        <v>0</v>
      </c>
      <c r="K61" s="19">
        <f>I61*(6+4/(J61/2+1))*MAXIFS(tasks!$C$2:$C$21,tasks!$A$2:$A$21,K$1)/SUM(tasks!$C$2:$C$21)/10</f>
        <v>0</v>
      </c>
      <c r="L61" s="18">
        <f>MAXIFS(defense!$E$2:$E$3008,defense!$B$2:$B$3008,N$1,defense!$A$2:$A$3008,$A61)</f>
        <v>0</v>
      </c>
      <c r="M61" s="18">
        <f>MAX(0,MINUS(MINIFS(defense!$C$2:$C$3008,defense!$B$2:$B$3008,N$1,defense!$A$2:$A$3008,$A61),MAXIFS(tasks!$D$2:$D$21,tasks!$A$2:$A$21,N$1))/7)</f>
        <v>0</v>
      </c>
      <c r="N61" s="19">
        <f>L61*(6+4/(M61/2+1))*MAXIFS(tasks!$C$2:$C$21,tasks!$A$2:$A$21,N$1)/SUM(tasks!$C$2:$C$21)/10</f>
        <v>0</v>
      </c>
      <c r="O61" s="18">
        <f>MAXIFS(defense!$E$2:$E$3008,defense!$B$2:$B$3008,Q$1,defense!$A$2:$A$3008,$A61)</f>
        <v>0</v>
      </c>
      <c r="P61" s="18">
        <f>MAX(0,MINUS(MINIFS(defense!$C$2:$C$3008,defense!$B$2:$B$3008,Q$1,defense!$A$2:$A$3008,$A61),MAXIFS(tasks!$D$2:$D$21,tasks!$A$2:$A$21,Q$1))/7)</f>
        <v>0</v>
      </c>
      <c r="Q61" s="19">
        <f>O61*(6+4/(P61/2+1))*MAXIFS(tasks!$C$2:$C$21,tasks!$A$2:$A$21,Q$1)/SUM(tasks!$C$2:$C$21)/10</f>
        <v>0</v>
      </c>
      <c r="R61" s="18">
        <f>MAXIFS(defense!$E$2:$E$3008,defense!$B$2:$B$3008,T$1,defense!$A$2:$A$3008,$A61)</f>
        <v>0</v>
      </c>
      <c r="S61" s="18">
        <f>MAX(0,MINUS(MINIFS(defense!$C$2:$C$3008,defense!$B$2:$B$3008,T$1,defense!$A$2:$A$3008,$A61),MAXIFS(tasks!$D$2:$D$21,tasks!$A$2:$A$21,T$1))/7)</f>
        <v>0</v>
      </c>
      <c r="T61" s="19">
        <f>R61*(6+4/(S61/2+1))*MAXIFS(tasks!$C$2:$C$21,tasks!$A$2:$A$21,T$1)/SUM(tasks!$C$2:$C$21)/10</f>
        <v>0</v>
      </c>
      <c r="U61" s="18">
        <f>MAXIFS(defense!$E$2:$E$3008,defense!$B$2:$B$3008,W$1,defense!$A$2:$A$3008,$A61)</f>
        <v>0</v>
      </c>
      <c r="V61" s="18">
        <f>MAX(0,MINUS(MINIFS(defense!$C$2:$C$3008,defense!$B$2:$B$3008,W$1,defense!$A$2:$A$3008,$A61),MAXIFS(tasks!$D$2:$D$21,tasks!$A$2:$A$21,W$1))/7)</f>
        <v>0</v>
      </c>
      <c r="W61" s="18">
        <f>U61*(6+4/(V61/2+1))*MAXIFS(tasks!$C$2:$C$21,tasks!$A$2:$A$21,W$1)/SUM(tasks!$C$2:$C$21)/10</f>
        <v>0</v>
      </c>
      <c r="X61" s="20">
        <f t="shared" si="1"/>
        <v>14.28571429</v>
      </c>
    </row>
    <row r="62">
      <c r="A62" s="5" t="s">
        <v>71</v>
      </c>
      <c r="B62" s="6" t="s">
        <v>66</v>
      </c>
      <c r="C62" s="18">
        <f>MAXIFS(defense!$E$2:$E$3008,defense!$B$2:$B$3008,E$1,defense!$A$2:$A$3008,$A62)</f>
        <v>100</v>
      </c>
      <c r="D62" s="18">
        <f>MAX(0,MINUS(MINIFS(defense!$C$2:$C$3008,defense!$B$2:$B$3008,E$1,defense!$A$2:$A$3008,$A62),MAXIFS(tasks!$D$2:$D$21,tasks!$A$2:$A$21,E$1))/7)</f>
        <v>0</v>
      </c>
      <c r="E62" s="19">
        <f>C62*(6+4/(D62/2+1))*MAXIFS(tasks!$C$2:$C$21,tasks!$A$2:$A$21,E$1)/SUM(tasks!$C$2:$C$21)/10</f>
        <v>14.28571429</v>
      </c>
      <c r="F62" s="18">
        <f>MAXIFS(defense!$E$2:$E$3008,defense!$B$2:$B$3008,H$1,defense!$A$2:$A$3008,$A62)</f>
        <v>0</v>
      </c>
      <c r="G62" s="18">
        <f>MAX(0,MINUS(MINIFS(defense!$C$2:$C$3008,defense!$B$2:$B$3008,H$1,defense!$A$2:$A$3008,$A62),MAXIFS(tasks!$D$2:$D$21,tasks!$A$2:$A$21,H$1))/7)</f>
        <v>0</v>
      </c>
      <c r="H62" s="19">
        <f>F62*(6+4/(G62/2+1))*MAXIFS(tasks!$C$2:$C$21,tasks!$A$2:$A$21,H$1)/SUM(tasks!$C$2:$C$21)/10</f>
        <v>0</v>
      </c>
      <c r="I62" s="18">
        <f>MAXIFS(defense!$E$2:$E$3008,defense!$B$2:$B$3008,K$1,defense!$A$2:$A$3008,$A62)</f>
        <v>0</v>
      </c>
      <c r="J62" s="18">
        <f>MAX(0,MINUS(MINIFS(defense!$C$2:$C$3008,defense!$B$2:$B$3008,K$1,defense!$A$2:$A$3008,$A62),MAXIFS(tasks!$D$2:$D$21,tasks!$A$2:$A$21,K$1))/7)</f>
        <v>0</v>
      </c>
      <c r="K62" s="19">
        <f>I62*(6+4/(J62/2+1))*MAXIFS(tasks!$C$2:$C$21,tasks!$A$2:$A$21,K$1)/SUM(tasks!$C$2:$C$21)/10</f>
        <v>0</v>
      </c>
      <c r="L62" s="18">
        <f>MAXIFS(defense!$E$2:$E$3008,defense!$B$2:$B$3008,N$1,defense!$A$2:$A$3008,$A62)</f>
        <v>0</v>
      </c>
      <c r="M62" s="18">
        <f>MAX(0,MINUS(MINIFS(defense!$C$2:$C$3008,defense!$B$2:$B$3008,N$1,defense!$A$2:$A$3008,$A62),MAXIFS(tasks!$D$2:$D$21,tasks!$A$2:$A$21,N$1))/7)</f>
        <v>0</v>
      </c>
      <c r="N62" s="19">
        <f>L62*(6+4/(M62/2+1))*MAXIFS(tasks!$C$2:$C$21,tasks!$A$2:$A$21,N$1)/SUM(tasks!$C$2:$C$21)/10</f>
        <v>0</v>
      </c>
      <c r="O62" s="18">
        <f>MAXIFS(defense!$E$2:$E$3008,defense!$B$2:$B$3008,Q$1,defense!$A$2:$A$3008,$A62)</f>
        <v>0</v>
      </c>
      <c r="P62" s="18">
        <f>MAX(0,MINUS(MINIFS(defense!$C$2:$C$3008,defense!$B$2:$B$3008,Q$1,defense!$A$2:$A$3008,$A62),MAXIFS(tasks!$D$2:$D$21,tasks!$A$2:$A$21,Q$1))/7)</f>
        <v>0</v>
      </c>
      <c r="Q62" s="19">
        <f>O62*(6+4/(P62/2+1))*MAXIFS(tasks!$C$2:$C$21,tasks!$A$2:$A$21,Q$1)/SUM(tasks!$C$2:$C$21)/10</f>
        <v>0</v>
      </c>
      <c r="R62" s="18">
        <f>MAXIFS(defense!$E$2:$E$3008,defense!$B$2:$B$3008,T$1,defense!$A$2:$A$3008,$A62)</f>
        <v>0</v>
      </c>
      <c r="S62" s="18">
        <f>MAX(0,MINUS(MINIFS(defense!$C$2:$C$3008,defense!$B$2:$B$3008,T$1,defense!$A$2:$A$3008,$A62),MAXIFS(tasks!$D$2:$D$21,tasks!$A$2:$A$21,T$1))/7)</f>
        <v>0</v>
      </c>
      <c r="T62" s="19">
        <f>R62*(6+4/(S62/2+1))*MAXIFS(tasks!$C$2:$C$21,tasks!$A$2:$A$21,T$1)/SUM(tasks!$C$2:$C$21)/10</f>
        <v>0</v>
      </c>
      <c r="U62" s="18">
        <f>MAXIFS(defense!$E$2:$E$3008,defense!$B$2:$B$3008,W$1,defense!$A$2:$A$3008,$A62)</f>
        <v>0</v>
      </c>
      <c r="V62" s="18">
        <f>MAX(0,MINUS(MINIFS(defense!$C$2:$C$3008,defense!$B$2:$B$3008,W$1,defense!$A$2:$A$3008,$A62),MAXIFS(tasks!$D$2:$D$21,tasks!$A$2:$A$21,W$1))/7)</f>
        <v>0</v>
      </c>
      <c r="W62" s="18">
        <f>U62*(6+4/(V62/2+1))*MAXIFS(tasks!$C$2:$C$21,tasks!$A$2:$A$21,W$1)/SUM(tasks!$C$2:$C$21)/10</f>
        <v>0</v>
      </c>
      <c r="X62" s="20">
        <f t="shared" si="1"/>
        <v>14.28571429</v>
      </c>
    </row>
    <row r="63">
      <c r="A63" s="5" t="s">
        <v>72</v>
      </c>
      <c r="B63" s="6" t="s">
        <v>66</v>
      </c>
      <c r="C63" s="18">
        <f>MAXIFS(defense!$E$2:$E$3008,defense!$B$2:$B$3008,E$1,defense!$A$2:$A$3008,$A63)</f>
        <v>0</v>
      </c>
      <c r="D63" s="18">
        <f>MAX(0,MINUS(MINIFS(defense!$C$2:$C$3008,defense!$B$2:$B$3008,E$1,defense!$A$2:$A$3008,$A63),MAXIFS(tasks!$D$2:$D$21,tasks!$A$2:$A$21,E$1))/7)</f>
        <v>0</v>
      </c>
      <c r="E63" s="19">
        <f>C63*(6+4/(D63/2+1))*MAXIFS(tasks!$C$2:$C$21,tasks!$A$2:$A$21,E$1)/SUM(tasks!$C$2:$C$21)/10</f>
        <v>0</v>
      </c>
      <c r="F63" s="18">
        <f>MAXIFS(defense!$E$2:$E$3008,defense!$B$2:$B$3008,H$1,defense!$A$2:$A$3008,$A63)</f>
        <v>0</v>
      </c>
      <c r="G63" s="18">
        <f>MAX(0,MINUS(MINIFS(defense!$C$2:$C$3008,defense!$B$2:$B$3008,H$1,defense!$A$2:$A$3008,$A63),MAXIFS(tasks!$D$2:$D$21,tasks!$A$2:$A$21,H$1))/7)</f>
        <v>0</v>
      </c>
      <c r="H63" s="19">
        <f>F63*(6+4/(G63/2+1))*MAXIFS(tasks!$C$2:$C$21,tasks!$A$2:$A$21,H$1)/SUM(tasks!$C$2:$C$21)/10</f>
        <v>0</v>
      </c>
      <c r="I63" s="18">
        <f>MAXIFS(defense!$E$2:$E$3008,defense!$B$2:$B$3008,K$1,defense!$A$2:$A$3008,$A63)</f>
        <v>0</v>
      </c>
      <c r="J63" s="18">
        <f>MAX(0,MINUS(MINIFS(defense!$C$2:$C$3008,defense!$B$2:$B$3008,K$1,defense!$A$2:$A$3008,$A63),MAXIFS(tasks!$D$2:$D$21,tasks!$A$2:$A$21,K$1))/7)</f>
        <v>0</v>
      </c>
      <c r="K63" s="19">
        <f>I63*(6+4/(J63/2+1))*MAXIFS(tasks!$C$2:$C$21,tasks!$A$2:$A$21,K$1)/SUM(tasks!$C$2:$C$21)/10</f>
        <v>0</v>
      </c>
      <c r="L63" s="18">
        <f>MAXIFS(defense!$E$2:$E$3008,defense!$B$2:$B$3008,N$1,defense!$A$2:$A$3008,$A63)</f>
        <v>0</v>
      </c>
      <c r="M63" s="18">
        <f>MAX(0,MINUS(MINIFS(defense!$C$2:$C$3008,defense!$B$2:$B$3008,N$1,defense!$A$2:$A$3008,$A63),MAXIFS(tasks!$D$2:$D$21,tasks!$A$2:$A$21,N$1))/7)</f>
        <v>0</v>
      </c>
      <c r="N63" s="19">
        <f>L63*(6+4/(M63/2+1))*MAXIFS(tasks!$C$2:$C$21,tasks!$A$2:$A$21,N$1)/SUM(tasks!$C$2:$C$21)/10</f>
        <v>0</v>
      </c>
      <c r="O63" s="18">
        <f>MAXIFS(defense!$E$2:$E$3008,defense!$B$2:$B$3008,Q$1,defense!$A$2:$A$3008,$A63)</f>
        <v>0</v>
      </c>
      <c r="P63" s="18">
        <f>MAX(0,MINUS(MINIFS(defense!$C$2:$C$3008,defense!$B$2:$B$3008,Q$1,defense!$A$2:$A$3008,$A63),MAXIFS(tasks!$D$2:$D$21,tasks!$A$2:$A$21,Q$1))/7)</f>
        <v>0</v>
      </c>
      <c r="Q63" s="19">
        <f>O63*(6+4/(P63/2+1))*MAXIFS(tasks!$C$2:$C$21,tasks!$A$2:$A$21,Q$1)/SUM(tasks!$C$2:$C$21)/10</f>
        <v>0</v>
      </c>
      <c r="R63" s="18">
        <f>MAXIFS(defense!$E$2:$E$3008,defense!$B$2:$B$3008,T$1,defense!$A$2:$A$3008,$A63)</f>
        <v>0</v>
      </c>
      <c r="S63" s="18">
        <f>MAX(0,MINUS(MINIFS(defense!$C$2:$C$3008,defense!$B$2:$B$3008,T$1,defense!$A$2:$A$3008,$A63),MAXIFS(tasks!$D$2:$D$21,tasks!$A$2:$A$21,T$1))/7)</f>
        <v>0</v>
      </c>
      <c r="T63" s="19">
        <f>R63*(6+4/(S63/2+1))*MAXIFS(tasks!$C$2:$C$21,tasks!$A$2:$A$21,T$1)/SUM(tasks!$C$2:$C$21)/10</f>
        <v>0</v>
      </c>
      <c r="U63" s="18">
        <f>MAXIFS(defense!$E$2:$E$3008,defense!$B$2:$B$3008,W$1,defense!$A$2:$A$3008,$A63)</f>
        <v>0</v>
      </c>
      <c r="V63" s="18">
        <f>MAX(0,MINUS(MINIFS(defense!$C$2:$C$3008,defense!$B$2:$B$3008,W$1,defense!$A$2:$A$3008,$A63),MAXIFS(tasks!$D$2:$D$21,tasks!$A$2:$A$21,W$1))/7)</f>
        <v>0</v>
      </c>
      <c r="W63" s="18">
        <f>U63*(6+4/(V63/2+1))*MAXIFS(tasks!$C$2:$C$21,tasks!$A$2:$A$21,W$1)/SUM(tasks!$C$2:$C$21)/10</f>
        <v>0</v>
      </c>
      <c r="X63" s="20">
        <f t="shared" si="1"/>
        <v>0</v>
      </c>
    </row>
    <row r="64">
      <c r="A64" s="5" t="s">
        <v>73</v>
      </c>
      <c r="B64" s="6" t="s">
        <v>66</v>
      </c>
      <c r="C64" s="18">
        <f>MAXIFS(defense!$E$2:$E$3008,defense!$B$2:$B$3008,E$1,defense!$A$2:$A$3008,$A64)</f>
        <v>0</v>
      </c>
      <c r="D64" s="18">
        <f>MAX(0,MINUS(MINIFS(defense!$C$2:$C$3008,defense!$B$2:$B$3008,E$1,defense!$A$2:$A$3008,$A64),MAXIFS(tasks!$D$2:$D$21,tasks!$A$2:$A$21,E$1))/7)</f>
        <v>0</v>
      </c>
      <c r="E64" s="19">
        <f>C64*(6+4/(D64/2+1))*MAXIFS(tasks!$C$2:$C$21,tasks!$A$2:$A$21,E$1)/SUM(tasks!$C$2:$C$21)/10</f>
        <v>0</v>
      </c>
      <c r="F64" s="18">
        <f>MAXIFS(defense!$E$2:$E$3008,defense!$B$2:$B$3008,H$1,defense!$A$2:$A$3008,$A64)</f>
        <v>0</v>
      </c>
      <c r="G64" s="18">
        <f>MAX(0,MINUS(MINIFS(defense!$C$2:$C$3008,defense!$B$2:$B$3008,H$1,defense!$A$2:$A$3008,$A64),MAXIFS(tasks!$D$2:$D$21,tasks!$A$2:$A$21,H$1))/7)</f>
        <v>0</v>
      </c>
      <c r="H64" s="19">
        <f>F64*(6+4/(G64/2+1))*MAXIFS(tasks!$C$2:$C$21,tasks!$A$2:$A$21,H$1)/SUM(tasks!$C$2:$C$21)/10</f>
        <v>0</v>
      </c>
      <c r="I64" s="18">
        <f>MAXIFS(defense!$E$2:$E$3008,defense!$B$2:$B$3008,K$1,defense!$A$2:$A$3008,$A64)</f>
        <v>0</v>
      </c>
      <c r="J64" s="18">
        <f>MAX(0,MINUS(MINIFS(defense!$C$2:$C$3008,defense!$B$2:$B$3008,K$1,defense!$A$2:$A$3008,$A64),MAXIFS(tasks!$D$2:$D$21,tasks!$A$2:$A$21,K$1))/7)</f>
        <v>0</v>
      </c>
      <c r="K64" s="19">
        <f>I64*(6+4/(J64/2+1))*MAXIFS(tasks!$C$2:$C$21,tasks!$A$2:$A$21,K$1)/SUM(tasks!$C$2:$C$21)/10</f>
        <v>0</v>
      </c>
      <c r="L64" s="18">
        <f>MAXIFS(defense!$E$2:$E$3008,defense!$B$2:$B$3008,N$1,defense!$A$2:$A$3008,$A64)</f>
        <v>0</v>
      </c>
      <c r="M64" s="18">
        <f>MAX(0,MINUS(MINIFS(defense!$C$2:$C$3008,defense!$B$2:$B$3008,N$1,defense!$A$2:$A$3008,$A64),MAXIFS(tasks!$D$2:$D$21,tasks!$A$2:$A$21,N$1))/7)</f>
        <v>0</v>
      </c>
      <c r="N64" s="19">
        <f>L64*(6+4/(M64/2+1))*MAXIFS(tasks!$C$2:$C$21,tasks!$A$2:$A$21,N$1)/SUM(tasks!$C$2:$C$21)/10</f>
        <v>0</v>
      </c>
      <c r="O64" s="18">
        <f>MAXIFS(defense!$E$2:$E$3008,defense!$B$2:$B$3008,Q$1,defense!$A$2:$A$3008,$A64)</f>
        <v>0</v>
      </c>
      <c r="P64" s="18">
        <f>MAX(0,MINUS(MINIFS(defense!$C$2:$C$3008,defense!$B$2:$B$3008,Q$1,defense!$A$2:$A$3008,$A64),MAXIFS(tasks!$D$2:$D$21,tasks!$A$2:$A$21,Q$1))/7)</f>
        <v>0</v>
      </c>
      <c r="Q64" s="19">
        <f>O64*(6+4/(P64/2+1))*MAXIFS(tasks!$C$2:$C$21,tasks!$A$2:$A$21,Q$1)/SUM(tasks!$C$2:$C$21)/10</f>
        <v>0</v>
      </c>
      <c r="R64" s="18">
        <f>MAXIFS(defense!$E$2:$E$3008,defense!$B$2:$B$3008,T$1,defense!$A$2:$A$3008,$A64)</f>
        <v>0</v>
      </c>
      <c r="S64" s="18">
        <f>MAX(0,MINUS(MINIFS(defense!$C$2:$C$3008,defense!$B$2:$B$3008,T$1,defense!$A$2:$A$3008,$A64),MAXIFS(tasks!$D$2:$D$21,tasks!$A$2:$A$21,T$1))/7)</f>
        <v>0</v>
      </c>
      <c r="T64" s="19">
        <f>R64*(6+4/(S64/2+1))*MAXIFS(tasks!$C$2:$C$21,tasks!$A$2:$A$21,T$1)/SUM(tasks!$C$2:$C$21)/10</f>
        <v>0</v>
      </c>
      <c r="U64" s="18">
        <f>MAXIFS(defense!$E$2:$E$3008,defense!$B$2:$B$3008,W$1,defense!$A$2:$A$3008,$A64)</f>
        <v>0</v>
      </c>
      <c r="V64" s="18">
        <f>MAX(0,MINUS(MINIFS(defense!$C$2:$C$3008,defense!$B$2:$B$3008,W$1,defense!$A$2:$A$3008,$A64),MAXIFS(tasks!$D$2:$D$21,tasks!$A$2:$A$21,W$1))/7)</f>
        <v>0</v>
      </c>
      <c r="W64" s="18">
        <f>U64*(6+4/(V64/2+1))*MAXIFS(tasks!$C$2:$C$21,tasks!$A$2:$A$21,W$1)/SUM(tasks!$C$2:$C$21)/10</f>
        <v>0</v>
      </c>
      <c r="X64" s="20">
        <f t="shared" si="1"/>
        <v>0</v>
      </c>
    </row>
    <row r="65">
      <c r="A65" s="5" t="s">
        <v>74</v>
      </c>
      <c r="B65" s="6" t="s">
        <v>66</v>
      </c>
      <c r="C65" s="18">
        <f>MAXIFS(defense!$E$2:$E$3008,defense!$B$2:$B$3008,E$1,defense!$A$2:$A$3008,$A65)</f>
        <v>0</v>
      </c>
      <c r="D65" s="18">
        <f>MAX(0,MINUS(MINIFS(defense!$C$2:$C$3008,defense!$B$2:$B$3008,E$1,defense!$A$2:$A$3008,$A65),MAXIFS(tasks!$D$2:$D$21,tasks!$A$2:$A$21,E$1))/7)</f>
        <v>0</v>
      </c>
      <c r="E65" s="19">
        <f>C65*(6+4/(D65/2+1))*MAXIFS(tasks!$C$2:$C$21,tasks!$A$2:$A$21,E$1)/SUM(tasks!$C$2:$C$21)/10</f>
        <v>0</v>
      </c>
      <c r="F65" s="18">
        <f>MAXIFS(defense!$E$2:$E$3008,defense!$B$2:$B$3008,H$1,defense!$A$2:$A$3008,$A65)</f>
        <v>0</v>
      </c>
      <c r="G65" s="18">
        <f>MAX(0,MINUS(MINIFS(defense!$C$2:$C$3008,defense!$B$2:$B$3008,H$1,defense!$A$2:$A$3008,$A65),MAXIFS(tasks!$D$2:$D$21,tasks!$A$2:$A$21,H$1))/7)</f>
        <v>0</v>
      </c>
      <c r="H65" s="19">
        <f>F65*(6+4/(G65/2+1))*MAXIFS(tasks!$C$2:$C$21,tasks!$A$2:$A$21,H$1)/SUM(tasks!$C$2:$C$21)/10</f>
        <v>0</v>
      </c>
      <c r="I65" s="18">
        <f>MAXIFS(defense!$E$2:$E$3008,defense!$B$2:$B$3008,K$1,defense!$A$2:$A$3008,$A65)</f>
        <v>0</v>
      </c>
      <c r="J65" s="18">
        <f>MAX(0,MINUS(MINIFS(defense!$C$2:$C$3008,defense!$B$2:$B$3008,K$1,defense!$A$2:$A$3008,$A65),MAXIFS(tasks!$D$2:$D$21,tasks!$A$2:$A$21,K$1))/7)</f>
        <v>0</v>
      </c>
      <c r="K65" s="19">
        <f>I65*(6+4/(J65/2+1))*MAXIFS(tasks!$C$2:$C$21,tasks!$A$2:$A$21,K$1)/SUM(tasks!$C$2:$C$21)/10</f>
        <v>0</v>
      </c>
      <c r="L65" s="18">
        <f>MAXIFS(defense!$E$2:$E$3008,defense!$B$2:$B$3008,N$1,defense!$A$2:$A$3008,$A65)</f>
        <v>0</v>
      </c>
      <c r="M65" s="18">
        <f>MAX(0,MINUS(MINIFS(defense!$C$2:$C$3008,defense!$B$2:$B$3008,N$1,defense!$A$2:$A$3008,$A65),MAXIFS(tasks!$D$2:$D$21,tasks!$A$2:$A$21,N$1))/7)</f>
        <v>0</v>
      </c>
      <c r="N65" s="19">
        <f>L65*(6+4/(M65/2+1))*MAXIFS(tasks!$C$2:$C$21,tasks!$A$2:$A$21,N$1)/SUM(tasks!$C$2:$C$21)/10</f>
        <v>0</v>
      </c>
      <c r="O65" s="18">
        <f>MAXIFS(defense!$E$2:$E$3008,defense!$B$2:$B$3008,Q$1,defense!$A$2:$A$3008,$A65)</f>
        <v>0</v>
      </c>
      <c r="P65" s="18">
        <f>MAX(0,MINUS(MINIFS(defense!$C$2:$C$3008,defense!$B$2:$B$3008,Q$1,defense!$A$2:$A$3008,$A65),MAXIFS(tasks!$D$2:$D$21,tasks!$A$2:$A$21,Q$1))/7)</f>
        <v>0</v>
      </c>
      <c r="Q65" s="19">
        <f>O65*(6+4/(P65/2+1))*MAXIFS(tasks!$C$2:$C$21,tasks!$A$2:$A$21,Q$1)/SUM(tasks!$C$2:$C$21)/10</f>
        <v>0</v>
      </c>
      <c r="R65" s="18">
        <f>MAXIFS(defense!$E$2:$E$3008,defense!$B$2:$B$3008,T$1,defense!$A$2:$A$3008,$A65)</f>
        <v>0</v>
      </c>
      <c r="S65" s="18">
        <f>MAX(0,MINUS(MINIFS(defense!$C$2:$C$3008,defense!$B$2:$B$3008,T$1,defense!$A$2:$A$3008,$A65),MAXIFS(tasks!$D$2:$D$21,tasks!$A$2:$A$21,T$1))/7)</f>
        <v>0</v>
      </c>
      <c r="T65" s="19">
        <f>R65*(6+4/(S65/2+1))*MAXIFS(tasks!$C$2:$C$21,tasks!$A$2:$A$21,T$1)/SUM(tasks!$C$2:$C$21)/10</f>
        <v>0</v>
      </c>
      <c r="U65" s="18">
        <f>MAXIFS(defense!$E$2:$E$3008,defense!$B$2:$B$3008,W$1,defense!$A$2:$A$3008,$A65)</f>
        <v>0</v>
      </c>
      <c r="V65" s="18">
        <f>MAX(0,MINUS(MINIFS(defense!$C$2:$C$3008,defense!$B$2:$B$3008,W$1,defense!$A$2:$A$3008,$A65),MAXIFS(tasks!$D$2:$D$21,tasks!$A$2:$A$21,W$1))/7)</f>
        <v>0</v>
      </c>
      <c r="W65" s="18">
        <f>U65*(6+4/(V65/2+1))*MAXIFS(tasks!$C$2:$C$21,tasks!$A$2:$A$21,W$1)/SUM(tasks!$C$2:$C$21)/10</f>
        <v>0</v>
      </c>
      <c r="X65" s="20">
        <f t="shared" si="1"/>
        <v>0</v>
      </c>
    </row>
    <row r="66">
      <c r="A66" s="5" t="s">
        <v>75</v>
      </c>
      <c r="B66" s="6" t="s">
        <v>66</v>
      </c>
      <c r="C66" s="18">
        <f>MAXIFS(defense!$E$2:$E$3008,defense!$B$2:$B$3008,E$1,defense!$A$2:$A$3008,$A66)</f>
        <v>100</v>
      </c>
      <c r="D66" s="18">
        <f>MAX(0,MINUS(MINIFS(defense!$C$2:$C$3008,defense!$B$2:$B$3008,E$1,defense!$A$2:$A$3008,$A66),MAXIFS(tasks!$D$2:$D$21,tasks!$A$2:$A$21,E$1))/7)</f>
        <v>0</v>
      </c>
      <c r="E66" s="19">
        <f>C66*(6+4/(D66/2+1))*MAXIFS(tasks!$C$2:$C$21,tasks!$A$2:$A$21,E$1)/SUM(tasks!$C$2:$C$21)/10</f>
        <v>14.28571429</v>
      </c>
      <c r="F66" s="18">
        <f>MAXIFS(defense!$E$2:$E$3008,defense!$B$2:$B$3008,H$1,defense!$A$2:$A$3008,$A66)</f>
        <v>100</v>
      </c>
      <c r="G66" s="18">
        <f>MAX(0,MINUS(MINIFS(defense!$C$2:$C$3008,defense!$B$2:$B$3008,H$1,defense!$A$2:$A$3008,$A66),MAXIFS(tasks!$D$2:$D$21,tasks!$A$2:$A$21,H$1))/7)</f>
        <v>0</v>
      </c>
      <c r="H66" s="19">
        <f>F66*(6+4/(G66/2+1))*MAXIFS(tasks!$C$2:$C$21,tasks!$A$2:$A$21,H$1)/SUM(tasks!$C$2:$C$21)/10</f>
        <v>14.28571429</v>
      </c>
      <c r="I66" s="18">
        <f>MAXIFS(defense!$E$2:$E$3008,defense!$B$2:$B$3008,K$1,defense!$A$2:$A$3008,$A66)</f>
        <v>0</v>
      </c>
      <c r="J66" s="18">
        <f>MAX(0,MINUS(MINIFS(defense!$C$2:$C$3008,defense!$B$2:$B$3008,K$1,defense!$A$2:$A$3008,$A66),MAXIFS(tasks!$D$2:$D$21,tasks!$A$2:$A$21,K$1))/7)</f>
        <v>0</v>
      </c>
      <c r="K66" s="19">
        <f>I66*(6+4/(J66/2+1))*MAXIFS(tasks!$C$2:$C$21,tasks!$A$2:$A$21,K$1)/SUM(tasks!$C$2:$C$21)/10</f>
        <v>0</v>
      </c>
      <c r="L66" s="18">
        <f>MAXIFS(defense!$E$2:$E$3008,defense!$B$2:$B$3008,N$1,defense!$A$2:$A$3008,$A66)</f>
        <v>0</v>
      </c>
      <c r="M66" s="18">
        <f>MAX(0,MINUS(MINIFS(defense!$C$2:$C$3008,defense!$B$2:$B$3008,N$1,defense!$A$2:$A$3008,$A66),MAXIFS(tasks!$D$2:$D$21,tasks!$A$2:$A$21,N$1))/7)</f>
        <v>0</v>
      </c>
      <c r="N66" s="19">
        <f>L66*(6+4/(M66/2+1))*MAXIFS(tasks!$C$2:$C$21,tasks!$A$2:$A$21,N$1)/SUM(tasks!$C$2:$C$21)/10</f>
        <v>0</v>
      </c>
      <c r="O66" s="18">
        <f>MAXIFS(defense!$E$2:$E$3008,defense!$B$2:$B$3008,Q$1,defense!$A$2:$A$3008,$A66)</f>
        <v>0</v>
      </c>
      <c r="P66" s="18">
        <f>MAX(0,MINUS(MINIFS(defense!$C$2:$C$3008,defense!$B$2:$B$3008,Q$1,defense!$A$2:$A$3008,$A66),MAXIFS(tasks!$D$2:$D$21,tasks!$A$2:$A$21,Q$1))/7)</f>
        <v>0</v>
      </c>
      <c r="Q66" s="19">
        <f>O66*(6+4/(P66/2+1))*MAXIFS(tasks!$C$2:$C$21,tasks!$A$2:$A$21,Q$1)/SUM(tasks!$C$2:$C$21)/10</f>
        <v>0</v>
      </c>
      <c r="R66" s="18">
        <f>MAXIFS(defense!$E$2:$E$3008,defense!$B$2:$B$3008,T$1,defense!$A$2:$A$3008,$A66)</f>
        <v>0</v>
      </c>
      <c r="S66" s="18">
        <f>MAX(0,MINUS(MINIFS(defense!$C$2:$C$3008,defense!$B$2:$B$3008,T$1,defense!$A$2:$A$3008,$A66),MAXIFS(tasks!$D$2:$D$21,tasks!$A$2:$A$21,T$1))/7)</f>
        <v>0</v>
      </c>
      <c r="T66" s="19">
        <f>R66*(6+4/(S66/2+1))*MAXIFS(tasks!$C$2:$C$21,tasks!$A$2:$A$21,T$1)/SUM(tasks!$C$2:$C$21)/10</f>
        <v>0</v>
      </c>
      <c r="U66" s="18">
        <f>MAXIFS(defense!$E$2:$E$3008,defense!$B$2:$B$3008,W$1,defense!$A$2:$A$3008,$A66)</f>
        <v>0</v>
      </c>
      <c r="V66" s="18">
        <f>MAX(0,MINUS(MINIFS(defense!$C$2:$C$3008,defense!$B$2:$B$3008,W$1,defense!$A$2:$A$3008,$A66),MAXIFS(tasks!$D$2:$D$21,tasks!$A$2:$A$21,W$1))/7)</f>
        <v>0</v>
      </c>
      <c r="W66" s="18">
        <f>U66*(6+4/(V66/2+1))*MAXIFS(tasks!$C$2:$C$21,tasks!$A$2:$A$21,W$1)/SUM(tasks!$C$2:$C$21)/10</f>
        <v>0</v>
      </c>
      <c r="X66" s="20">
        <f t="shared" si="1"/>
        <v>28.57142857</v>
      </c>
    </row>
    <row r="67">
      <c r="A67" s="5" t="s">
        <v>76</v>
      </c>
      <c r="B67" s="6" t="s">
        <v>66</v>
      </c>
      <c r="C67" s="18">
        <f>MAXIFS(defense!$E$2:$E$3008,defense!$B$2:$B$3008,E$1,defense!$A$2:$A$3008,$A67)</f>
        <v>0</v>
      </c>
      <c r="D67" s="18">
        <f>MAX(0,MINUS(MINIFS(defense!$C$2:$C$3008,defense!$B$2:$B$3008,E$1,defense!$A$2:$A$3008,$A67),MAXIFS(tasks!$D$2:$D$21,tasks!$A$2:$A$21,E$1))/7)</f>
        <v>0</v>
      </c>
      <c r="E67" s="19">
        <f>C67*(6+4/(D67/2+1))*MAXIFS(tasks!$C$2:$C$21,tasks!$A$2:$A$21,E$1)/SUM(tasks!$C$2:$C$21)/10</f>
        <v>0</v>
      </c>
      <c r="F67" s="18">
        <f>MAXIFS(defense!$E$2:$E$3008,defense!$B$2:$B$3008,H$1,defense!$A$2:$A$3008,$A67)</f>
        <v>0</v>
      </c>
      <c r="G67" s="18">
        <f>MAX(0,MINUS(MINIFS(defense!$C$2:$C$3008,defense!$B$2:$B$3008,H$1,defense!$A$2:$A$3008,$A67),MAXIFS(tasks!$D$2:$D$21,tasks!$A$2:$A$21,H$1))/7)</f>
        <v>0</v>
      </c>
      <c r="H67" s="19">
        <f>F67*(6+4/(G67/2+1))*MAXIFS(tasks!$C$2:$C$21,tasks!$A$2:$A$21,H$1)/SUM(tasks!$C$2:$C$21)/10</f>
        <v>0</v>
      </c>
      <c r="I67" s="18">
        <f>MAXIFS(defense!$E$2:$E$3008,defense!$B$2:$B$3008,K$1,defense!$A$2:$A$3008,$A67)</f>
        <v>0</v>
      </c>
      <c r="J67" s="18">
        <f>MAX(0,MINUS(MINIFS(defense!$C$2:$C$3008,defense!$B$2:$B$3008,K$1,defense!$A$2:$A$3008,$A67),MAXIFS(tasks!$D$2:$D$21,tasks!$A$2:$A$21,K$1))/7)</f>
        <v>0</v>
      </c>
      <c r="K67" s="19">
        <f>I67*(6+4/(J67/2+1))*MAXIFS(tasks!$C$2:$C$21,tasks!$A$2:$A$21,K$1)/SUM(tasks!$C$2:$C$21)/10</f>
        <v>0</v>
      </c>
      <c r="L67" s="18">
        <f>MAXIFS(defense!$E$2:$E$3008,defense!$B$2:$B$3008,N$1,defense!$A$2:$A$3008,$A67)</f>
        <v>0</v>
      </c>
      <c r="M67" s="18">
        <f>MAX(0,MINUS(MINIFS(defense!$C$2:$C$3008,defense!$B$2:$B$3008,N$1,defense!$A$2:$A$3008,$A67),MAXIFS(tasks!$D$2:$D$21,tasks!$A$2:$A$21,N$1))/7)</f>
        <v>0</v>
      </c>
      <c r="N67" s="19">
        <f>L67*(6+4/(M67/2+1))*MAXIFS(tasks!$C$2:$C$21,tasks!$A$2:$A$21,N$1)/SUM(tasks!$C$2:$C$21)/10</f>
        <v>0</v>
      </c>
      <c r="O67" s="18">
        <f>MAXIFS(defense!$E$2:$E$3008,defense!$B$2:$B$3008,Q$1,defense!$A$2:$A$3008,$A67)</f>
        <v>0</v>
      </c>
      <c r="P67" s="18">
        <f>MAX(0,MINUS(MINIFS(defense!$C$2:$C$3008,defense!$B$2:$B$3008,Q$1,defense!$A$2:$A$3008,$A67),MAXIFS(tasks!$D$2:$D$21,tasks!$A$2:$A$21,Q$1))/7)</f>
        <v>0</v>
      </c>
      <c r="Q67" s="19">
        <f>O67*(6+4/(P67/2+1))*MAXIFS(tasks!$C$2:$C$21,tasks!$A$2:$A$21,Q$1)/SUM(tasks!$C$2:$C$21)/10</f>
        <v>0</v>
      </c>
      <c r="R67" s="18">
        <f>MAXIFS(defense!$E$2:$E$3008,defense!$B$2:$B$3008,T$1,defense!$A$2:$A$3008,$A67)</f>
        <v>0</v>
      </c>
      <c r="S67" s="18">
        <f>MAX(0,MINUS(MINIFS(defense!$C$2:$C$3008,defense!$B$2:$B$3008,T$1,defense!$A$2:$A$3008,$A67),MAXIFS(tasks!$D$2:$D$21,tasks!$A$2:$A$21,T$1))/7)</f>
        <v>0</v>
      </c>
      <c r="T67" s="19">
        <f>R67*(6+4/(S67/2+1))*MAXIFS(tasks!$C$2:$C$21,tasks!$A$2:$A$21,T$1)/SUM(tasks!$C$2:$C$21)/10</f>
        <v>0</v>
      </c>
      <c r="U67" s="18">
        <f>MAXIFS(defense!$E$2:$E$3008,defense!$B$2:$B$3008,W$1,defense!$A$2:$A$3008,$A67)</f>
        <v>0</v>
      </c>
      <c r="V67" s="18">
        <f>MAX(0,MINUS(MINIFS(defense!$C$2:$C$3008,defense!$B$2:$B$3008,W$1,defense!$A$2:$A$3008,$A67),MAXIFS(tasks!$D$2:$D$21,tasks!$A$2:$A$21,W$1))/7)</f>
        <v>0</v>
      </c>
      <c r="W67" s="18">
        <f>U67*(6+4/(V67/2+1))*MAXIFS(tasks!$C$2:$C$21,tasks!$A$2:$A$21,W$1)/SUM(tasks!$C$2:$C$21)/10</f>
        <v>0</v>
      </c>
      <c r="X67" s="20">
        <f t="shared" si="1"/>
        <v>0</v>
      </c>
    </row>
    <row r="68">
      <c r="A68" s="5" t="s">
        <v>77</v>
      </c>
      <c r="B68" s="6" t="s">
        <v>66</v>
      </c>
      <c r="C68" s="18">
        <f>MAXIFS(defense!$E$2:$E$3008,defense!$B$2:$B$3008,E$1,defense!$A$2:$A$3008,$A68)</f>
        <v>90</v>
      </c>
      <c r="D68" s="18">
        <f>MAX(0,MINUS(MINIFS(defense!$C$2:$C$3008,defense!$B$2:$B$3008,E$1,defense!$A$2:$A$3008,$A68),MAXIFS(tasks!$D$2:$D$21,tasks!$A$2:$A$21,E$1))/7)</f>
        <v>0</v>
      </c>
      <c r="E68" s="19">
        <f>C68*(6+4/(D68/2+1))*MAXIFS(tasks!$C$2:$C$21,tasks!$A$2:$A$21,E$1)/SUM(tasks!$C$2:$C$21)/10</f>
        <v>12.85714286</v>
      </c>
      <c r="F68" s="18">
        <f>MAXIFS(defense!$E$2:$E$3008,defense!$B$2:$B$3008,H$1,defense!$A$2:$A$3008,$A68)</f>
        <v>0</v>
      </c>
      <c r="G68" s="18">
        <f>MAX(0,MINUS(MINIFS(defense!$C$2:$C$3008,defense!$B$2:$B$3008,H$1,defense!$A$2:$A$3008,$A68),MAXIFS(tasks!$D$2:$D$21,tasks!$A$2:$A$21,H$1))/7)</f>
        <v>0</v>
      </c>
      <c r="H68" s="19">
        <f>F68*(6+4/(G68/2+1))*MAXIFS(tasks!$C$2:$C$21,tasks!$A$2:$A$21,H$1)/SUM(tasks!$C$2:$C$21)/10</f>
        <v>0</v>
      </c>
      <c r="I68" s="18">
        <f>MAXIFS(defense!$E$2:$E$3008,defense!$B$2:$B$3008,K$1,defense!$A$2:$A$3008,$A68)</f>
        <v>0</v>
      </c>
      <c r="J68" s="18">
        <f>MAX(0,MINUS(MINIFS(defense!$C$2:$C$3008,defense!$B$2:$B$3008,K$1,defense!$A$2:$A$3008,$A68),MAXIFS(tasks!$D$2:$D$21,tasks!$A$2:$A$21,K$1))/7)</f>
        <v>0</v>
      </c>
      <c r="K68" s="19">
        <f>I68*(6+4/(J68/2+1))*MAXIFS(tasks!$C$2:$C$21,tasks!$A$2:$A$21,K$1)/SUM(tasks!$C$2:$C$21)/10</f>
        <v>0</v>
      </c>
      <c r="L68" s="18">
        <f>MAXIFS(defense!$E$2:$E$3008,defense!$B$2:$B$3008,N$1,defense!$A$2:$A$3008,$A68)</f>
        <v>0</v>
      </c>
      <c r="M68" s="18">
        <f>MAX(0,MINUS(MINIFS(defense!$C$2:$C$3008,defense!$B$2:$B$3008,N$1,defense!$A$2:$A$3008,$A68),MAXIFS(tasks!$D$2:$D$21,tasks!$A$2:$A$21,N$1))/7)</f>
        <v>0</v>
      </c>
      <c r="N68" s="19">
        <f>L68*(6+4/(M68/2+1))*MAXIFS(tasks!$C$2:$C$21,tasks!$A$2:$A$21,N$1)/SUM(tasks!$C$2:$C$21)/10</f>
        <v>0</v>
      </c>
      <c r="O68" s="18">
        <f>MAXIFS(defense!$E$2:$E$3008,defense!$B$2:$B$3008,Q$1,defense!$A$2:$A$3008,$A68)</f>
        <v>0</v>
      </c>
      <c r="P68" s="18">
        <f>MAX(0,MINUS(MINIFS(defense!$C$2:$C$3008,defense!$B$2:$B$3008,Q$1,defense!$A$2:$A$3008,$A68),MAXIFS(tasks!$D$2:$D$21,tasks!$A$2:$A$21,Q$1))/7)</f>
        <v>0</v>
      </c>
      <c r="Q68" s="19">
        <f>O68*(6+4/(P68/2+1))*MAXIFS(tasks!$C$2:$C$21,tasks!$A$2:$A$21,Q$1)/SUM(tasks!$C$2:$C$21)/10</f>
        <v>0</v>
      </c>
      <c r="R68" s="18">
        <f>MAXIFS(defense!$E$2:$E$3008,defense!$B$2:$B$3008,T$1,defense!$A$2:$A$3008,$A68)</f>
        <v>0</v>
      </c>
      <c r="S68" s="18">
        <f>MAX(0,MINUS(MINIFS(defense!$C$2:$C$3008,defense!$B$2:$B$3008,T$1,defense!$A$2:$A$3008,$A68),MAXIFS(tasks!$D$2:$D$21,tasks!$A$2:$A$21,T$1))/7)</f>
        <v>0</v>
      </c>
      <c r="T68" s="19">
        <f>R68*(6+4/(S68/2+1))*MAXIFS(tasks!$C$2:$C$21,tasks!$A$2:$A$21,T$1)/SUM(tasks!$C$2:$C$21)/10</f>
        <v>0</v>
      </c>
      <c r="U68" s="18">
        <f>MAXIFS(defense!$E$2:$E$3008,defense!$B$2:$B$3008,W$1,defense!$A$2:$A$3008,$A68)</f>
        <v>0</v>
      </c>
      <c r="V68" s="18">
        <f>MAX(0,MINUS(MINIFS(defense!$C$2:$C$3008,defense!$B$2:$B$3008,W$1,defense!$A$2:$A$3008,$A68),MAXIFS(tasks!$D$2:$D$21,tasks!$A$2:$A$21,W$1))/7)</f>
        <v>0</v>
      </c>
      <c r="W68" s="18">
        <f>U68*(6+4/(V68/2+1))*MAXIFS(tasks!$C$2:$C$21,tasks!$A$2:$A$21,W$1)/SUM(tasks!$C$2:$C$21)/10</f>
        <v>0</v>
      </c>
      <c r="X68" s="20">
        <f t="shared" si="1"/>
        <v>12.85714286</v>
      </c>
    </row>
    <row r="69">
      <c r="A69" s="5" t="s">
        <v>78</v>
      </c>
      <c r="B69" s="6" t="s">
        <v>66</v>
      </c>
      <c r="C69" s="18">
        <f>MAXIFS(defense!$E$2:$E$3008,defense!$B$2:$B$3008,E$1,defense!$A$2:$A$3008,$A69)</f>
        <v>0</v>
      </c>
      <c r="D69" s="18">
        <f>MAX(0,MINUS(MINIFS(defense!$C$2:$C$3008,defense!$B$2:$B$3008,E$1,defense!$A$2:$A$3008,$A69),MAXIFS(tasks!$D$2:$D$21,tasks!$A$2:$A$21,E$1))/7)</f>
        <v>0</v>
      </c>
      <c r="E69" s="19">
        <f>C69*(6+4/(D69/2+1))*MAXIFS(tasks!$C$2:$C$21,tasks!$A$2:$A$21,E$1)/SUM(tasks!$C$2:$C$21)/10</f>
        <v>0</v>
      </c>
      <c r="F69" s="18">
        <f>MAXIFS(defense!$E$2:$E$3008,defense!$B$2:$B$3008,H$1,defense!$A$2:$A$3008,$A69)</f>
        <v>0</v>
      </c>
      <c r="G69" s="18">
        <f>MAX(0,MINUS(MINIFS(defense!$C$2:$C$3008,defense!$B$2:$B$3008,H$1,defense!$A$2:$A$3008,$A69),MAXIFS(tasks!$D$2:$D$21,tasks!$A$2:$A$21,H$1))/7)</f>
        <v>0</v>
      </c>
      <c r="H69" s="19">
        <f>F69*(6+4/(G69/2+1))*MAXIFS(tasks!$C$2:$C$21,tasks!$A$2:$A$21,H$1)/SUM(tasks!$C$2:$C$21)/10</f>
        <v>0</v>
      </c>
      <c r="I69" s="18">
        <f>MAXIFS(defense!$E$2:$E$3008,defense!$B$2:$B$3008,K$1,defense!$A$2:$A$3008,$A69)</f>
        <v>0</v>
      </c>
      <c r="J69" s="18">
        <f>MAX(0,MINUS(MINIFS(defense!$C$2:$C$3008,defense!$B$2:$B$3008,K$1,defense!$A$2:$A$3008,$A69),MAXIFS(tasks!$D$2:$D$21,tasks!$A$2:$A$21,K$1))/7)</f>
        <v>0</v>
      </c>
      <c r="K69" s="19">
        <f>I69*(6+4/(J69/2+1))*MAXIFS(tasks!$C$2:$C$21,tasks!$A$2:$A$21,K$1)/SUM(tasks!$C$2:$C$21)/10</f>
        <v>0</v>
      </c>
      <c r="L69" s="18">
        <f>MAXIFS(defense!$E$2:$E$3008,defense!$B$2:$B$3008,N$1,defense!$A$2:$A$3008,$A69)</f>
        <v>0</v>
      </c>
      <c r="M69" s="18">
        <f>MAX(0,MINUS(MINIFS(defense!$C$2:$C$3008,defense!$B$2:$B$3008,N$1,defense!$A$2:$A$3008,$A69),MAXIFS(tasks!$D$2:$D$21,tasks!$A$2:$A$21,N$1))/7)</f>
        <v>0</v>
      </c>
      <c r="N69" s="19">
        <f>L69*(6+4/(M69/2+1))*MAXIFS(tasks!$C$2:$C$21,tasks!$A$2:$A$21,N$1)/SUM(tasks!$C$2:$C$21)/10</f>
        <v>0</v>
      </c>
      <c r="O69" s="18">
        <f>MAXIFS(defense!$E$2:$E$3008,defense!$B$2:$B$3008,Q$1,defense!$A$2:$A$3008,$A69)</f>
        <v>0</v>
      </c>
      <c r="P69" s="18">
        <f>MAX(0,MINUS(MINIFS(defense!$C$2:$C$3008,defense!$B$2:$B$3008,Q$1,defense!$A$2:$A$3008,$A69),MAXIFS(tasks!$D$2:$D$21,tasks!$A$2:$A$21,Q$1))/7)</f>
        <v>0</v>
      </c>
      <c r="Q69" s="19">
        <f>O69*(6+4/(P69/2+1))*MAXIFS(tasks!$C$2:$C$21,tasks!$A$2:$A$21,Q$1)/SUM(tasks!$C$2:$C$21)/10</f>
        <v>0</v>
      </c>
      <c r="R69" s="18">
        <f>MAXIFS(defense!$E$2:$E$3008,defense!$B$2:$B$3008,T$1,defense!$A$2:$A$3008,$A69)</f>
        <v>0</v>
      </c>
      <c r="S69" s="18">
        <f>MAX(0,MINUS(MINIFS(defense!$C$2:$C$3008,defense!$B$2:$B$3008,T$1,defense!$A$2:$A$3008,$A69),MAXIFS(tasks!$D$2:$D$21,tasks!$A$2:$A$21,T$1))/7)</f>
        <v>0</v>
      </c>
      <c r="T69" s="19">
        <f>R69*(6+4/(S69/2+1))*MAXIFS(tasks!$C$2:$C$21,tasks!$A$2:$A$21,T$1)/SUM(tasks!$C$2:$C$21)/10</f>
        <v>0</v>
      </c>
      <c r="U69" s="18">
        <f>MAXIFS(defense!$E$2:$E$3008,defense!$B$2:$B$3008,W$1,defense!$A$2:$A$3008,$A69)</f>
        <v>0</v>
      </c>
      <c r="V69" s="18">
        <f>MAX(0,MINUS(MINIFS(defense!$C$2:$C$3008,defense!$B$2:$B$3008,W$1,defense!$A$2:$A$3008,$A69),MAXIFS(tasks!$D$2:$D$21,tasks!$A$2:$A$21,W$1))/7)</f>
        <v>0</v>
      </c>
      <c r="W69" s="18">
        <f>U69*(6+4/(V69/2+1))*MAXIFS(tasks!$C$2:$C$21,tasks!$A$2:$A$21,W$1)/SUM(tasks!$C$2:$C$21)/10</f>
        <v>0</v>
      </c>
      <c r="X69" s="20">
        <f t="shared" si="1"/>
        <v>0</v>
      </c>
    </row>
    <row r="70">
      <c r="A70" s="5" t="s">
        <v>79</v>
      </c>
      <c r="B70" s="6" t="s">
        <v>66</v>
      </c>
      <c r="C70" s="18">
        <f>MAXIFS(defense!$E$2:$E$3008,defense!$B$2:$B$3008,E$1,defense!$A$2:$A$3008,$A70)</f>
        <v>0</v>
      </c>
      <c r="D70" s="18">
        <f>MAX(0,MINUS(MINIFS(defense!$C$2:$C$3008,defense!$B$2:$B$3008,E$1,defense!$A$2:$A$3008,$A70),MAXIFS(tasks!$D$2:$D$21,tasks!$A$2:$A$21,E$1))/7)</f>
        <v>0</v>
      </c>
      <c r="E70" s="19">
        <f>C70*(6+4/(D70/2+1))*MAXIFS(tasks!$C$2:$C$21,tasks!$A$2:$A$21,E$1)/SUM(tasks!$C$2:$C$21)/10</f>
        <v>0</v>
      </c>
      <c r="F70" s="18">
        <f>MAXIFS(defense!$E$2:$E$3008,defense!$B$2:$B$3008,H$1,defense!$A$2:$A$3008,$A70)</f>
        <v>0</v>
      </c>
      <c r="G70" s="18">
        <f>MAX(0,MINUS(MINIFS(defense!$C$2:$C$3008,defense!$B$2:$B$3008,H$1,defense!$A$2:$A$3008,$A70),MAXIFS(tasks!$D$2:$D$21,tasks!$A$2:$A$21,H$1))/7)</f>
        <v>0</v>
      </c>
      <c r="H70" s="19">
        <f>F70*(6+4/(G70/2+1))*MAXIFS(tasks!$C$2:$C$21,tasks!$A$2:$A$21,H$1)/SUM(tasks!$C$2:$C$21)/10</f>
        <v>0</v>
      </c>
      <c r="I70" s="18">
        <f>MAXIFS(defense!$E$2:$E$3008,defense!$B$2:$B$3008,K$1,defense!$A$2:$A$3008,$A70)</f>
        <v>0</v>
      </c>
      <c r="J70" s="18">
        <f>MAX(0,MINUS(MINIFS(defense!$C$2:$C$3008,defense!$B$2:$B$3008,K$1,defense!$A$2:$A$3008,$A70),MAXIFS(tasks!$D$2:$D$21,tasks!$A$2:$A$21,K$1))/7)</f>
        <v>0</v>
      </c>
      <c r="K70" s="19">
        <f>I70*(6+4/(J70/2+1))*MAXIFS(tasks!$C$2:$C$21,tasks!$A$2:$A$21,K$1)/SUM(tasks!$C$2:$C$21)/10</f>
        <v>0</v>
      </c>
      <c r="L70" s="18">
        <f>MAXIFS(defense!$E$2:$E$3008,defense!$B$2:$B$3008,N$1,defense!$A$2:$A$3008,$A70)</f>
        <v>0</v>
      </c>
      <c r="M70" s="18">
        <f>MAX(0,MINUS(MINIFS(defense!$C$2:$C$3008,defense!$B$2:$B$3008,N$1,defense!$A$2:$A$3008,$A70),MAXIFS(tasks!$D$2:$D$21,tasks!$A$2:$A$21,N$1))/7)</f>
        <v>0</v>
      </c>
      <c r="N70" s="19">
        <f>L70*(6+4/(M70/2+1))*MAXIFS(tasks!$C$2:$C$21,tasks!$A$2:$A$21,N$1)/SUM(tasks!$C$2:$C$21)/10</f>
        <v>0</v>
      </c>
      <c r="O70" s="18">
        <f>MAXIFS(defense!$E$2:$E$3008,defense!$B$2:$B$3008,Q$1,defense!$A$2:$A$3008,$A70)</f>
        <v>0</v>
      </c>
      <c r="P70" s="18">
        <f>MAX(0,MINUS(MINIFS(defense!$C$2:$C$3008,defense!$B$2:$B$3008,Q$1,defense!$A$2:$A$3008,$A70),MAXIFS(tasks!$D$2:$D$21,tasks!$A$2:$A$21,Q$1))/7)</f>
        <v>0</v>
      </c>
      <c r="Q70" s="19">
        <f>O70*(6+4/(P70/2+1))*MAXIFS(tasks!$C$2:$C$21,tasks!$A$2:$A$21,Q$1)/SUM(tasks!$C$2:$C$21)/10</f>
        <v>0</v>
      </c>
      <c r="R70" s="18">
        <f>MAXIFS(defense!$E$2:$E$3008,defense!$B$2:$B$3008,T$1,defense!$A$2:$A$3008,$A70)</f>
        <v>0</v>
      </c>
      <c r="S70" s="18">
        <f>MAX(0,MINUS(MINIFS(defense!$C$2:$C$3008,defense!$B$2:$B$3008,T$1,defense!$A$2:$A$3008,$A70),MAXIFS(tasks!$D$2:$D$21,tasks!$A$2:$A$21,T$1))/7)</f>
        <v>0</v>
      </c>
      <c r="T70" s="19">
        <f>R70*(6+4/(S70/2+1))*MAXIFS(tasks!$C$2:$C$21,tasks!$A$2:$A$21,T$1)/SUM(tasks!$C$2:$C$21)/10</f>
        <v>0</v>
      </c>
      <c r="U70" s="18">
        <f>MAXIFS(defense!$E$2:$E$3008,defense!$B$2:$B$3008,W$1,defense!$A$2:$A$3008,$A70)</f>
        <v>0</v>
      </c>
      <c r="V70" s="18">
        <f>MAX(0,MINUS(MINIFS(defense!$C$2:$C$3008,defense!$B$2:$B$3008,W$1,defense!$A$2:$A$3008,$A70),MAXIFS(tasks!$D$2:$D$21,tasks!$A$2:$A$21,W$1))/7)</f>
        <v>0</v>
      </c>
      <c r="W70" s="18">
        <f>U70*(6+4/(V70/2+1))*MAXIFS(tasks!$C$2:$C$21,tasks!$A$2:$A$21,W$1)/SUM(tasks!$C$2:$C$21)/10</f>
        <v>0</v>
      </c>
      <c r="X70" s="20">
        <f t="shared" si="1"/>
        <v>0</v>
      </c>
    </row>
    <row r="71">
      <c r="A71" s="5" t="s">
        <v>80</v>
      </c>
      <c r="B71" s="6" t="s">
        <v>66</v>
      </c>
      <c r="C71" s="18">
        <f>MAXIFS(defense!$E$2:$E$3008,defense!$B$2:$B$3008,E$1,defense!$A$2:$A$3008,$A71)</f>
        <v>0</v>
      </c>
      <c r="D71" s="18">
        <f>MAX(0,MINUS(MINIFS(defense!$C$2:$C$3008,defense!$B$2:$B$3008,E$1,defense!$A$2:$A$3008,$A71),MAXIFS(tasks!$D$2:$D$21,tasks!$A$2:$A$21,E$1))/7)</f>
        <v>0</v>
      </c>
      <c r="E71" s="19">
        <f>C71*(6+4/(D71/2+1))*MAXIFS(tasks!$C$2:$C$21,tasks!$A$2:$A$21,E$1)/SUM(tasks!$C$2:$C$21)/10</f>
        <v>0</v>
      </c>
      <c r="F71" s="18">
        <f>MAXIFS(defense!$E$2:$E$3008,defense!$B$2:$B$3008,H$1,defense!$A$2:$A$3008,$A71)</f>
        <v>0</v>
      </c>
      <c r="G71" s="18">
        <f>MAX(0,MINUS(MINIFS(defense!$C$2:$C$3008,defense!$B$2:$B$3008,H$1,defense!$A$2:$A$3008,$A71),MAXIFS(tasks!$D$2:$D$21,tasks!$A$2:$A$21,H$1))/7)</f>
        <v>0</v>
      </c>
      <c r="H71" s="19">
        <f>F71*(6+4/(G71/2+1))*MAXIFS(tasks!$C$2:$C$21,tasks!$A$2:$A$21,H$1)/SUM(tasks!$C$2:$C$21)/10</f>
        <v>0</v>
      </c>
      <c r="I71" s="18">
        <f>MAXIFS(defense!$E$2:$E$3008,defense!$B$2:$B$3008,K$1,defense!$A$2:$A$3008,$A71)</f>
        <v>0</v>
      </c>
      <c r="J71" s="18">
        <f>MAX(0,MINUS(MINIFS(defense!$C$2:$C$3008,defense!$B$2:$B$3008,K$1,defense!$A$2:$A$3008,$A71),MAXIFS(tasks!$D$2:$D$21,tasks!$A$2:$A$21,K$1))/7)</f>
        <v>0</v>
      </c>
      <c r="K71" s="19">
        <f>I71*(6+4/(J71/2+1))*MAXIFS(tasks!$C$2:$C$21,tasks!$A$2:$A$21,K$1)/SUM(tasks!$C$2:$C$21)/10</f>
        <v>0</v>
      </c>
      <c r="L71" s="18">
        <f>MAXIFS(defense!$E$2:$E$3008,defense!$B$2:$B$3008,N$1,defense!$A$2:$A$3008,$A71)</f>
        <v>0</v>
      </c>
      <c r="M71" s="18">
        <f>MAX(0,MINUS(MINIFS(defense!$C$2:$C$3008,defense!$B$2:$B$3008,N$1,defense!$A$2:$A$3008,$A71),MAXIFS(tasks!$D$2:$D$21,tasks!$A$2:$A$21,N$1))/7)</f>
        <v>0</v>
      </c>
      <c r="N71" s="19">
        <f>L71*(6+4/(M71/2+1))*MAXIFS(tasks!$C$2:$C$21,tasks!$A$2:$A$21,N$1)/SUM(tasks!$C$2:$C$21)/10</f>
        <v>0</v>
      </c>
      <c r="O71" s="18">
        <f>MAXIFS(defense!$E$2:$E$3008,defense!$B$2:$B$3008,Q$1,defense!$A$2:$A$3008,$A71)</f>
        <v>0</v>
      </c>
      <c r="P71" s="18">
        <f>MAX(0,MINUS(MINIFS(defense!$C$2:$C$3008,defense!$B$2:$B$3008,Q$1,defense!$A$2:$A$3008,$A71),MAXIFS(tasks!$D$2:$D$21,tasks!$A$2:$A$21,Q$1))/7)</f>
        <v>0</v>
      </c>
      <c r="Q71" s="19">
        <f>O71*(6+4/(P71/2+1))*MAXIFS(tasks!$C$2:$C$21,tasks!$A$2:$A$21,Q$1)/SUM(tasks!$C$2:$C$21)/10</f>
        <v>0</v>
      </c>
      <c r="R71" s="18">
        <f>MAXIFS(defense!$E$2:$E$3008,defense!$B$2:$B$3008,T$1,defense!$A$2:$A$3008,$A71)</f>
        <v>0</v>
      </c>
      <c r="S71" s="18">
        <f>MAX(0,MINUS(MINIFS(defense!$C$2:$C$3008,defense!$B$2:$B$3008,T$1,defense!$A$2:$A$3008,$A71),MAXIFS(tasks!$D$2:$D$21,tasks!$A$2:$A$21,T$1))/7)</f>
        <v>0</v>
      </c>
      <c r="T71" s="19">
        <f>R71*(6+4/(S71/2+1))*MAXIFS(tasks!$C$2:$C$21,tasks!$A$2:$A$21,T$1)/SUM(tasks!$C$2:$C$21)/10</f>
        <v>0</v>
      </c>
      <c r="U71" s="18">
        <f>MAXIFS(defense!$E$2:$E$3008,defense!$B$2:$B$3008,W$1,defense!$A$2:$A$3008,$A71)</f>
        <v>0</v>
      </c>
      <c r="V71" s="18">
        <f>MAX(0,MINUS(MINIFS(defense!$C$2:$C$3008,defense!$B$2:$B$3008,W$1,defense!$A$2:$A$3008,$A71),MAXIFS(tasks!$D$2:$D$21,tasks!$A$2:$A$21,W$1))/7)</f>
        <v>0</v>
      </c>
      <c r="W71" s="18">
        <f>U71*(6+4/(V71/2+1))*MAXIFS(tasks!$C$2:$C$21,tasks!$A$2:$A$21,W$1)/SUM(tasks!$C$2:$C$21)/10</f>
        <v>0</v>
      </c>
      <c r="X71" s="20">
        <f t="shared" si="1"/>
        <v>0</v>
      </c>
    </row>
    <row r="72">
      <c r="A72" s="5" t="s">
        <v>81</v>
      </c>
      <c r="B72" s="6" t="s">
        <v>66</v>
      </c>
      <c r="C72" s="18">
        <f>MAXIFS(defense!$E$2:$E$3008,defense!$B$2:$B$3008,E$1,defense!$A$2:$A$3008,$A72)</f>
        <v>0</v>
      </c>
      <c r="D72" s="18">
        <f>MAX(0,MINUS(MINIFS(defense!$C$2:$C$3008,defense!$B$2:$B$3008,E$1,defense!$A$2:$A$3008,$A72),MAXIFS(tasks!$D$2:$D$21,tasks!$A$2:$A$21,E$1))/7)</f>
        <v>0</v>
      </c>
      <c r="E72" s="19">
        <f>C72*(6+4/(D72/2+1))*MAXIFS(tasks!$C$2:$C$21,tasks!$A$2:$A$21,E$1)/SUM(tasks!$C$2:$C$21)/10</f>
        <v>0</v>
      </c>
      <c r="F72" s="18">
        <f>MAXIFS(defense!$E$2:$E$3008,defense!$B$2:$B$3008,H$1,defense!$A$2:$A$3008,$A72)</f>
        <v>0</v>
      </c>
      <c r="G72" s="18">
        <f>MAX(0,MINUS(MINIFS(defense!$C$2:$C$3008,defense!$B$2:$B$3008,H$1,defense!$A$2:$A$3008,$A72),MAXIFS(tasks!$D$2:$D$21,tasks!$A$2:$A$21,H$1))/7)</f>
        <v>0</v>
      </c>
      <c r="H72" s="19">
        <f>F72*(6+4/(G72/2+1))*MAXIFS(tasks!$C$2:$C$21,tasks!$A$2:$A$21,H$1)/SUM(tasks!$C$2:$C$21)/10</f>
        <v>0</v>
      </c>
      <c r="I72" s="18">
        <f>MAXIFS(defense!$E$2:$E$3008,defense!$B$2:$B$3008,K$1,defense!$A$2:$A$3008,$A72)</f>
        <v>0</v>
      </c>
      <c r="J72" s="18">
        <f>MAX(0,MINUS(MINIFS(defense!$C$2:$C$3008,defense!$B$2:$B$3008,K$1,defense!$A$2:$A$3008,$A72),MAXIFS(tasks!$D$2:$D$21,tasks!$A$2:$A$21,K$1))/7)</f>
        <v>0</v>
      </c>
      <c r="K72" s="19">
        <f>I72*(6+4/(J72/2+1))*MAXIFS(tasks!$C$2:$C$21,tasks!$A$2:$A$21,K$1)/SUM(tasks!$C$2:$C$21)/10</f>
        <v>0</v>
      </c>
      <c r="L72" s="18">
        <f>MAXIFS(defense!$E$2:$E$3008,defense!$B$2:$B$3008,N$1,defense!$A$2:$A$3008,$A72)</f>
        <v>0</v>
      </c>
      <c r="M72" s="18">
        <f>MAX(0,MINUS(MINIFS(defense!$C$2:$C$3008,defense!$B$2:$B$3008,N$1,defense!$A$2:$A$3008,$A72),MAXIFS(tasks!$D$2:$D$21,tasks!$A$2:$A$21,N$1))/7)</f>
        <v>0</v>
      </c>
      <c r="N72" s="19">
        <f>L72*(6+4/(M72/2+1))*MAXIFS(tasks!$C$2:$C$21,tasks!$A$2:$A$21,N$1)/SUM(tasks!$C$2:$C$21)/10</f>
        <v>0</v>
      </c>
      <c r="O72" s="18">
        <f>MAXIFS(defense!$E$2:$E$3008,defense!$B$2:$B$3008,Q$1,defense!$A$2:$A$3008,$A72)</f>
        <v>0</v>
      </c>
      <c r="P72" s="18">
        <f>MAX(0,MINUS(MINIFS(defense!$C$2:$C$3008,defense!$B$2:$B$3008,Q$1,defense!$A$2:$A$3008,$A72),MAXIFS(tasks!$D$2:$D$21,tasks!$A$2:$A$21,Q$1))/7)</f>
        <v>0</v>
      </c>
      <c r="Q72" s="19">
        <f>O72*(6+4/(P72/2+1))*MAXIFS(tasks!$C$2:$C$21,tasks!$A$2:$A$21,Q$1)/SUM(tasks!$C$2:$C$21)/10</f>
        <v>0</v>
      </c>
      <c r="R72" s="18">
        <f>MAXIFS(defense!$E$2:$E$3008,defense!$B$2:$B$3008,T$1,defense!$A$2:$A$3008,$A72)</f>
        <v>0</v>
      </c>
      <c r="S72" s="18">
        <f>MAX(0,MINUS(MINIFS(defense!$C$2:$C$3008,defense!$B$2:$B$3008,T$1,defense!$A$2:$A$3008,$A72),MAXIFS(tasks!$D$2:$D$21,tasks!$A$2:$A$21,T$1))/7)</f>
        <v>0</v>
      </c>
      <c r="T72" s="19">
        <f>R72*(6+4/(S72/2+1))*MAXIFS(tasks!$C$2:$C$21,tasks!$A$2:$A$21,T$1)/SUM(tasks!$C$2:$C$21)/10</f>
        <v>0</v>
      </c>
      <c r="U72" s="18">
        <f>MAXIFS(defense!$E$2:$E$3008,defense!$B$2:$B$3008,W$1,defense!$A$2:$A$3008,$A72)</f>
        <v>0</v>
      </c>
      <c r="V72" s="18">
        <f>MAX(0,MINUS(MINIFS(defense!$C$2:$C$3008,defense!$B$2:$B$3008,W$1,defense!$A$2:$A$3008,$A72),MAXIFS(tasks!$D$2:$D$21,tasks!$A$2:$A$21,W$1))/7)</f>
        <v>0</v>
      </c>
      <c r="W72" s="18">
        <f>U72*(6+4/(V72/2+1))*MAXIFS(tasks!$C$2:$C$21,tasks!$A$2:$A$21,W$1)/SUM(tasks!$C$2:$C$21)/10</f>
        <v>0</v>
      </c>
      <c r="X72" s="20">
        <f t="shared" si="1"/>
        <v>0</v>
      </c>
    </row>
    <row r="73">
      <c r="A73" s="5" t="s">
        <v>82</v>
      </c>
      <c r="B73" s="6" t="s">
        <v>66</v>
      </c>
      <c r="C73" s="18">
        <f>MAXIFS(defense!$E$2:$E$3008,defense!$B$2:$B$3008,E$1,defense!$A$2:$A$3008,$A73)</f>
        <v>100</v>
      </c>
      <c r="D73" s="18">
        <f>MAX(0,MINUS(MINIFS(defense!$C$2:$C$3008,defense!$B$2:$B$3008,E$1,defense!$A$2:$A$3008,$A73),MAXIFS(tasks!$D$2:$D$21,tasks!$A$2:$A$21,E$1))/7)</f>
        <v>0</v>
      </c>
      <c r="E73" s="19">
        <f>C73*(6+4/(D73/2+1))*MAXIFS(tasks!$C$2:$C$21,tasks!$A$2:$A$21,E$1)/SUM(tasks!$C$2:$C$21)/10</f>
        <v>14.28571429</v>
      </c>
      <c r="F73" s="18">
        <f>MAXIFS(defense!$E$2:$E$3008,defense!$B$2:$B$3008,H$1,defense!$A$2:$A$3008,$A73)</f>
        <v>100</v>
      </c>
      <c r="G73" s="18">
        <f>MAX(0,MINUS(MINIFS(defense!$C$2:$C$3008,defense!$B$2:$B$3008,H$1,defense!$A$2:$A$3008,$A73),MAXIFS(tasks!$D$2:$D$21,tasks!$A$2:$A$21,H$1))/7)</f>
        <v>0</v>
      </c>
      <c r="H73" s="19">
        <f>F73*(6+4/(G73/2+1))*MAXIFS(tasks!$C$2:$C$21,tasks!$A$2:$A$21,H$1)/SUM(tasks!$C$2:$C$21)/10</f>
        <v>14.28571429</v>
      </c>
      <c r="I73" s="18">
        <f>MAXIFS(defense!$E$2:$E$3008,defense!$B$2:$B$3008,K$1,defense!$A$2:$A$3008,$A73)</f>
        <v>0</v>
      </c>
      <c r="J73" s="18">
        <f>MAX(0,MINUS(MINIFS(defense!$C$2:$C$3008,defense!$B$2:$B$3008,K$1,defense!$A$2:$A$3008,$A73),MAXIFS(tasks!$D$2:$D$21,tasks!$A$2:$A$21,K$1))/7)</f>
        <v>0</v>
      </c>
      <c r="K73" s="19">
        <f>I73*(6+4/(J73/2+1))*MAXIFS(tasks!$C$2:$C$21,tasks!$A$2:$A$21,K$1)/SUM(tasks!$C$2:$C$21)/10</f>
        <v>0</v>
      </c>
      <c r="L73" s="18">
        <f>MAXIFS(defense!$E$2:$E$3008,defense!$B$2:$B$3008,N$1,defense!$A$2:$A$3008,$A73)</f>
        <v>0</v>
      </c>
      <c r="M73" s="18">
        <f>MAX(0,MINUS(MINIFS(defense!$C$2:$C$3008,defense!$B$2:$B$3008,N$1,defense!$A$2:$A$3008,$A73),MAXIFS(tasks!$D$2:$D$21,tasks!$A$2:$A$21,N$1))/7)</f>
        <v>0</v>
      </c>
      <c r="N73" s="19">
        <f>L73*(6+4/(M73/2+1))*MAXIFS(tasks!$C$2:$C$21,tasks!$A$2:$A$21,N$1)/SUM(tasks!$C$2:$C$21)/10</f>
        <v>0</v>
      </c>
      <c r="O73" s="18">
        <f>MAXIFS(defense!$E$2:$E$3008,defense!$B$2:$B$3008,Q$1,defense!$A$2:$A$3008,$A73)</f>
        <v>0</v>
      </c>
      <c r="P73" s="18">
        <f>MAX(0,MINUS(MINIFS(defense!$C$2:$C$3008,defense!$B$2:$B$3008,Q$1,defense!$A$2:$A$3008,$A73),MAXIFS(tasks!$D$2:$D$21,tasks!$A$2:$A$21,Q$1))/7)</f>
        <v>0</v>
      </c>
      <c r="Q73" s="19">
        <f>O73*(6+4/(P73/2+1))*MAXIFS(tasks!$C$2:$C$21,tasks!$A$2:$A$21,Q$1)/SUM(tasks!$C$2:$C$21)/10</f>
        <v>0</v>
      </c>
      <c r="R73" s="18">
        <f>MAXIFS(defense!$E$2:$E$3008,defense!$B$2:$B$3008,T$1,defense!$A$2:$A$3008,$A73)</f>
        <v>0</v>
      </c>
      <c r="S73" s="18">
        <f>MAX(0,MINUS(MINIFS(defense!$C$2:$C$3008,defense!$B$2:$B$3008,T$1,defense!$A$2:$A$3008,$A73),MAXIFS(tasks!$D$2:$D$21,tasks!$A$2:$A$21,T$1))/7)</f>
        <v>0</v>
      </c>
      <c r="T73" s="19">
        <f>R73*(6+4/(S73/2+1))*MAXIFS(tasks!$C$2:$C$21,tasks!$A$2:$A$21,T$1)/SUM(tasks!$C$2:$C$21)/10</f>
        <v>0</v>
      </c>
      <c r="U73" s="18">
        <f>MAXIFS(defense!$E$2:$E$3008,defense!$B$2:$B$3008,W$1,defense!$A$2:$A$3008,$A73)</f>
        <v>0</v>
      </c>
      <c r="V73" s="18">
        <f>MAX(0,MINUS(MINIFS(defense!$C$2:$C$3008,defense!$B$2:$B$3008,W$1,defense!$A$2:$A$3008,$A73),MAXIFS(tasks!$D$2:$D$21,tasks!$A$2:$A$21,W$1))/7)</f>
        <v>0</v>
      </c>
      <c r="W73" s="18">
        <f>U73*(6+4/(V73/2+1))*MAXIFS(tasks!$C$2:$C$21,tasks!$A$2:$A$21,W$1)/SUM(tasks!$C$2:$C$21)/10</f>
        <v>0</v>
      </c>
      <c r="X73" s="20">
        <f t="shared" si="1"/>
        <v>28.57142857</v>
      </c>
    </row>
    <row r="74">
      <c r="A74" s="5" t="s">
        <v>83</v>
      </c>
      <c r="B74" s="6" t="s">
        <v>66</v>
      </c>
      <c r="C74" s="18">
        <f>MAXIFS(defense!$E$2:$E$3008,defense!$B$2:$B$3008,E$1,defense!$A$2:$A$3008,$A74)</f>
        <v>100</v>
      </c>
      <c r="D74" s="18">
        <f>MAX(0,MINUS(MINIFS(defense!$C$2:$C$3008,defense!$B$2:$B$3008,E$1,defense!$A$2:$A$3008,$A74),MAXIFS(tasks!$D$2:$D$21,tasks!$A$2:$A$21,E$1))/7)</f>
        <v>0</v>
      </c>
      <c r="E74" s="19">
        <f>C74*(6+4/(D74/2+1))*MAXIFS(tasks!$C$2:$C$21,tasks!$A$2:$A$21,E$1)/SUM(tasks!$C$2:$C$21)/10</f>
        <v>14.28571429</v>
      </c>
      <c r="F74" s="18">
        <f>MAXIFS(defense!$E$2:$E$3008,defense!$B$2:$B$3008,H$1,defense!$A$2:$A$3008,$A74)</f>
        <v>0</v>
      </c>
      <c r="G74" s="18">
        <f>MAX(0,MINUS(MINIFS(defense!$C$2:$C$3008,defense!$B$2:$B$3008,H$1,defense!$A$2:$A$3008,$A74),MAXIFS(tasks!$D$2:$D$21,tasks!$A$2:$A$21,H$1))/7)</f>
        <v>0</v>
      </c>
      <c r="H74" s="19">
        <f>F74*(6+4/(G74/2+1))*MAXIFS(tasks!$C$2:$C$21,tasks!$A$2:$A$21,H$1)/SUM(tasks!$C$2:$C$21)/10</f>
        <v>0</v>
      </c>
      <c r="I74" s="18">
        <f>MAXIFS(defense!$E$2:$E$3008,defense!$B$2:$B$3008,K$1,defense!$A$2:$A$3008,$A74)</f>
        <v>0</v>
      </c>
      <c r="J74" s="18">
        <f>MAX(0,MINUS(MINIFS(defense!$C$2:$C$3008,defense!$B$2:$B$3008,K$1,defense!$A$2:$A$3008,$A74),MAXIFS(tasks!$D$2:$D$21,tasks!$A$2:$A$21,K$1))/7)</f>
        <v>0</v>
      </c>
      <c r="K74" s="19">
        <f>I74*(6+4/(J74/2+1))*MAXIFS(tasks!$C$2:$C$21,tasks!$A$2:$A$21,K$1)/SUM(tasks!$C$2:$C$21)/10</f>
        <v>0</v>
      </c>
      <c r="L74" s="18">
        <f>MAXIFS(defense!$E$2:$E$3008,defense!$B$2:$B$3008,N$1,defense!$A$2:$A$3008,$A74)</f>
        <v>0</v>
      </c>
      <c r="M74" s="18">
        <f>MAX(0,MINUS(MINIFS(defense!$C$2:$C$3008,defense!$B$2:$B$3008,N$1,defense!$A$2:$A$3008,$A74),MAXIFS(tasks!$D$2:$D$21,tasks!$A$2:$A$21,N$1))/7)</f>
        <v>0</v>
      </c>
      <c r="N74" s="19">
        <f>L74*(6+4/(M74/2+1))*MAXIFS(tasks!$C$2:$C$21,tasks!$A$2:$A$21,N$1)/SUM(tasks!$C$2:$C$21)/10</f>
        <v>0</v>
      </c>
      <c r="O74" s="18">
        <f>MAXIFS(defense!$E$2:$E$3008,defense!$B$2:$B$3008,Q$1,defense!$A$2:$A$3008,$A74)</f>
        <v>0</v>
      </c>
      <c r="P74" s="18">
        <f>MAX(0,MINUS(MINIFS(defense!$C$2:$C$3008,defense!$B$2:$B$3008,Q$1,defense!$A$2:$A$3008,$A74),MAXIFS(tasks!$D$2:$D$21,tasks!$A$2:$A$21,Q$1))/7)</f>
        <v>0</v>
      </c>
      <c r="Q74" s="19">
        <f>O74*(6+4/(P74/2+1))*MAXIFS(tasks!$C$2:$C$21,tasks!$A$2:$A$21,Q$1)/SUM(tasks!$C$2:$C$21)/10</f>
        <v>0</v>
      </c>
      <c r="R74" s="18">
        <f>MAXIFS(defense!$E$2:$E$3008,defense!$B$2:$B$3008,T$1,defense!$A$2:$A$3008,$A74)</f>
        <v>0</v>
      </c>
      <c r="S74" s="18">
        <f>MAX(0,MINUS(MINIFS(defense!$C$2:$C$3008,defense!$B$2:$B$3008,T$1,defense!$A$2:$A$3008,$A74),MAXIFS(tasks!$D$2:$D$21,tasks!$A$2:$A$21,T$1))/7)</f>
        <v>0</v>
      </c>
      <c r="T74" s="19">
        <f>R74*(6+4/(S74/2+1))*MAXIFS(tasks!$C$2:$C$21,tasks!$A$2:$A$21,T$1)/SUM(tasks!$C$2:$C$21)/10</f>
        <v>0</v>
      </c>
      <c r="U74" s="18">
        <f>MAXIFS(defense!$E$2:$E$3008,defense!$B$2:$B$3008,W$1,defense!$A$2:$A$3008,$A74)</f>
        <v>0</v>
      </c>
      <c r="V74" s="18">
        <f>MAX(0,MINUS(MINIFS(defense!$C$2:$C$3008,defense!$B$2:$B$3008,W$1,defense!$A$2:$A$3008,$A74),MAXIFS(tasks!$D$2:$D$21,tasks!$A$2:$A$21,W$1))/7)</f>
        <v>0</v>
      </c>
      <c r="W74" s="18">
        <f>U74*(6+4/(V74/2+1))*MAXIFS(tasks!$C$2:$C$21,tasks!$A$2:$A$21,W$1)/SUM(tasks!$C$2:$C$21)/10</f>
        <v>0</v>
      </c>
      <c r="X74" s="20">
        <f t="shared" si="1"/>
        <v>14.28571429</v>
      </c>
    </row>
    <row r="75">
      <c r="A75" s="5" t="s">
        <v>84</v>
      </c>
      <c r="B75" s="6" t="s">
        <v>66</v>
      </c>
      <c r="C75" s="18">
        <f>MAXIFS(defense!$E$2:$E$3008,defense!$B$2:$B$3008,E$1,defense!$A$2:$A$3008,$A75)</f>
        <v>0</v>
      </c>
      <c r="D75" s="18">
        <f>MAX(0,MINUS(MINIFS(defense!$C$2:$C$3008,defense!$B$2:$B$3008,E$1,defense!$A$2:$A$3008,$A75),MAXIFS(tasks!$D$2:$D$21,tasks!$A$2:$A$21,E$1))/7)</f>
        <v>0</v>
      </c>
      <c r="E75" s="19">
        <f>C75*(6+4/(D75/2+1))*MAXIFS(tasks!$C$2:$C$21,tasks!$A$2:$A$21,E$1)/SUM(tasks!$C$2:$C$21)/10</f>
        <v>0</v>
      </c>
      <c r="F75" s="18">
        <f>MAXIFS(defense!$E$2:$E$3008,defense!$B$2:$B$3008,H$1,defense!$A$2:$A$3008,$A75)</f>
        <v>0</v>
      </c>
      <c r="G75" s="18">
        <f>MAX(0,MINUS(MINIFS(defense!$C$2:$C$3008,defense!$B$2:$B$3008,H$1,defense!$A$2:$A$3008,$A75),MAXIFS(tasks!$D$2:$D$21,tasks!$A$2:$A$21,H$1))/7)</f>
        <v>0</v>
      </c>
      <c r="H75" s="19">
        <f>F75*(6+4/(G75/2+1))*MAXIFS(tasks!$C$2:$C$21,tasks!$A$2:$A$21,H$1)/SUM(tasks!$C$2:$C$21)/10</f>
        <v>0</v>
      </c>
      <c r="I75" s="18">
        <f>MAXIFS(defense!$E$2:$E$3008,defense!$B$2:$B$3008,K$1,defense!$A$2:$A$3008,$A75)</f>
        <v>0</v>
      </c>
      <c r="J75" s="18">
        <f>MAX(0,MINUS(MINIFS(defense!$C$2:$C$3008,defense!$B$2:$B$3008,K$1,defense!$A$2:$A$3008,$A75),MAXIFS(tasks!$D$2:$D$21,tasks!$A$2:$A$21,K$1))/7)</f>
        <v>0</v>
      </c>
      <c r="K75" s="19">
        <f>I75*(6+4/(J75/2+1))*MAXIFS(tasks!$C$2:$C$21,tasks!$A$2:$A$21,K$1)/SUM(tasks!$C$2:$C$21)/10</f>
        <v>0</v>
      </c>
      <c r="L75" s="18">
        <f>MAXIFS(defense!$E$2:$E$3008,defense!$B$2:$B$3008,N$1,defense!$A$2:$A$3008,$A75)</f>
        <v>0</v>
      </c>
      <c r="M75" s="18">
        <f>MAX(0,MINUS(MINIFS(defense!$C$2:$C$3008,defense!$B$2:$B$3008,N$1,defense!$A$2:$A$3008,$A75),MAXIFS(tasks!$D$2:$D$21,tasks!$A$2:$A$21,N$1))/7)</f>
        <v>0</v>
      </c>
      <c r="N75" s="19">
        <f>L75*(6+4/(M75/2+1))*MAXIFS(tasks!$C$2:$C$21,tasks!$A$2:$A$21,N$1)/SUM(tasks!$C$2:$C$21)/10</f>
        <v>0</v>
      </c>
      <c r="O75" s="18">
        <f>MAXIFS(defense!$E$2:$E$3008,defense!$B$2:$B$3008,Q$1,defense!$A$2:$A$3008,$A75)</f>
        <v>0</v>
      </c>
      <c r="P75" s="18">
        <f>MAX(0,MINUS(MINIFS(defense!$C$2:$C$3008,defense!$B$2:$B$3008,Q$1,defense!$A$2:$A$3008,$A75),MAXIFS(tasks!$D$2:$D$21,tasks!$A$2:$A$21,Q$1))/7)</f>
        <v>0</v>
      </c>
      <c r="Q75" s="19">
        <f>O75*(6+4/(P75/2+1))*MAXIFS(tasks!$C$2:$C$21,tasks!$A$2:$A$21,Q$1)/SUM(tasks!$C$2:$C$21)/10</f>
        <v>0</v>
      </c>
      <c r="R75" s="18">
        <f>MAXIFS(defense!$E$2:$E$3008,defense!$B$2:$B$3008,T$1,defense!$A$2:$A$3008,$A75)</f>
        <v>0</v>
      </c>
      <c r="S75" s="18">
        <f>MAX(0,MINUS(MINIFS(defense!$C$2:$C$3008,defense!$B$2:$B$3008,T$1,defense!$A$2:$A$3008,$A75),MAXIFS(tasks!$D$2:$D$21,tasks!$A$2:$A$21,T$1))/7)</f>
        <v>0</v>
      </c>
      <c r="T75" s="19">
        <f>R75*(6+4/(S75/2+1))*MAXIFS(tasks!$C$2:$C$21,tasks!$A$2:$A$21,T$1)/SUM(tasks!$C$2:$C$21)/10</f>
        <v>0</v>
      </c>
      <c r="U75" s="18">
        <f>MAXIFS(defense!$E$2:$E$3008,defense!$B$2:$B$3008,W$1,defense!$A$2:$A$3008,$A75)</f>
        <v>0</v>
      </c>
      <c r="V75" s="18">
        <f>MAX(0,MINUS(MINIFS(defense!$C$2:$C$3008,defense!$B$2:$B$3008,W$1,defense!$A$2:$A$3008,$A75),MAXIFS(tasks!$D$2:$D$21,tasks!$A$2:$A$21,W$1))/7)</f>
        <v>0</v>
      </c>
      <c r="W75" s="18">
        <f>U75*(6+4/(V75/2+1))*MAXIFS(tasks!$C$2:$C$21,tasks!$A$2:$A$21,W$1)/SUM(tasks!$C$2:$C$21)/10</f>
        <v>0</v>
      </c>
      <c r="X75" s="20">
        <f t="shared" si="1"/>
        <v>0</v>
      </c>
    </row>
    <row r="76">
      <c r="A76" s="5" t="s">
        <v>85</v>
      </c>
      <c r="B76" s="6" t="s">
        <v>66</v>
      </c>
      <c r="C76" s="18">
        <f>MAXIFS(defense!$E$2:$E$3008,defense!$B$2:$B$3008,E$1,defense!$A$2:$A$3008,$A76)</f>
        <v>90</v>
      </c>
      <c r="D76" s="18">
        <f>MAX(0,MINUS(MINIFS(defense!$C$2:$C$3008,defense!$B$2:$B$3008,E$1,defense!$A$2:$A$3008,$A76),MAXIFS(tasks!$D$2:$D$21,tasks!$A$2:$A$21,E$1))/7)</f>
        <v>0</v>
      </c>
      <c r="E76" s="19">
        <f>C76*(6+4/(D76/2+1))*MAXIFS(tasks!$C$2:$C$21,tasks!$A$2:$A$21,E$1)/SUM(tasks!$C$2:$C$21)/10</f>
        <v>12.85714286</v>
      </c>
      <c r="F76" s="18">
        <f>MAXIFS(defense!$E$2:$E$3008,defense!$B$2:$B$3008,H$1,defense!$A$2:$A$3008,$A76)</f>
        <v>0</v>
      </c>
      <c r="G76" s="18">
        <f>MAX(0,MINUS(MINIFS(defense!$C$2:$C$3008,defense!$B$2:$B$3008,H$1,defense!$A$2:$A$3008,$A76),MAXIFS(tasks!$D$2:$D$21,tasks!$A$2:$A$21,H$1))/7)</f>
        <v>0</v>
      </c>
      <c r="H76" s="19">
        <f>F76*(6+4/(G76/2+1))*MAXIFS(tasks!$C$2:$C$21,tasks!$A$2:$A$21,H$1)/SUM(tasks!$C$2:$C$21)/10</f>
        <v>0</v>
      </c>
      <c r="I76" s="18">
        <f>MAXIFS(defense!$E$2:$E$3008,defense!$B$2:$B$3008,K$1,defense!$A$2:$A$3008,$A76)</f>
        <v>0</v>
      </c>
      <c r="J76" s="18">
        <f>MAX(0,MINUS(MINIFS(defense!$C$2:$C$3008,defense!$B$2:$B$3008,K$1,defense!$A$2:$A$3008,$A76),MAXIFS(tasks!$D$2:$D$21,tasks!$A$2:$A$21,K$1))/7)</f>
        <v>0</v>
      </c>
      <c r="K76" s="19">
        <f>I76*(6+4/(J76/2+1))*MAXIFS(tasks!$C$2:$C$21,tasks!$A$2:$A$21,K$1)/SUM(tasks!$C$2:$C$21)/10</f>
        <v>0</v>
      </c>
      <c r="L76" s="18">
        <f>MAXIFS(defense!$E$2:$E$3008,defense!$B$2:$B$3008,N$1,defense!$A$2:$A$3008,$A76)</f>
        <v>0</v>
      </c>
      <c r="M76" s="18">
        <f>MAX(0,MINUS(MINIFS(defense!$C$2:$C$3008,defense!$B$2:$B$3008,N$1,defense!$A$2:$A$3008,$A76),MAXIFS(tasks!$D$2:$D$21,tasks!$A$2:$A$21,N$1))/7)</f>
        <v>0</v>
      </c>
      <c r="N76" s="19">
        <f>L76*(6+4/(M76/2+1))*MAXIFS(tasks!$C$2:$C$21,tasks!$A$2:$A$21,N$1)/SUM(tasks!$C$2:$C$21)/10</f>
        <v>0</v>
      </c>
      <c r="O76" s="18">
        <f>MAXIFS(defense!$E$2:$E$3008,defense!$B$2:$B$3008,Q$1,defense!$A$2:$A$3008,$A76)</f>
        <v>0</v>
      </c>
      <c r="P76" s="18">
        <f>MAX(0,MINUS(MINIFS(defense!$C$2:$C$3008,defense!$B$2:$B$3008,Q$1,defense!$A$2:$A$3008,$A76),MAXIFS(tasks!$D$2:$D$21,tasks!$A$2:$A$21,Q$1))/7)</f>
        <v>0</v>
      </c>
      <c r="Q76" s="19">
        <f>O76*(6+4/(P76/2+1))*MAXIFS(tasks!$C$2:$C$21,tasks!$A$2:$A$21,Q$1)/SUM(tasks!$C$2:$C$21)/10</f>
        <v>0</v>
      </c>
      <c r="R76" s="18">
        <f>MAXIFS(defense!$E$2:$E$3008,defense!$B$2:$B$3008,T$1,defense!$A$2:$A$3008,$A76)</f>
        <v>0</v>
      </c>
      <c r="S76" s="18">
        <f>MAX(0,MINUS(MINIFS(defense!$C$2:$C$3008,defense!$B$2:$B$3008,T$1,defense!$A$2:$A$3008,$A76),MAXIFS(tasks!$D$2:$D$21,tasks!$A$2:$A$21,T$1))/7)</f>
        <v>0</v>
      </c>
      <c r="T76" s="19">
        <f>R76*(6+4/(S76/2+1))*MAXIFS(tasks!$C$2:$C$21,tasks!$A$2:$A$21,T$1)/SUM(tasks!$C$2:$C$21)/10</f>
        <v>0</v>
      </c>
      <c r="U76" s="18">
        <f>MAXIFS(defense!$E$2:$E$3008,defense!$B$2:$B$3008,W$1,defense!$A$2:$A$3008,$A76)</f>
        <v>0</v>
      </c>
      <c r="V76" s="18">
        <f>MAX(0,MINUS(MINIFS(defense!$C$2:$C$3008,defense!$B$2:$B$3008,W$1,defense!$A$2:$A$3008,$A76),MAXIFS(tasks!$D$2:$D$21,tasks!$A$2:$A$21,W$1))/7)</f>
        <v>0</v>
      </c>
      <c r="W76" s="18">
        <f>U76*(6+4/(V76/2+1))*MAXIFS(tasks!$C$2:$C$21,tasks!$A$2:$A$21,W$1)/SUM(tasks!$C$2:$C$21)/10</f>
        <v>0</v>
      </c>
      <c r="X76" s="20">
        <f t="shared" si="1"/>
        <v>12.85714286</v>
      </c>
    </row>
    <row r="77">
      <c r="A77" s="5" t="s">
        <v>86</v>
      </c>
      <c r="B77" s="6" t="s">
        <v>66</v>
      </c>
      <c r="C77" s="18">
        <f>MAXIFS(defense!$E$2:$E$3008,defense!$B$2:$B$3008,E$1,defense!$A$2:$A$3008,$A77)</f>
        <v>100</v>
      </c>
      <c r="D77" s="18">
        <f>MAX(0,MINUS(MINIFS(defense!$C$2:$C$3008,defense!$B$2:$B$3008,E$1,defense!$A$2:$A$3008,$A77),MAXIFS(tasks!$D$2:$D$21,tasks!$A$2:$A$21,E$1))/7)</f>
        <v>0</v>
      </c>
      <c r="E77" s="19">
        <f>C77*(6+4/(D77/2+1))*MAXIFS(tasks!$C$2:$C$21,tasks!$A$2:$A$21,E$1)/SUM(tasks!$C$2:$C$21)/10</f>
        <v>14.28571429</v>
      </c>
      <c r="F77" s="18">
        <f>MAXIFS(defense!$E$2:$E$3008,defense!$B$2:$B$3008,H$1,defense!$A$2:$A$3008,$A77)</f>
        <v>60</v>
      </c>
      <c r="G77" s="18">
        <f>MAX(0,MINUS(MINIFS(defense!$C$2:$C$3008,defense!$B$2:$B$3008,H$1,defense!$A$2:$A$3008,$A77),MAXIFS(tasks!$D$2:$D$21,tasks!$A$2:$A$21,H$1))/7)</f>
        <v>0</v>
      </c>
      <c r="H77" s="19">
        <f>F77*(6+4/(G77/2+1))*MAXIFS(tasks!$C$2:$C$21,tasks!$A$2:$A$21,H$1)/SUM(tasks!$C$2:$C$21)/10</f>
        <v>8.571428571</v>
      </c>
      <c r="I77" s="18">
        <f>MAXIFS(defense!$E$2:$E$3008,defense!$B$2:$B$3008,K$1,defense!$A$2:$A$3008,$A77)</f>
        <v>0</v>
      </c>
      <c r="J77" s="18">
        <f>MAX(0,MINUS(MINIFS(defense!$C$2:$C$3008,defense!$B$2:$B$3008,K$1,defense!$A$2:$A$3008,$A77),MAXIFS(tasks!$D$2:$D$21,tasks!$A$2:$A$21,K$1))/7)</f>
        <v>0</v>
      </c>
      <c r="K77" s="19">
        <f>I77*(6+4/(J77/2+1))*MAXIFS(tasks!$C$2:$C$21,tasks!$A$2:$A$21,K$1)/SUM(tasks!$C$2:$C$21)/10</f>
        <v>0</v>
      </c>
      <c r="L77" s="18">
        <f>MAXIFS(defense!$E$2:$E$3008,defense!$B$2:$B$3008,N$1,defense!$A$2:$A$3008,$A77)</f>
        <v>0</v>
      </c>
      <c r="M77" s="18">
        <f>MAX(0,MINUS(MINIFS(defense!$C$2:$C$3008,defense!$B$2:$B$3008,N$1,defense!$A$2:$A$3008,$A77),MAXIFS(tasks!$D$2:$D$21,tasks!$A$2:$A$21,N$1))/7)</f>
        <v>0</v>
      </c>
      <c r="N77" s="19">
        <f>L77*(6+4/(M77/2+1))*MAXIFS(tasks!$C$2:$C$21,tasks!$A$2:$A$21,N$1)/SUM(tasks!$C$2:$C$21)/10</f>
        <v>0</v>
      </c>
      <c r="O77" s="18">
        <f>MAXIFS(defense!$E$2:$E$3008,defense!$B$2:$B$3008,Q$1,defense!$A$2:$A$3008,$A77)</f>
        <v>0</v>
      </c>
      <c r="P77" s="18">
        <f>MAX(0,MINUS(MINIFS(defense!$C$2:$C$3008,defense!$B$2:$B$3008,Q$1,defense!$A$2:$A$3008,$A77),MAXIFS(tasks!$D$2:$D$21,tasks!$A$2:$A$21,Q$1))/7)</f>
        <v>0</v>
      </c>
      <c r="Q77" s="19">
        <f>O77*(6+4/(P77/2+1))*MAXIFS(tasks!$C$2:$C$21,tasks!$A$2:$A$21,Q$1)/SUM(tasks!$C$2:$C$21)/10</f>
        <v>0</v>
      </c>
      <c r="R77" s="18">
        <f>MAXIFS(defense!$E$2:$E$3008,defense!$B$2:$B$3008,T$1,defense!$A$2:$A$3008,$A77)</f>
        <v>0</v>
      </c>
      <c r="S77" s="18">
        <f>MAX(0,MINUS(MINIFS(defense!$C$2:$C$3008,defense!$B$2:$B$3008,T$1,defense!$A$2:$A$3008,$A77),MAXIFS(tasks!$D$2:$D$21,tasks!$A$2:$A$21,T$1))/7)</f>
        <v>0</v>
      </c>
      <c r="T77" s="19">
        <f>R77*(6+4/(S77/2+1))*MAXIFS(tasks!$C$2:$C$21,tasks!$A$2:$A$21,T$1)/SUM(tasks!$C$2:$C$21)/10</f>
        <v>0</v>
      </c>
      <c r="U77" s="18">
        <f>MAXIFS(defense!$E$2:$E$3008,defense!$B$2:$B$3008,W$1,defense!$A$2:$A$3008,$A77)</f>
        <v>0</v>
      </c>
      <c r="V77" s="18">
        <f>MAX(0,MINUS(MINIFS(defense!$C$2:$C$3008,defense!$B$2:$B$3008,W$1,defense!$A$2:$A$3008,$A77),MAXIFS(tasks!$D$2:$D$21,tasks!$A$2:$A$21,W$1))/7)</f>
        <v>0</v>
      </c>
      <c r="W77" s="18">
        <f>U77*(6+4/(V77/2+1))*MAXIFS(tasks!$C$2:$C$21,tasks!$A$2:$A$21,W$1)/SUM(tasks!$C$2:$C$21)/10</f>
        <v>0</v>
      </c>
      <c r="X77" s="20">
        <f t="shared" si="1"/>
        <v>22.85714286</v>
      </c>
    </row>
    <row r="78">
      <c r="A78" s="5" t="s">
        <v>87</v>
      </c>
      <c r="B78" s="6" t="s">
        <v>66</v>
      </c>
      <c r="C78" s="18">
        <f>MAXIFS(defense!$E$2:$E$3008,defense!$B$2:$B$3008,E$1,defense!$A$2:$A$3008,$A78)</f>
        <v>0</v>
      </c>
      <c r="D78" s="18">
        <f>MAX(0,MINUS(MINIFS(defense!$C$2:$C$3008,defense!$B$2:$B$3008,E$1,defense!$A$2:$A$3008,$A78),MAXIFS(tasks!$D$2:$D$21,tasks!$A$2:$A$21,E$1))/7)</f>
        <v>0</v>
      </c>
      <c r="E78" s="19">
        <f>C78*(6+4/(D78/2+1))*MAXIFS(tasks!$C$2:$C$21,tasks!$A$2:$A$21,E$1)/SUM(tasks!$C$2:$C$21)/10</f>
        <v>0</v>
      </c>
      <c r="F78" s="18">
        <f>MAXIFS(defense!$E$2:$E$3008,defense!$B$2:$B$3008,H$1,defense!$A$2:$A$3008,$A78)</f>
        <v>0</v>
      </c>
      <c r="G78" s="18">
        <f>MAX(0,MINUS(MINIFS(defense!$C$2:$C$3008,defense!$B$2:$B$3008,H$1,defense!$A$2:$A$3008,$A78),MAXIFS(tasks!$D$2:$D$21,tasks!$A$2:$A$21,H$1))/7)</f>
        <v>0</v>
      </c>
      <c r="H78" s="19">
        <f>F78*(6+4/(G78/2+1))*MAXIFS(tasks!$C$2:$C$21,tasks!$A$2:$A$21,H$1)/SUM(tasks!$C$2:$C$21)/10</f>
        <v>0</v>
      </c>
      <c r="I78" s="18">
        <f>MAXIFS(defense!$E$2:$E$3008,defense!$B$2:$B$3008,K$1,defense!$A$2:$A$3008,$A78)</f>
        <v>0</v>
      </c>
      <c r="J78" s="18">
        <f>MAX(0,MINUS(MINIFS(defense!$C$2:$C$3008,defense!$B$2:$B$3008,K$1,defense!$A$2:$A$3008,$A78),MAXIFS(tasks!$D$2:$D$21,tasks!$A$2:$A$21,K$1))/7)</f>
        <v>0</v>
      </c>
      <c r="K78" s="19">
        <f>I78*(6+4/(J78/2+1))*MAXIFS(tasks!$C$2:$C$21,tasks!$A$2:$A$21,K$1)/SUM(tasks!$C$2:$C$21)/10</f>
        <v>0</v>
      </c>
      <c r="L78" s="18">
        <f>MAXIFS(defense!$E$2:$E$3008,defense!$B$2:$B$3008,N$1,defense!$A$2:$A$3008,$A78)</f>
        <v>0</v>
      </c>
      <c r="M78" s="18">
        <f>MAX(0,MINUS(MINIFS(defense!$C$2:$C$3008,defense!$B$2:$B$3008,N$1,defense!$A$2:$A$3008,$A78),MAXIFS(tasks!$D$2:$D$21,tasks!$A$2:$A$21,N$1))/7)</f>
        <v>0</v>
      </c>
      <c r="N78" s="19">
        <f>L78*(6+4/(M78/2+1))*MAXIFS(tasks!$C$2:$C$21,tasks!$A$2:$A$21,N$1)/SUM(tasks!$C$2:$C$21)/10</f>
        <v>0</v>
      </c>
      <c r="O78" s="18">
        <f>MAXIFS(defense!$E$2:$E$3008,defense!$B$2:$B$3008,Q$1,defense!$A$2:$A$3008,$A78)</f>
        <v>0</v>
      </c>
      <c r="P78" s="18">
        <f>MAX(0,MINUS(MINIFS(defense!$C$2:$C$3008,defense!$B$2:$B$3008,Q$1,defense!$A$2:$A$3008,$A78),MAXIFS(tasks!$D$2:$D$21,tasks!$A$2:$A$21,Q$1))/7)</f>
        <v>0</v>
      </c>
      <c r="Q78" s="19">
        <f>O78*(6+4/(P78/2+1))*MAXIFS(tasks!$C$2:$C$21,tasks!$A$2:$A$21,Q$1)/SUM(tasks!$C$2:$C$21)/10</f>
        <v>0</v>
      </c>
      <c r="R78" s="18">
        <f>MAXIFS(defense!$E$2:$E$3008,defense!$B$2:$B$3008,T$1,defense!$A$2:$A$3008,$A78)</f>
        <v>0</v>
      </c>
      <c r="S78" s="18">
        <f>MAX(0,MINUS(MINIFS(defense!$C$2:$C$3008,defense!$B$2:$B$3008,T$1,defense!$A$2:$A$3008,$A78),MAXIFS(tasks!$D$2:$D$21,tasks!$A$2:$A$21,T$1))/7)</f>
        <v>0</v>
      </c>
      <c r="T78" s="19">
        <f>R78*(6+4/(S78/2+1))*MAXIFS(tasks!$C$2:$C$21,tasks!$A$2:$A$21,T$1)/SUM(tasks!$C$2:$C$21)/10</f>
        <v>0</v>
      </c>
      <c r="U78" s="18">
        <f>MAXIFS(defense!$E$2:$E$3008,defense!$B$2:$B$3008,W$1,defense!$A$2:$A$3008,$A78)</f>
        <v>0</v>
      </c>
      <c r="V78" s="18">
        <f>MAX(0,MINUS(MINIFS(defense!$C$2:$C$3008,defense!$B$2:$B$3008,W$1,defense!$A$2:$A$3008,$A78),MAXIFS(tasks!$D$2:$D$21,tasks!$A$2:$A$21,W$1))/7)</f>
        <v>0</v>
      </c>
      <c r="W78" s="18">
        <f>U78*(6+4/(V78/2+1))*MAXIFS(tasks!$C$2:$C$21,tasks!$A$2:$A$21,W$1)/SUM(tasks!$C$2:$C$21)/10</f>
        <v>0</v>
      </c>
      <c r="X78" s="20">
        <f t="shared" si="1"/>
        <v>0</v>
      </c>
    </row>
    <row r="79">
      <c r="A79" s="5" t="s">
        <v>88</v>
      </c>
      <c r="B79" s="6" t="s">
        <v>66</v>
      </c>
      <c r="C79" s="18">
        <f>MAXIFS(defense!$E$2:$E$3008,defense!$B$2:$B$3008,E$1,defense!$A$2:$A$3008,$A79)</f>
        <v>0</v>
      </c>
      <c r="D79" s="18">
        <f>MAX(0,MINUS(MINIFS(defense!$C$2:$C$3008,defense!$B$2:$B$3008,E$1,defense!$A$2:$A$3008,$A79),MAXIFS(tasks!$D$2:$D$21,tasks!$A$2:$A$21,E$1))/7)</f>
        <v>0</v>
      </c>
      <c r="E79" s="19">
        <f>C79*(6+4/(D79/2+1))*MAXIFS(tasks!$C$2:$C$21,tasks!$A$2:$A$21,E$1)/SUM(tasks!$C$2:$C$21)/10</f>
        <v>0</v>
      </c>
      <c r="F79" s="18">
        <f>MAXIFS(defense!$E$2:$E$3008,defense!$B$2:$B$3008,H$1,defense!$A$2:$A$3008,$A79)</f>
        <v>0</v>
      </c>
      <c r="G79" s="18">
        <f>MAX(0,MINUS(MINIFS(defense!$C$2:$C$3008,defense!$B$2:$B$3008,H$1,defense!$A$2:$A$3008,$A79),MAXIFS(tasks!$D$2:$D$21,tasks!$A$2:$A$21,H$1))/7)</f>
        <v>0</v>
      </c>
      <c r="H79" s="19">
        <f>F79*(6+4/(G79/2+1))*MAXIFS(tasks!$C$2:$C$21,tasks!$A$2:$A$21,H$1)/SUM(tasks!$C$2:$C$21)/10</f>
        <v>0</v>
      </c>
      <c r="I79" s="18">
        <f>MAXIFS(defense!$E$2:$E$3008,defense!$B$2:$B$3008,K$1,defense!$A$2:$A$3008,$A79)</f>
        <v>0</v>
      </c>
      <c r="J79" s="18">
        <f>MAX(0,MINUS(MINIFS(defense!$C$2:$C$3008,defense!$B$2:$B$3008,K$1,defense!$A$2:$A$3008,$A79),MAXIFS(tasks!$D$2:$D$21,tasks!$A$2:$A$21,K$1))/7)</f>
        <v>0</v>
      </c>
      <c r="K79" s="19">
        <f>I79*(6+4/(J79/2+1))*MAXIFS(tasks!$C$2:$C$21,tasks!$A$2:$A$21,K$1)/SUM(tasks!$C$2:$C$21)/10</f>
        <v>0</v>
      </c>
      <c r="L79" s="18">
        <f>MAXIFS(defense!$E$2:$E$3008,defense!$B$2:$B$3008,N$1,defense!$A$2:$A$3008,$A79)</f>
        <v>0</v>
      </c>
      <c r="M79" s="18">
        <f>MAX(0,MINUS(MINIFS(defense!$C$2:$C$3008,defense!$B$2:$B$3008,N$1,defense!$A$2:$A$3008,$A79),MAXIFS(tasks!$D$2:$D$21,tasks!$A$2:$A$21,N$1))/7)</f>
        <v>0</v>
      </c>
      <c r="N79" s="19">
        <f>L79*(6+4/(M79/2+1))*MAXIFS(tasks!$C$2:$C$21,tasks!$A$2:$A$21,N$1)/SUM(tasks!$C$2:$C$21)/10</f>
        <v>0</v>
      </c>
      <c r="O79" s="18">
        <f>MAXIFS(defense!$E$2:$E$3008,defense!$B$2:$B$3008,Q$1,defense!$A$2:$A$3008,$A79)</f>
        <v>0</v>
      </c>
      <c r="P79" s="18">
        <f>MAX(0,MINUS(MINIFS(defense!$C$2:$C$3008,defense!$B$2:$B$3008,Q$1,defense!$A$2:$A$3008,$A79),MAXIFS(tasks!$D$2:$D$21,tasks!$A$2:$A$21,Q$1))/7)</f>
        <v>0</v>
      </c>
      <c r="Q79" s="19">
        <f>O79*(6+4/(P79/2+1))*MAXIFS(tasks!$C$2:$C$21,tasks!$A$2:$A$21,Q$1)/SUM(tasks!$C$2:$C$21)/10</f>
        <v>0</v>
      </c>
      <c r="R79" s="18">
        <f>MAXIFS(defense!$E$2:$E$3008,defense!$B$2:$B$3008,T$1,defense!$A$2:$A$3008,$A79)</f>
        <v>0</v>
      </c>
      <c r="S79" s="18">
        <f>MAX(0,MINUS(MINIFS(defense!$C$2:$C$3008,defense!$B$2:$B$3008,T$1,defense!$A$2:$A$3008,$A79),MAXIFS(tasks!$D$2:$D$21,tasks!$A$2:$A$21,T$1))/7)</f>
        <v>0</v>
      </c>
      <c r="T79" s="19">
        <f>R79*(6+4/(S79/2+1))*MAXIFS(tasks!$C$2:$C$21,tasks!$A$2:$A$21,T$1)/SUM(tasks!$C$2:$C$21)/10</f>
        <v>0</v>
      </c>
      <c r="U79" s="18">
        <f>MAXIFS(defense!$E$2:$E$3008,defense!$B$2:$B$3008,W$1,defense!$A$2:$A$3008,$A79)</f>
        <v>0</v>
      </c>
      <c r="V79" s="18">
        <f>MAX(0,MINUS(MINIFS(defense!$C$2:$C$3008,defense!$B$2:$B$3008,W$1,defense!$A$2:$A$3008,$A79),MAXIFS(tasks!$D$2:$D$21,tasks!$A$2:$A$21,W$1))/7)</f>
        <v>0</v>
      </c>
      <c r="W79" s="18">
        <f>U79*(6+4/(V79/2+1))*MAXIFS(tasks!$C$2:$C$21,tasks!$A$2:$A$21,W$1)/SUM(tasks!$C$2:$C$21)/10</f>
        <v>0</v>
      </c>
      <c r="X79" s="20">
        <f t="shared" si="1"/>
        <v>0</v>
      </c>
    </row>
    <row r="80">
      <c r="A80" s="5" t="s">
        <v>89</v>
      </c>
      <c r="B80" s="6" t="s">
        <v>66</v>
      </c>
      <c r="C80" s="18">
        <f>MAXIFS(defense!$E$2:$E$3008,defense!$B$2:$B$3008,E$1,defense!$A$2:$A$3008,$A80)</f>
        <v>100</v>
      </c>
      <c r="D80" s="18">
        <f>MAX(0,MINUS(MINIFS(defense!$C$2:$C$3008,defense!$B$2:$B$3008,E$1,defense!$A$2:$A$3008,$A80),MAXIFS(tasks!$D$2:$D$21,tasks!$A$2:$A$21,E$1))/7)</f>
        <v>0</v>
      </c>
      <c r="E80" s="19">
        <f>C80*(6+4/(D80/2+1))*MAXIFS(tasks!$C$2:$C$21,tasks!$A$2:$A$21,E$1)/SUM(tasks!$C$2:$C$21)/10</f>
        <v>14.28571429</v>
      </c>
      <c r="F80" s="18">
        <f>MAXIFS(defense!$E$2:$E$3008,defense!$B$2:$B$3008,H$1,defense!$A$2:$A$3008,$A80)</f>
        <v>0</v>
      </c>
      <c r="G80" s="18">
        <f>MAX(0,MINUS(MINIFS(defense!$C$2:$C$3008,defense!$B$2:$B$3008,H$1,defense!$A$2:$A$3008,$A80),MAXIFS(tasks!$D$2:$D$21,tasks!$A$2:$A$21,H$1))/7)</f>
        <v>0</v>
      </c>
      <c r="H80" s="19">
        <f>F80*(6+4/(G80/2+1))*MAXIFS(tasks!$C$2:$C$21,tasks!$A$2:$A$21,H$1)/SUM(tasks!$C$2:$C$21)/10</f>
        <v>0</v>
      </c>
      <c r="I80" s="18">
        <f>MAXIFS(defense!$E$2:$E$3008,defense!$B$2:$B$3008,K$1,defense!$A$2:$A$3008,$A80)</f>
        <v>0</v>
      </c>
      <c r="J80" s="18">
        <f>MAX(0,MINUS(MINIFS(defense!$C$2:$C$3008,defense!$B$2:$B$3008,K$1,defense!$A$2:$A$3008,$A80),MAXIFS(tasks!$D$2:$D$21,tasks!$A$2:$A$21,K$1))/7)</f>
        <v>0</v>
      </c>
      <c r="K80" s="19">
        <f>I80*(6+4/(J80/2+1))*MAXIFS(tasks!$C$2:$C$21,tasks!$A$2:$A$21,K$1)/SUM(tasks!$C$2:$C$21)/10</f>
        <v>0</v>
      </c>
      <c r="L80" s="18">
        <f>MAXIFS(defense!$E$2:$E$3008,defense!$B$2:$B$3008,N$1,defense!$A$2:$A$3008,$A80)</f>
        <v>0</v>
      </c>
      <c r="M80" s="18">
        <f>MAX(0,MINUS(MINIFS(defense!$C$2:$C$3008,defense!$B$2:$B$3008,N$1,defense!$A$2:$A$3008,$A80),MAXIFS(tasks!$D$2:$D$21,tasks!$A$2:$A$21,N$1))/7)</f>
        <v>0</v>
      </c>
      <c r="N80" s="19">
        <f>L80*(6+4/(M80/2+1))*MAXIFS(tasks!$C$2:$C$21,tasks!$A$2:$A$21,N$1)/SUM(tasks!$C$2:$C$21)/10</f>
        <v>0</v>
      </c>
      <c r="O80" s="18">
        <f>MAXIFS(defense!$E$2:$E$3008,defense!$B$2:$B$3008,Q$1,defense!$A$2:$A$3008,$A80)</f>
        <v>0</v>
      </c>
      <c r="P80" s="18">
        <f>MAX(0,MINUS(MINIFS(defense!$C$2:$C$3008,defense!$B$2:$B$3008,Q$1,defense!$A$2:$A$3008,$A80),MAXIFS(tasks!$D$2:$D$21,tasks!$A$2:$A$21,Q$1))/7)</f>
        <v>0</v>
      </c>
      <c r="Q80" s="19">
        <f>O80*(6+4/(P80/2+1))*MAXIFS(tasks!$C$2:$C$21,tasks!$A$2:$A$21,Q$1)/SUM(tasks!$C$2:$C$21)/10</f>
        <v>0</v>
      </c>
      <c r="R80" s="18">
        <f>MAXIFS(defense!$E$2:$E$3008,defense!$B$2:$B$3008,T$1,defense!$A$2:$A$3008,$A80)</f>
        <v>0</v>
      </c>
      <c r="S80" s="18">
        <f>MAX(0,MINUS(MINIFS(defense!$C$2:$C$3008,defense!$B$2:$B$3008,T$1,defense!$A$2:$A$3008,$A80),MAXIFS(tasks!$D$2:$D$21,tasks!$A$2:$A$21,T$1))/7)</f>
        <v>0</v>
      </c>
      <c r="T80" s="19">
        <f>R80*(6+4/(S80/2+1))*MAXIFS(tasks!$C$2:$C$21,tasks!$A$2:$A$21,T$1)/SUM(tasks!$C$2:$C$21)/10</f>
        <v>0</v>
      </c>
      <c r="U80" s="18">
        <f>MAXIFS(defense!$E$2:$E$3008,defense!$B$2:$B$3008,W$1,defense!$A$2:$A$3008,$A80)</f>
        <v>0</v>
      </c>
      <c r="V80" s="18">
        <f>MAX(0,MINUS(MINIFS(defense!$C$2:$C$3008,defense!$B$2:$B$3008,W$1,defense!$A$2:$A$3008,$A80),MAXIFS(tasks!$D$2:$D$21,tasks!$A$2:$A$21,W$1))/7)</f>
        <v>0</v>
      </c>
      <c r="W80" s="18">
        <f>U80*(6+4/(V80/2+1))*MAXIFS(tasks!$C$2:$C$21,tasks!$A$2:$A$21,W$1)/SUM(tasks!$C$2:$C$21)/10</f>
        <v>0</v>
      </c>
      <c r="X80" s="20">
        <f t="shared" si="1"/>
        <v>14.28571429</v>
      </c>
    </row>
    <row r="81">
      <c r="A81" s="5" t="s">
        <v>90</v>
      </c>
      <c r="B81" s="6" t="s">
        <v>66</v>
      </c>
      <c r="C81" s="18">
        <f>MAXIFS(defense!$E$2:$E$3008,defense!$B$2:$B$3008,E$1,defense!$A$2:$A$3008,$A81)</f>
        <v>100</v>
      </c>
      <c r="D81" s="18">
        <f>MAX(0,MINUS(MINIFS(defense!$C$2:$C$3008,defense!$B$2:$B$3008,E$1,defense!$A$2:$A$3008,$A81),MAXIFS(tasks!$D$2:$D$21,tasks!$A$2:$A$21,E$1))/7)</f>
        <v>0</v>
      </c>
      <c r="E81" s="19">
        <f>C81*(6+4/(D81/2+1))*MAXIFS(tasks!$C$2:$C$21,tasks!$A$2:$A$21,E$1)/SUM(tasks!$C$2:$C$21)/10</f>
        <v>14.28571429</v>
      </c>
      <c r="F81" s="18">
        <f>MAXIFS(defense!$E$2:$E$3008,defense!$B$2:$B$3008,H$1,defense!$A$2:$A$3008,$A81)</f>
        <v>100</v>
      </c>
      <c r="G81" s="18">
        <f>MAX(0,MINUS(MINIFS(defense!$C$2:$C$3008,defense!$B$2:$B$3008,H$1,defense!$A$2:$A$3008,$A81),MAXIFS(tasks!$D$2:$D$21,tasks!$A$2:$A$21,H$1))/7)</f>
        <v>0</v>
      </c>
      <c r="H81" s="19">
        <f>F81*(6+4/(G81/2+1))*MAXIFS(tasks!$C$2:$C$21,tasks!$A$2:$A$21,H$1)/SUM(tasks!$C$2:$C$21)/10</f>
        <v>14.28571429</v>
      </c>
      <c r="I81" s="18">
        <f>MAXIFS(defense!$E$2:$E$3008,defense!$B$2:$B$3008,K$1,defense!$A$2:$A$3008,$A81)</f>
        <v>0</v>
      </c>
      <c r="J81" s="18">
        <f>MAX(0,MINUS(MINIFS(defense!$C$2:$C$3008,defense!$B$2:$B$3008,K$1,defense!$A$2:$A$3008,$A81),MAXIFS(tasks!$D$2:$D$21,tasks!$A$2:$A$21,K$1))/7)</f>
        <v>0</v>
      </c>
      <c r="K81" s="19">
        <f>I81*(6+4/(J81/2+1))*MAXIFS(tasks!$C$2:$C$21,tasks!$A$2:$A$21,K$1)/SUM(tasks!$C$2:$C$21)/10</f>
        <v>0</v>
      </c>
      <c r="L81" s="18">
        <f>MAXIFS(defense!$E$2:$E$3008,defense!$B$2:$B$3008,N$1,defense!$A$2:$A$3008,$A81)</f>
        <v>0</v>
      </c>
      <c r="M81" s="18">
        <f>MAX(0,MINUS(MINIFS(defense!$C$2:$C$3008,defense!$B$2:$B$3008,N$1,defense!$A$2:$A$3008,$A81),MAXIFS(tasks!$D$2:$D$21,tasks!$A$2:$A$21,N$1))/7)</f>
        <v>0</v>
      </c>
      <c r="N81" s="19">
        <f>L81*(6+4/(M81/2+1))*MAXIFS(tasks!$C$2:$C$21,tasks!$A$2:$A$21,N$1)/SUM(tasks!$C$2:$C$21)/10</f>
        <v>0</v>
      </c>
      <c r="O81" s="18">
        <f>MAXIFS(defense!$E$2:$E$3008,defense!$B$2:$B$3008,Q$1,defense!$A$2:$A$3008,$A81)</f>
        <v>0</v>
      </c>
      <c r="P81" s="18">
        <f>MAX(0,MINUS(MINIFS(defense!$C$2:$C$3008,defense!$B$2:$B$3008,Q$1,defense!$A$2:$A$3008,$A81),MAXIFS(tasks!$D$2:$D$21,tasks!$A$2:$A$21,Q$1))/7)</f>
        <v>0</v>
      </c>
      <c r="Q81" s="19">
        <f>O81*(6+4/(P81/2+1))*MAXIFS(tasks!$C$2:$C$21,tasks!$A$2:$A$21,Q$1)/SUM(tasks!$C$2:$C$21)/10</f>
        <v>0</v>
      </c>
      <c r="R81" s="18">
        <f>MAXIFS(defense!$E$2:$E$3008,defense!$B$2:$B$3008,T$1,defense!$A$2:$A$3008,$A81)</f>
        <v>0</v>
      </c>
      <c r="S81" s="18">
        <f>MAX(0,MINUS(MINIFS(defense!$C$2:$C$3008,defense!$B$2:$B$3008,T$1,defense!$A$2:$A$3008,$A81),MAXIFS(tasks!$D$2:$D$21,tasks!$A$2:$A$21,T$1))/7)</f>
        <v>0</v>
      </c>
      <c r="T81" s="19">
        <f>R81*(6+4/(S81/2+1))*MAXIFS(tasks!$C$2:$C$21,tasks!$A$2:$A$21,T$1)/SUM(tasks!$C$2:$C$21)/10</f>
        <v>0</v>
      </c>
      <c r="U81" s="18">
        <f>MAXIFS(defense!$E$2:$E$3008,defense!$B$2:$B$3008,W$1,defense!$A$2:$A$3008,$A81)</f>
        <v>0</v>
      </c>
      <c r="V81" s="18">
        <f>MAX(0,MINUS(MINIFS(defense!$C$2:$C$3008,defense!$B$2:$B$3008,W$1,defense!$A$2:$A$3008,$A81),MAXIFS(tasks!$D$2:$D$21,tasks!$A$2:$A$21,W$1))/7)</f>
        <v>0</v>
      </c>
      <c r="W81" s="18">
        <f>U81*(6+4/(V81/2+1))*MAXIFS(tasks!$C$2:$C$21,tasks!$A$2:$A$21,W$1)/SUM(tasks!$C$2:$C$21)/10</f>
        <v>0</v>
      </c>
      <c r="X81" s="20">
        <f t="shared" si="1"/>
        <v>28.57142857</v>
      </c>
    </row>
    <row r="82">
      <c r="A82" s="5" t="s">
        <v>91</v>
      </c>
      <c r="B82" s="6" t="s">
        <v>66</v>
      </c>
      <c r="C82" s="18">
        <f>MAXIFS(defense!$E$2:$E$3008,defense!$B$2:$B$3008,E$1,defense!$A$2:$A$3008,$A82)</f>
        <v>0</v>
      </c>
      <c r="D82" s="18">
        <f>MAX(0,MINUS(MINIFS(defense!$C$2:$C$3008,defense!$B$2:$B$3008,E$1,defense!$A$2:$A$3008,$A82),MAXIFS(tasks!$D$2:$D$21,tasks!$A$2:$A$21,E$1))/7)</f>
        <v>0</v>
      </c>
      <c r="E82" s="19">
        <f>C82*(6+4/(D82/2+1))*MAXIFS(tasks!$C$2:$C$21,tasks!$A$2:$A$21,E$1)/SUM(tasks!$C$2:$C$21)/10</f>
        <v>0</v>
      </c>
      <c r="F82" s="18">
        <f>MAXIFS(defense!$E$2:$E$3008,defense!$B$2:$B$3008,H$1,defense!$A$2:$A$3008,$A82)</f>
        <v>0</v>
      </c>
      <c r="G82" s="18">
        <f>MAX(0,MINUS(MINIFS(defense!$C$2:$C$3008,defense!$B$2:$B$3008,H$1,defense!$A$2:$A$3008,$A82),MAXIFS(tasks!$D$2:$D$21,tasks!$A$2:$A$21,H$1))/7)</f>
        <v>0</v>
      </c>
      <c r="H82" s="19">
        <f>F82*(6+4/(G82/2+1))*MAXIFS(tasks!$C$2:$C$21,tasks!$A$2:$A$21,H$1)/SUM(tasks!$C$2:$C$21)/10</f>
        <v>0</v>
      </c>
      <c r="I82" s="18">
        <f>MAXIFS(defense!$E$2:$E$3008,defense!$B$2:$B$3008,K$1,defense!$A$2:$A$3008,$A82)</f>
        <v>0</v>
      </c>
      <c r="J82" s="18">
        <f>MAX(0,MINUS(MINIFS(defense!$C$2:$C$3008,defense!$B$2:$B$3008,K$1,defense!$A$2:$A$3008,$A82),MAXIFS(tasks!$D$2:$D$21,tasks!$A$2:$A$21,K$1))/7)</f>
        <v>0</v>
      </c>
      <c r="K82" s="19">
        <f>I82*(6+4/(J82/2+1))*MAXIFS(tasks!$C$2:$C$21,tasks!$A$2:$A$21,K$1)/SUM(tasks!$C$2:$C$21)/10</f>
        <v>0</v>
      </c>
      <c r="L82" s="18">
        <f>MAXIFS(defense!$E$2:$E$3008,defense!$B$2:$B$3008,N$1,defense!$A$2:$A$3008,$A82)</f>
        <v>0</v>
      </c>
      <c r="M82" s="18">
        <f>MAX(0,MINUS(MINIFS(defense!$C$2:$C$3008,defense!$B$2:$B$3008,N$1,defense!$A$2:$A$3008,$A82),MAXIFS(tasks!$D$2:$D$21,tasks!$A$2:$A$21,N$1))/7)</f>
        <v>0</v>
      </c>
      <c r="N82" s="19">
        <f>L82*(6+4/(M82/2+1))*MAXIFS(tasks!$C$2:$C$21,tasks!$A$2:$A$21,N$1)/SUM(tasks!$C$2:$C$21)/10</f>
        <v>0</v>
      </c>
      <c r="O82" s="18">
        <f>MAXIFS(defense!$E$2:$E$3008,defense!$B$2:$B$3008,Q$1,defense!$A$2:$A$3008,$A82)</f>
        <v>0</v>
      </c>
      <c r="P82" s="18">
        <f>MAX(0,MINUS(MINIFS(defense!$C$2:$C$3008,defense!$B$2:$B$3008,Q$1,defense!$A$2:$A$3008,$A82),MAXIFS(tasks!$D$2:$D$21,tasks!$A$2:$A$21,Q$1))/7)</f>
        <v>0</v>
      </c>
      <c r="Q82" s="19">
        <f>O82*(6+4/(P82/2+1))*MAXIFS(tasks!$C$2:$C$21,tasks!$A$2:$A$21,Q$1)/SUM(tasks!$C$2:$C$21)/10</f>
        <v>0</v>
      </c>
      <c r="R82" s="18">
        <f>MAXIFS(defense!$E$2:$E$3008,defense!$B$2:$B$3008,T$1,defense!$A$2:$A$3008,$A82)</f>
        <v>0</v>
      </c>
      <c r="S82" s="18">
        <f>MAX(0,MINUS(MINIFS(defense!$C$2:$C$3008,defense!$B$2:$B$3008,T$1,defense!$A$2:$A$3008,$A82),MAXIFS(tasks!$D$2:$D$21,tasks!$A$2:$A$21,T$1))/7)</f>
        <v>0</v>
      </c>
      <c r="T82" s="19">
        <f>R82*(6+4/(S82/2+1))*MAXIFS(tasks!$C$2:$C$21,tasks!$A$2:$A$21,T$1)/SUM(tasks!$C$2:$C$21)/10</f>
        <v>0</v>
      </c>
      <c r="U82" s="18">
        <f>MAXIFS(defense!$E$2:$E$3008,defense!$B$2:$B$3008,W$1,defense!$A$2:$A$3008,$A82)</f>
        <v>0</v>
      </c>
      <c r="V82" s="18">
        <f>MAX(0,MINUS(MINIFS(defense!$C$2:$C$3008,defense!$B$2:$B$3008,W$1,defense!$A$2:$A$3008,$A82),MAXIFS(tasks!$D$2:$D$21,tasks!$A$2:$A$21,W$1))/7)</f>
        <v>0</v>
      </c>
      <c r="W82" s="18">
        <f>U82*(6+4/(V82/2+1))*MAXIFS(tasks!$C$2:$C$21,tasks!$A$2:$A$21,W$1)/SUM(tasks!$C$2:$C$21)/10</f>
        <v>0</v>
      </c>
      <c r="X82" s="20">
        <f t="shared" si="1"/>
        <v>0</v>
      </c>
    </row>
    <row r="83">
      <c r="A83" s="5" t="s">
        <v>92</v>
      </c>
      <c r="B83" s="6" t="s">
        <v>66</v>
      </c>
      <c r="C83" s="18">
        <f>MAXIFS(defense!$E$2:$E$3008,defense!$B$2:$B$3008,E$1,defense!$A$2:$A$3008,$A83)</f>
        <v>0</v>
      </c>
      <c r="D83" s="18">
        <f>MAX(0,MINUS(MINIFS(defense!$C$2:$C$3008,defense!$B$2:$B$3008,E$1,defense!$A$2:$A$3008,$A83),MAXIFS(tasks!$D$2:$D$21,tasks!$A$2:$A$21,E$1))/7)</f>
        <v>0</v>
      </c>
      <c r="E83" s="19">
        <f>C83*(6+4/(D83/2+1))*MAXIFS(tasks!$C$2:$C$21,tasks!$A$2:$A$21,E$1)/SUM(tasks!$C$2:$C$21)/10</f>
        <v>0</v>
      </c>
      <c r="F83" s="18">
        <f>MAXIFS(defense!$E$2:$E$3008,defense!$B$2:$B$3008,H$1,defense!$A$2:$A$3008,$A83)</f>
        <v>0</v>
      </c>
      <c r="G83" s="18">
        <f>MAX(0,MINUS(MINIFS(defense!$C$2:$C$3008,defense!$B$2:$B$3008,H$1,defense!$A$2:$A$3008,$A83),MAXIFS(tasks!$D$2:$D$21,tasks!$A$2:$A$21,H$1))/7)</f>
        <v>0</v>
      </c>
      <c r="H83" s="19">
        <f>F83*(6+4/(G83/2+1))*MAXIFS(tasks!$C$2:$C$21,tasks!$A$2:$A$21,H$1)/SUM(tasks!$C$2:$C$21)/10</f>
        <v>0</v>
      </c>
      <c r="I83" s="18">
        <f>MAXIFS(defense!$E$2:$E$3008,defense!$B$2:$B$3008,K$1,defense!$A$2:$A$3008,$A83)</f>
        <v>0</v>
      </c>
      <c r="J83" s="18">
        <f>MAX(0,MINUS(MINIFS(defense!$C$2:$C$3008,defense!$B$2:$B$3008,K$1,defense!$A$2:$A$3008,$A83),MAXIFS(tasks!$D$2:$D$21,tasks!$A$2:$A$21,K$1))/7)</f>
        <v>0</v>
      </c>
      <c r="K83" s="19">
        <f>I83*(6+4/(J83/2+1))*MAXIFS(tasks!$C$2:$C$21,tasks!$A$2:$A$21,K$1)/SUM(tasks!$C$2:$C$21)/10</f>
        <v>0</v>
      </c>
      <c r="L83" s="18">
        <f>MAXIFS(defense!$E$2:$E$3008,defense!$B$2:$B$3008,N$1,defense!$A$2:$A$3008,$A83)</f>
        <v>0</v>
      </c>
      <c r="M83" s="18">
        <f>MAX(0,MINUS(MINIFS(defense!$C$2:$C$3008,defense!$B$2:$B$3008,N$1,defense!$A$2:$A$3008,$A83),MAXIFS(tasks!$D$2:$D$21,tasks!$A$2:$A$21,N$1))/7)</f>
        <v>0</v>
      </c>
      <c r="N83" s="19">
        <f>L83*(6+4/(M83/2+1))*MAXIFS(tasks!$C$2:$C$21,tasks!$A$2:$A$21,N$1)/SUM(tasks!$C$2:$C$21)/10</f>
        <v>0</v>
      </c>
      <c r="O83" s="18">
        <f>MAXIFS(defense!$E$2:$E$3008,defense!$B$2:$B$3008,Q$1,defense!$A$2:$A$3008,$A83)</f>
        <v>0</v>
      </c>
      <c r="P83" s="18">
        <f>MAX(0,MINUS(MINIFS(defense!$C$2:$C$3008,defense!$B$2:$B$3008,Q$1,defense!$A$2:$A$3008,$A83),MAXIFS(tasks!$D$2:$D$21,tasks!$A$2:$A$21,Q$1))/7)</f>
        <v>0</v>
      </c>
      <c r="Q83" s="19">
        <f>O83*(6+4/(P83/2+1))*MAXIFS(tasks!$C$2:$C$21,tasks!$A$2:$A$21,Q$1)/SUM(tasks!$C$2:$C$21)/10</f>
        <v>0</v>
      </c>
      <c r="R83" s="18">
        <f>MAXIFS(defense!$E$2:$E$3008,defense!$B$2:$B$3008,T$1,defense!$A$2:$A$3008,$A83)</f>
        <v>0</v>
      </c>
      <c r="S83" s="18">
        <f>MAX(0,MINUS(MINIFS(defense!$C$2:$C$3008,defense!$B$2:$B$3008,T$1,defense!$A$2:$A$3008,$A83),MAXIFS(tasks!$D$2:$D$21,tasks!$A$2:$A$21,T$1))/7)</f>
        <v>0</v>
      </c>
      <c r="T83" s="19">
        <f>R83*(6+4/(S83/2+1))*MAXIFS(tasks!$C$2:$C$21,tasks!$A$2:$A$21,T$1)/SUM(tasks!$C$2:$C$21)/10</f>
        <v>0</v>
      </c>
      <c r="U83" s="18">
        <f>MAXIFS(defense!$E$2:$E$3008,defense!$B$2:$B$3008,W$1,defense!$A$2:$A$3008,$A83)</f>
        <v>0</v>
      </c>
      <c r="V83" s="18">
        <f>MAX(0,MINUS(MINIFS(defense!$C$2:$C$3008,defense!$B$2:$B$3008,W$1,defense!$A$2:$A$3008,$A83),MAXIFS(tasks!$D$2:$D$21,tasks!$A$2:$A$21,W$1))/7)</f>
        <v>0</v>
      </c>
      <c r="W83" s="18">
        <f>U83*(6+4/(V83/2+1))*MAXIFS(tasks!$C$2:$C$21,tasks!$A$2:$A$21,W$1)/SUM(tasks!$C$2:$C$21)/10</f>
        <v>0</v>
      </c>
      <c r="X83" s="20">
        <f t="shared" si="1"/>
        <v>0</v>
      </c>
    </row>
    <row r="84">
      <c r="A84" s="5" t="s">
        <v>93</v>
      </c>
      <c r="B84" s="6" t="s">
        <v>66</v>
      </c>
      <c r="C84" s="18">
        <f>MAXIFS(defense!$E$2:$E$3008,defense!$B$2:$B$3008,E$1,defense!$A$2:$A$3008,$A84)</f>
        <v>0</v>
      </c>
      <c r="D84" s="18">
        <f>MAX(0,MINUS(MINIFS(defense!$C$2:$C$3008,defense!$B$2:$B$3008,E$1,defense!$A$2:$A$3008,$A84),MAXIFS(tasks!$D$2:$D$21,tasks!$A$2:$A$21,E$1))/7)</f>
        <v>0</v>
      </c>
      <c r="E84" s="19">
        <f>C84*(6+4/(D84/2+1))*MAXIFS(tasks!$C$2:$C$21,tasks!$A$2:$A$21,E$1)/SUM(tasks!$C$2:$C$21)/10</f>
        <v>0</v>
      </c>
      <c r="F84" s="18">
        <f>MAXIFS(defense!$E$2:$E$3008,defense!$B$2:$B$3008,H$1,defense!$A$2:$A$3008,$A84)</f>
        <v>0</v>
      </c>
      <c r="G84" s="18">
        <f>MAX(0,MINUS(MINIFS(defense!$C$2:$C$3008,defense!$B$2:$B$3008,H$1,defense!$A$2:$A$3008,$A84),MAXIFS(tasks!$D$2:$D$21,tasks!$A$2:$A$21,H$1))/7)</f>
        <v>0</v>
      </c>
      <c r="H84" s="19">
        <f>F84*(6+4/(G84/2+1))*MAXIFS(tasks!$C$2:$C$21,tasks!$A$2:$A$21,H$1)/SUM(tasks!$C$2:$C$21)/10</f>
        <v>0</v>
      </c>
      <c r="I84" s="18">
        <f>MAXIFS(defense!$E$2:$E$3008,defense!$B$2:$B$3008,K$1,defense!$A$2:$A$3008,$A84)</f>
        <v>0</v>
      </c>
      <c r="J84" s="18">
        <f>MAX(0,MINUS(MINIFS(defense!$C$2:$C$3008,defense!$B$2:$B$3008,K$1,defense!$A$2:$A$3008,$A84),MAXIFS(tasks!$D$2:$D$21,tasks!$A$2:$A$21,K$1))/7)</f>
        <v>0</v>
      </c>
      <c r="K84" s="19">
        <f>I84*(6+4/(J84/2+1))*MAXIFS(tasks!$C$2:$C$21,tasks!$A$2:$A$21,K$1)/SUM(tasks!$C$2:$C$21)/10</f>
        <v>0</v>
      </c>
      <c r="L84" s="18">
        <f>MAXIFS(defense!$E$2:$E$3008,defense!$B$2:$B$3008,N$1,defense!$A$2:$A$3008,$A84)</f>
        <v>0</v>
      </c>
      <c r="M84" s="18">
        <f>MAX(0,MINUS(MINIFS(defense!$C$2:$C$3008,defense!$B$2:$B$3008,N$1,defense!$A$2:$A$3008,$A84),MAXIFS(tasks!$D$2:$D$21,tasks!$A$2:$A$21,N$1))/7)</f>
        <v>0</v>
      </c>
      <c r="N84" s="19">
        <f>L84*(6+4/(M84/2+1))*MAXIFS(tasks!$C$2:$C$21,tasks!$A$2:$A$21,N$1)/SUM(tasks!$C$2:$C$21)/10</f>
        <v>0</v>
      </c>
      <c r="O84" s="18">
        <f>MAXIFS(defense!$E$2:$E$3008,defense!$B$2:$B$3008,Q$1,defense!$A$2:$A$3008,$A84)</f>
        <v>0</v>
      </c>
      <c r="P84" s="18">
        <f>MAX(0,MINUS(MINIFS(defense!$C$2:$C$3008,defense!$B$2:$B$3008,Q$1,defense!$A$2:$A$3008,$A84),MAXIFS(tasks!$D$2:$D$21,tasks!$A$2:$A$21,Q$1))/7)</f>
        <v>0</v>
      </c>
      <c r="Q84" s="19">
        <f>O84*(6+4/(P84/2+1))*MAXIFS(tasks!$C$2:$C$21,tasks!$A$2:$A$21,Q$1)/SUM(tasks!$C$2:$C$21)/10</f>
        <v>0</v>
      </c>
      <c r="R84" s="18">
        <f>MAXIFS(defense!$E$2:$E$3008,defense!$B$2:$B$3008,T$1,defense!$A$2:$A$3008,$A84)</f>
        <v>0</v>
      </c>
      <c r="S84" s="18">
        <f>MAX(0,MINUS(MINIFS(defense!$C$2:$C$3008,defense!$B$2:$B$3008,T$1,defense!$A$2:$A$3008,$A84),MAXIFS(tasks!$D$2:$D$21,tasks!$A$2:$A$21,T$1))/7)</f>
        <v>0</v>
      </c>
      <c r="T84" s="19">
        <f>R84*(6+4/(S84/2+1))*MAXIFS(tasks!$C$2:$C$21,tasks!$A$2:$A$21,T$1)/SUM(tasks!$C$2:$C$21)/10</f>
        <v>0</v>
      </c>
      <c r="U84" s="18">
        <f>MAXIFS(defense!$E$2:$E$3008,defense!$B$2:$B$3008,W$1,defense!$A$2:$A$3008,$A84)</f>
        <v>0</v>
      </c>
      <c r="V84" s="18">
        <f>MAX(0,MINUS(MINIFS(defense!$C$2:$C$3008,defense!$B$2:$B$3008,W$1,defense!$A$2:$A$3008,$A84),MAXIFS(tasks!$D$2:$D$21,tasks!$A$2:$A$21,W$1))/7)</f>
        <v>0</v>
      </c>
      <c r="W84" s="18">
        <f>U84*(6+4/(V84/2+1))*MAXIFS(tasks!$C$2:$C$21,tasks!$A$2:$A$21,W$1)/SUM(tasks!$C$2:$C$21)/10</f>
        <v>0</v>
      </c>
      <c r="X84" s="20">
        <f t="shared" si="1"/>
        <v>0</v>
      </c>
    </row>
    <row r="85">
      <c r="A85" s="5" t="s">
        <v>94</v>
      </c>
      <c r="B85" s="6" t="s">
        <v>66</v>
      </c>
      <c r="C85" s="18">
        <f>MAXIFS(defense!$E$2:$E$3008,defense!$B$2:$B$3008,E$1,defense!$A$2:$A$3008,$A85)</f>
        <v>100</v>
      </c>
      <c r="D85" s="18">
        <f>MAX(0,MINUS(MINIFS(defense!$C$2:$C$3008,defense!$B$2:$B$3008,E$1,defense!$A$2:$A$3008,$A85),MAXIFS(tasks!$D$2:$D$21,tasks!$A$2:$A$21,E$1))/7)</f>
        <v>0</v>
      </c>
      <c r="E85" s="19">
        <f>C85*(6+4/(D85/2+1))*MAXIFS(tasks!$C$2:$C$21,tasks!$A$2:$A$21,E$1)/SUM(tasks!$C$2:$C$21)/10</f>
        <v>14.28571429</v>
      </c>
      <c r="F85" s="18">
        <f>MAXIFS(defense!$E$2:$E$3008,defense!$B$2:$B$3008,H$1,defense!$A$2:$A$3008,$A85)</f>
        <v>100</v>
      </c>
      <c r="G85" s="18">
        <f>MAX(0,MINUS(MINIFS(defense!$C$2:$C$3008,defense!$B$2:$B$3008,H$1,defense!$A$2:$A$3008,$A85),MAXIFS(tasks!$D$2:$D$21,tasks!$A$2:$A$21,H$1))/7)</f>
        <v>0</v>
      </c>
      <c r="H85" s="19">
        <f>F85*(6+4/(G85/2+1))*MAXIFS(tasks!$C$2:$C$21,tasks!$A$2:$A$21,H$1)/SUM(tasks!$C$2:$C$21)/10</f>
        <v>14.28571429</v>
      </c>
      <c r="I85" s="18">
        <f>MAXIFS(defense!$E$2:$E$3008,defense!$B$2:$B$3008,K$1,defense!$A$2:$A$3008,$A85)</f>
        <v>0</v>
      </c>
      <c r="J85" s="18">
        <f>MAX(0,MINUS(MINIFS(defense!$C$2:$C$3008,defense!$B$2:$B$3008,K$1,defense!$A$2:$A$3008,$A85),MAXIFS(tasks!$D$2:$D$21,tasks!$A$2:$A$21,K$1))/7)</f>
        <v>0</v>
      </c>
      <c r="K85" s="19">
        <f>I85*(6+4/(J85/2+1))*MAXIFS(tasks!$C$2:$C$21,tasks!$A$2:$A$21,K$1)/SUM(tasks!$C$2:$C$21)/10</f>
        <v>0</v>
      </c>
      <c r="L85" s="18">
        <f>MAXIFS(defense!$E$2:$E$3008,defense!$B$2:$B$3008,N$1,defense!$A$2:$A$3008,$A85)</f>
        <v>0</v>
      </c>
      <c r="M85" s="18">
        <f>MAX(0,MINUS(MINIFS(defense!$C$2:$C$3008,defense!$B$2:$B$3008,N$1,defense!$A$2:$A$3008,$A85),MAXIFS(tasks!$D$2:$D$21,tasks!$A$2:$A$21,N$1))/7)</f>
        <v>0</v>
      </c>
      <c r="N85" s="19">
        <f>L85*(6+4/(M85/2+1))*MAXIFS(tasks!$C$2:$C$21,tasks!$A$2:$A$21,N$1)/SUM(tasks!$C$2:$C$21)/10</f>
        <v>0</v>
      </c>
      <c r="O85" s="18">
        <f>MAXIFS(defense!$E$2:$E$3008,defense!$B$2:$B$3008,Q$1,defense!$A$2:$A$3008,$A85)</f>
        <v>0</v>
      </c>
      <c r="P85" s="18">
        <f>MAX(0,MINUS(MINIFS(defense!$C$2:$C$3008,defense!$B$2:$B$3008,Q$1,defense!$A$2:$A$3008,$A85),MAXIFS(tasks!$D$2:$D$21,tasks!$A$2:$A$21,Q$1))/7)</f>
        <v>0</v>
      </c>
      <c r="Q85" s="19">
        <f>O85*(6+4/(P85/2+1))*MAXIFS(tasks!$C$2:$C$21,tasks!$A$2:$A$21,Q$1)/SUM(tasks!$C$2:$C$21)/10</f>
        <v>0</v>
      </c>
      <c r="R85" s="18">
        <f>MAXIFS(defense!$E$2:$E$3008,defense!$B$2:$B$3008,T$1,defense!$A$2:$A$3008,$A85)</f>
        <v>0</v>
      </c>
      <c r="S85" s="18">
        <f>MAX(0,MINUS(MINIFS(defense!$C$2:$C$3008,defense!$B$2:$B$3008,T$1,defense!$A$2:$A$3008,$A85),MAXIFS(tasks!$D$2:$D$21,tasks!$A$2:$A$21,T$1))/7)</f>
        <v>0</v>
      </c>
      <c r="T85" s="19">
        <f>R85*(6+4/(S85/2+1))*MAXIFS(tasks!$C$2:$C$21,tasks!$A$2:$A$21,T$1)/SUM(tasks!$C$2:$C$21)/10</f>
        <v>0</v>
      </c>
      <c r="U85" s="18">
        <f>MAXIFS(defense!$E$2:$E$3008,defense!$B$2:$B$3008,W$1,defense!$A$2:$A$3008,$A85)</f>
        <v>0</v>
      </c>
      <c r="V85" s="18">
        <f>MAX(0,MINUS(MINIFS(defense!$C$2:$C$3008,defense!$B$2:$B$3008,W$1,defense!$A$2:$A$3008,$A85),MAXIFS(tasks!$D$2:$D$21,tasks!$A$2:$A$21,W$1))/7)</f>
        <v>0</v>
      </c>
      <c r="W85" s="18">
        <f>U85*(6+4/(V85/2+1))*MAXIFS(tasks!$C$2:$C$21,tasks!$A$2:$A$21,W$1)/SUM(tasks!$C$2:$C$21)/10</f>
        <v>0</v>
      </c>
      <c r="X85" s="20">
        <f t="shared" si="1"/>
        <v>28.57142857</v>
      </c>
    </row>
    <row r="86">
      <c r="A86" s="5" t="s">
        <v>95</v>
      </c>
      <c r="B86" s="6" t="s">
        <v>66</v>
      </c>
      <c r="C86" s="18">
        <f>MAXIFS(defense!$E$2:$E$3008,defense!$B$2:$B$3008,E$1,defense!$A$2:$A$3008,$A86)</f>
        <v>100</v>
      </c>
      <c r="D86" s="18">
        <f>MAX(0,MINUS(MINIFS(defense!$C$2:$C$3008,defense!$B$2:$B$3008,E$1,defense!$A$2:$A$3008,$A86),MAXIFS(tasks!$D$2:$D$21,tasks!$A$2:$A$21,E$1))/7)</f>
        <v>0</v>
      </c>
      <c r="E86" s="19">
        <f>C86*(6+4/(D86/2+1))*MAXIFS(tasks!$C$2:$C$21,tasks!$A$2:$A$21,E$1)/SUM(tasks!$C$2:$C$21)/10</f>
        <v>14.28571429</v>
      </c>
      <c r="F86" s="18">
        <f>MAXIFS(defense!$E$2:$E$3008,defense!$B$2:$B$3008,H$1,defense!$A$2:$A$3008,$A86)</f>
        <v>100</v>
      </c>
      <c r="G86" s="18">
        <f>MAX(0,MINUS(MINIFS(defense!$C$2:$C$3008,defense!$B$2:$B$3008,H$1,defense!$A$2:$A$3008,$A86),MAXIFS(tasks!$D$2:$D$21,tasks!$A$2:$A$21,H$1))/7)</f>
        <v>0</v>
      </c>
      <c r="H86" s="19">
        <f>F86*(6+4/(G86/2+1))*MAXIFS(tasks!$C$2:$C$21,tasks!$A$2:$A$21,H$1)/SUM(tasks!$C$2:$C$21)/10</f>
        <v>14.28571429</v>
      </c>
      <c r="I86" s="18">
        <f>MAXIFS(defense!$E$2:$E$3008,defense!$B$2:$B$3008,K$1,defense!$A$2:$A$3008,$A86)</f>
        <v>0</v>
      </c>
      <c r="J86" s="18">
        <f>MAX(0,MINUS(MINIFS(defense!$C$2:$C$3008,defense!$B$2:$B$3008,K$1,defense!$A$2:$A$3008,$A86),MAXIFS(tasks!$D$2:$D$21,tasks!$A$2:$A$21,K$1))/7)</f>
        <v>0</v>
      </c>
      <c r="K86" s="19">
        <f>I86*(6+4/(J86/2+1))*MAXIFS(tasks!$C$2:$C$21,tasks!$A$2:$A$21,K$1)/SUM(tasks!$C$2:$C$21)/10</f>
        <v>0</v>
      </c>
      <c r="L86" s="18">
        <f>MAXIFS(defense!$E$2:$E$3008,defense!$B$2:$B$3008,N$1,defense!$A$2:$A$3008,$A86)</f>
        <v>0</v>
      </c>
      <c r="M86" s="18">
        <f>MAX(0,MINUS(MINIFS(defense!$C$2:$C$3008,defense!$B$2:$B$3008,N$1,defense!$A$2:$A$3008,$A86),MAXIFS(tasks!$D$2:$D$21,tasks!$A$2:$A$21,N$1))/7)</f>
        <v>0</v>
      </c>
      <c r="N86" s="19">
        <f>L86*(6+4/(M86/2+1))*MAXIFS(tasks!$C$2:$C$21,tasks!$A$2:$A$21,N$1)/SUM(tasks!$C$2:$C$21)/10</f>
        <v>0</v>
      </c>
      <c r="O86" s="18">
        <f>MAXIFS(defense!$E$2:$E$3008,defense!$B$2:$B$3008,Q$1,defense!$A$2:$A$3008,$A86)</f>
        <v>0</v>
      </c>
      <c r="P86" s="18">
        <f>MAX(0,MINUS(MINIFS(defense!$C$2:$C$3008,defense!$B$2:$B$3008,Q$1,defense!$A$2:$A$3008,$A86),MAXIFS(tasks!$D$2:$D$21,tasks!$A$2:$A$21,Q$1))/7)</f>
        <v>0</v>
      </c>
      <c r="Q86" s="19">
        <f>O86*(6+4/(P86/2+1))*MAXIFS(tasks!$C$2:$C$21,tasks!$A$2:$A$21,Q$1)/SUM(tasks!$C$2:$C$21)/10</f>
        <v>0</v>
      </c>
      <c r="R86" s="18">
        <f>MAXIFS(defense!$E$2:$E$3008,defense!$B$2:$B$3008,T$1,defense!$A$2:$A$3008,$A86)</f>
        <v>0</v>
      </c>
      <c r="S86" s="18">
        <f>MAX(0,MINUS(MINIFS(defense!$C$2:$C$3008,defense!$B$2:$B$3008,T$1,defense!$A$2:$A$3008,$A86),MAXIFS(tasks!$D$2:$D$21,tasks!$A$2:$A$21,T$1))/7)</f>
        <v>0</v>
      </c>
      <c r="T86" s="19">
        <f>R86*(6+4/(S86/2+1))*MAXIFS(tasks!$C$2:$C$21,tasks!$A$2:$A$21,T$1)/SUM(tasks!$C$2:$C$21)/10</f>
        <v>0</v>
      </c>
      <c r="U86" s="18">
        <f>MAXIFS(defense!$E$2:$E$3008,defense!$B$2:$B$3008,W$1,defense!$A$2:$A$3008,$A86)</f>
        <v>0</v>
      </c>
      <c r="V86" s="18">
        <f>MAX(0,MINUS(MINIFS(defense!$C$2:$C$3008,defense!$B$2:$B$3008,W$1,defense!$A$2:$A$3008,$A86),MAXIFS(tasks!$D$2:$D$21,tasks!$A$2:$A$21,W$1))/7)</f>
        <v>0</v>
      </c>
      <c r="W86" s="18">
        <f>U86*(6+4/(V86/2+1))*MAXIFS(tasks!$C$2:$C$21,tasks!$A$2:$A$21,W$1)/SUM(tasks!$C$2:$C$21)/10</f>
        <v>0</v>
      </c>
      <c r="X86" s="20">
        <f t="shared" si="1"/>
        <v>28.57142857</v>
      </c>
    </row>
    <row r="87">
      <c r="A87" s="5" t="s">
        <v>96</v>
      </c>
      <c r="B87" s="6" t="s">
        <v>66</v>
      </c>
      <c r="C87" s="18">
        <f>MAXIFS(defense!$E$2:$E$3008,defense!$B$2:$B$3008,E$1,defense!$A$2:$A$3008,$A87)</f>
        <v>0</v>
      </c>
      <c r="D87" s="18">
        <f>MAX(0,MINUS(MINIFS(defense!$C$2:$C$3008,defense!$B$2:$B$3008,E$1,defense!$A$2:$A$3008,$A87),MAXIFS(tasks!$D$2:$D$21,tasks!$A$2:$A$21,E$1))/7)</f>
        <v>0</v>
      </c>
      <c r="E87" s="19">
        <f>C87*(6+4/(D87/2+1))*MAXIFS(tasks!$C$2:$C$21,tasks!$A$2:$A$21,E$1)/SUM(tasks!$C$2:$C$21)/10</f>
        <v>0</v>
      </c>
      <c r="F87" s="18">
        <f>MAXIFS(defense!$E$2:$E$3008,defense!$B$2:$B$3008,H$1,defense!$A$2:$A$3008,$A87)</f>
        <v>0</v>
      </c>
      <c r="G87" s="18">
        <f>MAX(0,MINUS(MINIFS(defense!$C$2:$C$3008,defense!$B$2:$B$3008,H$1,defense!$A$2:$A$3008,$A87),MAXIFS(tasks!$D$2:$D$21,tasks!$A$2:$A$21,H$1))/7)</f>
        <v>0</v>
      </c>
      <c r="H87" s="19">
        <f>F87*(6+4/(G87/2+1))*MAXIFS(tasks!$C$2:$C$21,tasks!$A$2:$A$21,H$1)/SUM(tasks!$C$2:$C$21)/10</f>
        <v>0</v>
      </c>
      <c r="I87" s="18">
        <f>MAXIFS(defense!$E$2:$E$3008,defense!$B$2:$B$3008,K$1,defense!$A$2:$A$3008,$A87)</f>
        <v>0</v>
      </c>
      <c r="J87" s="18">
        <f>MAX(0,MINUS(MINIFS(defense!$C$2:$C$3008,defense!$B$2:$B$3008,K$1,defense!$A$2:$A$3008,$A87),MAXIFS(tasks!$D$2:$D$21,tasks!$A$2:$A$21,K$1))/7)</f>
        <v>0</v>
      </c>
      <c r="K87" s="19">
        <f>I87*(6+4/(J87/2+1))*MAXIFS(tasks!$C$2:$C$21,tasks!$A$2:$A$21,K$1)/SUM(tasks!$C$2:$C$21)/10</f>
        <v>0</v>
      </c>
      <c r="L87" s="18">
        <f>MAXIFS(defense!$E$2:$E$3008,defense!$B$2:$B$3008,N$1,defense!$A$2:$A$3008,$A87)</f>
        <v>0</v>
      </c>
      <c r="M87" s="18">
        <f>MAX(0,MINUS(MINIFS(defense!$C$2:$C$3008,defense!$B$2:$B$3008,N$1,defense!$A$2:$A$3008,$A87),MAXIFS(tasks!$D$2:$D$21,tasks!$A$2:$A$21,N$1))/7)</f>
        <v>0</v>
      </c>
      <c r="N87" s="19">
        <f>L87*(6+4/(M87/2+1))*MAXIFS(tasks!$C$2:$C$21,tasks!$A$2:$A$21,N$1)/SUM(tasks!$C$2:$C$21)/10</f>
        <v>0</v>
      </c>
      <c r="O87" s="18">
        <f>MAXIFS(defense!$E$2:$E$3008,defense!$B$2:$B$3008,Q$1,defense!$A$2:$A$3008,$A87)</f>
        <v>0</v>
      </c>
      <c r="P87" s="18">
        <f>MAX(0,MINUS(MINIFS(defense!$C$2:$C$3008,defense!$B$2:$B$3008,Q$1,defense!$A$2:$A$3008,$A87),MAXIFS(tasks!$D$2:$D$21,tasks!$A$2:$A$21,Q$1))/7)</f>
        <v>0</v>
      </c>
      <c r="Q87" s="19">
        <f>O87*(6+4/(P87/2+1))*MAXIFS(tasks!$C$2:$C$21,tasks!$A$2:$A$21,Q$1)/SUM(tasks!$C$2:$C$21)/10</f>
        <v>0</v>
      </c>
      <c r="R87" s="18">
        <f>MAXIFS(defense!$E$2:$E$3008,defense!$B$2:$B$3008,T$1,defense!$A$2:$A$3008,$A87)</f>
        <v>0</v>
      </c>
      <c r="S87" s="18">
        <f>MAX(0,MINUS(MINIFS(defense!$C$2:$C$3008,defense!$B$2:$B$3008,T$1,defense!$A$2:$A$3008,$A87),MAXIFS(tasks!$D$2:$D$21,tasks!$A$2:$A$21,T$1))/7)</f>
        <v>0</v>
      </c>
      <c r="T87" s="19">
        <f>R87*(6+4/(S87/2+1))*MAXIFS(tasks!$C$2:$C$21,tasks!$A$2:$A$21,T$1)/SUM(tasks!$C$2:$C$21)/10</f>
        <v>0</v>
      </c>
      <c r="U87" s="18">
        <f>MAXIFS(defense!$E$2:$E$3008,defense!$B$2:$B$3008,W$1,defense!$A$2:$A$3008,$A87)</f>
        <v>0</v>
      </c>
      <c r="V87" s="18">
        <f>MAX(0,MINUS(MINIFS(defense!$C$2:$C$3008,defense!$B$2:$B$3008,W$1,defense!$A$2:$A$3008,$A87),MAXIFS(tasks!$D$2:$D$21,tasks!$A$2:$A$21,W$1))/7)</f>
        <v>0</v>
      </c>
      <c r="W87" s="18">
        <f>U87*(6+4/(V87/2+1))*MAXIFS(tasks!$C$2:$C$21,tasks!$A$2:$A$21,W$1)/SUM(tasks!$C$2:$C$21)/10</f>
        <v>0</v>
      </c>
      <c r="X87" s="20">
        <f t="shared" si="1"/>
        <v>0</v>
      </c>
    </row>
    <row r="88">
      <c r="A88" s="5" t="s">
        <v>97</v>
      </c>
      <c r="B88" s="6" t="s">
        <v>98</v>
      </c>
      <c r="C88" s="18">
        <f>MAXIFS(defense!$E$2:$E$3008,defense!$B$2:$B$3008,E$1,defense!$A$2:$A$3008,$A88)</f>
        <v>100</v>
      </c>
      <c r="D88" s="18">
        <f>MAX(0,MINUS(MINIFS(defense!$C$2:$C$3008,defense!$B$2:$B$3008,E$1,defense!$A$2:$A$3008,$A88),MAXIFS(tasks!$D$2:$D$21,tasks!$A$2:$A$21,E$1))/7)</f>
        <v>0</v>
      </c>
      <c r="E88" s="19">
        <f>C88*(6+4/(D88/2+1))*MAXIFS(tasks!$C$2:$C$21,tasks!$A$2:$A$21,E$1)/SUM(tasks!$C$2:$C$21)/10</f>
        <v>14.28571429</v>
      </c>
      <c r="F88" s="18">
        <f>MAXIFS(defense!$E$2:$E$3008,defense!$B$2:$B$3008,H$1,defense!$A$2:$A$3008,$A88)</f>
        <v>0</v>
      </c>
      <c r="G88" s="18">
        <f>MAX(0,MINUS(MINIFS(defense!$C$2:$C$3008,defense!$B$2:$B$3008,H$1,defense!$A$2:$A$3008,$A88),MAXIFS(tasks!$D$2:$D$21,tasks!$A$2:$A$21,H$1))/7)</f>
        <v>0</v>
      </c>
      <c r="H88" s="19">
        <f>F88*(6+4/(G88/2+1))*MAXIFS(tasks!$C$2:$C$21,tasks!$A$2:$A$21,H$1)/SUM(tasks!$C$2:$C$21)/10</f>
        <v>0</v>
      </c>
      <c r="I88" s="18">
        <f>MAXIFS(defense!$E$2:$E$3008,defense!$B$2:$B$3008,K$1,defense!$A$2:$A$3008,$A88)</f>
        <v>0</v>
      </c>
      <c r="J88" s="18">
        <f>MAX(0,MINUS(MINIFS(defense!$C$2:$C$3008,defense!$B$2:$B$3008,K$1,defense!$A$2:$A$3008,$A88),MAXIFS(tasks!$D$2:$D$21,tasks!$A$2:$A$21,K$1))/7)</f>
        <v>0</v>
      </c>
      <c r="K88" s="19">
        <f>I88*(6+4/(J88/2+1))*MAXIFS(tasks!$C$2:$C$21,tasks!$A$2:$A$21,K$1)/SUM(tasks!$C$2:$C$21)/10</f>
        <v>0</v>
      </c>
      <c r="L88" s="18">
        <f>MAXIFS(defense!$E$2:$E$3008,defense!$B$2:$B$3008,N$1,defense!$A$2:$A$3008,$A88)</f>
        <v>0</v>
      </c>
      <c r="M88" s="18">
        <f>MAX(0,MINUS(MINIFS(defense!$C$2:$C$3008,defense!$B$2:$B$3008,N$1,defense!$A$2:$A$3008,$A88),MAXIFS(tasks!$D$2:$D$21,tasks!$A$2:$A$21,N$1))/7)</f>
        <v>0</v>
      </c>
      <c r="N88" s="19">
        <f>L88*(6+4/(M88/2+1))*MAXIFS(tasks!$C$2:$C$21,tasks!$A$2:$A$21,N$1)/SUM(tasks!$C$2:$C$21)/10</f>
        <v>0</v>
      </c>
      <c r="O88" s="18">
        <f>MAXIFS(defense!$E$2:$E$3008,defense!$B$2:$B$3008,Q$1,defense!$A$2:$A$3008,$A88)</f>
        <v>0</v>
      </c>
      <c r="P88" s="18">
        <f>MAX(0,MINUS(MINIFS(defense!$C$2:$C$3008,defense!$B$2:$B$3008,Q$1,defense!$A$2:$A$3008,$A88),MAXIFS(tasks!$D$2:$D$21,tasks!$A$2:$A$21,Q$1))/7)</f>
        <v>0</v>
      </c>
      <c r="Q88" s="19">
        <f>O88*(6+4/(P88/2+1))*MAXIFS(tasks!$C$2:$C$21,tasks!$A$2:$A$21,Q$1)/SUM(tasks!$C$2:$C$21)/10</f>
        <v>0</v>
      </c>
      <c r="R88" s="18">
        <f>MAXIFS(defense!$E$2:$E$3008,defense!$B$2:$B$3008,T$1,defense!$A$2:$A$3008,$A88)</f>
        <v>0</v>
      </c>
      <c r="S88" s="18">
        <f>MAX(0,MINUS(MINIFS(defense!$C$2:$C$3008,defense!$B$2:$B$3008,T$1,defense!$A$2:$A$3008,$A88),MAXIFS(tasks!$D$2:$D$21,tasks!$A$2:$A$21,T$1))/7)</f>
        <v>0</v>
      </c>
      <c r="T88" s="19">
        <f>R88*(6+4/(S88/2+1))*MAXIFS(tasks!$C$2:$C$21,tasks!$A$2:$A$21,T$1)/SUM(tasks!$C$2:$C$21)/10</f>
        <v>0</v>
      </c>
      <c r="U88" s="18">
        <f>MAXIFS(defense!$E$2:$E$3008,defense!$B$2:$B$3008,W$1,defense!$A$2:$A$3008,$A88)</f>
        <v>0</v>
      </c>
      <c r="V88" s="18">
        <f>MAX(0,MINUS(MINIFS(defense!$C$2:$C$3008,defense!$B$2:$B$3008,W$1,defense!$A$2:$A$3008,$A88),MAXIFS(tasks!$D$2:$D$21,tasks!$A$2:$A$21,W$1))/7)</f>
        <v>0</v>
      </c>
      <c r="W88" s="18">
        <f>U88*(6+4/(V88/2+1))*MAXIFS(tasks!$C$2:$C$21,tasks!$A$2:$A$21,W$1)/SUM(tasks!$C$2:$C$21)/10</f>
        <v>0</v>
      </c>
      <c r="X88" s="20">
        <f t="shared" si="1"/>
        <v>14.28571429</v>
      </c>
    </row>
    <row r="89">
      <c r="A89" s="5" t="s">
        <v>99</v>
      </c>
      <c r="B89" s="6" t="s">
        <v>98</v>
      </c>
      <c r="C89" s="18">
        <f>MAXIFS(defense!$E$2:$E$3008,defense!$B$2:$B$3008,E$1,defense!$A$2:$A$3008,$A89)</f>
        <v>0</v>
      </c>
      <c r="D89" s="18">
        <f>MAX(0,MINUS(MINIFS(defense!$C$2:$C$3008,defense!$B$2:$B$3008,E$1,defense!$A$2:$A$3008,$A89),MAXIFS(tasks!$D$2:$D$21,tasks!$A$2:$A$21,E$1))/7)</f>
        <v>0</v>
      </c>
      <c r="E89" s="19">
        <f>C89*(6+4/(D89/2+1))*MAXIFS(tasks!$C$2:$C$21,tasks!$A$2:$A$21,E$1)/SUM(tasks!$C$2:$C$21)/10</f>
        <v>0</v>
      </c>
      <c r="F89" s="18">
        <f>MAXIFS(defense!$E$2:$E$3008,defense!$B$2:$B$3008,H$1,defense!$A$2:$A$3008,$A89)</f>
        <v>0</v>
      </c>
      <c r="G89" s="18">
        <f>MAX(0,MINUS(MINIFS(defense!$C$2:$C$3008,defense!$B$2:$B$3008,H$1,defense!$A$2:$A$3008,$A89),MAXIFS(tasks!$D$2:$D$21,tasks!$A$2:$A$21,H$1))/7)</f>
        <v>0</v>
      </c>
      <c r="H89" s="19">
        <f>F89*(6+4/(G89/2+1))*MAXIFS(tasks!$C$2:$C$21,tasks!$A$2:$A$21,H$1)/SUM(tasks!$C$2:$C$21)/10</f>
        <v>0</v>
      </c>
      <c r="I89" s="18">
        <f>MAXIFS(defense!$E$2:$E$3008,defense!$B$2:$B$3008,K$1,defense!$A$2:$A$3008,$A89)</f>
        <v>0</v>
      </c>
      <c r="J89" s="18">
        <f>MAX(0,MINUS(MINIFS(defense!$C$2:$C$3008,defense!$B$2:$B$3008,K$1,defense!$A$2:$A$3008,$A89),MAXIFS(tasks!$D$2:$D$21,tasks!$A$2:$A$21,K$1))/7)</f>
        <v>0</v>
      </c>
      <c r="K89" s="19">
        <f>I89*(6+4/(J89/2+1))*MAXIFS(tasks!$C$2:$C$21,tasks!$A$2:$A$21,K$1)/SUM(tasks!$C$2:$C$21)/10</f>
        <v>0</v>
      </c>
      <c r="L89" s="18">
        <f>MAXIFS(defense!$E$2:$E$3008,defense!$B$2:$B$3008,N$1,defense!$A$2:$A$3008,$A89)</f>
        <v>0</v>
      </c>
      <c r="M89" s="18">
        <f>MAX(0,MINUS(MINIFS(defense!$C$2:$C$3008,defense!$B$2:$B$3008,N$1,defense!$A$2:$A$3008,$A89),MAXIFS(tasks!$D$2:$D$21,tasks!$A$2:$A$21,N$1))/7)</f>
        <v>0</v>
      </c>
      <c r="N89" s="19">
        <f>L89*(6+4/(M89/2+1))*MAXIFS(tasks!$C$2:$C$21,tasks!$A$2:$A$21,N$1)/SUM(tasks!$C$2:$C$21)/10</f>
        <v>0</v>
      </c>
      <c r="O89" s="18">
        <f>MAXIFS(defense!$E$2:$E$3008,defense!$B$2:$B$3008,Q$1,defense!$A$2:$A$3008,$A89)</f>
        <v>0</v>
      </c>
      <c r="P89" s="18">
        <f>MAX(0,MINUS(MINIFS(defense!$C$2:$C$3008,defense!$B$2:$B$3008,Q$1,defense!$A$2:$A$3008,$A89),MAXIFS(tasks!$D$2:$D$21,tasks!$A$2:$A$21,Q$1))/7)</f>
        <v>0</v>
      </c>
      <c r="Q89" s="19">
        <f>O89*(6+4/(P89/2+1))*MAXIFS(tasks!$C$2:$C$21,tasks!$A$2:$A$21,Q$1)/SUM(tasks!$C$2:$C$21)/10</f>
        <v>0</v>
      </c>
      <c r="R89" s="18">
        <f>MAXIFS(defense!$E$2:$E$3008,defense!$B$2:$B$3008,T$1,defense!$A$2:$A$3008,$A89)</f>
        <v>0</v>
      </c>
      <c r="S89" s="18">
        <f>MAX(0,MINUS(MINIFS(defense!$C$2:$C$3008,defense!$B$2:$B$3008,T$1,defense!$A$2:$A$3008,$A89),MAXIFS(tasks!$D$2:$D$21,tasks!$A$2:$A$21,T$1))/7)</f>
        <v>0</v>
      </c>
      <c r="T89" s="19">
        <f>R89*(6+4/(S89/2+1))*MAXIFS(tasks!$C$2:$C$21,tasks!$A$2:$A$21,T$1)/SUM(tasks!$C$2:$C$21)/10</f>
        <v>0</v>
      </c>
      <c r="U89" s="18">
        <f>MAXIFS(defense!$E$2:$E$3008,defense!$B$2:$B$3008,W$1,defense!$A$2:$A$3008,$A89)</f>
        <v>0</v>
      </c>
      <c r="V89" s="18">
        <f>MAX(0,MINUS(MINIFS(defense!$C$2:$C$3008,defense!$B$2:$B$3008,W$1,defense!$A$2:$A$3008,$A89),MAXIFS(tasks!$D$2:$D$21,tasks!$A$2:$A$21,W$1))/7)</f>
        <v>0</v>
      </c>
      <c r="W89" s="18">
        <f>U89*(6+4/(V89/2+1))*MAXIFS(tasks!$C$2:$C$21,tasks!$A$2:$A$21,W$1)/SUM(tasks!$C$2:$C$21)/10</f>
        <v>0</v>
      </c>
      <c r="X89" s="20">
        <f t="shared" si="1"/>
        <v>0</v>
      </c>
    </row>
    <row r="90">
      <c r="A90" s="5" t="s">
        <v>100</v>
      </c>
      <c r="B90" s="6" t="s">
        <v>98</v>
      </c>
      <c r="C90" s="18">
        <f>MAXIFS(defense!$E$2:$E$3008,defense!$B$2:$B$3008,E$1,defense!$A$2:$A$3008,$A90)</f>
        <v>0</v>
      </c>
      <c r="D90" s="18">
        <f>MAX(0,MINUS(MINIFS(defense!$C$2:$C$3008,defense!$B$2:$B$3008,E$1,defense!$A$2:$A$3008,$A90),MAXIFS(tasks!$D$2:$D$21,tasks!$A$2:$A$21,E$1))/7)</f>
        <v>0</v>
      </c>
      <c r="E90" s="19">
        <f>C90*(6+4/(D90/2+1))*MAXIFS(tasks!$C$2:$C$21,tasks!$A$2:$A$21,E$1)/SUM(tasks!$C$2:$C$21)/10</f>
        <v>0</v>
      </c>
      <c r="F90" s="18">
        <f>MAXIFS(defense!$E$2:$E$3008,defense!$B$2:$B$3008,H$1,defense!$A$2:$A$3008,$A90)</f>
        <v>0</v>
      </c>
      <c r="G90" s="18">
        <f>MAX(0,MINUS(MINIFS(defense!$C$2:$C$3008,defense!$B$2:$B$3008,H$1,defense!$A$2:$A$3008,$A90),MAXIFS(tasks!$D$2:$D$21,tasks!$A$2:$A$21,H$1))/7)</f>
        <v>0</v>
      </c>
      <c r="H90" s="19">
        <f>F90*(6+4/(G90/2+1))*MAXIFS(tasks!$C$2:$C$21,tasks!$A$2:$A$21,H$1)/SUM(tasks!$C$2:$C$21)/10</f>
        <v>0</v>
      </c>
      <c r="I90" s="18">
        <f>MAXIFS(defense!$E$2:$E$3008,defense!$B$2:$B$3008,K$1,defense!$A$2:$A$3008,$A90)</f>
        <v>0</v>
      </c>
      <c r="J90" s="18">
        <f>MAX(0,MINUS(MINIFS(defense!$C$2:$C$3008,defense!$B$2:$B$3008,K$1,defense!$A$2:$A$3008,$A90),MAXIFS(tasks!$D$2:$D$21,tasks!$A$2:$A$21,K$1))/7)</f>
        <v>0</v>
      </c>
      <c r="K90" s="19">
        <f>I90*(6+4/(J90/2+1))*MAXIFS(tasks!$C$2:$C$21,tasks!$A$2:$A$21,K$1)/SUM(tasks!$C$2:$C$21)/10</f>
        <v>0</v>
      </c>
      <c r="L90" s="18">
        <f>MAXIFS(defense!$E$2:$E$3008,defense!$B$2:$B$3008,N$1,defense!$A$2:$A$3008,$A90)</f>
        <v>0</v>
      </c>
      <c r="M90" s="18">
        <f>MAX(0,MINUS(MINIFS(defense!$C$2:$C$3008,defense!$B$2:$B$3008,N$1,defense!$A$2:$A$3008,$A90),MAXIFS(tasks!$D$2:$D$21,tasks!$A$2:$A$21,N$1))/7)</f>
        <v>0</v>
      </c>
      <c r="N90" s="19">
        <f>L90*(6+4/(M90/2+1))*MAXIFS(tasks!$C$2:$C$21,tasks!$A$2:$A$21,N$1)/SUM(tasks!$C$2:$C$21)/10</f>
        <v>0</v>
      </c>
      <c r="O90" s="18">
        <f>MAXIFS(defense!$E$2:$E$3008,defense!$B$2:$B$3008,Q$1,defense!$A$2:$A$3008,$A90)</f>
        <v>0</v>
      </c>
      <c r="P90" s="18">
        <f>MAX(0,MINUS(MINIFS(defense!$C$2:$C$3008,defense!$B$2:$B$3008,Q$1,defense!$A$2:$A$3008,$A90),MAXIFS(tasks!$D$2:$D$21,tasks!$A$2:$A$21,Q$1))/7)</f>
        <v>0</v>
      </c>
      <c r="Q90" s="19">
        <f>O90*(6+4/(P90/2+1))*MAXIFS(tasks!$C$2:$C$21,tasks!$A$2:$A$21,Q$1)/SUM(tasks!$C$2:$C$21)/10</f>
        <v>0</v>
      </c>
      <c r="R90" s="18">
        <f>MAXIFS(defense!$E$2:$E$3008,defense!$B$2:$B$3008,T$1,defense!$A$2:$A$3008,$A90)</f>
        <v>0</v>
      </c>
      <c r="S90" s="18">
        <f>MAX(0,MINUS(MINIFS(defense!$C$2:$C$3008,defense!$B$2:$B$3008,T$1,defense!$A$2:$A$3008,$A90),MAXIFS(tasks!$D$2:$D$21,tasks!$A$2:$A$21,T$1))/7)</f>
        <v>0</v>
      </c>
      <c r="T90" s="19">
        <f>R90*(6+4/(S90/2+1))*MAXIFS(tasks!$C$2:$C$21,tasks!$A$2:$A$21,T$1)/SUM(tasks!$C$2:$C$21)/10</f>
        <v>0</v>
      </c>
      <c r="U90" s="18">
        <f>MAXIFS(defense!$E$2:$E$3008,defense!$B$2:$B$3008,W$1,defense!$A$2:$A$3008,$A90)</f>
        <v>0</v>
      </c>
      <c r="V90" s="18">
        <f>MAX(0,MINUS(MINIFS(defense!$C$2:$C$3008,defense!$B$2:$B$3008,W$1,defense!$A$2:$A$3008,$A90),MAXIFS(tasks!$D$2:$D$21,tasks!$A$2:$A$21,W$1))/7)</f>
        <v>0</v>
      </c>
      <c r="W90" s="18">
        <f>U90*(6+4/(V90/2+1))*MAXIFS(tasks!$C$2:$C$21,tasks!$A$2:$A$21,W$1)/SUM(tasks!$C$2:$C$21)/10</f>
        <v>0</v>
      </c>
      <c r="X90" s="20">
        <f t="shared" si="1"/>
        <v>0</v>
      </c>
    </row>
    <row r="91">
      <c r="A91" s="5" t="s">
        <v>101</v>
      </c>
      <c r="B91" s="6" t="s">
        <v>98</v>
      </c>
      <c r="C91" s="18">
        <f>MAXIFS(defense!$E$2:$E$3008,defense!$B$2:$B$3008,E$1,defense!$A$2:$A$3008,$A91)</f>
        <v>0</v>
      </c>
      <c r="D91" s="18">
        <f>MAX(0,MINUS(MINIFS(defense!$C$2:$C$3008,defense!$B$2:$B$3008,E$1,defense!$A$2:$A$3008,$A91),MAXIFS(tasks!$D$2:$D$21,tasks!$A$2:$A$21,E$1))/7)</f>
        <v>0</v>
      </c>
      <c r="E91" s="19">
        <f>C91*(6+4/(D91/2+1))*MAXIFS(tasks!$C$2:$C$21,tasks!$A$2:$A$21,E$1)/SUM(tasks!$C$2:$C$21)/10</f>
        <v>0</v>
      </c>
      <c r="F91" s="18">
        <f>MAXIFS(defense!$E$2:$E$3008,defense!$B$2:$B$3008,H$1,defense!$A$2:$A$3008,$A91)</f>
        <v>0</v>
      </c>
      <c r="G91" s="18">
        <f>MAX(0,MINUS(MINIFS(defense!$C$2:$C$3008,defense!$B$2:$B$3008,H$1,defense!$A$2:$A$3008,$A91),MAXIFS(tasks!$D$2:$D$21,tasks!$A$2:$A$21,H$1))/7)</f>
        <v>0</v>
      </c>
      <c r="H91" s="19">
        <f>F91*(6+4/(G91/2+1))*MAXIFS(tasks!$C$2:$C$21,tasks!$A$2:$A$21,H$1)/SUM(tasks!$C$2:$C$21)/10</f>
        <v>0</v>
      </c>
      <c r="I91" s="18">
        <f>MAXIFS(defense!$E$2:$E$3008,defense!$B$2:$B$3008,K$1,defense!$A$2:$A$3008,$A91)</f>
        <v>0</v>
      </c>
      <c r="J91" s="18">
        <f>MAX(0,MINUS(MINIFS(defense!$C$2:$C$3008,defense!$B$2:$B$3008,K$1,defense!$A$2:$A$3008,$A91),MAXIFS(tasks!$D$2:$D$21,tasks!$A$2:$A$21,K$1))/7)</f>
        <v>0</v>
      </c>
      <c r="K91" s="19">
        <f>I91*(6+4/(J91/2+1))*MAXIFS(tasks!$C$2:$C$21,tasks!$A$2:$A$21,K$1)/SUM(tasks!$C$2:$C$21)/10</f>
        <v>0</v>
      </c>
      <c r="L91" s="18">
        <f>MAXIFS(defense!$E$2:$E$3008,defense!$B$2:$B$3008,N$1,defense!$A$2:$A$3008,$A91)</f>
        <v>0</v>
      </c>
      <c r="M91" s="18">
        <f>MAX(0,MINUS(MINIFS(defense!$C$2:$C$3008,defense!$B$2:$B$3008,N$1,defense!$A$2:$A$3008,$A91),MAXIFS(tasks!$D$2:$D$21,tasks!$A$2:$A$21,N$1))/7)</f>
        <v>0</v>
      </c>
      <c r="N91" s="19">
        <f>L91*(6+4/(M91/2+1))*MAXIFS(tasks!$C$2:$C$21,tasks!$A$2:$A$21,N$1)/SUM(tasks!$C$2:$C$21)/10</f>
        <v>0</v>
      </c>
      <c r="O91" s="18">
        <f>MAXIFS(defense!$E$2:$E$3008,defense!$B$2:$B$3008,Q$1,defense!$A$2:$A$3008,$A91)</f>
        <v>0</v>
      </c>
      <c r="P91" s="18">
        <f>MAX(0,MINUS(MINIFS(defense!$C$2:$C$3008,defense!$B$2:$B$3008,Q$1,defense!$A$2:$A$3008,$A91),MAXIFS(tasks!$D$2:$D$21,tasks!$A$2:$A$21,Q$1))/7)</f>
        <v>0</v>
      </c>
      <c r="Q91" s="19">
        <f>O91*(6+4/(P91/2+1))*MAXIFS(tasks!$C$2:$C$21,tasks!$A$2:$A$21,Q$1)/SUM(tasks!$C$2:$C$21)/10</f>
        <v>0</v>
      </c>
      <c r="R91" s="18">
        <f>MAXIFS(defense!$E$2:$E$3008,defense!$B$2:$B$3008,T$1,defense!$A$2:$A$3008,$A91)</f>
        <v>0</v>
      </c>
      <c r="S91" s="18">
        <f>MAX(0,MINUS(MINIFS(defense!$C$2:$C$3008,defense!$B$2:$B$3008,T$1,defense!$A$2:$A$3008,$A91),MAXIFS(tasks!$D$2:$D$21,tasks!$A$2:$A$21,T$1))/7)</f>
        <v>0</v>
      </c>
      <c r="T91" s="19">
        <f>R91*(6+4/(S91/2+1))*MAXIFS(tasks!$C$2:$C$21,tasks!$A$2:$A$21,T$1)/SUM(tasks!$C$2:$C$21)/10</f>
        <v>0</v>
      </c>
      <c r="U91" s="18">
        <f>MAXIFS(defense!$E$2:$E$3008,defense!$B$2:$B$3008,W$1,defense!$A$2:$A$3008,$A91)</f>
        <v>0</v>
      </c>
      <c r="V91" s="18">
        <f>MAX(0,MINUS(MINIFS(defense!$C$2:$C$3008,defense!$B$2:$B$3008,W$1,defense!$A$2:$A$3008,$A91),MAXIFS(tasks!$D$2:$D$21,tasks!$A$2:$A$21,W$1))/7)</f>
        <v>0</v>
      </c>
      <c r="W91" s="18">
        <f>U91*(6+4/(V91/2+1))*MAXIFS(tasks!$C$2:$C$21,tasks!$A$2:$A$21,W$1)/SUM(tasks!$C$2:$C$21)/10</f>
        <v>0</v>
      </c>
      <c r="X91" s="20">
        <f t="shared" si="1"/>
        <v>0</v>
      </c>
    </row>
    <row r="92">
      <c r="A92" s="5" t="s">
        <v>102</v>
      </c>
      <c r="B92" s="6" t="s">
        <v>98</v>
      </c>
      <c r="C92" s="18">
        <f>MAXIFS(defense!$E$2:$E$3008,defense!$B$2:$B$3008,E$1,defense!$A$2:$A$3008,$A92)</f>
        <v>100</v>
      </c>
      <c r="D92" s="18">
        <f>MAX(0,MINUS(MINIFS(defense!$C$2:$C$3008,defense!$B$2:$B$3008,E$1,defense!$A$2:$A$3008,$A92),MAXIFS(tasks!$D$2:$D$21,tasks!$A$2:$A$21,E$1))/7)</f>
        <v>0</v>
      </c>
      <c r="E92" s="19">
        <f>C92*(6+4/(D92/2+1))*MAXIFS(tasks!$C$2:$C$21,tasks!$A$2:$A$21,E$1)/SUM(tasks!$C$2:$C$21)/10</f>
        <v>14.28571429</v>
      </c>
      <c r="F92" s="18">
        <f>MAXIFS(defense!$E$2:$E$3008,defense!$B$2:$B$3008,H$1,defense!$A$2:$A$3008,$A92)</f>
        <v>0</v>
      </c>
      <c r="G92" s="18">
        <f>MAX(0,MINUS(MINIFS(defense!$C$2:$C$3008,defense!$B$2:$B$3008,H$1,defense!$A$2:$A$3008,$A92),MAXIFS(tasks!$D$2:$D$21,tasks!$A$2:$A$21,H$1))/7)</f>
        <v>0</v>
      </c>
      <c r="H92" s="19">
        <f>F92*(6+4/(G92/2+1))*MAXIFS(tasks!$C$2:$C$21,tasks!$A$2:$A$21,H$1)/SUM(tasks!$C$2:$C$21)/10</f>
        <v>0</v>
      </c>
      <c r="I92" s="18">
        <f>MAXIFS(defense!$E$2:$E$3008,defense!$B$2:$B$3008,K$1,defense!$A$2:$A$3008,$A92)</f>
        <v>0</v>
      </c>
      <c r="J92" s="18">
        <f>MAX(0,MINUS(MINIFS(defense!$C$2:$C$3008,defense!$B$2:$B$3008,K$1,defense!$A$2:$A$3008,$A92),MAXIFS(tasks!$D$2:$D$21,tasks!$A$2:$A$21,K$1))/7)</f>
        <v>0</v>
      </c>
      <c r="K92" s="19">
        <f>I92*(6+4/(J92/2+1))*MAXIFS(tasks!$C$2:$C$21,tasks!$A$2:$A$21,K$1)/SUM(tasks!$C$2:$C$21)/10</f>
        <v>0</v>
      </c>
      <c r="L92" s="18">
        <f>MAXIFS(defense!$E$2:$E$3008,defense!$B$2:$B$3008,N$1,defense!$A$2:$A$3008,$A92)</f>
        <v>0</v>
      </c>
      <c r="M92" s="18">
        <f>MAX(0,MINUS(MINIFS(defense!$C$2:$C$3008,defense!$B$2:$B$3008,N$1,defense!$A$2:$A$3008,$A92),MAXIFS(tasks!$D$2:$D$21,tasks!$A$2:$A$21,N$1))/7)</f>
        <v>0</v>
      </c>
      <c r="N92" s="19">
        <f>L92*(6+4/(M92/2+1))*MAXIFS(tasks!$C$2:$C$21,tasks!$A$2:$A$21,N$1)/SUM(tasks!$C$2:$C$21)/10</f>
        <v>0</v>
      </c>
      <c r="O92" s="18">
        <f>MAXIFS(defense!$E$2:$E$3008,defense!$B$2:$B$3008,Q$1,defense!$A$2:$A$3008,$A92)</f>
        <v>0</v>
      </c>
      <c r="P92" s="18">
        <f>MAX(0,MINUS(MINIFS(defense!$C$2:$C$3008,defense!$B$2:$B$3008,Q$1,defense!$A$2:$A$3008,$A92),MAXIFS(tasks!$D$2:$D$21,tasks!$A$2:$A$21,Q$1))/7)</f>
        <v>0</v>
      </c>
      <c r="Q92" s="19">
        <f>O92*(6+4/(P92/2+1))*MAXIFS(tasks!$C$2:$C$21,tasks!$A$2:$A$21,Q$1)/SUM(tasks!$C$2:$C$21)/10</f>
        <v>0</v>
      </c>
      <c r="R92" s="18">
        <f>MAXIFS(defense!$E$2:$E$3008,defense!$B$2:$B$3008,T$1,defense!$A$2:$A$3008,$A92)</f>
        <v>0</v>
      </c>
      <c r="S92" s="18">
        <f>MAX(0,MINUS(MINIFS(defense!$C$2:$C$3008,defense!$B$2:$B$3008,T$1,defense!$A$2:$A$3008,$A92),MAXIFS(tasks!$D$2:$D$21,tasks!$A$2:$A$21,T$1))/7)</f>
        <v>0</v>
      </c>
      <c r="T92" s="19">
        <f>R92*(6+4/(S92/2+1))*MAXIFS(tasks!$C$2:$C$21,tasks!$A$2:$A$21,T$1)/SUM(tasks!$C$2:$C$21)/10</f>
        <v>0</v>
      </c>
      <c r="U92" s="18">
        <f>MAXIFS(defense!$E$2:$E$3008,defense!$B$2:$B$3008,W$1,defense!$A$2:$A$3008,$A92)</f>
        <v>0</v>
      </c>
      <c r="V92" s="18">
        <f>MAX(0,MINUS(MINIFS(defense!$C$2:$C$3008,defense!$B$2:$B$3008,W$1,defense!$A$2:$A$3008,$A92),MAXIFS(tasks!$D$2:$D$21,tasks!$A$2:$A$21,W$1))/7)</f>
        <v>0</v>
      </c>
      <c r="W92" s="18">
        <f>U92*(6+4/(V92/2+1))*MAXIFS(tasks!$C$2:$C$21,tasks!$A$2:$A$21,W$1)/SUM(tasks!$C$2:$C$21)/10</f>
        <v>0</v>
      </c>
      <c r="X92" s="20">
        <f t="shared" si="1"/>
        <v>14.28571429</v>
      </c>
    </row>
    <row r="93">
      <c r="A93" s="5" t="s">
        <v>103</v>
      </c>
      <c r="B93" s="6" t="s">
        <v>98</v>
      </c>
      <c r="C93" s="18">
        <f>MAXIFS(defense!$E$2:$E$3008,defense!$B$2:$B$3008,E$1,defense!$A$2:$A$3008,$A93)</f>
        <v>90</v>
      </c>
      <c r="D93" s="18">
        <f>MAX(0,MINUS(MINIFS(defense!$C$2:$C$3008,defense!$B$2:$B$3008,E$1,defense!$A$2:$A$3008,$A93),MAXIFS(tasks!$D$2:$D$21,tasks!$A$2:$A$21,E$1))/7)</f>
        <v>0</v>
      </c>
      <c r="E93" s="19">
        <f>C93*(6+4/(D93/2+1))*MAXIFS(tasks!$C$2:$C$21,tasks!$A$2:$A$21,E$1)/SUM(tasks!$C$2:$C$21)/10</f>
        <v>12.85714286</v>
      </c>
      <c r="F93" s="18">
        <f>MAXIFS(defense!$E$2:$E$3008,defense!$B$2:$B$3008,H$1,defense!$A$2:$A$3008,$A93)</f>
        <v>0</v>
      </c>
      <c r="G93" s="18">
        <f>MAX(0,MINUS(MINIFS(defense!$C$2:$C$3008,defense!$B$2:$B$3008,H$1,defense!$A$2:$A$3008,$A93),MAXIFS(tasks!$D$2:$D$21,tasks!$A$2:$A$21,H$1))/7)</f>
        <v>0</v>
      </c>
      <c r="H93" s="19">
        <f>F93*(6+4/(G93/2+1))*MAXIFS(tasks!$C$2:$C$21,tasks!$A$2:$A$21,H$1)/SUM(tasks!$C$2:$C$21)/10</f>
        <v>0</v>
      </c>
      <c r="I93" s="18">
        <f>MAXIFS(defense!$E$2:$E$3008,defense!$B$2:$B$3008,K$1,defense!$A$2:$A$3008,$A93)</f>
        <v>0</v>
      </c>
      <c r="J93" s="18">
        <f>MAX(0,MINUS(MINIFS(defense!$C$2:$C$3008,defense!$B$2:$B$3008,K$1,defense!$A$2:$A$3008,$A93),MAXIFS(tasks!$D$2:$D$21,tasks!$A$2:$A$21,K$1))/7)</f>
        <v>0</v>
      </c>
      <c r="K93" s="19">
        <f>I93*(6+4/(J93/2+1))*MAXIFS(tasks!$C$2:$C$21,tasks!$A$2:$A$21,K$1)/SUM(tasks!$C$2:$C$21)/10</f>
        <v>0</v>
      </c>
      <c r="L93" s="18">
        <f>MAXIFS(defense!$E$2:$E$3008,defense!$B$2:$B$3008,N$1,defense!$A$2:$A$3008,$A93)</f>
        <v>0</v>
      </c>
      <c r="M93" s="18">
        <f>MAX(0,MINUS(MINIFS(defense!$C$2:$C$3008,defense!$B$2:$B$3008,N$1,defense!$A$2:$A$3008,$A93),MAXIFS(tasks!$D$2:$D$21,tasks!$A$2:$A$21,N$1))/7)</f>
        <v>0</v>
      </c>
      <c r="N93" s="19">
        <f>L93*(6+4/(M93/2+1))*MAXIFS(tasks!$C$2:$C$21,tasks!$A$2:$A$21,N$1)/SUM(tasks!$C$2:$C$21)/10</f>
        <v>0</v>
      </c>
      <c r="O93" s="18">
        <f>MAXIFS(defense!$E$2:$E$3008,defense!$B$2:$B$3008,Q$1,defense!$A$2:$A$3008,$A93)</f>
        <v>0</v>
      </c>
      <c r="P93" s="18">
        <f>MAX(0,MINUS(MINIFS(defense!$C$2:$C$3008,defense!$B$2:$B$3008,Q$1,defense!$A$2:$A$3008,$A93),MAXIFS(tasks!$D$2:$D$21,tasks!$A$2:$A$21,Q$1))/7)</f>
        <v>0</v>
      </c>
      <c r="Q93" s="19">
        <f>O93*(6+4/(P93/2+1))*MAXIFS(tasks!$C$2:$C$21,tasks!$A$2:$A$21,Q$1)/SUM(tasks!$C$2:$C$21)/10</f>
        <v>0</v>
      </c>
      <c r="R93" s="18">
        <f>MAXIFS(defense!$E$2:$E$3008,defense!$B$2:$B$3008,T$1,defense!$A$2:$A$3008,$A93)</f>
        <v>0</v>
      </c>
      <c r="S93" s="18">
        <f>MAX(0,MINUS(MINIFS(defense!$C$2:$C$3008,defense!$B$2:$B$3008,T$1,defense!$A$2:$A$3008,$A93),MAXIFS(tasks!$D$2:$D$21,tasks!$A$2:$A$21,T$1))/7)</f>
        <v>0</v>
      </c>
      <c r="T93" s="19">
        <f>R93*(6+4/(S93/2+1))*MAXIFS(tasks!$C$2:$C$21,tasks!$A$2:$A$21,T$1)/SUM(tasks!$C$2:$C$21)/10</f>
        <v>0</v>
      </c>
      <c r="U93" s="18">
        <f>MAXIFS(defense!$E$2:$E$3008,defense!$B$2:$B$3008,W$1,defense!$A$2:$A$3008,$A93)</f>
        <v>0</v>
      </c>
      <c r="V93" s="18">
        <f>MAX(0,MINUS(MINIFS(defense!$C$2:$C$3008,defense!$B$2:$B$3008,W$1,defense!$A$2:$A$3008,$A93),MAXIFS(tasks!$D$2:$D$21,tasks!$A$2:$A$21,W$1))/7)</f>
        <v>0</v>
      </c>
      <c r="W93" s="18">
        <f>U93*(6+4/(V93/2+1))*MAXIFS(tasks!$C$2:$C$21,tasks!$A$2:$A$21,W$1)/SUM(tasks!$C$2:$C$21)/10</f>
        <v>0</v>
      </c>
      <c r="X93" s="20">
        <f t="shared" si="1"/>
        <v>12.85714286</v>
      </c>
    </row>
    <row r="94">
      <c r="A94" s="5" t="s">
        <v>104</v>
      </c>
      <c r="B94" s="6" t="s">
        <v>98</v>
      </c>
      <c r="C94" s="18">
        <f>MAXIFS(defense!$E$2:$E$3008,defense!$B$2:$B$3008,E$1,defense!$A$2:$A$3008,$A94)</f>
        <v>100</v>
      </c>
      <c r="D94" s="18">
        <f>MAX(0,MINUS(MINIFS(defense!$C$2:$C$3008,defense!$B$2:$B$3008,E$1,defense!$A$2:$A$3008,$A94),MAXIFS(tasks!$D$2:$D$21,tasks!$A$2:$A$21,E$1))/7)</f>
        <v>0</v>
      </c>
      <c r="E94" s="19">
        <f>C94*(6+4/(D94/2+1))*MAXIFS(tasks!$C$2:$C$21,tasks!$A$2:$A$21,E$1)/SUM(tasks!$C$2:$C$21)/10</f>
        <v>14.28571429</v>
      </c>
      <c r="F94" s="18">
        <f>MAXIFS(defense!$E$2:$E$3008,defense!$B$2:$B$3008,H$1,defense!$A$2:$A$3008,$A94)</f>
        <v>0</v>
      </c>
      <c r="G94" s="18">
        <f>MAX(0,MINUS(MINIFS(defense!$C$2:$C$3008,defense!$B$2:$B$3008,H$1,defense!$A$2:$A$3008,$A94),MAXIFS(tasks!$D$2:$D$21,tasks!$A$2:$A$21,H$1))/7)</f>
        <v>0</v>
      </c>
      <c r="H94" s="19">
        <f>F94*(6+4/(G94/2+1))*MAXIFS(tasks!$C$2:$C$21,tasks!$A$2:$A$21,H$1)/SUM(tasks!$C$2:$C$21)/10</f>
        <v>0</v>
      </c>
      <c r="I94" s="18">
        <f>MAXIFS(defense!$E$2:$E$3008,defense!$B$2:$B$3008,K$1,defense!$A$2:$A$3008,$A94)</f>
        <v>0</v>
      </c>
      <c r="J94" s="18">
        <f>MAX(0,MINUS(MINIFS(defense!$C$2:$C$3008,defense!$B$2:$B$3008,K$1,defense!$A$2:$A$3008,$A94),MAXIFS(tasks!$D$2:$D$21,tasks!$A$2:$A$21,K$1))/7)</f>
        <v>0</v>
      </c>
      <c r="K94" s="19">
        <f>I94*(6+4/(J94/2+1))*MAXIFS(tasks!$C$2:$C$21,tasks!$A$2:$A$21,K$1)/SUM(tasks!$C$2:$C$21)/10</f>
        <v>0</v>
      </c>
      <c r="L94" s="18">
        <f>MAXIFS(defense!$E$2:$E$3008,defense!$B$2:$B$3008,N$1,defense!$A$2:$A$3008,$A94)</f>
        <v>0</v>
      </c>
      <c r="M94" s="18">
        <f>MAX(0,MINUS(MINIFS(defense!$C$2:$C$3008,defense!$B$2:$B$3008,N$1,defense!$A$2:$A$3008,$A94),MAXIFS(tasks!$D$2:$D$21,tasks!$A$2:$A$21,N$1))/7)</f>
        <v>0</v>
      </c>
      <c r="N94" s="19">
        <f>L94*(6+4/(M94/2+1))*MAXIFS(tasks!$C$2:$C$21,tasks!$A$2:$A$21,N$1)/SUM(tasks!$C$2:$C$21)/10</f>
        <v>0</v>
      </c>
      <c r="O94" s="18">
        <f>MAXIFS(defense!$E$2:$E$3008,defense!$B$2:$B$3008,Q$1,defense!$A$2:$A$3008,$A94)</f>
        <v>0</v>
      </c>
      <c r="P94" s="18">
        <f>MAX(0,MINUS(MINIFS(defense!$C$2:$C$3008,defense!$B$2:$B$3008,Q$1,defense!$A$2:$A$3008,$A94),MAXIFS(tasks!$D$2:$D$21,tasks!$A$2:$A$21,Q$1))/7)</f>
        <v>0</v>
      </c>
      <c r="Q94" s="19">
        <f>O94*(6+4/(P94/2+1))*MAXIFS(tasks!$C$2:$C$21,tasks!$A$2:$A$21,Q$1)/SUM(tasks!$C$2:$C$21)/10</f>
        <v>0</v>
      </c>
      <c r="R94" s="18">
        <f>MAXIFS(defense!$E$2:$E$3008,defense!$B$2:$B$3008,T$1,defense!$A$2:$A$3008,$A94)</f>
        <v>0</v>
      </c>
      <c r="S94" s="18">
        <f>MAX(0,MINUS(MINIFS(defense!$C$2:$C$3008,defense!$B$2:$B$3008,T$1,defense!$A$2:$A$3008,$A94),MAXIFS(tasks!$D$2:$D$21,tasks!$A$2:$A$21,T$1))/7)</f>
        <v>0</v>
      </c>
      <c r="T94" s="19">
        <f>R94*(6+4/(S94/2+1))*MAXIFS(tasks!$C$2:$C$21,tasks!$A$2:$A$21,T$1)/SUM(tasks!$C$2:$C$21)/10</f>
        <v>0</v>
      </c>
      <c r="U94" s="18">
        <f>MAXIFS(defense!$E$2:$E$3008,defense!$B$2:$B$3008,W$1,defense!$A$2:$A$3008,$A94)</f>
        <v>0</v>
      </c>
      <c r="V94" s="18">
        <f>MAX(0,MINUS(MINIFS(defense!$C$2:$C$3008,defense!$B$2:$B$3008,W$1,defense!$A$2:$A$3008,$A94),MAXIFS(tasks!$D$2:$D$21,tasks!$A$2:$A$21,W$1))/7)</f>
        <v>0</v>
      </c>
      <c r="W94" s="18">
        <f>U94*(6+4/(V94/2+1))*MAXIFS(tasks!$C$2:$C$21,tasks!$A$2:$A$21,W$1)/SUM(tasks!$C$2:$C$21)/10</f>
        <v>0</v>
      </c>
      <c r="X94" s="20">
        <f t="shared" si="1"/>
        <v>14.28571429</v>
      </c>
    </row>
    <row r="95">
      <c r="A95" s="5" t="s">
        <v>105</v>
      </c>
      <c r="B95" s="6" t="s">
        <v>98</v>
      </c>
      <c r="C95" s="18">
        <f>MAXIFS(defense!$E$2:$E$3008,defense!$B$2:$B$3008,E$1,defense!$A$2:$A$3008,$A95)</f>
        <v>0</v>
      </c>
      <c r="D95" s="18">
        <f>MAX(0,MINUS(MINIFS(defense!$C$2:$C$3008,defense!$B$2:$B$3008,E$1,defense!$A$2:$A$3008,$A95),MAXIFS(tasks!$D$2:$D$21,tasks!$A$2:$A$21,E$1))/7)</f>
        <v>0</v>
      </c>
      <c r="E95" s="19">
        <f>C95*(6+4/(D95/2+1))*MAXIFS(tasks!$C$2:$C$21,tasks!$A$2:$A$21,E$1)/SUM(tasks!$C$2:$C$21)/10</f>
        <v>0</v>
      </c>
      <c r="F95" s="18">
        <f>MAXIFS(defense!$E$2:$E$3008,defense!$B$2:$B$3008,H$1,defense!$A$2:$A$3008,$A95)</f>
        <v>0</v>
      </c>
      <c r="G95" s="18">
        <f>MAX(0,MINUS(MINIFS(defense!$C$2:$C$3008,defense!$B$2:$B$3008,H$1,defense!$A$2:$A$3008,$A95),MAXIFS(tasks!$D$2:$D$21,tasks!$A$2:$A$21,H$1))/7)</f>
        <v>0</v>
      </c>
      <c r="H95" s="19">
        <f>F95*(6+4/(G95/2+1))*MAXIFS(tasks!$C$2:$C$21,tasks!$A$2:$A$21,H$1)/SUM(tasks!$C$2:$C$21)/10</f>
        <v>0</v>
      </c>
      <c r="I95" s="18">
        <f>MAXIFS(defense!$E$2:$E$3008,defense!$B$2:$B$3008,K$1,defense!$A$2:$A$3008,$A95)</f>
        <v>0</v>
      </c>
      <c r="J95" s="18">
        <f>MAX(0,MINUS(MINIFS(defense!$C$2:$C$3008,defense!$B$2:$B$3008,K$1,defense!$A$2:$A$3008,$A95),MAXIFS(tasks!$D$2:$D$21,tasks!$A$2:$A$21,K$1))/7)</f>
        <v>0</v>
      </c>
      <c r="K95" s="19">
        <f>I95*(6+4/(J95/2+1))*MAXIFS(tasks!$C$2:$C$21,tasks!$A$2:$A$21,K$1)/SUM(tasks!$C$2:$C$21)/10</f>
        <v>0</v>
      </c>
      <c r="L95" s="18">
        <f>MAXIFS(defense!$E$2:$E$3008,defense!$B$2:$B$3008,N$1,defense!$A$2:$A$3008,$A95)</f>
        <v>0</v>
      </c>
      <c r="M95" s="18">
        <f>MAX(0,MINUS(MINIFS(defense!$C$2:$C$3008,defense!$B$2:$B$3008,N$1,defense!$A$2:$A$3008,$A95),MAXIFS(tasks!$D$2:$D$21,tasks!$A$2:$A$21,N$1))/7)</f>
        <v>0</v>
      </c>
      <c r="N95" s="19">
        <f>L95*(6+4/(M95/2+1))*MAXIFS(tasks!$C$2:$C$21,tasks!$A$2:$A$21,N$1)/SUM(tasks!$C$2:$C$21)/10</f>
        <v>0</v>
      </c>
      <c r="O95" s="18">
        <f>MAXIFS(defense!$E$2:$E$3008,defense!$B$2:$B$3008,Q$1,defense!$A$2:$A$3008,$A95)</f>
        <v>0</v>
      </c>
      <c r="P95" s="18">
        <f>MAX(0,MINUS(MINIFS(defense!$C$2:$C$3008,defense!$B$2:$B$3008,Q$1,defense!$A$2:$A$3008,$A95),MAXIFS(tasks!$D$2:$D$21,tasks!$A$2:$A$21,Q$1))/7)</f>
        <v>0</v>
      </c>
      <c r="Q95" s="19">
        <f>O95*(6+4/(P95/2+1))*MAXIFS(tasks!$C$2:$C$21,tasks!$A$2:$A$21,Q$1)/SUM(tasks!$C$2:$C$21)/10</f>
        <v>0</v>
      </c>
      <c r="R95" s="18">
        <f>MAXIFS(defense!$E$2:$E$3008,defense!$B$2:$B$3008,T$1,defense!$A$2:$A$3008,$A95)</f>
        <v>0</v>
      </c>
      <c r="S95" s="18">
        <f>MAX(0,MINUS(MINIFS(defense!$C$2:$C$3008,defense!$B$2:$B$3008,T$1,defense!$A$2:$A$3008,$A95),MAXIFS(tasks!$D$2:$D$21,tasks!$A$2:$A$21,T$1))/7)</f>
        <v>0</v>
      </c>
      <c r="T95" s="19">
        <f>R95*(6+4/(S95/2+1))*MAXIFS(tasks!$C$2:$C$21,tasks!$A$2:$A$21,T$1)/SUM(tasks!$C$2:$C$21)/10</f>
        <v>0</v>
      </c>
      <c r="U95" s="18">
        <f>MAXIFS(defense!$E$2:$E$3008,defense!$B$2:$B$3008,W$1,defense!$A$2:$A$3008,$A95)</f>
        <v>0</v>
      </c>
      <c r="V95" s="18">
        <f>MAX(0,MINUS(MINIFS(defense!$C$2:$C$3008,defense!$B$2:$B$3008,W$1,defense!$A$2:$A$3008,$A95),MAXIFS(tasks!$D$2:$D$21,tasks!$A$2:$A$21,W$1))/7)</f>
        <v>0</v>
      </c>
      <c r="W95" s="18">
        <f>U95*(6+4/(V95/2+1))*MAXIFS(tasks!$C$2:$C$21,tasks!$A$2:$A$21,W$1)/SUM(tasks!$C$2:$C$21)/10</f>
        <v>0</v>
      </c>
      <c r="X95" s="20">
        <f t="shared" si="1"/>
        <v>0</v>
      </c>
    </row>
    <row r="96">
      <c r="A96" s="5" t="s">
        <v>106</v>
      </c>
      <c r="B96" s="6" t="s">
        <v>98</v>
      </c>
      <c r="C96" s="18">
        <f>MAXIFS(defense!$E$2:$E$3008,defense!$B$2:$B$3008,E$1,defense!$A$2:$A$3008,$A96)</f>
        <v>0</v>
      </c>
      <c r="D96" s="18">
        <f>MAX(0,MINUS(MINIFS(defense!$C$2:$C$3008,defense!$B$2:$B$3008,E$1,defense!$A$2:$A$3008,$A96),MAXIFS(tasks!$D$2:$D$21,tasks!$A$2:$A$21,E$1))/7)</f>
        <v>0</v>
      </c>
      <c r="E96" s="19">
        <f>C96*(6+4/(D96/2+1))*MAXIFS(tasks!$C$2:$C$21,tasks!$A$2:$A$21,E$1)/SUM(tasks!$C$2:$C$21)/10</f>
        <v>0</v>
      </c>
      <c r="F96" s="18">
        <f>MAXIFS(defense!$E$2:$E$3008,defense!$B$2:$B$3008,H$1,defense!$A$2:$A$3008,$A96)</f>
        <v>0</v>
      </c>
      <c r="G96" s="18">
        <f>MAX(0,MINUS(MINIFS(defense!$C$2:$C$3008,defense!$B$2:$B$3008,H$1,defense!$A$2:$A$3008,$A96),MAXIFS(tasks!$D$2:$D$21,tasks!$A$2:$A$21,H$1))/7)</f>
        <v>0</v>
      </c>
      <c r="H96" s="19">
        <f>F96*(6+4/(G96/2+1))*MAXIFS(tasks!$C$2:$C$21,tasks!$A$2:$A$21,H$1)/SUM(tasks!$C$2:$C$21)/10</f>
        <v>0</v>
      </c>
      <c r="I96" s="18">
        <f>MAXIFS(defense!$E$2:$E$3008,defense!$B$2:$B$3008,K$1,defense!$A$2:$A$3008,$A96)</f>
        <v>0</v>
      </c>
      <c r="J96" s="18">
        <f>MAX(0,MINUS(MINIFS(defense!$C$2:$C$3008,defense!$B$2:$B$3008,K$1,defense!$A$2:$A$3008,$A96),MAXIFS(tasks!$D$2:$D$21,tasks!$A$2:$A$21,K$1))/7)</f>
        <v>0</v>
      </c>
      <c r="K96" s="19">
        <f>I96*(6+4/(J96/2+1))*MAXIFS(tasks!$C$2:$C$21,tasks!$A$2:$A$21,K$1)/SUM(tasks!$C$2:$C$21)/10</f>
        <v>0</v>
      </c>
      <c r="L96" s="18">
        <f>MAXIFS(defense!$E$2:$E$3008,defense!$B$2:$B$3008,N$1,defense!$A$2:$A$3008,$A96)</f>
        <v>0</v>
      </c>
      <c r="M96" s="18">
        <f>MAX(0,MINUS(MINIFS(defense!$C$2:$C$3008,defense!$B$2:$B$3008,N$1,defense!$A$2:$A$3008,$A96),MAXIFS(tasks!$D$2:$D$21,tasks!$A$2:$A$21,N$1))/7)</f>
        <v>0</v>
      </c>
      <c r="N96" s="19">
        <f>L96*(6+4/(M96/2+1))*MAXIFS(tasks!$C$2:$C$21,tasks!$A$2:$A$21,N$1)/SUM(tasks!$C$2:$C$21)/10</f>
        <v>0</v>
      </c>
      <c r="O96" s="18">
        <f>MAXIFS(defense!$E$2:$E$3008,defense!$B$2:$B$3008,Q$1,defense!$A$2:$A$3008,$A96)</f>
        <v>0</v>
      </c>
      <c r="P96" s="18">
        <f>MAX(0,MINUS(MINIFS(defense!$C$2:$C$3008,defense!$B$2:$B$3008,Q$1,defense!$A$2:$A$3008,$A96),MAXIFS(tasks!$D$2:$D$21,tasks!$A$2:$A$21,Q$1))/7)</f>
        <v>0</v>
      </c>
      <c r="Q96" s="19">
        <f>O96*(6+4/(P96/2+1))*MAXIFS(tasks!$C$2:$C$21,tasks!$A$2:$A$21,Q$1)/SUM(tasks!$C$2:$C$21)/10</f>
        <v>0</v>
      </c>
      <c r="R96" s="18">
        <f>MAXIFS(defense!$E$2:$E$3008,defense!$B$2:$B$3008,T$1,defense!$A$2:$A$3008,$A96)</f>
        <v>0</v>
      </c>
      <c r="S96" s="18">
        <f>MAX(0,MINUS(MINIFS(defense!$C$2:$C$3008,defense!$B$2:$B$3008,T$1,defense!$A$2:$A$3008,$A96),MAXIFS(tasks!$D$2:$D$21,tasks!$A$2:$A$21,T$1))/7)</f>
        <v>0</v>
      </c>
      <c r="T96" s="19">
        <f>R96*(6+4/(S96/2+1))*MAXIFS(tasks!$C$2:$C$21,tasks!$A$2:$A$21,T$1)/SUM(tasks!$C$2:$C$21)/10</f>
        <v>0</v>
      </c>
      <c r="U96" s="18">
        <f>MAXIFS(defense!$E$2:$E$3008,defense!$B$2:$B$3008,W$1,defense!$A$2:$A$3008,$A96)</f>
        <v>0</v>
      </c>
      <c r="V96" s="18">
        <f>MAX(0,MINUS(MINIFS(defense!$C$2:$C$3008,defense!$B$2:$B$3008,W$1,defense!$A$2:$A$3008,$A96),MAXIFS(tasks!$D$2:$D$21,tasks!$A$2:$A$21,W$1))/7)</f>
        <v>0</v>
      </c>
      <c r="W96" s="18">
        <f>U96*(6+4/(V96/2+1))*MAXIFS(tasks!$C$2:$C$21,tasks!$A$2:$A$21,W$1)/SUM(tasks!$C$2:$C$21)/10</f>
        <v>0</v>
      </c>
      <c r="X96" s="20">
        <f t="shared" si="1"/>
        <v>0</v>
      </c>
    </row>
    <row r="97">
      <c r="A97" s="5" t="s">
        <v>107</v>
      </c>
      <c r="B97" s="6" t="s">
        <v>98</v>
      </c>
      <c r="C97" s="18">
        <f>MAXIFS(defense!$E$2:$E$3008,defense!$B$2:$B$3008,E$1,defense!$A$2:$A$3008,$A97)</f>
        <v>100</v>
      </c>
      <c r="D97" s="18">
        <f>MAX(0,MINUS(MINIFS(defense!$C$2:$C$3008,defense!$B$2:$B$3008,E$1,defense!$A$2:$A$3008,$A97),MAXIFS(tasks!$D$2:$D$21,tasks!$A$2:$A$21,E$1))/7)</f>
        <v>0</v>
      </c>
      <c r="E97" s="19">
        <f>C97*(6+4/(D97/2+1))*MAXIFS(tasks!$C$2:$C$21,tasks!$A$2:$A$21,E$1)/SUM(tasks!$C$2:$C$21)/10</f>
        <v>14.28571429</v>
      </c>
      <c r="F97" s="18">
        <f>MAXIFS(defense!$E$2:$E$3008,defense!$B$2:$B$3008,H$1,defense!$A$2:$A$3008,$A97)</f>
        <v>0</v>
      </c>
      <c r="G97" s="18">
        <f>MAX(0,MINUS(MINIFS(defense!$C$2:$C$3008,defense!$B$2:$B$3008,H$1,defense!$A$2:$A$3008,$A97),MAXIFS(tasks!$D$2:$D$21,tasks!$A$2:$A$21,H$1))/7)</f>
        <v>0</v>
      </c>
      <c r="H97" s="19">
        <f>F97*(6+4/(G97/2+1))*MAXIFS(tasks!$C$2:$C$21,tasks!$A$2:$A$21,H$1)/SUM(tasks!$C$2:$C$21)/10</f>
        <v>0</v>
      </c>
      <c r="I97" s="18">
        <f>MAXIFS(defense!$E$2:$E$3008,defense!$B$2:$B$3008,K$1,defense!$A$2:$A$3008,$A97)</f>
        <v>0</v>
      </c>
      <c r="J97" s="18">
        <f>MAX(0,MINUS(MINIFS(defense!$C$2:$C$3008,defense!$B$2:$B$3008,K$1,defense!$A$2:$A$3008,$A97),MAXIFS(tasks!$D$2:$D$21,tasks!$A$2:$A$21,K$1))/7)</f>
        <v>0</v>
      </c>
      <c r="K97" s="19">
        <f>I97*(6+4/(J97/2+1))*MAXIFS(tasks!$C$2:$C$21,tasks!$A$2:$A$21,K$1)/SUM(tasks!$C$2:$C$21)/10</f>
        <v>0</v>
      </c>
      <c r="L97" s="18">
        <f>MAXIFS(defense!$E$2:$E$3008,defense!$B$2:$B$3008,N$1,defense!$A$2:$A$3008,$A97)</f>
        <v>0</v>
      </c>
      <c r="M97" s="18">
        <f>MAX(0,MINUS(MINIFS(defense!$C$2:$C$3008,defense!$B$2:$B$3008,N$1,defense!$A$2:$A$3008,$A97),MAXIFS(tasks!$D$2:$D$21,tasks!$A$2:$A$21,N$1))/7)</f>
        <v>0</v>
      </c>
      <c r="N97" s="19">
        <f>L97*(6+4/(M97/2+1))*MAXIFS(tasks!$C$2:$C$21,tasks!$A$2:$A$21,N$1)/SUM(tasks!$C$2:$C$21)/10</f>
        <v>0</v>
      </c>
      <c r="O97" s="18">
        <f>MAXIFS(defense!$E$2:$E$3008,defense!$B$2:$B$3008,Q$1,defense!$A$2:$A$3008,$A97)</f>
        <v>0</v>
      </c>
      <c r="P97" s="18">
        <f>MAX(0,MINUS(MINIFS(defense!$C$2:$C$3008,defense!$B$2:$B$3008,Q$1,defense!$A$2:$A$3008,$A97),MAXIFS(tasks!$D$2:$D$21,tasks!$A$2:$A$21,Q$1))/7)</f>
        <v>0</v>
      </c>
      <c r="Q97" s="19">
        <f>O97*(6+4/(P97/2+1))*MAXIFS(tasks!$C$2:$C$21,tasks!$A$2:$A$21,Q$1)/SUM(tasks!$C$2:$C$21)/10</f>
        <v>0</v>
      </c>
      <c r="R97" s="18">
        <f>MAXIFS(defense!$E$2:$E$3008,defense!$B$2:$B$3008,T$1,defense!$A$2:$A$3008,$A97)</f>
        <v>0</v>
      </c>
      <c r="S97" s="18">
        <f>MAX(0,MINUS(MINIFS(defense!$C$2:$C$3008,defense!$B$2:$B$3008,T$1,defense!$A$2:$A$3008,$A97),MAXIFS(tasks!$D$2:$D$21,tasks!$A$2:$A$21,T$1))/7)</f>
        <v>0</v>
      </c>
      <c r="T97" s="19">
        <f>R97*(6+4/(S97/2+1))*MAXIFS(tasks!$C$2:$C$21,tasks!$A$2:$A$21,T$1)/SUM(tasks!$C$2:$C$21)/10</f>
        <v>0</v>
      </c>
      <c r="U97" s="18">
        <f>MAXIFS(defense!$E$2:$E$3008,defense!$B$2:$B$3008,W$1,defense!$A$2:$A$3008,$A97)</f>
        <v>0</v>
      </c>
      <c r="V97" s="18">
        <f>MAX(0,MINUS(MINIFS(defense!$C$2:$C$3008,defense!$B$2:$B$3008,W$1,defense!$A$2:$A$3008,$A97),MAXIFS(tasks!$D$2:$D$21,tasks!$A$2:$A$21,W$1))/7)</f>
        <v>0</v>
      </c>
      <c r="W97" s="18">
        <f>U97*(6+4/(V97/2+1))*MAXIFS(tasks!$C$2:$C$21,tasks!$A$2:$A$21,W$1)/SUM(tasks!$C$2:$C$21)/10</f>
        <v>0</v>
      </c>
      <c r="X97" s="20">
        <f t="shared" si="1"/>
        <v>14.28571429</v>
      </c>
    </row>
    <row r="98">
      <c r="A98" s="5" t="s">
        <v>108</v>
      </c>
      <c r="B98" s="6" t="s">
        <v>98</v>
      </c>
      <c r="C98" s="18">
        <f>MAXIFS(defense!$E$2:$E$3008,defense!$B$2:$B$3008,E$1,defense!$A$2:$A$3008,$A98)</f>
        <v>0</v>
      </c>
      <c r="D98" s="18">
        <f>MAX(0,MINUS(MINIFS(defense!$C$2:$C$3008,defense!$B$2:$B$3008,E$1,defense!$A$2:$A$3008,$A98),MAXIFS(tasks!$D$2:$D$21,tasks!$A$2:$A$21,E$1))/7)</f>
        <v>0</v>
      </c>
      <c r="E98" s="19">
        <f>C98*(6+4/(D98/2+1))*MAXIFS(tasks!$C$2:$C$21,tasks!$A$2:$A$21,E$1)/SUM(tasks!$C$2:$C$21)/10</f>
        <v>0</v>
      </c>
      <c r="F98" s="18">
        <f>MAXIFS(defense!$E$2:$E$3008,defense!$B$2:$B$3008,H$1,defense!$A$2:$A$3008,$A98)</f>
        <v>0</v>
      </c>
      <c r="G98" s="18">
        <f>MAX(0,MINUS(MINIFS(defense!$C$2:$C$3008,defense!$B$2:$B$3008,H$1,defense!$A$2:$A$3008,$A98),MAXIFS(tasks!$D$2:$D$21,tasks!$A$2:$A$21,H$1))/7)</f>
        <v>0</v>
      </c>
      <c r="H98" s="19">
        <f>F98*(6+4/(G98/2+1))*MAXIFS(tasks!$C$2:$C$21,tasks!$A$2:$A$21,H$1)/SUM(tasks!$C$2:$C$21)/10</f>
        <v>0</v>
      </c>
      <c r="I98" s="18">
        <f>MAXIFS(defense!$E$2:$E$3008,defense!$B$2:$B$3008,K$1,defense!$A$2:$A$3008,$A98)</f>
        <v>0</v>
      </c>
      <c r="J98" s="18">
        <f>MAX(0,MINUS(MINIFS(defense!$C$2:$C$3008,defense!$B$2:$B$3008,K$1,defense!$A$2:$A$3008,$A98),MAXIFS(tasks!$D$2:$D$21,tasks!$A$2:$A$21,K$1))/7)</f>
        <v>0</v>
      </c>
      <c r="K98" s="19">
        <f>I98*(6+4/(J98/2+1))*MAXIFS(tasks!$C$2:$C$21,tasks!$A$2:$A$21,K$1)/SUM(tasks!$C$2:$C$21)/10</f>
        <v>0</v>
      </c>
      <c r="L98" s="18">
        <f>MAXIFS(defense!$E$2:$E$3008,defense!$B$2:$B$3008,N$1,defense!$A$2:$A$3008,$A98)</f>
        <v>0</v>
      </c>
      <c r="M98" s="18">
        <f>MAX(0,MINUS(MINIFS(defense!$C$2:$C$3008,defense!$B$2:$B$3008,N$1,defense!$A$2:$A$3008,$A98),MAXIFS(tasks!$D$2:$D$21,tasks!$A$2:$A$21,N$1))/7)</f>
        <v>0</v>
      </c>
      <c r="N98" s="19">
        <f>L98*(6+4/(M98/2+1))*MAXIFS(tasks!$C$2:$C$21,tasks!$A$2:$A$21,N$1)/SUM(tasks!$C$2:$C$21)/10</f>
        <v>0</v>
      </c>
      <c r="O98" s="18">
        <f>MAXIFS(defense!$E$2:$E$3008,defense!$B$2:$B$3008,Q$1,defense!$A$2:$A$3008,$A98)</f>
        <v>0</v>
      </c>
      <c r="P98" s="18">
        <f>MAX(0,MINUS(MINIFS(defense!$C$2:$C$3008,defense!$B$2:$B$3008,Q$1,defense!$A$2:$A$3008,$A98),MAXIFS(tasks!$D$2:$D$21,tasks!$A$2:$A$21,Q$1))/7)</f>
        <v>0</v>
      </c>
      <c r="Q98" s="19">
        <f>O98*(6+4/(P98/2+1))*MAXIFS(tasks!$C$2:$C$21,tasks!$A$2:$A$21,Q$1)/SUM(tasks!$C$2:$C$21)/10</f>
        <v>0</v>
      </c>
      <c r="R98" s="18">
        <f>MAXIFS(defense!$E$2:$E$3008,defense!$B$2:$B$3008,T$1,defense!$A$2:$A$3008,$A98)</f>
        <v>0</v>
      </c>
      <c r="S98" s="18">
        <f>MAX(0,MINUS(MINIFS(defense!$C$2:$C$3008,defense!$B$2:$B$3008,T$1,defense!$A$2:$A$3008,$A98),MAXIFS(tasks!$D$2:$D$21,tasks!$A$2:$A$21,T$1))/7)</f>
        <v>0</v>
      </c>
      <c r="T98" s="19">
        <f>R98*(6+4/(S98/2+1))*MAXIFS(tasks!$C$2:$C$21,tasks!$A$2:$A$21,T$1)/SUM(tasks!$C$2:$C$21)/10</f>
        <v>0</v>
      </c>
      <c r="U98" s="18">
        <f>MAXIFS(defense!$E$2:$E$3008,defense!$B$2:$B$3008,W$1,defense!$A$2:$A$3008,$A98)</f>
        <v>0</v>
      </c>
      <c r="V98" s="18">
        <f>MAX(0,MINUS(MINIFS(defense!$C$2:$C$3008,defense!$B$2:$B$3008,W$1,defense!$A$2:$A$3008,$A98),MAXIFS(tasks!$D$2:$D$21,tasks!$A$2:$A$21,W$1))/7)</f>
        <v>0</v>
      </c>
      <c r="W98" s="18">
        <f>U98*(6+4/(V98/2+1))*MAXIFS(tasks!$C$2:$C$21,tasks!$A$2:$A$21,W$1)/SUM(tasks!$C$2:$C$21)/10</f>
        <v>0</v>
      </c>
      <c r="X98" s="20">
        <f t="shared" si="1"/>
        <v>0</v>
      </c>
    </row>
    <row r="99">
      <c r="A99" s="5" t="s">
        <v>109</v>
      </c>
      <c r="B99" s="6" t="s">
        <v>98</v>
      </c>
      <c r="C99" s="18">
        <f>MAXIFS(defense!$E$2:$E$3008,defense!$B$2:$B$3008,E$1,defense!$A$2:$A$3008,$A99)</f>
        <v>100</v>
      </c>
      <c r="D99" s="18">
        <f>MAX(0,MINUS(MINIFS(defense!$C$2:$C$3008,defense!$B$2:$B$3008,E$1,defense!$A$2:$A$3008,$A99),MAXIFS(tasks!$D$2:$D$21,tasks!$A$2:$A$21,E$1))/7)</f>
        <v>0</v>
      </c>
      <c r="E99" s="19">
        <f>C99*(6+4/(D99/2+1))*MAXIFS(tasks!$C$2:$C$21,tasks!$A$2:$A$21,E$1)/SUM(tasks!$C$2:$C$21)/10</f>
        <v>14.28571429</v>
      </c>
      <c r="F99" s="18">
        <f>MAXIFS(defense!$E$2:$E$3008,defense!$B$2:$B$3008,H$1,defense!$A$2:$A$3008,$A99)</f>
        <v>0</v>
      </c>
      <c r="G99" s="18">
        <f>MAX(0,MINUS(MINIFS(defense!$C$2:$C$3008,defense!$B$2:$B$3008,H$1,defense!$A$2:$A$3008,$A99),MAXIFS(tasks!$D$2:$D$21,tasks!$A$2:$A$21,H$1))/7)</f>
        <v>0</v>
      </c>
      <c r="H99" s="19">
        <f>F99*(6+4/(G99/2+1))*MAXIFS(tasks!$C$2:$C$21,tasks!$A$2:$A$21,H$1)/SUM(tasks!$C$2:$C$21)/10</f>
        <v>0</v>
      </c>
      <c r="I99" s="18">
        <f>MAXIFS(defense!$E$2:$E$3008,defense!$B$2:$B$3008,K$1,defense!$A$2:$A$3008,$A99)</f>
        <v>0</v>
      </c>
      <c r="J99" s="18">
        <f>MAX(0,MINUS(MINIFS(defense!$C$2:$C$3008,defense!$B$2:$B$3008,K$1,defense!$A$2:$A$3008,$A99),MAXIFS(tasks!$D$2:$D$21,tasks!$A$2:$A$21,K$1))/7)</f>
        <v>0</v>
      </c>
      <c r="K99" s="19">
        <f>I99*(6+4/(J99/2+1))*MAXIFS(tasks!$C$2:$C$21,tasks!$A$2:$A$21,K$1)/SUM(tasks!$C$2:$C$21)/10</f>
        <v>0</v>
      </c>
      <c r="L99" s="18">
        <f>MAXIFS(defense!$E$2:$E$3008,defense!$B$2:$B$3008,N$1,defense!$A$2:$A$3008,$A99)</f>
        <v>0</v>
      </c>
      <c r="M99" s="18">
        <f>MAX(0,MINUS(MINIFS(defense!$C$2:$C$3008,defense!$B$2:$B$3008,N$1,defense!$A$2:$A$3008,$A99),MAXIFS(tasks!$D$2:$D$21,tasks!$A$2:$A$21,N$1))/7)</f>
        <v>0</v>
      </c>
      <c r="N99" s="19">
        <f>L99*(6+4/(M99/2+1))*MAXIFS(tasks!$C$2:$C$21,tasks!$A$2:$A$21,N$1)/SUM(tasks!$C$2:$C$21)/10</f>
        <v>0</v>
      </c>
      <c r="O99" s="18">
        <f>MAXIFS(defense!$E$2:$E$3008,defense!$B$2:$B$3008,Q$1,defense!$A$2:$A$3008,$A99)</f>
        <v>0</v>
      </c>
      <c r="P99" s="18">
        <f>MAX(0,MINUS(MINIFS(defense!$C$2:$C$3008,defense!$B$2:$B$3008,Q$1,defense!$A$2:$A$3008,$A99),MAXIFS(tasks!$D$2:$D$21,tasks!$A$2:$A$21,Q$1))/7)</f>
        <v>0</v>
      </c>
      <c r="Q99" s="19">
        <f>O99*(6+4/(P99/2+1))*MAXIFS(tasks!$C$2:$C$21,tasks!$A$2:$A$21,Q$1)/SUM(tasks!$C$2:$C$21)/10</f>
        <v>0</v>
      </c>
      <c r="R99" s="18">
        <f>MAXIFS(defense!$E$2:$E$3008,defense!$B$2:$B$3008,T$1,defense!$A$2:$A$3008,$A99)</f>
        <v>0</v>
      </c>
      <c r="S99" s="18">
        <f>MAX(0,MINUS(MINIFS(defense!$C$2:$C$3008,defense!$B$2:$B$3008,T$1,defense!$A$2:$A$3008,$A99),MAXIFS(tasks!$D$2:$D$21,tasks!$A$2:$A$21,T$1))/7)</f>
        <v>0</v>
      </c>
      <c r="T99" s="19">
        <f>R99*(6+4/(S99/2+1))*MAXIFS(tasks!$C$2:$C$21,tasks!$A$2:$A$21,T$1)/SUM(tasks!$C$2:$C$21)/10</f>
        <v>0</v>
      </c>
      <c r="U99" s="18">
        <f>MAXIFS(defense!$E$2:$E$3008,defense!$B$2:$B$3008,W$1,defense!$A$2:$A$3008,$A99)</f>
        <v>0</v>
      </c>
      <c r="V99" s="18">
        <f>MAX(0,MINUS(MINIFS(defense!$C$2:$C$3008,defense!$B$2:$B$3008,W$1,defense!$A$2:$A$3008,$A99),MAXIFS(tasks!$D$2:$D$21,tasks!$A$2:$A$21,W$1))/7)</f>
        <v>0</v>
      </c>
      <c r="W99" s="18">
        <f>U99*(6+4/(V99/2+1))*MAXIFS(tasks!$C$2:$C$21,tasks!$A$2:$A$21,W$1)/SUM(tasks!$C$2:$C$21)/10</f>
        <v>0</v>
      </c>
      <c r="X99" s="20">
        <f t="shared" si="1"/>
        <v>14.28571429</v>
      </c>
    </row>
    <row r="100">
      <c r="A100" s="5" t="s">
        <v>110</v>
      </c>
      <c r="B100" s="6" t="s">
        <v>98</v>
      </c>
      <c r="C100" s="18">
        <f>MAXIFS(defense!$E$2:$E$3008,defense!$B$2:$B$3008,E$1,defense!$A$2:$A$3008,$A100)</f>
        <v>0</v>
      </c>
      <c r="D100" s="18">
        <f>MAX(0,MINUS(MINIFS(defense!$C$2:$C$3008,defense!$B$2:$B$3008,E$1,defense!$A$2:$A$3008,$A100),MAXIFS(tasks!$D$2:$D$21,tasks!$A$2:$A$21,E$1))/7)</f>
        <v>0</v>
      </c>
      <c r="E100" s="19">
        <f>C100*(6+4/(D100/2+1))*MAXIFS(tasks!$C$2:$C$21,tasks!$A$2:$A$21,E$1)/SUM(tasks!$C$2:$C$21)/10</f>
        <v>0</v>
      </c>
      <c r="F100" s="18">
        <f>MAXIFS(defense!$E$2:$E$3008,defense!$B$2:$B$3008,H$1,defense!$A$2:$A$3008,$A100)</f>
        <v>0</v>
      </c>
      <c r="G100" s="18">
        <f>MAX(0,MINUS(MINIFS(defense!$C$2:$C$3008,defense!$B$2:$B$3008,H$1,defense!$A$2:$A$3008,$A100),MAXIFS(tasks!$D$2:$D$21,tasks!$A$2:$A$21,H$1))/7)</f>
        <v>0</v>
      </c>
      <c r="H100" s="19">
        <f>F100*(6+4/(G100/2+1))*MAXIFS(tasks!$C$2:$C$21,tasks!$A$2:$A$21,H$1)/SUM(tasks!$C$2:$C$21)/10</f>
        <v>0</v>
      </c>
      <c r="I100" s="18">
        <f>MAXIFS(defense!$E$2:$E$3008,defense!$B$2:$B$3008,K$1,defense!$A$2:$A$3008,$A100)</f>
        <v>0</v>
      </c>
      <c r="J100" s="18">
        <f>MAX(0,MINUS(MINIFS(defense!$C$2:$C$3008,defense!$B$2:$B$3008,K$1,defense!$A$2:$A$3008,$A100),MAXIFS(tasks!$D$2:$D$21,tasks!$A$2:$A$21,K$1))/7)</f>
        <v>0</v>
      </c>
      <c r="K100" s="19">
        <f>I100*(6+4/(J100/2+1))*MAXIFS(tasks!$C$2:$C$21,tasks!$A$2:$A$21,K$1)/SUM(tasks!$C$2:$C$21)/10</f>
        <v>0</v>
      </c>
      <c r="L100" s="18">
        <f>MAXIFS(defense!$E$2:$E$3008,defense!$B$2:$B$3008,N$1,defense!$A$2:$A$3008,$A100)</f>
        <v>0</v>
      </c>
      <c r="M100" s="18">
        <f>MAX(0,MINUS(MINIFS(defense!$C$2:$C$3008,defense!$B$2:$B$3008,N$1,defense!$A$2:$A$3008,$A100),MAXIFS(tasks!$D$2:$D$21,tasks!$A$2:$A$21,N$1))/7)</f>
        <v>0</v>
      </c>
      <c r="N100" s="19">
        <f>L100*(6+4/(M100/2+1))*MAXIFS(tasks!$C$2:$C$21,tasks!$A$2:$A$21,N$1)/SUM(tasks!$C$2:$C$21)/10</f>
        <v>0</v>
      </c>
      <c r="O100" s="18">
        <f>MAXIFS(defense!$E$2:$E$3008,defense!$B$2:$B$3008,Q$1,defense!$A$2:$A$3008,$A100)</f>
        <v>0</v>
      </c>
      <c r="P100" s="18">
        <f>MAX(0,MINUS(MINIFS(defense!$C$2:$C$3008,defense!$B$2:$B$3008,Q$1,defense!$A$2:$A$3008,$A100),MAXIFS(tasks!$D$2:$D$21,tasks!$A$2:$A$21,Q$1))/7)</f>
        <v>0</v>
      </c>
      <c r="Q100" s="19">
        <f>O100*(6+4/(P100/2+1))*MAXIFS(tasks!$C$2:$C$21,tasks!$A$2:$A$21,Q$1)/SUM(tasks!$C$2:$C$21)/10</f>
        <v>0</v>
      </c>
      <c r="R100" s="18">
        <f>MAXIFS(defense!$E$2:$E$3008,defense!$B$2:$B$3008,T$1,defense!$A$2:$A$3008,$A100)</f>
        <v>0</v>
      </c>
      <c r="S100" s="18">
        <f>MAX(0,MINUS(MINIFS(defense!$C$2:$C$3008,defense!$B$2:$B$3008,T$1,defense!$A$2:$A$3008,$A100),MAXIFS(tasks!$D$2:$D$21,tasks!$A$2:$A$21,T$1))/7)</f>
        <v>0</v>
      </c>
      <c r="T100" s="19">
        <f>R100*(6+4/(S100/2+1))*MAXIFS(tasks!$C$2:$C$21,tasks!$A$2:$A$21,T$1)/SUM(tasks!$C$2:$C$21)/10</f>
        <v>0</v>
      </c>
      <c r="U100" s="18">
        <f>MAXIFS(defense!$E$2:$E$3008,defense!$B$2:$B$3008,W$1,defense!$A$2:$A$3008,$A100)</f>
        <v>0</v>
      </c>
      <c r="V100" s="18">
        <f>MAX(0,MINUS(MINIFS(defense!$C$2:$C$3008,defense!$B$2:$B$3008,W$1,defense!$A$2:$A$3008,$A100),MAXIFS(tasks!$D$2:$D$21,tasks!$A$2:$A$21,W$1))/7)</f>
        <v>0</v>
      </c>
      <c r="W100" s="18">
        <f>U100*(6+4/(V100/2+1))*MAXIFS(tasks!$C$2:$C$21,tasks!$A$2:$A$21,W$1)/SUM(tasks!$C$2:$C$21)/10</f>
        <v>0</v>
      </c>
      <c r="X100" s="20">
        <f t="shared" si="1"/>
        <v>0</v>
      </c>
    </row>
    <row r="101">
      <c r="A101" s="5" t="s">
        <v>111</v>
      </c>
      <c r="B101" s="6" t="s">
        <v>98</v>
      </c>
      <c r="C101" s="18">
        <f>MAXIFS(defense!$E$2:$E$3008,defense!$B$2:$B$3008,E$1,defense!$A$2:$A$3008,$A101)</f>
        <v>100</v>
      </c>
      <c r="D101" s="18">
        <f>MAX(0,MINUS(MINIFS(defense!$C$2:$C$3008,defense!$B$2:$B$3008,E$1,defense!$A$2:$A$3008,$A101),MAXIFS(tasks!$D$2:$D$21,tasks!$A$2:$A$21,E$1))/7)</f>
        <v>0</v>
      </c>
      <c r="E101" s="19">
        <f>C101*(6+4/(D101/2+1))*MAXIFS(tasks!$C$2:$C$21,tasks!$A$2:$A$21,E$1)/SUM(tasks!$C$2:$C$21)/10</f>
        <v>14.28571429</v>
      </c>
      <c r="F101" s="18">
        <f>MAXIFS(defense!$E$2:$E$3008,defense!$B$2:$B$3008,H$1,defense!$A$2:$A$3008,$A101)</f>
        <v>0</v>
      </c>
      <c r="G101" s="18">
        <f>MAX(0,MINUS(MINIFS(defense!$C$2:$C$3008,defense!$B$2:$B$3008,H$1,defense!$A$2:$A$3008,$A101),MAXIFS(tasks!$D$2:$D$21,tasks!$A$2:$A$21,H$1))/7)</f>
        <v>0</v>
      </c>
      <c r="H101" s="19">
        <f>F101*(6+4/(G101/2+1))*MAXIFS(tasks!$C$2:$C$21,tasks!$A$2:$A$21,H$1)/SUM(tasks!$C$2:$C$21)/10</f>
        <v>0</v>
      </c>
      <c r="I101" s="18">
        <f>MAXIFS(defense!$E$2:$E$3008,defense!$B$2:$B$3008,K$1,defense!$A$2:$A$3008,$A101)</f>
        <v>0</v>
      </c>
      <c r="J101" s="18">
        <f>MAX(0,MINUS(MINIFS(defense!$C$2:$C$3008,defense!$B$2:$B$3008,K$1,defense!$A$2:$A$3008,$A101),MAXIFS(tasks!$D$2:$D$21,tasks!$A$2:$A$21,K$1))/7)</f>
        <v>0</v>
      </c>
      <c r="K101" s="19">
        <f>I101*(6+4/(J101/2+1))*MAXIFS(tasks!$C$2:$C$21,tasks!$A$2:$A$21,K$1)/SUM(tasks!$C$2:$C$21)/10</f>
        <v>0</v>
      </c>
      <c r="L101" s="18">
        <f>MAXIFS(defense!$E$2:$E$3008,defense!$B$2:$B$3008,N$1,defense!$A$2:$A$3008,$A101)</f>
        <v>0</v>
      </c>
      <c r="M101" s="18">
        <f>MAX(0,MINUS(MINIFS(defense!$C$2:$C$3008,defense!$B$2:$B$3008,N$1,defense!$A$2:$A$3008,$A101),MAXIFS(tasks!$D$2:$D$21,tasks!$A$2:$A$21,N$1))/7)</f>
        <v>0</v>
      </c>
      <c r="N101" s="19">
        <f>L101*(6+4/(M101/2+1))*MAXIFS(tasks!$C$2:$C$21,tasks!$A$2:$A$21,N$1)/SUM(tasks!$C$2:$C$21)/10</f>
        <v>0</v>
      </c>
      <c r="O101" s="18">
        <f>MAXIFS(defense!$E$2:$E$3008,defense!$B$2:$B$3008,Q$1,defense!$A$2:$A$3008,$A101)</f>
        <v>0</v>
      </c>
      <c r="P101" s="18">
        <f>MAX(0,MINUS(MINIFS(defense!$C$2:$C$3008,defense!$B$2:$B$3008,Q$1,defense!$A$2:$A$3008,$A101),MAXIFS(tasks!$D$2:$D$21,tasks!$A$2:$A$21,Q$1))/7)</f>
        <v>0</v>
      </c>
      <c r="Q101" s="19">
        <f>O101*(6+4/(P101/2+1))*MAXIFS(tasks!$C$2:$C$21,tasks!$A$2:$A$21,Q$1)/SUM(tasks!$C$2:$C$21)/10</f>
        <v>0</v>
      </c>
      <c r="R101" s="18">
        <f>MAXIFS(defense!$E$2:$E$3008,defense!$B$2:$B$3008,T$1,defense!$A$2:$A$3008,$A101)</f>
        <v>0</v>
      </c>
      <c r="S101" s="18">
        <f>MAX(0,MINUS(MINIFS(defense!$C$2:$C$3008,defense!$B$2:$B$3008,T$1,defense!$A$2:$A$3008,$A101),MAXIFS(tasks!$D$2:$D$21,tasks!$A$2:$A$21,T$1))/7)</f>
        <v>0</v>
      </c>
      <c r="T101" s="19">
        <f>R101*(6+4/(S101/2+1))*MAXIFS(tasks!$C$2:$C$21,tasks!$A$2:$A$21,T$1)/SUM(tasks!$C$2:$C$21)/10</f>
        <v>0</v>
      </c>
      <c r="U101" s="18">
        <f>MAXIFS(defense!$E$2:$E$3008,defense!$B$2:$B$3008,W$1,defense!$A$2:$A$3008,$A101)</f>
        <v>0</v>
      </c>
      <c r="V101" s="18">
        <f>MAX(0,MINUS(MINIFS(defense!$C$2:$C$3008,defense!$B$2:$B$3008,W$1,defense!$A$2:$A$3008,$A101),MAXIFS(tasks!$D$2:$D$21,tasks!$A$2:$A$21,W$1))/7)</f>
        <v>0</v>
      </c>
      <c r="W101" s="18">
        <f>U101*(6+4/(V101/2+1))*MAXIFS(tasks!$C$2:$C$21,tasks!$A$2:$A$21,W$1)/SUM(tasks!$C$2:$C$21)/10</f>
        <v>0</v>
      </c>
      <c r="X101" s="20">
        <f t="shared" si="1"/>
        <v>14.28571429</v>
      </c>
    </row>
    <row r="102">
      <c r="A102" s="5" t="s">
        <v>112</v>
      </c>
      <c r="B102" s="6" t="s">
        <v>98</v>
      </c>
      <c r="C102" s="18">
        <f>MAXIFS(defense!$E$2:$E$3008,defense!$B$2:$B$3008,E$1,defense!$A$2:$A$3008,$A102)</f>
        <v>100</v>
      </c>
      <c r="D102" s="18">
        <f>MAX(0,MINUS(MINIFS(defense!$C$2:$C$3008,defense!$B$2:$B$3008,E$1,defense!$A$2:$A$3008,$A102),MAXIFS(tasks!$D$2:$D$21,tasks!$A$2:$A$21,E$1))/7)</f>
        <v>0</v>
      </c>
      <c r="E102" s="19">
        <f>C102*(6+4/(D102/2+1))*MAXIFS(tasks!$C$2:$C$21,tasks!$A$2:$A$21,E$1)/SUM(tasks!$C$2:$C$21)/10</f>
        <v>14.28571429</v>
      </c>
      <c r="F102" s="18">
        <f>MAXIFS(defense!$E$2:$E$3008,defense!$B$2:$B$3008,H$1,defense!$A$2:$A$3008,$A102)</f>
        <v>100</v>
      </c>
      <c r="G102" s="18">
        <f>MAX(0,MINUS(MINIFS(defense!$C$2:$C$3008,defense!$B$2:$B$3008,H$1,defense!$A$2:$A$3008,$A102),MAXIFS(tasks!$D$2:$D$21,tasks!$A$2:$A$21,H$1))/7)</f>
        <v>0</v>
      </c>
      <c r="H102" s="19">
        <f>F102*(6+4/(G102/2+1))*MAXIFS(tasks!$C$2:$C$21,tasks!$A$2:$A$21,H$1)/SUM(tasks!$C$2:$C$21)/10</f>
        <v>14.28571429</v>
      </c>
      <c r="I102" s="18">
        <f>MAXIFS(defense!$E$2:$E$3008,defense!$B$2:$B$3008,K$1,defense!$A$2:$A$3008,$A102)</f>
        <v>0</v>
      </c>
      <c r="J102" s="18">
        <f>MAX(0,MINUS(MINIFS(defense!$C$2:$C$3008,defense!$B$2:$B$3008,K$1,defense!$A$2:$A$3008,$A102),MAXIFS(tasks!$D$2:$D$21,tasks!$A$2:$A$21,K$1))/7)</f>
        <v>0</v>
      </c>
      <c r="K102" s="19">
        <f>I102*(6+4/(J102/2+1))*MAXIFS(tasks!$C$2:$C$21,tasks!$A$2:$A$21,K$1)/SUM(tasks!$C$2:$C$21)/10</f>
        <v>0</v>
      </c>
      <c r="L102" s="18">
        <f>MAXIFS(defense!$E$2:$E$3008,defense!$B$2:$B$3008,N$1,defense!$A$2:$A$3008,$A102)</f>
        <v>0</v>
      </c>
      <c r="M102" s="18">
        <f>MAX(0,MINUS(MINIFS(defense!$C$2:$C$3008,defense!$B$2:$B$3008,N$1,defense!$A$2:$A$3008,$A102),MAXIFS(tasks!$D$2:$D$21,tasks!$A$2:$A$21,N$1))/7)</f>
        <v>0</v>
      </c>
      <c r="N102" s="19">
        <f>L102*(6+4/(M102/2+1))*MAXIFS(tasks!$C$2:$C$21,tasks!$A$2:$A$21,N$1)/SUM(tasks!$C$2:$C$21)/10</f>
        <v>0</v>
      </c>
      <c r="O102" s="18">
        <f>MAXIFS(defense!$E$2:$E$3008,defense!$B$2:$B$3008,Q$1,defense!$A$2:$A$3008,$A102)</f>
        <v>0</v>
      </c>
      <c r="P102" s="18">
        <f>MAX(0,MINUS(MINIFS(defense!$C$2:$C$3008,defense!$B$2:$B$3008,Q$1,defense!$A$2:$A$3008,$A102),MAXIFS(tasks!$D$2:$D$21,tasks!$A$2:$A$21,Q$1))/7)</f>
        <v>0</v>
      </c>
      <c r="Q102" s="19">
        <f>O102*(6+4/(P102/2+1))*MAXIFS(tasks!$C$2:$C$21,tasks!$A$2:$A$21,Q$1)/SUM(tasks!$C$2:$C$21)/10</f>
        <v>0</v>
      </c>
      <c r="R102" s="18">
        <f>MAXIFS(defense!$E$2:$E$3008,defense!$B$2:$B$3008,T$1,defense!$A$2:$A$3008,$A102)</f>
        <v>0</v>
      </c>
      <c r="S102" s="18">
        <f>MAX(0,MINUS(MINIFS(defense!$C$2:$C$3008,defense!$B$2:$B$3008,T$1,defense!$A$2:$A$3008,$A102),MAXIFS(tasks!$D$2:$D$21,tasks!$A$2:$A$21,T$1))/7)</f>
        <v>0</v>
      </c>
      <c r="T102" s="19">
        <f>R102*(6+4/(S102/2+1))*MAXIFS(tasks!$C$2:$C$21,tasks!$A$2:$A$21,T$1)/SUM(tasks!$C$2:$C$21)/10</f>
        <v>0</v>
      </c>
      <c r="U102" s="18">
        <f>MAXIFS(defense!$E$2:$E$3008,defense!$B$2:$B$3008,W$1,defense!$A$2:$A$3008,$A102)</f>
        <v>0</v>
      </c>
      <c r="V102" s="18">
        <f>MAX(0,MINUS(MINIFS(defense!$C$2:$C$3008,defense!$B$2:$B$3008,W$1,defense!$A$2:$A$3008,$A102),MAXIFS(tasks!$D$2:$D$21,tasks!$A$2:$A$21,W$1))/7)</f>
        <v>0</v>
      </c>
      <c r="W102" s="18">
        <f>U102*(6+4/(V102/2+1))*MAXIFS(tasks!$C$2:$C$21,tasks!$A$2:$A$21,W$1)/SUM(tasks!$C$2:$C$21)/10</f>
        <v>0</v>
      </c>
      <c r="X102" s="20">
        <f t="shared" si="1"/>
        <v>28.57142857</v>
      </c>
    </row>
    <row r="103">
      <c r="A103" s="5" t="s">
        <v>113</v>
      </c>
      <c r="B103" s="6" t="s">
        <v>98</v>
      </c>
      <c r="C103" s="18">
        <f>MAXIFS(defense!$E$2:$E$3008,defense!$B$2:$B$3008,E$1,defense!$A$2:$A$3008,$A103)</f>
        <v>100</v>
      </c>
      <c r="D103" s="18">
        <f>MAX(0,MINUS(MINIFS(defense!$C$2:$C$3008,defense!$B$2:$B$3008,E$1,defense!$A$2:$A$3008,$A103),MAXIFS(tasks!$D$2:$D$21,tasks!$A$2:$A$21,E$1))/7)</f>
        <v>0</v>
      </c>
      <c r="E103" s="19">
        <f>C103*(6+4/(D103/2+1))*MAXIFS(tasks!$C$2:$C$21,tasks!$A$2:$A$21,E$1)/SUM(tasks!$C$2:$C$21)/10</f>
        <v>14.28571429</v>
      </c>
      <c r="F103" s="18">
        <f>MAXIFS(defense!$E$2:$E$3008,defense!$B$2:$B$3008,H$1,defense!$A$2:$A$3008,$A103)</f>
        <v>0</v>
      </c>
      <c r="G103" s="18">
        <f>MAX(0,MINUS(MINIFS(defense!$C$2:$C$3008,defense!$B$2:$B$3008,H$1,defense!$A$2:$A$3008,$A103),MAXIFS(tasks!$D$2:$D$21,tasks!$A$2:$A$21,H$1))/7)</f>
        <v>0</v>
      </c>
      <c r="H103" s="19">
        <f>F103*(6+4/(G103/2+1))*MAXIFS(tasks!$C$2:$C$21,tasks!$A$2:$A$21,H$1)/SUM(tasks!$C$2:$C$21)/10</f>
        <v>0</v>
      </c>
      <c r="I103" s="18">
        <f>MAXIFS(defense!$E$2:$E$3008,defense!$B$2:$B$3008,K$1,defense!$A$2:$A$3008,$A103)</f>
        <v>0</v>
      </c>
      <c r="J103" s="18">
        <f>MAX(0,MINUS(MINIFS(defense!$C$2:$C$3008,defense!$B$2:$B$3008,K$1,defense!$A$2:$A$3008,$A103),MAXIFS(tasks!$D$2:$D$21,tasks!$A$2:$A$21,K$1))/7)</f>
        <v>0</v>
      </c>
      <c r="K103" s="19">
        <f>I103*(6+4/(J103/2+1))*MAXIFS(tasks!$C$2:$C$21,tasks!$A$2:$A$21,K$1)/SUM(tasks!$C$2:$C$21)/10</f>
        <v>0</v>
      </c>
      <c r="L103" s="18">
        <f>MAXIFS(defense!$E$2:$E$3008,defense!$B$2:$B$3008,N$1,defense!$A$2:$A$3008,$A103)</f>
        <v>0</v>
      </c>
      <c r="M103" s="18">
        <f>MAX(0,MINUS(MINIFS(defense!$C$2:$C$3008,defense!$B$2:$B$3008,N$1,defense!$A$2:$A$3008,$A103),MAXIFS(tasks!$D$2:$D$21,tasks!$A$2:$A$21,N$1))/7)</f>
        <v>0</v>
      </c>
      <c r="N103" s="19">
        <f>L103*(6+4/(M103/2+1))*MAXIFS(tasks!$C$2:$C$21,tasks!$A$2:$A$21,N$1)/SUM(tasks!$C$2:$C$21)/10</f>
        <v>0</v>
      </c>
      <c r="O103" s="18">
        <f>MAXIFS(defense!$E$2:$E$3008,defense!$B$2:$B$3008,Q$1,defense!$A$2:$A$3008,$A103)</f>
        <v>0</v>
      </c>
      <c r="P103" s="18">
        <f>MAX(0,MINUS(MINIFS(defense!$C$2:$C$3008,defense!$B$2:$B$3008,Q$1,defense!$A$2:$A$3008,$A103),MAXIFS(tasks!$D$2:$D$21,tasks!$A$2:$A$21,Q$1))/7)</f>
        <v>0</v>
      </c>
      <c r="Q103" s="19">
        <f>O103*(6+4/(P103/2+1))*MAXIFS(tasks!$C$2:$C$21,tasks!$A$2:$A$21,Q$1)/SUM(tasks!$C$2:$C$21)/10</f>
        <v>0</v>
      </c>
      <c r="R103" s="18">
        <f>MAXIFS(defense!$E$2:$E$3008,defense!$B$2:$B$3008,T$1,defense!$A$2:$A$3008,$A103)</f>
        <v>0</v>
      </c>
      <c r="S103" s="18">
        <f>MAX(0,MINUS(MINIFS(defense!$C$2:$C$3008,defense!$B$2:$B$3008,T$1,defense!$A$2:$A$3008,$A103),MAXIFS(tasks!$D$2:$D$21,tasks!$A$2:$A$21,T$1))/7)</f>
        <v>0</v>
      </c>
      <c r="T103" s="19">
        <f>R103*(6+4/(S103/2+1))*MAXIFS(tasks!$C$2:$C$21,tasks!$A$2:$A$21,T$1)/SUM(tasks!$C$2:$C$21)/10</f>
        <v>0</v>
      </c>
      <c r="U103" s="18">
        <f>MAXIFS(defense!$E$2:$E$3008,defense!$B$2:$B$3008,W$1,defense!$A$2:$A$3008,$A103)</f>
        <v>0</v>
      </c>
      <c r="V103" s="18">
        <f>MAX(0,MINUS(MINIFS(defense!$C$2:$C$3008,defense!$B$2:$B$3008,W$1,defense!$A$2:$A$3008,$A103),MAXIFS(tasks!$D$2:$D$21,tasks!$A$2:$A$21,W$1))/7)</f>
        <v>0</v>
      </c>
      <c r="W103" s="18">
        <f>U103*(6+4/(V103/2+1))*MAXIFS(tasks!$C$2:$C$21,tasks!$A$2:$A$21,W$1)/SUM(tasks!$C$2:$C$21)/10</f>
        <v>0</v>
      </c>
      <c r="X103" s="20">
        <f t="shared" si="1"/>
        <v>14.28571429</v>
      </c>
    </row>
    <row r="104">
      <c r="A104" s="5" t="s">
        <v>114</v>
      </c>
      <c r="B104" s="6" t="s">
        <v>98</v>
      </c>
      <c r="C104" s="18">
        <f>MAXIFS(defense!$E$2:$E$3008,defense!$B$2:$B$3008,E$1,defense!$A$2:$A$3008,$A104)</f>
        <v>0</v>
      </c>
      <c r="D104" s="18">
        <f>MAX(0,MINUS(MINIFS(defense!$C$2:$C$3008,defense!$B$2:$B$3008,E$1,defense!$A$2:$A$3008,$A104),MAXIFS(tasks!$D$2:$D$21,tasks!$A$2:$A$21,E$1))/7)</f>
        <v>0</v>
      </c>
      <c r="E104" s="19">
        <f>C104*(6+4/(D104/2+1))*MAXIFS(tasks!$C$2:$C$21,tasks!$A$2:$A$21,E$1)/SUM(tasks!$C$2:$C$21)/10</f>
        <v>0</v>
      </c>
      <c r="F104" s="18">
        <f>MAXIFS(defense!$E$2:$E$3008,defense!$B$2:$B$3008,H$1,defense!$A$2:$A$3008,$A104)</f>
        <v>0</v>
      </c>
      <c r="G104" s="18">
        <f>MAX(0,MINUS(MINIFS(defense!$C$2:$C$3008,defense!$B$2:$B$3008,H$1,defense!$A$2:$A$3008,$A104),MAXIFS(tasks!$D$2:$D$21,tasks!$A$2:$A$21,H$1))/7)</f>
        <v>0</v>
      </c>
      <c r="H104" s="19">
        <f>F104*(6+4/(G104/2+1))*MAXIFS(tasks!$C$2:$C$21,tasks!$A$2:$A$21,H$1)/SUM(tasks!$C$2:$C$21)/10</f>
        <v>0</v>
      </c>
      <c r="I104" s="18">
        <f>MAXIFS(defense!$E$2:$E$3008,defense!$B$2:$B$3008,K$1,defense!$A$2:$A$3008,$A104)</f>
        <v>0</v>
      </c>
      <c r="J104" s="18">
        <f>MAX(0,MINUS(MINIFS(defense!$C$2:$C$3008,defense!$B$2:$B$3008,K$1,defense!$A$2:$A$3008,$A104),MAXIFS(tasks!$D$2:$D$21,tasks!$A$2:$A$21,K$1))/7)</f>
        <v>0</v>
      </c>
      <c r="K104" s="19">
        <f>I104*(6+4/(J104/2+1))*MAXIFS(tasks!$C$2:$C$21,tasks!$A$2:$A$21,K$1)/SUM(tasks!$C$2:$C$21)/10</f>
        <v>0</v>
      </c>
      <c r="L104" s="18">
        <f>MAXIFS(defense!$E$2:$E$3008,defense!$B$2:$B$3008,N$1,defense!$A$2:$A$3008,$A104)</f>
        <v>0</v>
      </c>
      <c r="M104" s="18">
        <f>MAX(0,MINUS(MINIFS(defense!$C$2:$C$3008,defense!$B$2:$B$3008,N$1,defense!$A$2:$A$3008,$A104),MAXIFS(tasks!$D$2:$D$21,tasks!$A$2:$A$21,N$1))/7)</f>
        <v>0</v>
      </c>
      <c r="N104" s="19">
        <f>L104*(6+4/(M104/2+1))*MAXIFS(tasks!$C$2:$C$21,tasks!$A$2:$A$21,N$1)/SUM(tasks!$C$2:$C$21)/10</f>
        <v>0</v>
      </c>
      <c r="O104" s="18">
        <f>MAXIFS(defense!$E$2:$E$3008,defense!$B$2:$B$3008,Q$1,defense!$A$2:$A$3008,$A104)</f>
        <v>0</v>
      </c>
      <c r="P104" s="18">
        <f>MAX(0,MINUS(MINIFS(defense!$C$2:$C$3008,defense!$B$2:$B$3008,Q$1,defense!$A$2:$A$3008,$A104),MAXIFS(tasks!$D$2:$D$21,tasks!$A$2:$A$21,Q$1))/7)</f>
        <v>0</v>
      </c>
      <c r="Q104" s="19">
        <f>O104*(6+4/(P104/2+1))*MAXIFS(tasks!$C$2:$C$21,tasks!$A$2:$A$21,Q$1)/SUM(tasks!$C$2:$C$21)/10</f>
        <v>0</v>
      </c>
      <c r="R104" s="18">
        <f>MAXIFS(defense!$E$2:$E$3008,defense!$B$2:$B$3008,T$1,defense!$A$2:$A$3008,$A104)</f>
        <v>0</v>
      </c>
      <c r="S104" s="18">
        <f>MAX(0,MINUS(MINIFS(defense!$C$2:$C$3008,defense!$B$2:$B$3008,T$1,defense!$A$2:$A$3008,$A104),MAXIFS(tasks!$D$2:$D$21,tasks!$A$2:$A$21,T$1))/7)</f>
        <v>0</v>
      </c>
      <c r="T104" s="19">
        <f>R104*(6+4/(S104/2+1))*MAXIFS(tasks!$C$2:$C$21,tasks!$A$2:$A$21,T$1)/SUM(tasks!$C$2:$C$21)/10</f>
        <v>0</v>
      </c>
      <c r="U104" s="18">
        <f>MAXIFS(defense!$E$2:$E$3008,defense!$B$2:$B$3008,W$1,defense!$A$2:$A$3008,$A104)</f>
        <v>0</v>
      </c>
      <c r="V104" s="18">
        <f>MAX(0,MINUS(MINIFS(defense!$C$2:$C$3008,defense!$B$2:$B$3008,W$1,defense!$A$2:$A$3008,$A104),MAXIFS(tasks!$D$2:$D$21,tasks!$A$2:$A$21,W$1))/7)</f>
        <v>0</v>
      </c>
      <c r="W104" s="18">
        <f>U104*(6+4/(V104/2+1))*MAXIFS(tasks!$C$2:$C$21,tasks!$A$2:$A$21,W$1)/SUM(tasks!$C$2:$C$21)/10</f>
        <v>0</v>
      </c>
      <c r="X104" s="20">
        <f t="shared" si="1"/>
        <v>0</v>
      </c>
    </row>
    <row r="105">
      <c r="A105" s="5" t="s">
        <v>115</v>
      </c>
      <c r="B105" s="6" t="s">
        <v>98</v>
      </c>
      <c r="C105" s="18">
        <f>MAXIFS(defense!$E$2:$E$3008,defense!$B$2:$B$3008,E$1,defense!$A$2:$A$3008,$A105)</f>
        <v>0</v>
      </c>
      <c r="D105" s="18">
        <f>MAX(0,MINUS(MINIFS(defense!$C$2:$C$3008,defense!$B$2:$B$3008,E$1,defense!$A$2:$A$3008,$A105),MAXIFS(tasks!$D$2:$D$21,tasks!$A$2:$A$21,E$1))/7)</f>
        <v>0</v>
      </c>
      <c r="E105" s="19">
        <f>C105*(6+4/(D105/2+1))*MAXIFS(tasks!$C$2:$C$21,tasks!$A$2:$A$21,E$1)/SUM(tasks!$C$2:$C$21)/10</f>
        <v>0</v>
      </c>
      <c r="F105" s="18">
        <f>MAXIFS(defense!$E$2:$E$3008,defense!$B$2:$B$3008,H$1,defense!$A$2:$A$3008,$A105)</f>
        <v>0</v>
      </c>
      <c r="G105" s="18">
        <f>MAX(0,MINUS(MINIFS(defense!$C$2:$C$3008,defense!$B$2:$B$3008,H$1,defense!$A$2:$A$3008,$A105),MAXIFS(tasks!$D$2:$D$21,tasks!$A$2:$A$21,H$1))/7)</f>
        <v>0</v>
      </c>
      <c r="H105" s="19">
        <f>F105*(6+4/(G105/2+1))*MAXIFS(tasks!$C$2:$C$21,tasks!$A$2:$A$21,H$1)/SUM(tasks!$C$2:$C$21)/10</f>
        <v>0</v>
      </c>
      <c r="I105" s="18">
        <f>MAXIFS(defense!$E$2:$E$3008,defense!$B$2:$B$3008,K$1,defense!$A$2:$A$3008,$A105)</f>
        <v>0</v>
      </c>
      <c r="J105" s="18">
        <f>MAX(0,MINUS(MINIFS(defense!$C$2:$C$3008,defense!$B$2:$B$3008,K$1,defense!$A$2:$A$3008,$A105),MAXIFS(tasks!$D$2:$D$21,tasks!$A$2:$A$21,K$1))/7)</f>
        <v>0</v>
      </c>
      <c r="K105" s="19">
        <f>I105*(6+4/(J105/2+1))*MAXIFS(tasks!$C$2:$C$21,tasks!$A$2:$A$21,K$1)/SUM(tasks!$C$2:$C$21)/10</f>
        <v>0</v>
      </c>
      <c r="L105" s="18">
        <f>MAXIFS(defense!$E$2:$E$3008,defense!$B$2:$B$3008,N$1,defense!$A$2:$A$3008,$A105)</f>
        <v>0</v>
      </c>
      <c r="M105" s="18">
        <f>MAX(0,MINUS(MINIFS(defense!$C$2:$C$3008,defense!$B$2:$B$3008,N$1,defense!$A$2:$A$3008,$A105),MAXIFS(tasks!$D$2:$D$21,tasks!$A$2:$A$21,N$1))/7)</f>
        <v>0</v>
      </c>
      <c r="N105" s="19">
        <f>L105*(6+4/(M105/2+1))*MAXIFS(tasks!$C$2:$C$21,tasks!$A$2:$A$21,N$1)/SUM(tasks!$C$2:$C$21)/10</f>
        <v>0</v>
      </c>
      <c r="O105" s="18">
        <f>MAXIFS(defense!$E$2:$E$3008,defense!$B$2:$B$3008,Q$1,defense!$A$2:$A$3008,$A105)</f>
        <v>0</v>
      </c>
      <c r="P105" s="18">
        <f>MAX(0,MINUS(MINIFS(defense!$C$2:$C$3008,defense!$B$2:$B$3008,Q$1,defense!$A$2:$A$3008,$A105),MAXIFS(tasks!$D$2:$D$21,tasks!$A$2:$A$21,Q$1))/7)</f>
        <v>0</v>
      </c>
      <c r="Q105" s="19">
        <f>O105*(6+4/(P105/2+1))*MAXIFS(tasks!$C$2:$C$21,tasks!$A$2:$A$21,Q$1)/SUM(tasks!$C$2:$C$21)/10</f>
        <v>0</v>
      </c>
      <c r="R105" s="18">
        <f>MAXIFS(defense!$E$2:$E$3008,defense!$B$2:$B$3008,T$1,defense!$A$2:$A$3008,$A105)</f>
        <v>0</v>
      </c>
      <c r="S105" s="18">
        <f>MAX(0,MINUS(MINIFS(defense!$C$2:$C$3008,defense!$B$2:$B$3008,T$1,defense!$A$2:$A$3008,$A105),MAXIFS(tasks!$D$2:$D$21,tasks!$A$2:$A$21,T$1))/7)</f>
        <v>0</v>
      </c>
      <c r="T105" s="19">
        <f>R105*(6+4/(S105/2+1))*MAXIFS(tasks!$C$2:$C$21,tasks!$A$2:$A$21,T$1)/SUM(tasks!$C$2:$C$21)/10</f>
        <v>0</v>
      </c>
      <c r="U105" s="18">
        <f>MAXIFS(defense!$E$2:$E$3008,defense!$B$2:$B$3008,W$1,defense!$A$2:$A$3008,$A105)</f>
        <v>0</v>
      </c>
      <c r="V105" s="18">
        <f>MAX(0,MINUS(MINIFS(defense!$C$2:$C$3008,defense!$B$2:$B$3008,W$1,defense!$A$2:$A$3008,$A105),MAXIFS(tasks!$D$2:$D$21,tasks!$A$2:$A$21,W$1))/7)</f>
        <v>0</v>
      </c>
      <c r="W105" s="18">
        <f>U105*(6+4/(V105/2+1))*MAXIFS(tasks!$C$2:$C$21,tasks!$A$2:$A$21,W$1)/SUM(tasks!$C$2:$C$21)/10</f>
        <v>0</v>
      </c>
      <c r="X105" s="20">
        <f t="shared" si="1"/>
        <v>0</v>
      </c>
    </row>
    <row r="106">
      <c r="A106" s="5" t="s">
        <v>116</v>
      </c>
      <c r="B106" s="6" t="s">
        <v>98</v>
      </c>
      <c r="C106" s="18">
        <f>MAXIFS(defense!$E$2:$E$3008,defense!$B$2:$B$3008,E$1,defense!$A$2:$A$3008,$A106)</f>
        <v>100</v>
      </c>
      <c r="D106" s="18">
        <f>MAX(0,MINUS(MINIFS(defense!$C$2:$C$3008,defense!$B$2:$B$3008,E$1,defense!$A$2:$A$3008,$A106),MAXIFS(tasks!$D$2:$D$21,tasks!$A$2:$A$21,E$1))/7)</f>
        <v>0</v>
      </c>
      <c r="E106" s="19">
        <f>C106*(6+4/(D106/2+1))*MAXIFS(tasks!$C$2:$C$21,tasks!$A$2:$A$21,E$1)/SUM(tasks!$C$2:$C$21)/10</f>
        <v>14.28571429</v>
      </c>
      <c r="F106" s="18">
        <f>MAXIFS(defense!$E$2:$E$3008,defense!$B$2:$B$3008,H$1,defense!$A$2:$A$3008,$A106)</f>
        <v>100</v>
      </c>
      <c r="G106" s="18">
        <f>MAX(0,MINUS(MINIFS(defense!$C$2:$C$3008,defense!$B$2:$B$3008,H$1,defense!$A$2:$A$3008,$A106),MAXIFS(tasks!$D$2:$D$21,tasks!$A$2:$A$21,H$1))/7)</f>
        <v>0</v>
      </c>
      <c r="H106" s="19">
        <f>F106*(6+4/(G106/2+1))*MAXIFS(tasks!$C$2:$C$21,tasks!$A$2:$A$21,H$1)/SUM(tasks!$C$2:$C$21)/10</f>
        <v>14.28571429</v>
      </c>
      <c r="I106" s="18">
        <f>MAXIFS(defense!$E$2:$E$3008,defense!$B$2:$B$3008,K$1,defense!$A$2:$A$3008,$A106)</f>
        <v>0</v>
      </c>
      <c r="J106" s="18">
        <f>MAX(0,MINUS(MINIFS(defense!$C$2:$C$3008,defense!$B$2:$B$3008,K$1,defense!$A$2:$A$3008,$A106),MAXIFS(tasks!$D$2:$D$21,tasks!$A$2:$A$21,K$1))/7)</f>
        <v>0</v>
      </c>
      <c r="K106" s="19">
        <f>I106*(6+4/(J106/2+1))*MAXIFS(tasks!$C$2:$C$21,tasks!$A$2:$A$21,K$1)/SUM(tasks!$C$2:$C$21)/10</f>
        <v>0</v>
      </c>
      <c r="L106" s="18">
        <f>MAXIFS(defense!$E$2:$E$3008,defense!$B$2:$B$3008,N$1,defense!$A$2:$A$3008,$A106)</f>
        <v>0</v>
      </c>
      <c r="M106" s="18">
        <f>MAX(0,MINUS(MINIFS(defense!$C$2:$C$3008,defense!$B$2:$B$3008,N$1,defense!$A$2:$A$3008,$A106),MAXIFS(tasks!$D$2:$D$21,tasks!$A$2:$A$21,N$1))/7)</f>
        <v>0</v>
      </c>
      <c r="N106" s="19">
        <f>L106*(6+4/(M106/2+1))*MAXIFS(tasks!$C$2:$C$21,tasks!$A$2:$A$21,N$1)/SUM(tasks!$C$2:$C$21)/10</f>
        <v>0</v>
      </c>
      <c r="O106" s="18">
        <f>MAXIFS(defense!$E$2:$E$3008,defense!$B$2:$B$3008,Q$1,defense!$A$2:$A$3008,$A106)</f>
        <v>0</v>
      </c>
      <c r="P106" s="18">
        <f>MAX(0,MINUS(MINIFS(defense!$C$2:$C$3008,defense!$B$2:$B$3008,Q$1,defense!$A$2:$A$3008,$A106),MAXIFS(tasks!$D$2:$D$21,tasks!$A$2:$A$21,Q$1))/7)</f>
        <v>0</v>
      </c>
      <c r="Q106" s="19">
        <f>O106*(6+4/(P106/2+1))*MAXIFS(tasks!$C$2:$C$21,tasks!$A$2:$A$21,Q$1)/SUM(tasks!$C$2:$C$21)/10</f>
        <v>0</v>
      </c>
      <c r="R106" s="18">
        <f>MAXIFS(defense!$E$2:$E$3008,defense!$B$2:$B$3008,T$1,defense!$A$2:$A$3008,$A106)</f>
        <v>0</v>
      </c>
      <c r="S106" s="18">
        <f>MAX(0,MINUS(MINIFS(defense!$C$2:$C$3008,defense!$B$2:$B$3008,T$1,defense!$A$2:$A$3008,$A106),MAXIFS(tasks!$D$2:$D$21,tasks!$A$2:$A$21,T$1))/7)</f>
        <v>0</v>
      </c>
      <c r="T106" s="19">
        <f>R106*(6+4/(S106/2+1))*MAXIFS(tasks!$C$2:$C$21,tasks!$A$2:$A$21,T$1)/SUM(tasks!$C$2:$C$21)/10</f>
        <v>0</v>
      </c>
      <c r="U106" s="18">
        <f>MAXIFS(defense!$E$2:$E$3008,defense!$B$2:$B$3008,W$1,defense!$A$2:$A$3008,$A106)</f>
        <v>0</v>
      </c>
      <c r="V106" s="18">
        <f>MAX(0,MINUS(MINIFS(defense!$C$2:$C$3008,defense!$B$2:$B$3008,W$1,defense!$A$2:$A$3008,$A106),MAXIFS(tasks!$D$2:$D$21,tasks!$A$2:$A$21,W$1))/7)</f>
        <v>0</v>
      </c>
      <c r="W106" s="18">
        <f>U106*(6+4/(V106/2+1))*MAXIFS(tasks!$C$2:$C$21,tasks!$A$2:$A$21,W$1)/SUM(tasks!$C$2:$C$21)/10</f>
        <v>0</v>
      </c>
      <c r="X106" s="20">
        <f t="shared" si="1"/>
        <v>28.57142857</v>
      </c>
    </row>
    <row r="107">
      <c r="A107" s="5" t="s">
        <v>117</v>
      </c>
      <c r="B107" s="6" t="s">
        <v>98</v>
      </c>
      <c r="C107" s="18">
        <f>MAXIFS(defense!$E$2:$E$3008,defense!$B$2:$B$3008,E$1,defense!$A$2:$A$3008,$A107)</f>
        <v>100</v>
      </c>
      <c r="D107" s="18">
        <f>MAX(0,MINUS(MINIFS(defense!$C$2:$C$3008,defense!$B$2:$B$3008,E$1,defense!$A$2:$A$3008,$A107),MAXIFS(tasks!$D$2:$D$21,tasks!$A$2:$A$21,E$1))/7)</f>
        <v>0</v>
      </c>
      <c r="E107" s="19">
        <f>C107*(6+4/(D107/2+1))*MAXIFS(tasks!$C$2:$C$21,tasks!$A$2:$A$21,E$1)/SUM(tasks!$C$2:$C$21)/10</f>
        <v>14.28571429</v>
      </c>
      <c r="F107" s="18">
        <f>MAXIFS(defense!$E$2:$E$3008,defense!$B$2:$B$3008,H$1,defense!$A$2:$A$3008,$A107)</f>
        <v>0</v>
      </c>
      <c r="G107" s="18">
        <f>MAX(0,MINUS(MINIFS(defense!$C$2:$C$3008,defense!$B$2:$B$3008,H$1,defense!$A$2:$A$3008,$A107),MAXIFS(tasks!$D$2:$D$21,tasks!$A$2:$A$21,H$1))/7)</f>
        <v>0</v>
      </c>
      <c r="H107" s="19">
        <f>F107*(6+4/(G107/2+1))*MAXIFS(tasks!$C$2:$C$21,tasks!$A$2:$A$21,H$1)/SUM(tasks!$C$2:$C$21)/10</f>
        <v>0</v>
      </c>
      <c r="I107" s="18">
        <f>MAXIFS(defense!$E$2:$E$3008,defense!$B$2:$B$3008,K$1,defense!$A$2:$A$3008,$A107)</f>
        <v>0</v>
      </c>
      <c r="J107" s="18">
        <f>MAX(0,MINUS(MINIFS(defense!$C$2:$C$3008,defense!$B$2:$B$3008,K$1,defense!$A$2:$A$3008,$A107),MAXIFS(tasks!$D$2:$D$21,tasks!$A$2:$A$21,K$1))/7)</f>
        <v>0</v>
      </c>
      <c r="K107" s="19">
        <f>I107*(6+4/(J107/2+1))*MAXIFS(tasks!$C$2:$C$21,tasks!$A$2:$A$21,K$1)/SUM(tasks!$C$2:$C$21)/10</f>
        <v>0</v>
      </c>
      <c r="L107" s="18">
        <f>MAXIFS(defense!$E$2:$E$3008,defense!$B$2:$B$3008,N$1,defense!$A$2:$A$3008,$A107)</f>
        <v>0</v>
      </c>
      <c r="M107" s="18">
        <f>MAX(0,MINUS(MINIFS(defense!$C$2:$C$3008,defense!$B$2:$B$3008,N$1,defense!$A$2:$A$3008,$A107),MAXIFS(tasks!$D$2:$D$21,tasks!$A$2:$A$21,N$1))/7)</f>
        <v>0</v>
      </c>
      <c r="N107" s="19">
        <f>L107*(6+4/(M107/2+1))*MAXIFS(tasks!$C$2:$C$21,tasks!$A$2:$A$21,N$1)/SUM(tasks!$C$2:$C$21)/10</f>
        <v>0</v>
      </c>
      <c r="O107" s="18">
        <f>MAXIFS(defense!$E$2:$E$3008,defense!$B$2:$B$3008,Q$1,defense!$A$2:$A$3008,$A107)</f>
        <v>0</v>
      </c>
      <c r="P107" s="18">
        <f>MAX(0,MINUS(MINIFS(defense!$C$2:$C$3008,defense!$B$2:$B$3008,Q$1,defense!$A$2:$A$3008,$A107),MAXIFS(tasks!$D$2:$D$21,tasks!$A$2:$A$21,Q$1))/7)</f>
        <v>0</v>
      </c>
      <c r="Q107" s="19">
        <f>O107*(6+4/(P107/2+1))*MAXIFS(tasks!$C$2:$C$21,tasks!$A$2:$A$21,Q$1)/SUM(tasks!$C$2:$C$21)/10</f>
        <v>0</v>
      </c>
      <c r="R107" s="18">
        <f>MAXIFS(defense!$E$2:$E$3008,defense!$B$2:$B$3008,T$1,defense!$A$2:$A$3008,$A107)</f>
        <v>0</v>
      </c>
      <c r="S107" s="18">
        <f>MAX(0,MINUS(MINIFS(defense!$C$2:$C$3008,defense!$B$2:$B$3008,T$1,defense!$A$2:$A$3008,$A107),MAXIFS(tasks!$D$2:$D$21,tasks!$A$2:$A$21,T$1))/7)</f>
        <v>0</v>
      </c>
      <c r="T107" s="19">
        <f>R107*(6+4/(S107/2+1))*MAXIFS(tasks!$C$2:$C$21,tasks!$A$2:$A$21,T$1)/SUM(tasks!$C$2:$C$21)/10</f>
        <v>0</v>
      </c>
      <c r="U107" s="18">
        <f>MAXIFS(defense!$E$2:$E$3008,defense!$B$2:$B$3008,W$1,defense!$A$2:$A$3008,$A107)</f>
        <v>0</v>
      </c>
      <c r="V107" s="18">
        <f>MAX(0,MINUS(MINIFS(defense!$C$2:$C$3008,defense!$B$2:$B$3008,W$1,defense!$A$2:$A$3008,$A107),MAXIFS(tasks!$D$2:$D$21,tasks!$A$2:$A$21,W$1))/7)</f>
        <v>0</v>
      </c>
      <c r="W107" s="18">
        <f>U107*(6+4/(V107/2+1))*MAXIFS(tasks!$C$2:$C$21,tasks!$A$2:$A$21,W$1)/SUM(tasks!$C$2:$C$21)/10</f>
        <v>0</v>
      </c>
      <c r="X107" s="20">
        <f t="shared" si="1"/>
        <v>14.28571429</v>
      </c>
    </row>
    <row r="108">
      <c r="A108" s="5" t="s">
        <v>118</v>
      </c>
      <c r="B108" s="6" t="s">
        <v>98</v>
      </c>
      <c r="C108" s="18">
        <f>MAXIFS(defense!$E$2:$E$3008,defense!$B$2:$B$3008,E$1,defense!$A$2:$A$3008,$A108)</f>
        <v>0</v>
      </c>
      <c r="D108" s="18">
        <f>MAX(0,MINUS(MINIFS(defense!$C$2:$C$3008,defense!$B$2:$B$3008,E$1,defense!$A$2:$A$3008,$A108),MAXIFS(tasks!$D$2:$D$21,tasks!$A$2:$A$21,E$1))/7)</f>
        <v>0</v>
      </c>
      <c r="E108" s="19">
        <f>C108*(6+4/(D108/2+1))*MAXIFS(tasks!$C$2:$C$21,tasks!$A$2:$A$21,E$1)/SUM(tasks!$C$2:$C$21)/10</f>
        <v>0</v>
      </c>
      <c r="F108" s="18">
        <f>MAXIFS(defense!$E$2:$E$3008,defense!$B$2:$B$3008,H$1,defense!$A$2:$A$3008,$A108)</f>
        <v>0</v>
      </c>
      <c r="G108" s="18">
        <f>MAX(0,MINUS(MINIFS(defense!$C$2:$C$3008,defense!$B$2:$B$3008,H$1,defense!$A$2:$A$3008,$A108),MAXIFS(tasks!$D$2:$D$21,tasks!$A$2:$A$21,H$1))/7)</f>
        <v>0</v>
      </c>
      <c r="H108" s="19">
        <f>F108*(6+4/(G108/2+1))*MAXIFS(tasks!$C$2:$C$21,tasks!$A$2:$A$21,H$1)/SUM(tasks!$C$2:$C$21)/10</f>
        <v>0</v>
      </c>
      <c r="I108" s="18">
        <f>MAXIFS(defense!$E$2:$E$3008,defense!$B$2:$B$3008,K$1,defense!$A$2:$A$3008,$A108)</f>
        <v>0</v>
      </c>
      <c r="J108" s="18">
        <f>MAX(0,MINUS(MINIFS(defense!$C$2:$C$3008,defense!$B$2:$B$3008,K$1,defense!$A$2:$A$3008,$A108),MAXIFS(tasks!$D$2:$D$21,tasks!$A$2:$A$21,K$1))/7)</f>
        <v>0</v>
      </c>
      <c r="K108" s="19">
        <f>I108*(6+4/(J108/2+1))*MAXIFS(tasks!$C$2:$C$21,tasks!$A$2:$A$21,K$1)/SUM(tasks!$C$2:$C$21)/10</f>
        <v>0</v>
      </c>
      <c r="L108" s="18">
        <f>MAXIFS(defense!$E$2:$E$3008,defense!$B$2:$B$3008,N$1,defense!$A$2:$A$3008,$A108)</f>
        <v>0</v>
      </c>
      <c r="M108" s="18">
        <f>MAX(0,MINUS(MINIFS(defense!$C$2:$C$3008,defense!$B$2:$B$3008,N$1,defense!$A$2:$A$3008,$A108),MAXIFS(tasks!$D$2:$D$21,tasks!$A$2:$A$21,N$1))/7)</f>
        <v>0</v>
      </c>
      <c r="N108" s="19">
        <f>L108*(6+4/(M108/2+1))*MAXIFS(tasks!$C$2:$C$21,tasks!$A$2:$A$21,N$1)/SUM(tasks!$C$2:$C$21)/10</f>
        <v>0</v>
      </c>
      <c r="O108" s="18">
        <f>MAXIFS(defense!$E$2:$E$3008,defense!$B$2:$B$3008,Q$1,defense!$A$2:$A$3008,$A108)</f>
        <v>0</v>
      </c>
      <c r="P108" s="18">
        <f>MAX(0,MINUS(MINIFS(defense!$C$2:$C$3008,defense!$B$2:$B$3008,Q$1,defense!$A$2:$A$3008,$A108),MAXIFS(tasks!$D$2:$D$21,tasks!$A$2:$A$21,Q$1))/7)</f>
        <v>0</v>
      </c>
      <c r="Q108" s="19">
        <f>O108*(6+4/(P108/2+1))*MAXIFS(tasks!$C$2:$C$21,tasks!$A$2:$A$21,Q$1)/SUM(tasks!$C$2:$C$21)/10</f>
        <v>0</v>
      </c>
      <c r="R108" s="18">
        <f>MAXIFS(defense!$E$2:$E$3008,defense!$B$2:$B$3008,T$1,defense!$A$2:$A$3008,$A108)</f>
        <v>0</v>
      </c>
      <c r="S108" s="18">
        <f>MAX(0,MINUS(MINIFS(defense!$C$2:$C$3008,defense!$B$2:$B$3008,T$1,defense!$A$2:$A$3008,$A108),MAXIFS(tasks!$D$2:$D$21,tasks!$A$2:$A$21,T$1))/7)</f>
        <v>0</v>
      </c>
      <c r="T108" s="19">
        <f>R108*(6+4/(S108/2+1))*MAXIFS(tasks!$C$2:$C$21,tasks!$A$2:$A$21,T$1)/SUM(tasks!$C$2:$C$21)/10</f>
        <v>0</v>
      </c>
      <c r="U108" s="18">
        <f>MAXIFS(defense!$E$2:$E$3008,defense!$B$2:$B$3008,W$1,defense!$A$2:$A$3008,$A108)</f>
        <v>0</v>
      </c>
      <c r="V108" s="18">
        <f>MAX(0,MINUS(MINIFS(defense!$C$2:$C$3008,defense!$B$2:$B$3008,W$1,defense!$A$2:$A$3008,$A108),MAXIFS(tasks!$D$2:$D$21,tasks!$A$2:$A$21,W$1))/7)</f>
        <v>0</v>
      </c>
      <c r="W108" s="18">
        <f>U108*(6+4/(V108/2+1))*MAXIFS(tasks!$C$2:$C$21,tasks!$A$2:$A$21,W$1)/SUM(tasks!$C$2:$C$21)/10</f>
        <v>0</v>
      </c>
      <c r="X108" s="20">
        <f t="shared" si="1"/>
        <v>0</v>
      </c>
    </row>
    <row r="109">
      <c r="A109" s="5" t="s">
        <v>119</v>
      </c>
      <c r="B109" s="6" t="s">
        <v>98</v>
      </c>
      <c r="C109" s="18">
        <f>MAXIFS(defense!$E$2:$E$3008,defense!$B$2:$B$3008,E$1,defense!$A$2:$A$3008,$A109)</f>
        <v>0</v>
      </c>
      <c r="D109" s="18">
        <f>MAX(0,MINUS(MINIFS(defense!$C$2:$C$3008,defense!$B$2:$B$3008,E$1,defense!$A$2:$A$3008,$A109),MAXIFS(tasks!$D$2:$D$21,tasks!$A$2:$A$21,E$1))/7)</f>
        <v>0</v>
      </c>
      <c r="E109" s="19">
        <f>C109*(6+4/(D109/2+1))*MAXIFS(tasks!$C$2:$C$21,tasks!$A$2:$A$21,E$1)/SUM(tasks!$C$2:$C$21)/10</f>
        <v>0</v>
      </c>
      <c r="F109" s="18">
        <f>MAXIFS(defense!$E$2:$E$3008,defense!$B$2:$B$3008,H$1,defense!$A$2:$A$3008,$A109)</f>
        <v>0</v>
      </c>
      <c r="G109" s="18">
        <f>MAX(0,MINUS(MINIFS(defense!$C$2:$C$3008,defense!$B$2:$B$3008,H$1,defense!$A$2:$A$3008,$A109),MAXIFS(tasks!$D$2:$D$21,tasks!$A$2:$A$21,H$1))/7)</f>
        <v>0</v>
      </c>
      <c r="H109" s="19">
        <f>F109*(6+4/(G109/2+1))*MAXIFS(tasks!$C$2:$C$21,tasks!$A$2:$A$21,H$1)/SUM(tasks!$C$2:$C$21)/10</f>
        <v>0</v>
      </c>
      <c r="I109" s="18">
        <f>MAXIFS(defense!$E$2:$E$3008,defense!$B$2:$B$3008,K$1,defense!$A$2:$A$3008,$A109)</f>
        <v>0</v>
      </c>
      <c r="J109" s="18">
        <f>MAX(0,MINUS(MINIFS(defense!$C$2:$C$3008,defense!$B$2:$B$3008,K$1,defense!$A$2:$A$3008,$A109),MAXIFS(tasks!$D$2:$D$21,tasks!$A$2:$A$21,K$1))/7)</f>
        <v>0</v>
      </c>
      <c r="K109" s="19">
        <f>I109*(6+4/(J109/2+1))*MAXIFS(tasks!$C$2:$C$21,tasks!$A$2:$A$21,K$1)/SUM(tasks!$C$2:$C$21)/10</f>
        <v>0</v>
      </c>
      <c r="L109" s="18">
        <f>MAXIFS(defense!$E$2:$E$3008,defense!$B$2:$B$3008,N$1,defense!$A$2:$A$3008,$A109)</f>
        <v>0</v>
      </c>
      <c r="M109" s="18">
        <f>MAX(0,MINUS(MINIFS(defense!$C$2:$C$3008,defense!$B$2:$B$3008,N$1,defense!$A$2:$A$3008,$A109),MAXIFS(tasks!$D$2:$D$21,tasks!$A$2:$A$21,N$1))/7)</f>
        <v>0</v>
      </c>
      <c r="N109" s="19">
        <f>L109*(6+4/(M109/2+1))*MAXIFS(tasks!$C$2:$C$21,tasks!$A$2:$A$21,N$1)/SUM(tasks!$C$2:$C$21)/10</f>
        <v>0</v>
      </c>
      <c r="O109" s="18">
        <f>MAXIFS(defense!$E$2:$E$3008,defense!$B$2:$B$3008,Q$1,defense!$A$2:$A$3008,$A109)</f>
        <v>0</v>
      </c>
      <c r="P109" s="18">
        <f>MAX(0,MINUS(MINIFS(defense!$C$2:$C$3008,defense!$B$2:$B$3008,Q$1,defense!$A$2:$A$3008,$A109),MAXIFS(tasks!$D$2:$D$21,tasks!$A$2:$A$21,Q$1))/7)</f>
        <v>0</v>
      </c>
      <c r="Q109" s="19">
        <f>O109*(6+4/(P109/2+1))*MAXIFS(tasks!$C$2:$C$21,tasks!$A$2:$A$21,Q$1)/SUM(tasks!$C$2:$C$21)/10</f>
        <v>0</v>
      </c>
      <c r="R109" s="18">
        <f>MAXIFS(defense!$E$2:$E$3008,defense!$B$2:$B$3008,T$1,defense!$A$2:$A$3008,$A109)</f>
        <v>0</v>
      </c>
      <c r="S109" s="18">
        <f>MAX(0,MINUS(MINIFS(defense!$C$2:$C$3008,defense!$B$2:$B$3008,T$1,defense!$A$2:$A$3008,$A109),MAXIFS(tasks!$D$2:$D$21,tasks!$A$2:$A$21,T$1))/7)</f>
        <v>0</v>
      </c>
      <c r="T109" s="19">
        <f>R109*(6+4/(S109/2+1))*MAXIFS(tasks!$C$2:$C$21,tasks!$A$2:$A$21,T$1)/SUM(tasks!$C$2:$C$21)/10</f>
        <v>0</v>
      </c>
      <c r="U109" s="18">
        <f>MAXIFS(defense!$E$2:$E$3008,defense!$B$2:$B$3008,W$1,defense!$A$2:$A$3008,$A109)</f>
        <v>0</v>
      </c>
      <c r="V109" s="18">
        <f>MAX(0,MINUS(MINIFS(defense!$C$2:$C$3008,defense!$B$2:$B$3008,W$1,defense!$A$2:$A$3008,$A109),MAXIFS(tasks!$D$2:$D$21,tasks!$A$2:$A$21,W$1))/7)</f>
        <v>0</v>
      </c>
      <c r="W109" s="18">
        <f>U109*(6+4/(V109/2+1))*MAXIFS(tasks!$C$2:$C$21,tasks!$A$2:$A$21,W$1)/SUM(tasks!$C$2:$C$21)/10</f>
        <v>0</v>
      </c>
      <c r="X109" s="20">
        <f t="shared" si="1"/>
        <v>0</v>
      </c>
    </row>
    <row r="110">
      <c r="A110" s="5" t="s">
        <v>120</v>
      </c>
      <c r="B110" s="6" t="s">
        <v>98</v>
      </c>
      <c r="C110" s="18">
        <f>MAXIFS(defense!$E$2:$E$3008,defense!$B$2:$B$3008,E$1,defense!$A$2:$A$3008,$A110)</f>
        <v>0</v>
      </c>
      <c r="D110" s="18">
        <f>MAX(0,MINUS(MINIFS(defense!$C$2:$C$3008,defense!$B$2:$B$3008,E$1,defense!$A$2:$A$3008,$A110),MAXIFS(tasks!$D$2:$D$21,tasks!$A$2:$A$21,E$1))/7)</f>
        <v>0</v>
      </c>
      <c r="E110" s="19">
        <f>C110*(6+4/(D110/2+1))*MAXIFS(tasks!$C$2:$C$21,tasks!$A$2:$A$21,E$1)/SUM(tasks!$C$2:$C$21)/10</f>
        <v>0</v>
      </c>
      <c r="F110" s="18">
        <f>MAXIFS(defense!$E$2:$E$3008,defense!$B$2:$B$3008,H$1,defense!$A$2:$A$3008,$A110)</f>
        <v>0</v>
      </c>
      <c r="G110" s="18">
        <f>MAX(0,MINUS(MINIFS(defense!$C$2:$C$3008,defense!$B$2:$B$3008,H$1,defense!$A$2:$A$3008,$A110),MAXIFS(tasks!$D$2:$D$21,tasks!$A$2:$A$21,H$1))/7)</f>
        <v>0</v>
      </c>
      <c r="H110" s="19">
        <f>F110*(6+4/(G110/2+1))*MAXIFS(tasks!$C$2:$C$21,tasks!$A$2:$A$21,H$1)/SUM(tasks!$C$2:$C$21)/10</f>
        <v>0</v>
      </c>
      <c r="I110" s="18">
        <f>MAXIFS(defense!$E$2:$E$3008,defense!$B$2:$B$3008,K$1,defense!$A$2:$A$3008,$A110)</f>
        <v>0</v>
      </c>
      <c r="J110" s="18">
        <f>MAX(0,MINUS(MINIFS(defense!$C$2:$C$3008,defense!$B$2:$B$3008,K$1,defense!$A$2:$A$3008,$A110),MAXIFS(tasks!$D$2:$D$21,tasks!$A$2:$A$21,K$1))/7)</f>
        <v>0</v>
      </c>
      <c r="K110" s="19">
        <f>I110*(6+4/(J110/2+1))*MAXIFS(tasks!$C$2:$C$21,tasks!$A$2:$A$21,K$1)/SUM(tasks!$C$2:$C$21)/10</f>
        <v>0</v>
      </c>
      <c r="L110" s="18">
        <f>MAXIFS(defense!$E$2:$E$3008,defense!$B$2:$B$3008,N$1,defense!$A$2:$A$3008,$A110)</f>
        <v>0</v>
      </c>
      <c r="M110" s="18">
        <f>MAX(0,MINUS(MINIFS(defense!$C$2:$C$3008,defense!$B$2:$B$3008,N$1,defense!$A$2:$A$3008,$A110),MAXIFS(tasks!$D$2:$D$21,tasks!$A$2:$A$21,N$1))/7)</f>
        <v>0</v>
      </c>
      <c r="N110" s="19">
        <f>L110*(6+4/(M110/2+1))*MAXIFS(tasks!$C$2:$C$21,tasks!$A$2:$A$21,N$1)/SUM(tasks!$C$2:$C$21)/10</f>
        <v>0</v>
      </c>
      <c r="O110" s="18">
        <f>MAXIFS(defense!$E$2:$E$3008,defense!$B$2:$B$3008,Q$1,defense!$A$2:$A$3008,$A110)</f>
        <v>0</v>
      </c>
      <c r="P110" s="18">
        <f>MAX(0,MINUS(MINIFS(defense!$C$2:$C$3008,defense!$B$2:$B$3008,Q$1,defense!$A$2:$A$3008,$A110),MAXIFS(tasks!$D$2:$D$21,tasks!$A$2:$A$21,Q$1))/7)</f>
        <v>0</v>
      </c>
      <c r="Q110" s="19">
        <f>O110*(6+4/(P110/2+1))*MAXIFS(tasks!$C$2:$C$21,tasks!$A$2:$A$21,Q$1)/SUM(tasks!$C$2:$C$21)/10</f>
        <v>0</v>
      </c>
      <c r="R110" s="18">
        <f>MAXIFS(defense!$E$2:$E$3008,defense!$B$2:$B$3008,T$1,defense!$A$2:$A$3008,$A110)</f>
        <v>0</v>
      </c>
      <c r="S110" s="18">
        <f>MAX(0,MINUS(MINIFS(defense!$C$2:$C$3008,defense!$B$2:$B$3008,T$1,defense!$A$2:$A$3008,$A110),MAXIFS(tasks!$D$2:$D$21,tasks!$A$2:$A$21,T$1))/7)</f>
        <v>0</v>
      </c>
      <c r="T110" s="19">
        <f>R110*(6+4/(S110/2+1))*MAXIFS(tasks!$C$2:$C$21,tasks!$A$2:$A$21,T$1)/SUM(tasks!$C$2:$C$21)/10</f>
        <v>0</v>
      </c>
      <c r="U110" s="18">
        <f>MAXIFS(defense!$E$2:$E$3008,defense!$B$2:$B$3008,W$1,defense!$A$2:$A$3008,$A110)</f>
        <v>0</v>
      </c>
      <c r="V110" s="18">
        <f>MAX(0,MINUS(MINIFS(defense!$C$2:$C$3008,defense!$B$2:$B$3008,W$1,defense!$A$2:$A$3008,$A110),MAXIFS(tasks!$D$2:$D$21,tasks!$A$2:$A$21,W$1))/7)</f>
        <v>0</v>
      </c>
      <c r="W110" s="18">
        <f>U110*(6+4/(V110/2+1))*MAXIFS(tasks!$C$2:$C$21,tasks!$A$2:$A$21,W$1)/SUM(tasks!$C$2:$C$21)/10</f>
        <v>0</v>
      </c>
      <c r="X110" s="20">
        <f t="shared" si="1"/>
        <v>0</v>
      </c>
    </row>
    <row r="111">
      <c r="A111" s="5" t="s">
        <v>121</v>
      </c>
      <c r="B111" s="6" t="s">
        <v>98</v>
      </c>
      <c r="C111" s="18">
        <f>MAXIFS(defense!$E$2:$E$3008,defense!$B$2:$B$3008,E$1,defense!$A$2:$A$3008,$A111)</f>
        <v>100</v>
      </c>
      <c r="D111" s="18">
        <f>MAX(0,MINUS(MINIFS(defense!$C$2:$C$3008,defense!$B$2:$B$3008,E$1,defense!$A$2:$A$3008,$A111),MAXIFS(tasks!$D$2:$D$21,tasks!$A$2:$A$21,E$1))/7)</f>
        <v>0</v>
      </c>
      <c r="E111" s="19">
        <f>C111*(6+4/(D111/2+1))*MAXIFS(tasks!$C$2:$C$21,tasks!$A$2:$A$21,E$1)/SUM(tasks!$C$2:$C$21)/10</f>
        <v>14.28571429</v>
      </c>
      <c r="F111" s="18">
        <f>MAXIFS(defense!$E$2:$E$3008,defense!$B$2:$B$3008,H$1,defense!$A$2:$A$3008,$A111)</f>
        <v>0</v>
      </c>
      <c r="G111" s="18">
        <f>MAX(0,MINUS(MINIFS(defense!$C$2:$C$3008,defense!$B$2:$B$3008,H$1,defense!$A$2:$A$3008,$A111),MAXIFS(tasks!$D$2:$D$21,tasks!$A$2:$A$21,H$1))/7)</f>
        <v>0</v>
      </c>
      <c r="H111" s="19">
        <f>F111*(6+4/(G111/2+1))*MAXIFS(tasks!$C$2:$C$21,tasks!$A$2:$A$21,H$1)/SUM(tasks!$C$2:$C$21)/10</f>
        <v>0</v>
      </c>
      <c r="I111" s="18">
        <f>MAXIFS(defense!$E$2:$E$3008,defense!$B$2:$B$3008,K$1,defense!$A$2:$A$3008,$A111)</f>
        <v>0</v>
      </c>
      <c r="J111" s="18">
        <f>MAX(0,MINUS(MINIFS(defense!$C$2:$C$3008,defense!$B$2:$B$3008,K$1,defense!$A$2:$A$3008,$A111),MAXIFS(tasks!$D$2:$D$21,tasks!$A$2:$A$21,K$1))/7)</f>
        <v>0</v>
      </c>
      <c r="K111" s="19">
        <f>I111*(6+4/(J111/2+1))*MAXIFS(tasks!$C$2:$C$21,tasks!$A$2:$A$21,K$1)/SUM(tasks!$C$2:$C$21)/10</f>
        <v>0</v>
      </c>
      <c r="L111" s="18">
        <f>MAXIFS(defense!$E$2:$E$3008,defense!$B$2:$B$3008,N$1,defense!$A$2:$A$3008,$A111)</f>
        <v>0</v>
      </c>
      <c r="M111" s="18">
        <f>MAX(0,MINUS(MINIFS(defense!$C$2:$C$3008,defense!$B$2:$B$3008,N$1,defense!$A$2:$A$3008,$A111),MAXIFS(tasks!$D$2:$D$21,tasks!$A$2:$A$21,N$1))/7)</f>
        <v>0</v>
      </c>
      <c r="N111" s="19">
        <f>L111*(6+4/(M111/2+1))*MAXIFS(tasks!$C$2:$C$21,tasks!$A$2:$A$21,N$1)/SUM(tasks!$C$2:$C$21)/10</f>
        <v>0</v>
      </c>
      <c r="O111" s="18">
        <f>MAXIFS(defense!$E$2:$E$3008,defense!$B$2:$B$3008,Q$1,defense!$A$2:$A$3008,$A111)</f>
        <v>0</v>
      </c>
      <c r="P111" s="18">
        <f>MAX(0,MINUS(MINIFS(defense!$C$2:$C$3008,defense!$B$2:$B$3008,Q$1,defense!$A$2:$A$3008,$A111),MAXIFS(tasks!$D$2:$D$21,tasks!$A$2:$A$21,Q$1))/7)</f>
        <v>0</v>
      </c>
      <c r="Q111" s="19">
        <f>O111*(6+4/(P111/2+1))*MAXIFS(tasks!$C$2:$C$21,tasks!$A$2:$A$21,Q$1)/SUM(tasks!$C$2:$C$21)/10</f>
        <v>0</v>
      </c>
      <c r="R111" s="18">
        <f>MAXIFS(defense!$E$2:$E$3008,defense!$B$2:$B$3008,T$1,defense!$A$2:$A$3008,$A111)</f>
        <v>0</v>
      </c>
      <c r="S111" s="18">
        <f>MAX(0,MINUS(MINIFS(defense!$C$2:$C$3008,defense!$B$2:$B$3008,T$1,defense!$A$2:$A$3008,$A111),MAXIFS(tasks!$D$2:$D$21,tasks!$A$2:$A$21,T$1))/7)</f>
        <v>0</v>
      </c>
      <c r="T111" s="19">
        <f>R111*(6+4/(S111/2+1))*MAXIFS(tasks!$C$2:$C$21,tasks!$A$2:$A$21,T$1)/SUM(tasks!$C$2:$C$21)/10</f>
        <v>0</v>
      </c>
      <c r="U111" s="18">
        <f>MAXIFS(defense!$E$2:$E$3008,defense!$B$2:$B$3008,W$1,defense!$A$2:$A$3008,$A111)</f>
        <v>0</v>
      </c>
      <c r="V111" s="18">
        <f>MAX(0,MINUS(MINIFS(defense!$C$2:$C$3008,defense!$B$2:$B$3008,W$1,defense!$A$2:$A$3008,$A111),MAXIFS(tasks!$D$2:$D$21,tasks!$A$2:$A$21,W$1))/7)</f>
        <v>0</v>
      </c>
      <c r="W111" s="18">
        <f>U111*(6+4/(V111/2+1))*MAXIFS(tasks!$C$2:$C$21,tasks!$A$2:$A$21,W$1)/SUM(tasks!$C$2:$C$21)/10</f>
        <v>0</v>
      </c>
      <c r="X111" s="20">
        <f t="shared" si="1"/>
        <v>14.28571429</v>
      </c>
    </row>
    <row r="112">
      <c r="A112" s="5" t="s">
        <v>122</v>
      </c>
      <c r="B112" s="6" t="s">
        <v>98</v>
      </c>
      <c r="C112" s="18">
        <f>MAXIFS(defense!$E$2:$E$3008,defense!$B$2:$B$3008,E$1,defense!$A$2:$A$3008,$A112)</f>
        <v>0</v>
      </c>
      <c r="D112" s="18">
        <f>MAX(0,MINUS(MINIFS(defense!$C$2:$C$3008,defense!$B$2:$B$3008,E$1,defense!$A$2:$A$3008,$A112),MAXIFS(tasks!$D$2:$D$21,tasks!$A$2:$A$21,E$1))/7)</f>
        <v>0</v>
      </c>
      <c r="E112" s="19">
        <f>C112*(6+4/(D112/2+1))*MAXIFS(tasks!$C$2:$C$21,tasks!$A$2:$A$21,E$1)/SUM(tasks!$C$2:$C$21)/10</f>
        <v>0</v>
      </c>
      <c r="F112" s="18">
        <f>MAXIFS(defense!$E$2:$E$3008,defense!$B$2:$B$3008,H$1,defense!$A$2:$A$3008,$A112)</f>
        <v>0</v>
      </c>
      <c r="G112" s="18">
        <f>MAX(0,MINUS(MINIFS(defense!$C$2:$C$3008,defense!$B$2:$B$3008,H$1,defense!$A$2:$A$3008,$A112),MAXIFS(tasks!$D$2:$D$21,tasks!$A$2:$A$21,H$1))/7)</f>
        <v>0</v>
      </c>
      <c r="H112" s="19">
        <f>F112*(6+4/(G112/2+1))*MAXIFS(tasks!$C$2:$C$21,tasks!$A$2:$A$21,H$1)/SUM(tasks!$C$2:$C$21)/10</f>
        <v>0</v>
      </c>
      <c r="I112" s="18">
        <f>MAXIFS(defense!$E$2:$E$3008,defense!$B$2:$B$3008,K$1,defense!$A$2:$A$3008,$A112)</f>
        <v>0</v>
      </c>
      <c r="J112" s="18">
        <f>MAX(0,MINUS(MINIFS(defense!$C$2:$C$3008,defense!$B$2:$B$3008,K$1,defense!$A$2:$A$3008,$A112),MAXIFS(tasks!$D$2:$D$21,tasks!$A$2:$A$21,K$1))/7)</f>
        <v>0</v>
      </c>
      <c r="K112" s="19">
        <f>I112*(6+4/(J112/2+1))*MAXIFS(tasks!$C$2:$C$21,tasks!$A$2:$A$21,K$1)/SUM(tasks!$C$2:$C$21)/10</f>
        <v>0</v>
      </c>
      <c r="L112" s="18">
        <f>MAXIFS(defense!$E$2:$E$3008,defense!$B$2:$B$3008,N$1,defense!$A$2:$A$3008,$A112)</f>
        <v>0</v>
      </c>
      <c r="M112" s="18">
        <f>MAX(0,MINUS(MINIFS(defense!$C$2:$C$3008,defense!$B$2:$B$3008,N$1,defense!$A$2:$A$3008,$A112),MAXIFS(tasks!$D$2:$D$21,tasks!$A$2:$A$21,N$1))/7)</f>
        <v>0</v>
      </c>
      <c r="N112" s="19">
        <f>L112*(6+4/(M112/2+1))*MAXIFS(tasks!$C$2:$C$21,tasks!$A$2:$A$21,N$1)/SUM(tasks!$C$2:$C$21)/10</f>
        <v>0</v>
      </c>
      <c r="O112" s="18">
        <f>MAXIFS(defense!$E$2:$E$3008,defense!$B$2:$B$3008,Q$1,defense!$A$2:$A$3008,$A112)</f>
        <v>0</v>
      </c>
      <c r="P112" s="18">
        <f>MAX(0,MINUS(MINIFS(defense!$C$2:$C$3008,defense!$B$2:$B$3008,Q$1,defense!$A$2:$A$3008,$A112),MAXIFS(tasks!$D$2:$D$21,tasks!$A$2:$A$21,Q$1))/7)</f>
        <v>0</v>
      </c>
      <c r="Q112" s="19">
        <f>O112*(6+4/(P112/2+1))*MAXIFS(tasks!$C$2:$C$21,tasks!$A$2:$A$21,Q$1)/SUM(tasks!$C$2:$C$21)/10</f>
        <v>0</v>
      </c>
      <c r="R112" s="18">
        <f>MAXIFS(defense!$E$2:$E$3008,defense!$B$2:$B$3008,T$1,defense!$A$2:$A$3008,$A112)</f>
        <v>0</v>
      </c>
      <c r="S112" s="18">
        <f>MAX(0,MINUS(MINIFS(defense!$C$2:$C$3008,defense!$B$2:$B$3008,T$1,defense!$A$2:$A$3008,$A112),MAXIFS(tasks!$D$2:$D$21,tasks!$A$2:$A$21,T$1))/7)</f>
        <v>0</v>
      </c>
      <c r="T112" s="19">
        <f>R112*(6+4/(S112/2+1))*MAXIFS(tasks!$C$2:$C$21,tasks!$A$2:$A$21,T$1)/SUM(tasks!$C$2:$C$21)/10</f>
        <v>0</v>
      </c>
      <c r="U112" s="18">
        <f>MAXIFS(defense!$E$2:$E$3008,defense!$B$2:$B$3008,W$1,defense!$A$2:$A$3008,$A112)</f>
        <v>0</v>
      </c>
      <c r="V112" s="18">
        <f>MAX(0,MINUS(MINIFS(defense!$C$2:$C$3008,defense!$B$2:$B$3008,W$1,defense!$A$2:$A$3008,$A112),MAXIFS(tasks!$D$2:$D$21,tasks!$A$2:$A$21,W$1))/7)</f>
        <v>0</v>
      </c>
      <c r="W112" s="18">
        <f>U112*(6+4/(V112/2+1))*MAXIFS(tasks!$C$2:$C$21,tasks!$A$2:$A$21,W$1)/SUM(tasks!$C$2:$C$21)/10</f>
        <v>0</v>
      </c>
      <c r="X112" s="20">
        <f t="shared" si="1"/>
        <v>0</v>
      </c>
    </row>
    <row r="113">
      <c r="A113" s="5" t="s">
        <v>123</v>
      </c>
      <c r="B113" s="6" t="s">
        <v>98</v>
      </c>
      <c r="C113" s="18">
        <f>MAXIFS(defense!$E$2:$E$3008,defense!$B$2:$B$3008,E$1,defense!$A$2:$A$3008,$A113)</f>
        <v>0</v>
      </c>
      <c r="D113" s="18">
        <f>MAX(0,MINUS(MINIFS(defense!$C$2:$C$3008,defense!$B$2:$B$3008,E$1,defense!$A$2:$A$3008,$A113),MAXIFS(tasks!$D$2:$D$21,tasks!$A$2:$A$21,E$1))/7)</f>
        <v>0</v>
      </c>
      <c r="E113" s="19">
        <f>C113*(6+4/(D113/2+1))*MAXIFS(tasks!$C$2:$C$21,tasks!$A$2:$A$21,E$1)/SUM(tasks!$C$2:$C$21)/10</f>
        <v>0</v>
      </c>
      <c r="F113" s="18">
        <f>MAXIFS(defense!$E$2:$E$3008,defense!$B$2:$B$3008,H$1,defense!$A$2:$A$3008,$A113)</f>
        <v>0</v>
      </c>
      <c r="G113" s="18">
        <f>MAX(0,MINUS(MINIFS(defense!$C$2:$C$3008,defense!$B$2:$B$3008,H$1,defense!$A$2:$A$3008,$A113),MAXIFS(tasks!$D$2:$D$21,tasks!$A$2:$A$21,H$1))/7)</f>
        <v>0</v>
      </c>
      <c r="H113" s="19">
        <f>F113*(6+4/(G113/2+1))*MAXIFS(tasks!$C$2:$C$21,tasks!$A$2:$A$21,H$1)/SUM(tasks!$C$2:$C$21)/10</f>
        <v>0</v>
      </c>
      <c r="I113" s="18">
        <f>MAXIFS(defense!$E$2:$E$3008,defense!$B$2:$B$3008,K$1,defense!$A$2:$A$3008,$A113)</f>
        <v>0</v>
      </c>
      <c r="J113" s="18">
        <f>MAX(0,MINUS(MINIFS(defense!$C$2:$C$3008,defense!$B$2:$B$3008,K$1,defense!$A$2:$A$3008,$A113),MAXIFS(tasks!$D$2:$D$21,tasks!$A$2:$A$21,K$1))/7)</f>
        <v>0</v>
      </c>
      <c r="K113" s="19">
        <f>I113*(6+4/(J113/2+1))*MAXIFS(tasks!$C$2:$C$21,tasks!$A$2:$A$21,K$1)/SUM(tasks!$C$2:$C$21)/10</f>
        <v>0</v>
      </c>
      <c r="L113" s="18">
        <f>MAXIFS(defense!$E$2:$E$3008,defense!$B$2:$B$3008,N$1,defense!$A$2:$A$3008,$A113)</f>
        <v>0</v>
      </c>
      <c r="M113" s="18">
        <f>MAX(0,MINUS(MINIFS(defense!$C$2:$C$3008,defense!$B$2:$B$3008,N$1,defense!$A$2:$A$3008,$A113),MAXIFS(tasks!$D$2:$D$21,tasks!$A$2:$A$21,N$1))/7)</f>
        <v>0</v>
      </c>
      <c r="N113" s="19">
        <f>L113*(6+4/(M113/2+1))*MAXIFS(tasks!$C$2:$C$21,tasks!$A$2:$A$21,N$1)/SUM(tasks!$C$2:$C$21)/10</f>
        <v>0</v>
      </c>
      <c r="O113" s="18">
        <f>MAXIFS(defense!$E$2:$E$3008,defense!$B$2:$B$3008,Q$1,defense!$A$2:$A$3008,$A113)</f>
        <v>0</v>
      </c>
      <c r="P113" s="18">
        <f>MAX(0,MINUS(MINIFS(defense!$C$2:$C$3008,defense!$B$2:$B$3008,Q$1,defense!$A$2:$A$3008,$A113),MAXIFS(tasks!$D$2:$D$21,tasks!$A$2:$A$21,Q$1))/7)</f>
        <v>0</v>
      </c>
      <c r="Q113" s="19">
        <f>O113*(6+4/(P113/2+1))*MAXIFS(tasks!$C$2:$C$21,tasks!$A$2:$A$21,Q$1)/SUM(tasks!$C$2:$C$21)/10</f>
        <v>0</v>
      </c>
      <c r="R113" s="18">
        <f>MAXIFS(defense!$E$2:$E$3008,defense!$B$2:$B$3008,T$1,defense!$A$2:$A$3008,$A113)</f>
        <v>0</v>
      </c>
      <c r="S113" s="18">
        <f>MAX(0,MINUS(MINIFS(defense!$C$2:$C$3008,defense!$B$2:$B$3008,T$1,defense!$A$2:$A$3008,$A113),MAXIFS(tasks!$D$2:$D$21,tasks!$A$2:$A$21,T$1))/7)</f>
        <v>0</v>
      </c>
      <c r="T113" s="19">
        <f>R113*(6+4/(S113/2+1))*MAXIFS(tasks!$C$2:$C$21,tasks!$A$2:$A$21,T$1)/SUM(tasks!$C$2:$C$21)/10</f>
        <v>0</v>
      </c>
      <c r="U113" s="18">
        <f>MAXIFS(defense!$E$2:$E$3008,defense!$B$2:$B$3008,W$1,defense!$A$2:$A$3008,$A113)</f>
        <v>0</v>
      </c>
      <c r="V113" s="18">
        <f>MAX(0,MINUS(MINIFS(defense!$C$2:$C$3008,defense!$B$2:$B$3008,W$1,defense!$A$2:$A$3008,$A113),MAXIFS(tasks!$D$2:$D$21,tasks!$A$2:$A$21,W$1))/7)</f>
        <v>0</v>
      </c>
      <c r="W113" s="18">
        <f>U113*(6+4/(V113/2+1))*MAXIFS(tasks!$C$2:$C$21,tasks!$A$2:$A$21,W$1)/SUM(tasks!$C$2:$C$21)/10</f>
        <v>0</v>
      </c>
      <c r="X113" s="20">
        <f t="shared" si="1"/>
        <v>0</v>
      </c>
    </row>
    <row r="114">
      <c r="A114" s="5" t="s">
        <v>124</v>
      </c>
      <c r="B114" s="6" t="s">
        <v>98</v>
      </c>
      <c r="C114" s="18">
        <f>MAXIFS(defense!$E$2:$E$3008,defense!$B$2:$B$3008,E$1,defense!$A$2:$A$3008,$A114)</f>
        <v>100</v>
      </c>
      <c r="D114" s="18">
        <f>MAX(0,MINUS(MINIFS(defense!$C$2:$C$3008,defense!$B$2:$B$3008,E$1,defense!$A$2:$A$3008,$A114),MAXIFS(tasks!$D$2:$D$21,tasks!$A$2:$A$21,E$1))/7)</f>
        <v>0</v>
      </c>
      <c r="E114" s="19">
        <f>C114*(6+4/(D114/2+1))*MAXIFS(tasks!$C$2:$C$21,tasks!$A$2:$A$21,E$1)/SUM(tasks!$C$2:$C$21)/10</f>
        <v>14.28571429</v>
      </c>
      <c r="F114" s="18">
        <f>MAXIFS(defense!$E$2:$E$3008,defense!$B$2:$B$3008,H$1,defense!$A$2:$A$3008,$A114)</f>
        <v>0</v>
      </c>
      <c r="G114" s="18">
        <f>MAX(0,MINUS(MINIFS(defense!$C$2:$C$3008,defense!$B$2:$B$3008,H$1,defense!$A$2:$A$3008,$A114),MAXIFS(tasks!$D$2:$D$21,tasks!$A$2:$A$21,H$1))/7)</f>
        <v>0</v>
      </c>
      <c r="H114" s="19">
        <f>F114*(6+4/(G114/2+1))*MAXIFS(tasks!$C$2:$C$21,tasks!$A$2:$A$21,H$1)/SUM(tasks!$C$2:$C$21)/10</f>
        <v>0</v>
      </c>
      <c r="I114" s="18">
        <f>MAXIFS(defense!$E$2:$E$3008,defense!$B$2:$B$3008,K$1,defense!$A$2:$A$3008,$A114)</f>
        <v>0</v>
      </c>
      <c r="J114" s="18">
        <f>MAX(0,MINUS(MINIFS(defense!$C$2:$C$3008,defense!$B$2:$B$3008,K$1,defense!$A$2:$A$3008,$A114),MAXIFS(tasks!$D$2:$D$21,tasks!$A$2:$A$21,K$1))/7)</f>
        <v>0</v>
      </c>
      <c r="K114" s="19">
        <f>I114*(6+4/(J114/2+1))*MAXIFS(tasks!$C$2:$C$21,tasks!$A$2:$A$21,K$1)/SUM(tasks!$C$2:$C$21)/10</f>
        <v>0</v>
      </c>
      <c r="L114" s="18">
        <f>MAXIFS(defense!$E$2:$E$3008,defense!$B$2:$B$3008,N$1,defense!$A$2:$A$3008,$A114)</f>
        <v>0</v>
      </c>
      <c r="M114" s="18">
        <f>MAX(0,MINUS(MINIFS(defense!$C$2:$C$3008,defense!$B$2:$B$3008,N$1,defense!$A$2:$A$3008,$A114),MAXIFS(tasks!$D$2:$D$21,tasks!$A$2:$A$21,N$1))/7)</f>
        <v>0</v>
      </c>
      <c r="N114" s="19">
        <f>L114*(6+4/(M114/2+1))*MAXIFS(tasks!$C$2:$C$21,tasks!$A$2:$A$21,N$1)/SUM(tasks!$C$2:$C$21)/10</f>
        <v>0</v>
      </c>
      <c r="O114" s="18">
        <f>MAXIFS(defense!$E$2:$E$3008,defense!$B$2:$B$3008,Q$1,defense!$A$2:$A$3008,$A114)</f>
        <v>0</v>
      </c>
      <c r="P114" s="18">
        <f>MAX(0,MINUS(MINIFS(defense!$C$2:$C$3008,defense!$B$2:$B$3008,Q$1,defense!$A$2:$A$3008,$A114),MAXIFS(tasks!$D$2:$D$21,tasks!$A$2:$A$21,Q$1))/7)</f>
        <v>0</v>
      </c>
      <c r="Q114" s="19">
        <f>O114*(6+4/(P114/2+1))*MAXIFS(tasks!$C$2:$C$21,tasks!$A$2:$A$21,Q$1)/SUM(tasks!$C$2:$C$21)/10</f>
        <v>0</v>
      </c>
      <c r="R114" s="18">
        <f>MAXIFS(defense!$E$2:$E$3008,defense!$B$2:$B$3008,T$1,defense!$A$2:$A$3008,$A114)</f>
        <v>0</v>
      </c>
      <c r="S114" s="18">
        <f>MAX(0,MINUS(MINIFS(defense!$C$2:$C$3008,defense!$B$2:$B$3008,T$1,defense!$A$2:$A$3008,$A114),MAXIFS(tasks!$D$2:$D$21,tasks!$A$2:$A$21,T$1))/7)</f>
        <v>0</v>
      </c>
      <c r="T114" s="19">
        <f>R114*(6+4/(S114/2+1))*MAXIFS(tasks!$C$2:$C$21,tasks!$A$2:$A$21,T$1)/SUM(tasks!$C$2:$C$21)/10</f>
        <v>0</v>
      </c>
      <c r="U114" s="18">
        <f>MAXIFS(defense!$E$2:$E$3008,defense!$B$2:$B$3008,W$1,defense!$A$2:$A$3008,$A114)</f>
        <v>0</v>
      </c>
      <c r="V114" s="18">
        <f>MAX(0,MINUS(MINIFS(defense!$C$2:$C$3008,defense!$B$2:$B$3008,W$1,defense!$A$2:$A$3008,$A114),MAXIFS(tasks!$D$2:$D$21,tasks!$A$2:$A$21,W$1))/7)</f>
        <v>0</v>
      </c>
      <c r="W114" s="18">
        <f>U114*(6+4/(V114/2+1))*MAXIFS(tasks!$C$2:$C$21,tasks!$A$2:$A$21,W$1)/SUM(tasks!$C$2:$C$21)/10</f>
        <v>0</v>
      </c>
      <c r="X114" s="20">
        <f t="shared" si="1"/>
        <v>14.28571429</v>
      </c>
    </row>
    <row r="115">
      <c r="A115" s="5" t="s">
        <v>125</v>
      </c>
      <c r="B115" s="6" t="s">
        <v>126</v>
      </c>
      <c r="C115" s="18">
        <f>MAXIFS(defense!$E$2:$E$3008,defense!$B$2:$B$3008,E$1,defense!$A$2:$A$3008,$A115)</f>
        <v>93</v>
      </c>
      <c r="D115" s="18">
        <f>MAX(0,MINUS(MINIFS(defense!$C$2:$C$3008,defense!$B$2:$B$3008,E$1,defense!$A$2:$A$3008,$A115),MAXIFS(tasks!$D$2:$D$21,tasks!$A$2:$A$21,E$1))/7)</f>
        <v>0</v>
      </c>
      <c r="E115" s="19">
        <f>C115*(6+4/(D115/2+1))*MAXIFS(tasks!$C$2:$C$21,tasks!$A$2:$A$21,E$1)/SUM(tasks!$C$2:$C$21)/10</f>
        <v>13.28571429</v>
      </c>
      <c r="F115" s="18">
        <f>MAXIFS(defense!$E$2:$E$3008,defense!$B$2:$B$3008,H$1,defense!$A$2:$A$3008,$A115)</f>
        <v>0</v>
      </c>
      <c r="G115" s="18">
        <f>MAX(0,MINUS(MINIFS(defense!$C$2:$C$3008,defense!$B$2:$B$3008,H$1,defense!$A$2:$A$3008,$A115),MAXIFS(tasks!$D$2:$D$21,tasks!$A$2:$A$21,H$1))/7)</f>
        <v>0</v>
      </c>
      <c r="H115" s="19">
        <f>F115*(6+4/(G115/2+1))*MAXIFS(tasks!$C$2:$C$21,tasks!$A$2:$A$21,H$1)/SUM(tasks!$C$2:$C$21)/10</f>
        <v>0</v>
      </c>
      <c r="I115" s="18">
        <f>MAXIFS(defense!$E$2:$E$3008,defense!$B$2:$B$3008,K$1,defense!$A$2:$A$3008,$A115)</f>
        <v>0</v>
      </c>
      <c r="J115" s="18">
        <f>MAX(0,MINUS(MINIFS(defense!$C$2:$C$3008,defense!$B$2:$B$3008,K$1,defense!$A$2:$A$3008,$A115),MAXIFS(tasks!$D$2:$D$21,tasks!$A$2:$A$21,K$1))/7)</f>
        <v>0</v>
      </c>
      <c r="K115" s="19">
        <f>I115*(6+4/(J115/2+1))*MAXIFS(tasks!$C$2:$C$21,tasks!$A$2:$A$21,K$1)/SUM(tasks!$C$2:$C$21)/10</f>
        <v>0</v>
      </c>
      <c r="L115" s="18">
        <f>MAXIFS(defense!$E$2:$E$3008,defense!$B$2:$B$3008,N$1,defense!$A$2:$A$3008,$A115)</f>
        <v>0</v>
      </c>
      <c r="M115" s="18">
        <f>MAX(0,MINUS(MINIFS(defense!$C$2:$C$3008,defense!$B$2:$B$3008,N$1,defense!$A$2:$A$3008,$A115),MAXIFS(tasks!$D$2:$D$21,tasks!$A$2:$A$21,N$1))/7)</f>
        <v>0</v>
      </c>
      <c r="N115" s="19">
        <f>L115*(6+4/(M115/2+1))*MAXIFS(tasks!$C$2:$C$21,tasks!$A$2:$A$21,N$1)/SUM(tasks!$C$2:$C$21)/10</f>
        <v>0</v>
      </c>
      <c r="O115" s="18">
        <f>MAXIFS(defense!$E$2:$E$3008,defense!$B$2:$B$3008,Q$1,defense!$A$2:$A$3008,$A115)</f>
        <v>0</v>
      </c>
      <c r="P115" s="18">
        <f>MAX(0,MINUS(MINIFS(defense!$C$2:$C$3008,defense!$B$2:$B$3008,Q$1,defense!$A$2:$A$3008,$A115),MAXIFS(tasks!$D$2:$D$21,tasks!$A$2:$A$21,Q$1))/7)</f>
        <v>0</v>
      </c>
      <c r="Q115" s="19">
        <f>O115*(6+4/(P115/2+1))*MAXIFS(tasks!$C$2:$C$21,tasks!$A$2:$A$21,Q$1)/SUM(tasks!$C$2:$C$21)/10</f>
        <v>0</v>
      </c>
      <c r="R115" s="18">
        <f>MAXIFS(defense!$E$2:$E$3008,defense!$B$2:$B$3008,T$1,defense!$A$2:$A$3008,$A115)</f>
        <v>0</v>
      </c>
      <c r="S115" s="18">
        <f>MAX(0,MINUS(MINIFS(defense!$C$2:$C$3008,defense!$B$2:$B$3008,T$1,defense!$A$2:$A$3008,$A115),MAXIFS(tasks!$D$2:$D$21,tasks!$A$2:$A$21,T$1))/7)</f>
        <v>0</v>
      </c>
      <c r="T115" s="19">
        <f>R115*(6+4/(S115/2+1))*MAXIFS(tasks!$C$2:$C$21,tasks!$A$2:$A$21,T$1)/SUM(tasks!$C$2:$C$21)/10</f>
        <v>0</v>
      </c>
      <c r="U115" s="18">
        <f>MAXIFS(defense!$E$2:$E$3008,defense!$B$2:$B$3008,W$1,defense!$A$2:$A$3008,$A115)</f>
        <v>0</v>
      </c>
      <c r="V115" s="18">
        <f>MAX(0,MINUS(MINIFS(defense!$C$2:$C$3008,defense!$B$2:$B$3008,W$1,defense!$A$2:$A$3008,$A115),MAXIFS(tasks!$D$2:$D$21,tasks!$A$2:$A$21,W$1))/7)</f>
        <v>0</v>
      </c>
      <c r="W115" s="18">
        <f>U115*(6+4/(V115/2+1))*MAXIFS(tasks!$C$2:$C$21,tasks!$A$2:$A$21,W$1)/SUM(tasks!$C$2:$C$21)/10</f>
        <v>0</v>
      </c>
      <c r="X115" s="20">
        <f t="shared" si="1"/>
        <v>13.28571429</v>
      </c>
    </row>
    <row r="116">
      <c r="A116" s="5" t="s">
        <v>127</v>
      </c>
      <c r="B116" s="6" t="s">
        <v>126</v>
      </c>
      <c r="C116" s="18">
        <f>MAXIFS(defense!$E$2:$E$3008,defense!$B$2:$B$3008,E$1,defense!$A$2:$A$3008,$A116)</f>
        <v>0</v>
      </c>
      <c r="D116" s="18">
        <f>MAX(0,MINUS(MINIFS(defense!$C$2:$C$3008,defense!$B$2:$B$3008,E$1,defense!$A$2:$A$3008,$A116),MAXIFS(tasks!$D$2:$D$21,tasks!$A$2:$A$21,E$1))/7)</f>
        <v>0</v>
      </c>
      <c r="E116" s="19">
        <f>C116*(6+4/(D116/2+1))*MAXIFS(tasks!$C$2:$C$21,tasks!$A$2:$A$21,E$1)/SUM(tasks!$C$2:$C$21)/10</f>
        <v>0</v>
      </c>
      <c r="F116" s="18">
        <f>MAXIFS(defense!$E$2:$E$3008,defense!$B$2:$B$3008,H$1,defense!$A$2:$A$3008,$A116)</f>
        <v>0</v>
      </c>
      <c r="G116" s="18">
        <f>MAX(0,MINUS(MINIFS(defense!$C$2:$C$3008,defense!$B$2:$B$3008,H$1,defense!$A$2:$A$3008,$A116),MAXIFS(tasks!$D$2:$D$21,tasks!$A$2:$A$21,H$1))/7)</f>
        <v>0</v>
      </c>
      <c r="H116" s="19">
        <f>F116*(6+4/(G116/2+1))*MAXIFS(tasks!$C$2:$C$21,tasks!$A$2:$A$21,H$1)/SUM(tasks!$C$2:$C$21)/10</f>
        <v>0</v>
      </c>
      <c r="I116" s="18">
        <f>MAXIFS(defense!$E$2:$E$3008,defense!$B$2:$B$3008,K$1,defense!$A$2:$A$3008,$A116)</f>
        <v>0</v>
      </c>
      <c r="J116" s="18">
        <f>MAX(0,MINUS(MINIFS(defense!$C$2:$C$3008,defense!$B$2:$B$3008,K$1,defense!$A$2:$A$3008,$A116),MAXIFS(tasks!$D$2:$D$21,tasks!$A$2:$A$21,K$1))/7)</f>
        <v>0</v>
      </c>
      <c r="K116" s="19">
        <f>I116*(6+4/(J116/2+1))*MAXIFS(tasks!$C$2:$C$21,tasks!$A$2:$A$21,K$1)/SUM(tasks!$C$2:$C$21)/10</f>
        <v>0</v>
      </c>
      <c r="L116" s="18">
        <f>MAXIFS(defense!$E$2:$E$3008,defense!$B$2:$B$3008,N$1,defense!$A$2:$A$3008,$A116)</f>
        <v>0</v>
      </c>
      <c r="M116" s="18">
        <f>MAX(0,MINUS(MINIFS(defense!$C$2:$C$3008,defense!$B$2:$B$3008,N$1,defense!$A$2:$A$3008,$A116),MAXIFS(tasks!$D$2:$D$21,tasks!$A$2:$A$21,N$1))/7)</f>
        <v>0</v>
      </c>
      <c r="N116" s="19">
        <f>L116*(6+4/(M116/2+1))*MAXIFS(tasks!$C$2:$C$21,tasks!$A$2:$A$21,N$1)/SUM(tasks!$C$2:$C$21)/10</f>
        <v>0</v>
      </c>
      <c r="O116" s="18">
        <f>MAXIFS(defense!$E$2:$E$3008,defense!$B$2:$B$3008,Q$1,defense!$A$2:$A$3008,$A116)</f>
        <v>0</v>
      </c>
      <c r="P116" s="18">
        <f>MAX(0,MINUS(MINIFS(defense!$C$2:$C$3008,defense!$B$2:$B$3008,Q$1,defense!$A$2:$A$3008,$A116),MAXIFS(tasks!$D$2:$D$21,tasks!$A$2:$A$21,Q$1))/7)</f>
        <v>0</v>
      </c>
      <c r="Q116" s="19">
        <f>O116*(6+4/(P116/2+1))*MAXIFS(tasks!$C$2:$C$21,tasks!$A$2:$A$21,Q$1)/SUM(tasks!$C$2:$C$21)/10</f>
        <v>0</v>
      </c>
      <c r="R116" s="18">
        <f>MAXIFS(defense!$E$2:$E$3008,defense!$B$2:$B$3008,T$1,defense!$A$2:$A$3008,$A116)</f>
        <v>0</v>
      </c>
      <c r="S116" s="18">
        <f>MAX(0,MINUS(MINIFS(defense!$C$2:$C$3008,defense!$B$2:$B$3008,T$1,defense!$A$2:$A$3008,$A116),MAXIFS(tasks!$D$2:$D$21,tasks!$A$2:$A$21,T$1))/7)</f>
        <v>0</v>
      </c>
      <c r="T116" s="19">
        <f>R116*(6+4/(S116/2+1))*MAXIFS(tasks!$C$2:$C$21,tasks!$A$2:$A$21,T$1)/SUM(tasks!$C$2:$C$21)/10</f>
        <v>0</v>
      </c>
      <c r="U116" s="18">
        <f>MAXIFS(defense!$E$2:$E$3008,defense!$B$2:$B$3008,W$1,defense!$A$2:$A$3008,$A116)</f>
        <v>0</v>
      </c>
      <c r="V116" s="18">
        <f>MAX(0,MINUS(MINIFS(defense!$C$2:$C$3008,defense!$B$2:$B$3008,W$1,defense!$A$2:$A$3008,$A116),MAXIFS(tasks!$D$2:$D$21,tasks!$A$2:$A$21,W$1))/7)</f>
        <v>0</v>
      </c>
      <c r="W116" s="18">
        <f>U116*(6+4/(V116/2+1))*MAXIFS(tasks!$C$2:$C$21,tasks!$A$2:$A$21,W$1)/SUM(tasks!$C$2:$C$21)/10</f>
        <v>0</v>
      </c>
      <c r="X116" s="20">
        <f t="shared" si="1"/>
        <v>0</v>
      </c>
    </row>
    <row r="117">
      <c r="A117" s="5" t="s">
        <v>128</v>
      </c>
      <c r="B117" s="6" t="s">
        <v>126</v>
      </c>
      <c r="C117" s="18">
        <f>MAXIFS(defense!$E$2:$E$3008,defense!$B$2:$B$3008,E$1,defense!$A$2:$A$3008,$A117)</f>
        <v>100</v>
      </c>
      <c r="D117" s="18">
        <f>MAX(0,MINUS(MINIFS(defense!$C$2:$C$3008,defense!$B$2:$B$3008,E$1,defense!$A$2:$A$3008,$A117),MAXIFS(tasks!$D$2:$D$21,tasks!$A$2:$A$21,E$1))/7)</f>
        <v>0</v>
      </c>
      <c r="E117" s="19">
        <f>C117*(6+4/(D117/2+1))*MAXIFS(tasks!$C$2:$C$21,tasks!$A$2:$A$21,E$1)/SUM(tasks!$C$2:$C$21)/10</f>
        <v>14.28571429</v>
      </c>
      <c r="F117" s="18">
        <f>MAXIFS(defense!$E$2:$E$3008,defense!$B$2:$B$3008,H$1,defense!$A$2:$A$3008,$A117)</f>
        <v>0</v>
      </c>
      <c r="G117" s="18">
        <f>MAX(0,MINUS(MINIFS(defense!$C$2:$C$3008,defense!$B$2:$B$3008,H$1,defense!$A$2:$A$3008,$A117),MAXIFS(tasks!$D$2:$D$21,tasks!$A$2:$A$21,H$1))/7)</f>
        <v>0</v>
      </c>
      <c r="H117" s="19">
        <f>F117*(6+4/(G117/2+1))*MAXIFS(tasks!$C$2:$C$21,tasks!$A$2:$A$21,H$1)/SUM(tasks!$C$2:$C$21)/10</f>
        <v>0</v>
      </c>
      <c r="I117" s="18">
        <f>MAXIFS(defense!$E$2:$E$3008,defense!$B$2:$B$3008,K$1,defense!$A$2:$A$3008,$A117)</f>
        <v>0</v>
      </c>
      <c r="J117" s="18">
        <f>MAX(0,MINUS(MINIFS(defense!$C$2:$C$3008,defense!$B$2:$B$3008,K$1,defense!$A$2:$A$3008,$A117),MAXIFS(tasks!$D$2:$D$21,tasks!$A$2:$A$21,K$1))/7)</f>
        <v>0</v>
      </c>
      <c r="K117" s="19">
        <f>I117*(6+4/(J117/2+1))*MAXIFS(tasks!$C$2:$C$21,tasks!$A$2:$A$21,K$1)/SUM(tasks!$C$2:$C$21)/10</f>
        <v>0</v>
      </c>
      <c r="L117" s="18">
        <f>MAXIFS(defense!$E$2:$E$3008,defense!$B$2:$B$3008,N$1,defense!$A$2:$A$3008,$A117)</f>
        <v>0</v>
      </c>
      <c r="M117" s="18">
        <f>MAX(0,MINUS(MINIFS(defense!$C$2:$C$3008,defense!$B$2:$B$3008,N$1,defense!$A$2:$A$3008,$A117),MAXIFS(tasks!$D$2:$D$21,tasks!$A$2:$A$21,N$1))/7)</f>
        <v>0</v>
      </c>
      <c r="N117" s="19">
        <f>L117*(6+4/(M117/2+1))*MAXIFS(tasks!$C$2:$C$21,tasks!$A$2:$A$21,N$1)/SUM(tasks!$C$2:$C$21)/10</f>
        <v>0</v>
      </c>
      <c r="O117" s="18">
        <f>MAXIFS(defense!$E$2:$E$3008,defense!$B$2:$B$3008,Q$1,defense!$A$2:$A$3008,$A117)</f>
        <v>0</v>
      </c>
      <c r="P117" s="18">
        <f>MAX(0,MINUS(MINIFS(defense!$C$2:$C$3008,defense!$B$2:$B$3008,Q$1,defense!$A$2:$A$3008,$A117),MAXIFS(tasks!$D$2:$D$21,tasks!$A$2:$A$21,Q$1))/7)</f>
        <v>0</v>
      </c>
      <c r="Q117" s="19">
        <f>O117*(6+4/(P117/2+1))*MAXIFS(tasks!$C$2:$C$21,tasks!$A$2:$A$21,Q$1)/SUM(tasks!$C$2:$C$21)/10</f>
        <v>0</v>
      </c>
      <c r="R117" s="18">
        <f>MAXIFS(defense!$E$2:$E$3008,defense!$B$2:$B$3008,T$1,defense!$A$2:$A$3008,$A117)</f>
        <v>0</v>
      </c>
      <c r="S117" s="18">
        <f>MAX(0,MINUS(MINIFS(defense!$C$2:$C$3008,defense!$B$2:$B$3008,T$1,defense!$A$2:$A$3008,$A117),MAXIFS(tasks!$D$2:$D$21,tasks!$A$2:$A$21,T$1))/7)</f>
        <v>0</v>
      </c>
      <c r="T117" s="19">
        <f>R117*(6+4/(S117/2+1))*MAXIFS(tasks!$C$2:$C$21,tasks!$A$2:$A$21,T$1)/SUM(tasks!$C$2:$C$21)/10</f>
        <v>0</v>
      </c>
      <c r="U117" s="18">
        <f>MAXIFS(defense!$E$2:$E$3008,defense!$B$2:$B$3008,W$1,defense!$A$2:$A$3008,$A117)</f>
        <v>0</v>
      </c>
      <c r="V117" s="18">
        <f>MAX(0,MINUS(MINIFS(defense!$C$2:$C$3008,defense!$B$2:$B$3008,W$1,defense!$A$2:$A$3008,$A117),MAXIFS(tasks!$D$2:$D$21,tasks!$A$2:$A$21,W$1))/7)</f>
        <v>0</v>
      </c>
      <c r="W117" s="18">
        <f>U117*(6+4/(V117/2+1))*MAXIFS(tasks!$C$2:$C$21,tasks!$A$2:$A$21,W$1)/SUM(tasks!$C$2:$C$21)/10</f>
        <v>0</v>
      </c>
      <c r="X117" s="20">
        <f t="shared" si="1"/>
        <v>14.28571429</v>
      </c>
    </row>
    <row r="118">
      <c r="A118" s="5" t="s">
        <v>129</v>
      </c>
      <c r="B118" s="6" t="s">
        <v>126</v>
      </c>
      <c r="C118" s="18">
        <f>MAXIFS(defense!$E$2:$E$3008,defense!$B$2:$B$3008,E$1,defense!$A$2:$A$3008,$A118)</f>
        <v>90</v>
      </c>
      <c r="D118" s="18">
        <f>MAX(0,MINUS(MINIFS(defense!$C$2:$C$3008,defense!$B$2:$B$3008,E$1,defense!$A$2:$A$3008,$A118),MAXIFS(tasks!$D$2:$D$21,tasks!$A$2:$A$21,E$1))/7)</f>
        <v>0</v>
      </c>
      <c r="E118" s="19">
        <f>C118*(6+4/(D118/2+1))*MAXIFS(tasks!$C$2:$C$21,tasks!$A$2:$A$21,E$1)/SUM(tasks!$C$2:$C$21)/10</f>
        <v>12.85714286</v>
      </c>
      <c r="F118" s="18">
        <f>MAXIFS(defense!$E$2:$E$3008,defense!$B$2:$B$3008,H$1,defense!$A$2:$A$3008,$A118)</f>
        <v>0</v>
      </c>
      <c r="G118" s="18">
        <f>MAX(0,MINUS(MINIFS(defense!$C$2:$C$3008,defense!$B$2:$B$3008,H$1,defense!$A$2:$A$3008,$A118),MAXIFS(tasks!$D$2:$D$21,tasks!$A$2:$A$21,H$1))/7)</f>
        <v>0</v>
      </c>
      <c r="H118" s="19">
        <f>F118*(6+4/(G118/2+1))*MAXIFS(tasks!$C$2:$C$21,tasks!$A$2:$A$21,H$1)/SUM(tasks!$C$2:$C$21)/10</f>
        <v>0</v>
      </c>
      <c r="I118" s="18">
        <f>MAXIFS(defense!$E$2:$E$3008,defense!$B$2:$B$3008,K$1,defense!$A$2:$A$3008,$A118)</f>
        <v>0</v>
      </c>
      <c r="J118" s="18">
        <f>MAX(0,MINUS(MINIFS(defense!$C$2:$C$3008,defense!$B$2:$B$3008,K$1,defense!$A$2:$A$3008,$A118),MAXIFS(tasks!$D$2:$D$21,tasks!$A$2:$A$21,K$1))/7)</f>
        <v>0</v>
      </c>
      <c r="K118" s="19">
        <f>I118*(6+4/(J118/2+1))*MAXIFS(tasks!$C$2:$C$21,tasks!$A$2:$A$21,K$1)/SUM(tasks!$C$2:$C$21)/10</f>
        <v>0</v>
      </c>
      <c r="L118" s="18">
        <f>MAXIFS(defense!$E$2:$E$3008,defense!$B$2:$B$3008,N$1,defense!$A$2:$A$3008,$A118)</f>
        <v>0</v>
      </c>
      <c r="M118" s="18">
        <f>MAX(0,MINUS(MINIFS(defense!$C$2:$C$3008,defense!$B$2:$B$3008,N$1,defense!$A$2:$A$3008,$A118),MAXIFS(tasks!$D$2:$D$21,tasks!$A$2:$A$21,N$1))/7)</f>
        <v>0</v>
      </c>
      <c r="N118" s="19">
        <f>L118*(6+4/(M118/2+1))*MAXIFS(tasks!$C$2:$C$21,tasks!$A$2:$A$21,N$1)/SUM(tasks!$C$2:$C$21)/10</f>
        <v>0</v>
      </c>
      <c r="O118" s="18">
        <f>MAXIFS(defense!$E$2:$E$3008,defense!$B$2:$B$3008,Q$1,defense!$A$2:$A$3008,$A118)</f>
        <v>0</v>
      </c>
      <c r="P118" s="18">
        <f>MAX(0,MINUS(MINIFS(defense!$C$2:$C$3008,defense!$B$2:$B$3008,Q$1,defense!$A$2:$A$3008,$A118),MAXIFS(tasks!$D$2:$D$21,tasks!$A$2:$A$21,Q$1))/7)</f>
        <v>0</v>
      </c>
      <c r="Q118" s="19">
        <f>O118*(6+4/(P118/2+1))*MAXIFS(tasks!$C$2:$C$21,tasks!$A$2:$A$21,Q$1)/SUM(tasks!$C$2:$C$21)/10</f>
        <v>0</v>
      </c>
      <c r="R118" s="18">
        <f>MAXIFS(defense!$E$2:$E$3008,defense!$B$2:$B$3008,T$1,defense!$A$2:$A$3008,$A118)</f>
        <v>0</v>
      </c>
      <c r="S118" s="18">
        <f>MAX(0,MINUS(MINIFS(defense!$C$2:$C$3008,defense!$B$2:$B$3008,T$1,defense!$A$2:$A$3008,$A118),MAXIFS(tasks!$D$2:$D$21,tasks!$A$2:$A$21,T$1))/7)</f>
        <v>0</v>
      </c>
      <c r="T118" s="19">
        <f>R118*(6+4/(S118/2+1))*MAXIFS(tasks!$C$2:$C$21,tasks!$A$2:$A$21,T$1)/SUM(tasks!$C$2:$C$21)/10</f>
        <v>0</v>
      </c>
      <c r="U118" s="18">
        <f>MAXIFS(defense!$E$2:$E$3008,defense!$B$2:$B$3008,W$1,defense!$A$2:$A$3008,$A118)</f>
        <v>0</v>
      </c>
      <c r="V118" s="18">
        <f>MAX(0,MINUS(MINIFS(defense!$C$2:$C$3008,defense!$B$2:$B$3008,W$1,defense!$A$2:$A$3008,$A118),MAXIFS(tasks!$D$2:$D$21,tasks!$A$2:$A$21,W$1))/7)</f>
        <v>0</v>
      </c>
      <c r="W118" s="18">
        <f>U118*(6+4/(V118/2+1))*MAXIFS(tasks!$C$2:$C$21,tasks!$A$2:$A$21,W$1)/SUM(tasks!$C$2:$C$21)/10</f>
        <v>0</v>
      </c>
      <c r="X118" s="20">
        <f t="shared" si="1"/>
        <v>12.85714286</v>
      </c>
    </row>
    <row r="119">
      <c r="A119" s="5" t="s">
        <v>130</v>
      </c>
      <c r="B119" s="6" t="s">
        <v>126</v>
      </c>
      <c r="C119" s="18">
        <f>MAXIFS(defense!$E$2:$E$3008,defense!$B$2:$B$3008,E$1,defense!$A$2:$A$3008,$A119)</f>
        <v>100</v>
      </c>
      <c r="D119" s="18">
        <f>MAX(0,MINUS(MINIFS(defense!$C$2:$C$3008,defense!$B$2:$B$3008,E$1,defense!$A$2:$A$3008,$A119),MAXIFS(tasks!$D$2:$D$21,tasks!$A$2:$A$21,E$1))/7)</f>
        <v>0</v>
      </c>
      <c r="E119" s="19">
        <f>C119*(6+4/(D119/2+1))*MAXIFS(tasks!$C$2:$C$21,tasks!$A$2:$A$21,E$1)/SUM(tasks!$C$2:$C$21)/10</f>
        <v>14.28571429</v>
      </c>
      <c r="F119" s="18">
        <f>MAXIFS(defense!$E$2:$E$3008,defense!$B$2:$B$3008,H$1,defense!$A$2:$A$3008,$A119)</f>
        <v>0</v>
      </c>
      <c r="G119" s="18">
        <f>MAX(0,MINUS(MINIFS(defense!$C$2:$C$3008,defense!$B$2:$B$3008,H$1,defense!$A$2:$A$3008,$A119),MAXIFS(tasks!$D$2:$D$21,tasks!$A$2:$A$21,H$1))/7)</f>
        <v>0</v>
      </c>
      <c r="H119" s="19">
        <f>F119*(6+4/(G119/2+1))*MAXIFS(tasks!$C$2:$C$21,tasks!$A$2:$A$21,H$1)/SUM(tasks!$C$2:$C$21)/10</f>
        <v>0</v>
      </c>
      <c r="I119" s="18">
        <f>MAXIFS(defense!$E$2:$E$3008,defense!$B$2:$B$3008,K$1,defense!$A$2:$A$3008,$A119)</f>
        <v>0</v>
      </c>
      <c r="J119" s="18">
        <f>MAX(0,MINUS(MINIFS(defense!$C$2:$C$3008,defense!$B$2:$B$3008,K$1,defense!$A$2:$A$3008,$A119),MAXIFS(tasks!$D$2:$D$21,tasks!$A$2:$A$21,K$1))/7)</f>
        <v>0</v>
      </c>
      <c r="K119" s="19">
        <f>I119*(6+4/(J119/2+1))*MAXIFS(tasks!$C$2:$C$21,tasks!$A$2:$A$21,K$1)/SUM(tasks!$C$2:$C$21)/10</f>
        <v>0</v>
      </c>
      <c r="L119" s="18">
        <f>MAXIFS(defense!$E$2:$E$3008,defense!$B$2:$B$3008,N$1,defense!$A$2:$A$3008,$A119)</f>
        <v>0</v>
      </c>
      <c r="M119" s="18">
        <f>MAX(0,MINUS(MINIFS(defense!$C$2:$C$3008,defense!$B$2:$B$3008,N$1,defense!$A$2:$A$3008,$A119),MAXIFS(tasks!$D$2:$D$21,tasks!$A$2:$A$21,N$1))/7)</f>
        <v>0</v>
      </c>
      <c r="N119" s="19">
        <f>L119*(6+4/(M119/2+1))*MAXIFS(tasks!$C$2:$C$21,tasks!$A$2:$A$21,N$1)/SUM(tasks!$C$2:$C$21)/10</f>
        <v>0</v>
      </c>
      <c r="O119" s="18">
        <f>MAXIFS(defense!$E$2:$E$3008,defense!$B$2:$B$3008,Q$1,defense!$A$2:$A$3008,$A119)</f>
        <v>0</v>
      </c>
      <c r="P119" s="18">
        <f>MAX(0,MINUS(MINIFS(defense!$C$2:$C$3008,defense!$B$2:$B$3008,Q$1,defense!$A$2:$A$3008,$A119),MAXIFS(tasks!$D$2:$D$21,tasks!$A$2:$A$21,Q$1))/7)</f>
        <v>0</v>
      </c>
      <c r="Q119" s="19">
        <f>O119*(6+4/(P119/2+1))*MAXIFS(tasks!$C$2:$C$21,tasks!$A$2:$A$21,Q$1)/SUM(tasks!$C$2:$C$21)/10</f>
        <v>0</v>
      </c>
      <c r="R119" s="18">
        <f>MAXIFS(defense!$E$2:$E$3008,defense!$B$2:$B$3008,T$1,defense!$A$2:$A$3008,$A119)</f>
        <v>0</v>
      </c>
      <c r="S119" s="18">
        <f>MAX(0,MINUS(MINIFS(defense!$C$2:$C$3008,defense!$B$2:$B$3008,T$1,defense!$A$2:$A$3008,$A119),MAXIFS(tasks!$D$2:$D$21,tasks!$A$2:$A$21,T$1))/7)</f>
        <v>0</v>
      </c>
      <c r="T119" s="19">
        <f>R119*(6+4/(S119/2+1))*MAXIFS(tasks!$C$2:$C$21,tasks!$A$2:$A$21,T$1)/SUM(tasks!$C$2:$C$21)/10</f>
        <v>0</v>
      </c>
      <c r="U119" s="18">
        <f>MAXIFS(defense!$E$2:$E$3008,defense!$B$2:$B$3008,W$1,defense!$A$2:$A$3008,$A119)</f>
        <v>0</v>
      </c>
      <c r="V119" s="18">
        <f>MAX(0,MINUS(MINIFS(defense!$C$2:$C$3008,defense!$B$2:$B$3008,W$1,defense!$A$2:$A$3008,$A119),MAXIFS(tasks!$D$2:$D$21,tasks!$A$2:$A$21,W$1))/7)</f>
        <v>0</v>
      </c>
      <c r="W119" s="18">
        <f>U119*(6+4/(V119/2+1))*MAXIFS(tasks!$C$2:$C$21,tasks!$A$2:$A$21,W$1)/SUM(tasks!$C$2:$C$21)/10</f>
        <v>0</v>
      </c>
      <c r="X119" s="20">
        <f t="shared" si="1"/>
        <v>14.28571429</v>
      </c>
    </row>
    <row r="120">
      <c r="A120" s="5" t="s">
        <v>131</v>
      </c>
      <c r="B120" s="6" t="s">
        <v>126</v>
      </c>
      <c r="C120" s="18">
        <f>MAXIFS(defense!$E$2:$E$3008,defense!$B$2:$B$3008,E$1,defense!$A$2:$A$3008,$A120)</f>
        <v>100</v>
      </c>
      <c r="D120" s="18">
        <f>MAX(0,MINUS(MINIFS(defense!$C$2:$C$3008,defense!$B$2:$B$3008,E$1,defense!$A$2:$A$3008,$A120),MAXIFS(tasks!$D$2:$D$21,tasks!$A$2:$A$21,E$1))/7)</f>
        <v>0</v>
      </c>
      <c r="E120" s="19">
        <f>C120*(6+4/(D120/2+1))*MAXIFS(tasks!$C$2:$C$21,tasks!$A$2:$A$21,E$1)/SUM(tasks!$C$2:$C$21)/10</f>
        <v>14.28571429</v>
      </c>
      <c r="F120" s="18">
        <f>MAXIFS(defense!$E$2:$E$3008,defense!$B$2:$B$3008,H$1,defense!$A$2:$A$3008,$A120)</f>
        <v>0</v>
      </c>
      <c r="G120" s="18">
        <f>MAX(0,MINUS(MINIFS(defense!$C$2:$C$3008,defense!$B$2:$B$3008,H$1,defense!$A$2:$A$3008,$A120),MAXIFS(tasks!$D$2:$D$21,tasks!$A$2:$A$21,H$1))/7)</f>
        <v>0</v>
      </c>
      <c r="H120" s="19">
        <f>F120*(6+4/(G120/2+1))*MAXIFS(tasks!$C$2:$C$21,tasks!$A$2:$A$21,H$1)/SUM(tasks!$C$2:$C$21)/10</f>
        <v>0</v>
      </c>
      <c r="I120" s="18">
        <f>MAXIFS(defense!$E$2:$E$3008,defense!$B$2:$B$3008,K$1,defense!$A$2:$A$3008,$A120)</f>
        <v>0</v>
      </c>
      <c r="J120" s="18">
        <f>MAX(0,MINUS(MINIFS(defense!$C$2:$C$3008,defense!$B$2:$B$3008,K$1,defense!$A$2:$A$3008,$A120),MAXIFS(tasks!$D$2:$D$21,tasks!$A$2:$A$21,K$1))/7)</f>
        <v>0</v>
      </c>
      <c r="K120" s="19">
        <f>I120*(6+4/(J120/2+1))*MAXIFS(tasks!$C$2:$C$21,tasks!$A$2:$A$21,K$1)/SUM(tasks!$C$2:$C$21)/10</f>
        <v>0</v>
      </c>
      <c r="L120" s="18">
        <f>MAXIFS(defense!$E$2:$E$3008,defense!$B$2:$B$3008,N$1,defense!$A$2:$A$3008,$A120)</f>
        <v>0</v>
      </c>
      <c r="M120" s="18">
        <f>MAX(0,MINUS(MINIFS(defense!$C$2:$C$3008,defense!$B$2:$B$3008,N$1,defense!$A$2:$A$3008,$A120),MAXIFS(tasks!$D$2:$D$21,tasks!$A$2:$A$21,N$1))/7)</f>
        <v>0</v>
      </c>
      <c r="N120" s="19">
        <f>L120*(6+4/(M120/2+1))*MAXIFS(tasks!$C$2:$C$21,tasks!$A$2:$A$21,N$1)/SUM(tasks!$C$2:$C$21)/10</f>
        <v>0</v>
      </c>
      <c r="O120" s="18">
        <f>MAXIFS(defense!$E$2:$E$3008,defense!$B$2:$B$3008,Q$1,defense!$A$2:$A$3008,$A120)</f>
        <v>0</v>
      </c>
      <c r="P120" s="18">
        <f>MAX(0,MINUS(MINIFS(defense!$C$2:$C$3008,defense!$B$2:$B$3008,Q$1,defense!$A$2:$A$3008,$A120),MAXIFS(tasks!$D$2:$D$21,tasks!$A$2:$A$21,Q$1))/7)</f>
        <v>0</v>
      </c>
      <c r="Q120" s="19">
        <f>O120*(6+4/(P120/2+1))*MAXIFS(tasks!$C$2:$C$21,tasks!$A$2:$A$21,Q$1)/SUM(tasks!$C$2:$C$21)/10</f>
        <v>0</v>
      </c>
      <c r="R120" s="18">
        <f>MAXIFS(defense!$E$2:$E$3008,defense!$B$2:$B$3008,T$1,defense!$A$2:$A$3008,$A120)</f>
        <v>0</v>
      </c>
      <c r="S120" s="18">
        <f>MAX(0,MINUS(MINIFS(defense!$C$2:$C$3008,defense!$B$2:$B$3008,T$1,defense!$A$2:$A$3008,$A120),MAXIFS(tasks!$D$2:$D$21,tasks!$A$2:$A$21,T$1))/7)</f>
        <v>0</v>
      </c>
      <c r="T120" s="19">
        <f>R120*(6+4/(S120/2+1))*MAXIFS(tasks!$C$2:$C$21,tasks!$A$2:$A$21,T$1)/SUM(tasks!$C$2:$C$21)/10</f>
        <v>0</v>
      </c>
      <c r="U120" s="18">
        <f>MAXIFS(defense!$E$2:$E$3008,defense!$B$2:$B$3008,W$1,defense!$A$2:$A$3008,$A120)</f>
        <v>0</v>
      </c>
      <c r="V120" s="18">
        <f>MAX(0,MINUS(MINIFS(defense!$C$2:$C$3008,defense!$B$2:$B$3008,W$1,defense!$A$2:$A$3008,$A120),MAXIFS(tasks!$D$2:$D$21,tasks!$A$2:$A$21,W$1))/7)</f>
        <v>0</v>
      </c>
      <c r="W120" s="18">
        <f>U120*(6+4/(V120/2+1))*MAXIFS(tasks!$C$2:$C$21,tasks!$A$2:$A$21,W$1)/SUM(tasks!$C$2:$C$21)/10</f>
        <v>0</v>
      </c>
      <c r="X120" s="20">
        <f t="shared" si="1"/>
        <v>14.28571429</v>
      </c>
    </row>
    <row r="121">
      <c r="A121" s="5" t="s">
        <v>132</v>
      </c>
      <c r="B121" s="6" t="s">
        <v>126</v>
      </c>
      <c r="C121" s="18">
        <f>MAXIFS(defense!$E$2:$E$3008,defense!$B$2:$B$3008,E$1,defense!$A$2:$A$3008,$A121)</f>
        <v>100</v>
      </c>
      <c r="D121" s="18">
        <f>MAX(0,MINUS(MINIFS(defense!$C$2:$C$3008,defense!$B$2:$B$3008,E$1,defense!$A$2:$A$3008,$A121),MAXIFS(tasks!$D$2:$D$21,tasks!$A$2:$A$21,E$1))/7)</f>
        <v>0</v>
      </c>
      <c r="E121" s="19">
        <f>C121*(6+4/(D121/2+1))*MAXIFS(tasks!$C$2:$C$21,tasks!$A$2:$A$21,E$1)/SUM(tasks!$C$2:$C$21)/10</f>
        <v>14.28571429</v>
      </c>
      <c r="F121" s="18">
        <f>MAXIFS(defense!$E$2:$E$3008,defense!$B$2:$B$3008,H$1,defense!$A$2:$A$3008,$A121)</f>
        <v>0</v>
      </c>
      <c r="G121" s="18">
        <f>MAX(0,MINUS(MINIFS(defense!$C$2:$C$3008,defense!$B$2:$B$3008,H$1,defense!$A$2:$A$3008,$A121),MAXIFS(tasks!$D$2:$D$21,tasks!$A$2:$A$21,H$1))/7)</f>
        <v>0</v>
      </c>
      <c r="H121" s="19">
        <f>F121*(6+4/(G121/2+1))*MAXIFS(tasks!$C$2:$C$21,tasks!$A$2:$A$21,H$1)/SUM(tasks!$C$2:$C$21)/10</f>
        <v>0</v>
      </c>
      <c r="I121" s="18">
        <f>MAXIFS(defense!$E$2:$E$3008,defense!$B$2:$B$3008,K$1,defense!$A$2:$A$3008,$A121)</f>
        <v>0</v>
      </c>
      <c r="J121" s="18">
        <f>MAX(0,MINUS(MINIFS(defense!$C$2:$C$3008,defense!$B$2:$B$3008,K$1,defense!$A$2:$A$3008,$A121),MAXIFS(tasks!$D$2:$D$21,tasks!$A$2:$A$21,K$1))/7)</f>
        <v>0</v>
      </c>
      <c r="K121" s="19">
        <f>I121*(6+4/(J121/2+1))*MAXIFS(tasks!$C$2:$C$21,tasks!$A$2:$A$21,K$1)/SUM(tasks!$C$2:$C$21)/10</f>
        <v>0</v>
      </c>
      <c r="L121" s="18">
        <f>MAXIFS(defense!$E$2:$E$3008,defense!$B$2:$B$3008,N$1,defense!$A$2:$A$3008,$A121)</f>
        <v>0</v>
      </c>
      <c r="M121" s="18">
        <f>MAX(0,MINUS(MINIFS(defense!$C$2:$C$3008,defense!$B$2:$B$3008,N$1,defense!$A$2:$A$3008,$A121),MAXIFS(tasks!$D$2:$D$21,tasks!$A$2:$A$21,N$1))/7)</f>
        <v>0</v>
      </c>
      <c r="N121" s="19">
        <f>L121*(6+4/(M121/2+1))*MAXIFS(tasks!$C$2:$C$21,tasks!$A$2:$A$21,N$1)/SUM(tasks!$C$2:$C$21)/10</f>
        <v>0</v>
      </c>
      <c r="O121" s="18">
        <f>MAXIFS(defense!$E$2:$E$3008,defense!$B$2:$B$3008,Q$1,defense!$A$2:$A$3008,$A121)</f>
        <v>0</v>
      </c>
      <c r="P121" s="18">
        <f>MAX(0,MINUS(MINIFS(defense!$C$2:$C$3008,defense!$B$2:$B$3008,Q$1,defense!$A$2:$A$3008,$A121),MAXIFS(tasks!$D$2:$D$21,tasks!$A$2:$A$21,Q$1))/7)</f>
        <v>0</v>
      </c>
      <c r="Q121" s="19">
        <f>O121*(6+4/(P121/2+1))*MAXIFS(tasks!$C$2:$C$21,tasks!$A$2:$A$21,Q$1)/SUM(tasks!$C$2:$C$21)/10</f>
        <v>0</v>
      </c>
      <c r="R121" s="18">
        <f>MAXIFS(defense!$E$2:$E$3008,defense!$B$2:$B$3008,T$1,defense!$A$2:$A$3008,$A121)</f>
        <v>0</v>
      </c>
      <c r="S121" s="18">
        <f>MAX(0,MINUS(MINIFS(defense!$C$2:$C$3008,defense!$B$2:$B$3008,T$1,defense!$A$2:$A$3008,$A121),MAXIFS(tasks!$D$2:$D$21,tasks!$A$2:$A$21,T$1))/7)</f>
        <v>0</v>
      </c>
      <c r="T121" s="19">
        <f>R121*(6+4/(S121/2+1))*MAXIFS(tasks!$C$2:$C$21,tasks!$A$2:$A$21,T$1)/SUM(tasks!$C$2:$C$21)/10</f>
        <v>0</v>
      </c>
      <c r="U121" s="18">
        <f>MAXIFS(defense!$E$2:$E$3008,defense!$B$2:$B$3008,W$1,defense!$A$2:$A$3008,$A121)</f>
        <v>0</v>
      </c>
      <c r="V121" s="18">
        <f>MAX(0,MINUS(MINIFS(defense!$C$2:$C$3008,defense!$B$2:$B$3008,W$1,defense!$A$2:$A$3008,$A121),MAXIFS(tasks!$D$2:$D$21,tasks!$A$2:$A$21,W$1))/7)</f>
        <v>0</v>
      </c>
      <c r="W121" s="18">
        <f>U121*(6+4/(V121/2+1))*MAXIFS(tasks!$C$2:$C$21,tasks!$A$2:$A$21,W$1)/SUM(tasks!$C$2:$C$21)/10</f>
        <v>0</v>
      </c>
      <c r="X121" s="20">
        <f t="shared" si="1"/>
        <v>14.28571429</v>
      </c>
    </row>
    <row r="122">
      <c r="A122" s="5" t="s">
        <v>133</v>
      </c>
      <c r="B122" s="6" t="s">
        <v>126</v>
      </c>
      <c r="C122" s="18">
        <f>MAXIFS(defense!$E$2:$E$3008,defense!$B$2:$B$3008,E$1,defense!$A$2:$A$3008,$A122)</f>
        <v>65</v>
      </c>
      <c r="D122" s="18">
        <f>MAX(0,MINUS(MINIFS(defense!$C$2:$C$3008,defense!$B$2:$B$3008,E$1,defense!$A$2:$A$3008,$A122),MAXIFS(tasks!$D$2:$D$21,tasks!$A$2:$A$21,E$1))/7)</f>
        <v>0</v>
      </c>
      <c r="E122" s="19">
        <f>C122*(6+4/(D122/2+1))*MAXIFS(tasks!$C$2:$C$21,tasks!$A$2:$A$21,E$1)/SUM(tasks!$C$2:$C$21)/10</f>
        <v>9.285714286</v>
      </c>
      <c r="F122" s="18">
        <f>MAXIFS(defense!$E$2:$E$3008,defense!$B$2:$B$3008,H$1,defense!$A$2:$A$3008,$A122)</f>
        <v>0</v>
      </c>
      <c r="G122" s="18">
        <f>MAX(0,MINUS(MINIFS(defense!$C$2:$C$3008,defense!$B$2:$B$3008,H$1,defense!$A$2:$A$3008,$A122),MAXIFS(tasks!$D$2:$D$21,tasks!$A$2:$A$21,H$1))/7)</f>
        <v>0</v>
      </c>
      <c r="H122" s="19">
        <f>F122*(6+4/(G122/2+1))*MAXIFS(tasks!$C$2:$C$21,tasks!$A$2:$A$21,H$1)/SUM(tasks!$C$2:$C$21)/10</f>
        <v>0</v>
      </c>
      <c r="I122" s="18">
        <f>MAXIFS(defense!$E$2:$E$3008,defense!$B$2:$B$3008,K$1,defense!$A$2:$A$3008,$A122)</f>
        <v>0</v>
      </c>
      <c r="J122" s="18">
        <f>MAX(0,MINUS(MINIFS(defense!$C$2:$C$3008,defense!$B$2:$B$3008,K$1,defense!$A$2:$A$3008,$A122),MAXIFS(tasks!$D$2:$D$21,tasks!$A$2:$A$21,K$1))/7)</f>
        <v>0</v>
      </c>
      <c r="K122" s="19">
        <f>I122*(6+4/(J122/2+1))*MAXIFS(tasks!$C$2:$C$21,tasks!$A$2:$A$21,K$1)/SUM(tasks!$C$2:$C$21)/10</f>
        <v>0</v>
      </c>
      <c r="L122" s="18">
        <f>MAXIFS(defense!$E$2:$E$3008,defense!$B$2:$B$3008,N$1,defense!$A$2:$A$3008,$A122)</f>
        <v>0</v>
      </c>
      <c r="M122" s="18">
        <f>MAX(0,MINUS(MINIFS(defense!$C$2:$C$3008,defense!$B$2:$B$3008,N$1,defense!$A$2:$A$3008,$A122),MAXIFS(tasks!$D$2:$D$21,tasks!$A$2:$A$21,N$1))/7)</f>
        <v>0</v>
      </c>
      <c r="N122" s="19">
        <f>L122*(6+4/(M122/2+1))*MAXIFS(tasks!$C$2:$C$21,tasks!$A$2:$A$21,N$1)/SUM(tasks!$C$2:$C$21)/10</f>
        <v>0</v>
      </c>
      <c r="O122" s="18">
        <f>MAXIFS(defense!$E$2:$E$3008,defense!$B$2:$B$3008,Q$1,defense!$A$2:$A$3008,$A122)</f>
        <v>0</v>
      </c>
      <c r="P122" s="18">
        <f>MAX(0,MINUS(MINIFS(defense!$C$2:$C$3008,defense!$B$2:$B$3008,Q$1,defense!$A$2:$A$3008,$A122),MAXIFS(tasks!$D$2:$D$21,tasks!$A$2:$A$21,Q$1))/7)</f>
        <v>0</v>
      </c>
      <c r="Q122" s="19">
        <f>O122*(6+4/(P122/2+1))*MAXIFS(tasks!$C$2:$C$21,tasks!$A$2:$A$21,Q$1)/SUM(tasks!$C$2:$C$21)/10</f>
        <v>0</v>
      </c>
      <c r="R122" s="18">
        <f>MAXIFS(defense!$E$2:$E$3008,defense!$B$2:$B$3008,T$1,defense!$A$2:$A$3008,$A122)</f>
        <v>0</v>
      </c>
      <c r="S122" s="18">
        <f>MAX(0,MINUS(MINIFS(defense!$C$2:$C$3008,defense!$B$2:$B$3008,T$1,defense!$A$2:$A$3008,$A122),MAXIFS(tasks!$D$2:$D$21,tasks!$A$2:$A$21,T$1))/7)</f>
        <v>0</v>
      </c>
      <c r="T122" s="19">
        <f>R122*(6+4/(S122/2+1))*MAXIFS(tasks!$C$2:$C$21,tasks!$A$2:$A$21,T$1)/SUM(tasks!$C$2:$C$21)/10</f>
        <v>0</v>
      </c>
      <c r="U122" s="18">
        <f>MAXIFS(defense!$E$2:$E$3008,defense!$B$2:$B$3008,W$1,defense!$A$2:$A$3008,$A122)</f>
        <v>0</v>
      </c>
      <c r="V122" s="18">
        <f>MAX(0,MINUS(MINIFS(defense!$C$2:$C$3008,defense!$B$2:$B$3008,W$1,defense!$A$2:$A$3008,$A122),MAXIFS(tasks!$D$2:$D$21,tasks!$A$2:$A$21,W$1))/7)</f>
        <v>0</v>
      </c>
      <c r="W122" s="18">
        <f>U122*(6+4/(V122/2+1))*MAXIFS(tasks!$C$2:$C$21,tasks!$A$2:$A$21,W$1)/SUM(tasks!$C$2:$C$21)/10</f>
        <v>0</v>
      </c>
      <c r="X122" s="20">
        <f t="shared" si="1"/>
        <v>9.285714286</v>
      </c>
    </row>
    <row r="123">
      <c r="A123" s="5" t="s">
        <v>134</v>
      </c>
      <c r="B123" s="6" t="s">
        <v>126</v>
      </c>
      <c r="C123" s="18">
        <f>MAXIFS(defense!$E$2:$E$3008,defense!$B$2:$B$3008,E$1,defense!$A$2:$A$3008,$A123)</f>
        <v>33</v>
      </c>
      <c r="D123" s="18">
        <f>MAX(0,MINUS(MINIFS(defense!$C$2:$C$3008,defense!$B$2:$B$3008,E$1,defense!$A$2:$A$3008,$A123),MAXIFS(tasks!$D$2:$D$21,tasks!$A$2:$A$21,E$1))/7)</f>
        <v>0</v>
      </c>
      <c r="E123" s="19">
        <f>C123*(6+4/(D123/2+1))*MAXIFS(tasks!$C$2:$C$21,tasks!$A$2:$A$21,E$1)/SUM(tasks!$C$2:$C$21)/10</f>
        <v>4.714285714</v>
      </c>
      <c r="F123" s="18">
        <f>MAXIFS(defense!$E$2:$E$3008,defense!$B$2:$B$3008,H$1,defense!$A$2:$A$3008,$A123)</f>
        <v>0</v>
      </c>
      <c r="G123" s="18">
        <f>MAX(0,MINUS(MINIFS(defense!$C$2:$C$3008,defense!$B$2:$B$3008,H$1,defense!$A$2:$A$3008,$A123),MAXIFS(tasks!$D$2:$D$21,tasks!$A$2:$A$21,H$1))/7)</f>
        <v>0</v>
      </c>
      <c r="H123" s="19">
        <f>F123*(6+4/(G123/2+1))*MAXIFS(tasks!$C$2:$C$21,tasks!$A$2:$A$21,H$1)/SUM(tasks!$C$2:$C$21)/10</f>
        <v>0</v>
      </c>
      <c r="I123" s="18">
        <f>MAXIFS(defense!$E$2:$E$3008,defense!$B$2:$B$3008,K$1,defense!$A$2:$A$3008,$A123)</f>
        <v>0</v>
      </c>
      <c r="J123" s="18">
        <f>MAX(0,MINUS(MINIFS(defense!$C$2:$C$3008,defense!$B$2:$B$3008,K$1,defense!$A$2:$A$3008,$A123),MAXIFS(tasks!$D$2:$D$21,tasks!$A$2:$A$21,K$1))/7)</f>
        <v>0</v>
      </c>
      <c r="K123" s="19">
        <f>I123*(6+4/(J123/2+1))*MAXIFS(tasks!$C$2:$C$21,tasks!$A$2:$A$21,K$1)/SUM(tasks!$C$2:$C$21)/10</f>
        <v>0</v>
      </c>
      <c r="L123" s="18">
        <f>MAXIFS(defense!$E$2:$E$3008,defense!$B$2:$B$3008,N$1,defense!$A$2:$A$3008,$A123)</f>
        <v>0</v>
      </c>
      <c r="M123" s="18">
        <f>MAX(0,MINUS(MINIFS(defense!$C$2:$C$3008,defense!$B$2:$B$3008,N$1,defense!$A$2:$A$3008,$A123),MAXIFS(tasks!$D$2:$D$21,tasks!$A$2:$A$21,N$1))/7)</f>
        <v>0</v>
      </c>
      <c r="N123" s="19">
        <f>L123*(6+4/(M123/2+1))*MAXIFS(tasks!$C$2:$C$21,tasks!$A$2:$A$21,N$1)/SUM(tasks!$C$2:$C$21)/10</f>
        <v>0</v>
      </c>
      <c r="O123" s="18">
        <f>MAXIFS(defense!$E$2:$E$3008,defense!$B$2:$B$3008,Q$1,defense!$A$2:$A$3008,$A123)</f>
        <v>0</v>
      </c>
      <c r="P123" s="18">
        <f>MAX(0,MINUS(MINIFS(defense!$C$2:$C$3008,defense!$B$2:$B$3008,Q$1,defense!$A$2:$A$3008,$A123),MAXIFS(tasks!$D$2:$D$21,tasks!$A$2:$A$21,Q$1))/7)</f>
        <v>0</v>
      </c>
      <c r="Q123" s="19">
        <f>O123*(6+4/(P123/2+1))*MAXIFS(tasks!$C$2:$C$21,tasks!$A$2:$A$21,Q$1)/SUM(tasks!$C$2:$C$21)/10</f>
        <v>0</v>
      </c>
      <c r="R123" s="18">
        <f>MAXIFS(defense!$E$2:$E$3008,defense!$B$2:$B$3008,T$1,defense!$A$2:$A$3008,$A123)</f>
        <v>0</v>
      </c>
      <c r="S123" s="18">
        <f>MAX(0,MINUS(MINIFS(defense!$C$2:$C$3008,defense!$B$2:$B$3008,T$1,defense!$A$2:$A$3008,$A123),MAXIFS(tasks!$D$2:$D$21,tasks!$A$2:$A$21,T$1))/7)</f>
        <v>0</v>
      </c>
      <c r="T123" s="19">
        <f>R123*(6+4/(S123/2+1))*MAXIFS(tasks!$C$2:$C$21,tasks!$A$2:$A$21,T$1)/SUM(tasks!$C$2:$C$21)/10</f>
        <v>0</v>
      </c>
      <c r="U123" s="18">
        <f>MAXIFS(defense!$E$2:$E$3008,defense!$B$2:$B$3008,W$1,defense!$A$2:$A$3008,$A123)</f>
        <v>0</v>
      </c>
      <c r="V123" s="18">
        <f>MAX(0,MINUS(MINIFS(defense!$C$2:$C$3008,defense!$B$2:$B$3008,W$1,defense!$A$2:$A$3008,$A123),MAXIFS(tasks!$D$2:$D$21,tasks!$A$2:$A$21,W$1))/7)</f>
        <v>0</v>
      </c>
      <c r="W123" s="18">
        <f>U123*(6+4/(V123/2+1))*MAXIFS(tasks!$C$2:$C$21,tasks!$A$2:$A$21,W$1)/SUM(tasks!$C$2:$C$21)/10</f>
        <v>0</v>
      </c>
      <c r="X123" s="20">
        <f t="shared" si="1"/>
        <v>4.714285714</v>
      </c>
    </row>
    <row r="124">
      <c r="A124" s="5" t="s">
        <v>135</v>
      </c>
      <c r="B124" s="6" t="s">
        <v>126</v>
      </c>
      <c r="C124" s="18">
        <f>MAXIFS(defense!$E$2:$E$3008,defense!$B$2:$B$3008,E$1,defense!$A$2:$A$3008,$A124)</f>
        <v>100</v>
      </c>
      <c r="D124" s="18">
        <f>MAX(0,MINUS(MINIFS(defense!$C$2:$C$3008,defense!$B$2:$B$3008,E$1,defense!$A$2:$A$3008,$A124),MAXIFS(tasks!$D$2:$D$21,tasks!$A$2:$A$21,E$1))/7)</f>
        <v>0</v>
      </c>
      <c r="E124" s="19">
        <f>C124*(6+4/(D124/2+1))*MAXIFS(tasks!$C$2:$C$21,tasks!$A$2:$A$21,E$1)/SUM(tasks!$C$2:$C$21)/10</f>
        <v>14.28571429</v>
      </c>
      <c r="F124" s="18">
        <f>MAXIFS(defense!$E$2:$E$3008,defense!$B$2:$B$3008,H$1,defense!$A$2:$A$3008,$A124)</f>
        <v>0</v>
      </c>
      <c r="G124" s="18">
        <f>MAX(0,MINUS(MINIFS(defense!$C$2:$C$3008,defense!$B$2:$B$3008,H$1,defense!$A$2:$A$3008,$A124),MAXIFS(tasks!$D$2:$D$21,tasks!$A$2:$A$21,H$1))/7)</f>
        <v>0</v>
      </c>
      <c r="H124" s="19">
        <f>F124*(6+4/(G124/2+1))*MAXIFS(tasks!$C$2:$C$21,tasks!$A$2:$A$21,H$1)/SUM(tasks!$C$2:$C$21)/10</f>
        <v>0</v>
      </c>
      <c r="I124" s="18">
        <f>MAXIFS(defense!$E$2:$E$3008,defense!$B$2:$B$3008,K$1,defense!$A$2:$A$3008,$A124)</f>
        <v>0</v>
      </c>
      <c r="J124" s="18">
        <f>MAX(0,MINUS(MINIFS(defense!$C$2:$C$3008,defense!$B$2:$B$3008,K$1,defense!$A$2:$A$3008,$A124),MAXIFS(tasks!$D$2:$D$21,tasks!$A$2:$A$21,K$1))/7)</f>
        <v>0</v>
      </c>
      <c r="K124" s="19">
        <f>I124*(6+4/(J124/2+1))*MAXIFS(tasks!$C$2:$C$21,tasks!$A$2:$A$21,K$1)/SUM(tasks!$C$2:$C$21)/10</f>
        <v>0</v>
      </c>
      <c r="L124" s="18">
        <f>MAXIFS(defense!$E$2:$E$3008,defense!$B$2:$B$3008,N$1,defense!$A$2:$A$3008,$A124)</f>
        <v>0</v>
      </c>
      <c r="M124" s="18">
        <f>MAX(0,MINUS(MINIFS(defense!$C$2:$C$3008,defense!$B$2:$B$3008,N$1,defense!$A$2:$A$3008,$A124),MAXIFS(tasks!$D$2:$D$21,tasks!$A$2:$A$21,N$1))/7)</f>
        <v>0</v>
      </c>
      <c r="N124" s="19">
        <f>L124*(6+4/(M124/2+1))*MAXIFS(tasks!$C$2:$C$21,tasks!$A$2:$A$21,N$1)/SUM(tasks!$C$2:$C$21)/10</f>
        <v>0</v>
      </c>
      <c r="O124" s="18">
        <f>MAXIFS(defense!$E$2:$E$3008,defense!$B$2:$B$3008,Q$1,defense!$A$2:$A$3008,$A124)</f>
        <v>0</v>
      </c>
      <c r="P124" s="18">
        <f>MAX(0,MINUS(MINIFS(defense!$C$2:$C$3008,defense!$B$2:$B$3008,Q$1,defense!$A$2:$A$3008,$A124),MAXIFS(tasks!$D$2:$D$21,tasks!$A$2:$A$21,Q$1))/7)</f>
        <v>0</v>
      </c>
      <c r="Q124" s="19">
        <f>O124*(6+4/(P124/2+1))*MAXIFS(tasks!$C$2:$C$21,tasks!$A$2:$A$21,Q$1)/SUM(tasks!$C$2:$C$21)/10</f>
        <v>0</v>
      </c>
      <c r="R124" s="18">
        <f>MAXIFS(defense!$E$2:$E$3008,defense!$B$2:$B$3008,T$1,defense!$A$2:$A$3008,$A124)</f>
        <v>0</v>
      </c>
      <c r="S124" s="18">
        <f>MAX(0,MINUS(MINIFS(defense!$C$2:$C$3008,defense!$B$2:$B$3008,T$1,defense!$A$2:$A$3008,$A124),MAXIFS(tasks!$D$2:$D$21,tasks!$A$2:$A$21,T$1))/7)</f>
        <v>0</v>
      </c>
      <c r="T124" s="19">
        <f>R124*(6+4/(S124/2+1))*MAXIFS(tasks!$C$2:$C$21,tasks!$A$2:$A$21,T$1)/SUM(tasks!$C$2:$C$21)/10</f>
        <v>0</v>
      </c>
      <c r="U124" s="18">
        <f>MAXIFS(defense!$E$2:$E$3008,defense!$B$2:$B$3008,W$1,defense!$A$2:$A$3008,$A124)</f>
        <v>0</v>
      </c>
      <c r="V124" s="18">
        <f>MAX(0,MINUS(MINIFS(defense!$C$2:$C$3008,defense!$B$2:$B$3008,W$1,defense!$A$2:$A$3008,$A124),MAXIFS(tasks!$D$2:$D$21,tasks!$A$2:$A$21,W$1))/7)</f>
        <v>0</v>
      </c>
      <c r="W124" s="18">
        <f>U124*(6+4/(V124/2+1))*MAXIFS(tasks!$C$2:$C$21,tasks!$A$2:$A$21,W$1)/SUM(tasks!$C$2:$C$21)/10</f>
        <v>0</v>
      </c>
      <c r="X124" s="20">
        <f t="shared" si="1"/>
        <v>14.28571429</v>
      </c>
    </row>
    <row r="125">
      <c r="A125" s="5" t="s">
        <v>136</v>
      </c>
      <c r="B125" s="6" t="s">
        <v>126</v>
      </c>
      <c r="C125" s="18">
        <f>MAXIFS(defense!$E$2:$E$3008,defense!$B$2:$B$3008,E$1,defense!$A$2:$A$3008,$A125)</f>
        <v>100</v>
      </c>
      <c r="D125" s="18">
        <f>MAX(0,MINUS(MINIFS(defense!$C$2:$C$3008,defense!$B$2:$B$3008,E$1,defense!$A$2:$A$3008,$A125),MAXIFS(tasks!$D$2:$D$21,tasks!$A$2:$A$21,E$1))/7)</f>
        <v>0</v>
      </c>
      <c r="E125" s="19">
        <f>C125*(6+4/(D125/2+1))*MAXIFS(tasks!$C$2:$C$21,tasks!$A$2:$A$21,E$1)/SUM(tasks!$C$2:$C$21)/10</f>
        <v>14.28571429</v>
      </c>
      <c r="F125" s="18">
        <f>MAXIFS(defense!$E$2:$E$3008,defense!$B$2:$B$3008,H$1,defense!$A$2:$A$3008,$A125)</f>
        <v>0</v>
      </c>
      <c r="G125" s="18">
        <f>MAX(0,MINUS(MINIFS(defense!$C$2:$C$3008,defense!$B$2:$B$3008,H$1,defense!$A$2:$A$3008,$A125),MAXIFS(tasks!$D$2:$D$21,tasks!$A$2:$A$21,H$1))/7)</f>
        <v>0</v>
      </c>
      <c r="H125" s="19">
        <f>F125*(6+4/(G125/2+1))*MAXIFS(tasks!$C$2:$C$21,tasks!$A$2:$A$21,H$1)/SUM(tasks!$C$2:$C$21)/10</f>
        <v>0</v>
      </c>
      <c r="I125" s="18">
        <f>MAXIFS(defense!$E$2:$E$3008,defense!$B$2:$B$3008,K$1,defense!$A$2:$A$3008,$A125)</f>
        <v>0</v>
      </c>
      <c r="J125" s="18">
        <f>MAX(0,MINUS(MINIFS(defense!$C$2:$C$3008,defense!$B$2:$B$3008,K$1,defense!$A$2:$A$3008,$A125),MAXIFS(tasks!$D$2:$D$21,tasks!$A$2:$A$21,K$1))/7)</f>
        <v>0</v>
      </c>
      <c r="K125" s="19">
        <f>I125*(6+4/(J125/2+1))*MAXIFS(tasks!$C$2:$C$21,tasks!$A$2:$A$21,K$1)/SUM(tasks!$C$2:$C$21)/10</f>
        <v>0</v>
      </c>
      <c r="L125" s="18">
        <f>MAXIFS(defense!$E$2:$E$3008,defense!$B$2:$B$3008,N$1,defense!$A$2:$A$3008,$A125)</f>
        <v>0</v>
      </c>
      <c r="M125" s="18">
        <f>MAX(0,MINUS(MINIFS(defense!$C$2:$C$3008,defense!$B$2:$B$3008,N$1,defense!$A$2:$A$3008,$A125),MAXIFS(tasks!$D$2:$D$21,tasks!$A$2:$A$21,N$1))/7)</f>
        <v>0</v>
      </c>
      <c r="N125" s="19">
        <f>L125*(6+4/(M125/2+1))*MAXIFS(tasks!$C$2:$C$21,tasks!$A$2:$A$21,N$1)/SUM(tasks!$C$2:$C$21)/10</f>
        <v>0</v>
      </c>
      <c r="O125" s="18">
        <f>MAXIFS(defense!$E$2:$E$3008,defense!$B$2:$B$3008,Q$1,defense!$A$2:$A$3008,$A125)</f>
        <v>0</v>
      </c>
      <c r="P125" s="18">
        <f>MAX(0,MINUS(MINIFS(defense!$C$2:$C$3008,defense!$B$2:$B$3008,Q$1,defense!$A$2:$A$3008,$A125),MAXIFS(tasks!$D$2:$D$21,tasks!$A$2:$A$21,Q$1))/7)</f>
        <v>0</v>
      </c>
      <c r="Q125" s="19">
        <f>O125*(6+4/(P125/2+1))*MAXIFS(tasks!$C$2:$C$21,tasks!$A$2:$A$21,Q$1)/SUM(tasks!$C$2:$C$21)/10</f>
        <v>0</v>
      </c>
      <c r="R125" s="18">
        <f>MAXIFS(defense!$E$2:$E$3008,defense!$B$2:$B$3008,T$1,defense!$A$2:$A$3008,$A125)</f>
        <v>0</v>
      </c>
      <c r="S125" s="18">
        <f>MAX(0,MINUS(MINIFS(defense!$C$2:$C$3008,defense!$B$2:$B$3008,T$1,defense!$A$2:$A$3008,$A125),MAXIFS(tasks!$D$2:$D$21,tasks!$A$2:$A$21,T$1))/7)</f>
        <v>0</v>
      </c>
      <c r="T125" s="19">
        <f>R125*(6+4/(S125/2+1))*MAXIFS(tasks!$C$2:$C$21,tasks!$A$2:$A$21,T$1)/SUM(tasks!$C$2:$C$21)/10</f>
        <v>0</v>
      </c>
      <c r="U125" s="18">
        <f>MAXIFS(defense!$E$2:$E$3008,defense!$B$2:$B$3008,W$1,defense!$A$2:$A$3008,$A125)</f>
        <v>0</v>
      </c>
      <c r="V125" s="18">
        <f>MAX(0,MINUS(MINIFS(defense!$C$2:$C$3008,defense!$B$2:$B$3008,W$1,defense!$A$2:$A$3008,$A125),MAXIFS(tasks!$D$2:$D$21,tasks!$A$2:$A$21,W$1))/7)</f>
        <v>0</v>
      </c>
      <c r="W125" s="18">
        <f>U125*(6+4/(V125/2+1))*MAXIFS(tasks!$C$2:$C$21,tasks!$A$2:$A$21,W$1)/SUM(tasks!$C$2:$C$21)/10</f>
        <v>0</v>
      </c>
      <c r="X125" s="20">
        <f t="shared" si="1"/>
        <v>14.28571429</v>
      </c>
    </row>
    <row r="126">
      <c r="A126" s="5" t="s">
        <v>137</v>
      </c>
      <c r="B126" s="6" t="s">
        <v>126</v>
      </c>
      <c r="C126" s="18">
        <f>MAXIFS(defense!$E$2:$E$3008,defense!$B$2:$B$3008,E$1,defense!$A$2:$A$3008,$A126)</f>
        <v>100</v>
      </c>
      <c r="D126" s="18">
        <f>MAX(0,MINUS(MINIFS(defense!$C$2:$C$3008,defense!$B$2:$B$3008,E$1,defense!$A$2:$A$3008,$A126),MAXIFS(tasks!$D$2:$D$21,tasks!$A$2:$A$21,E$1))/7)</f>
        <v>0</v>
      </c>
      <c r="E126" s="19">
        <f>C126*(6+4/(D126/2+1))*MAXIFS(tasks!$C$2:$C$21,tasks!$A$2:$A$21,E$1)/SUM(tasks!$C$2:$C$21)/10</f>
        <v>14.28571429</v>
      </c>
      <c r="F126" s="18">
        <f>MAXIFS(defense!$E$2:$E$3008,defense!$B$2:$B$3008,H$1,defense!$A$2:$A$3008,$A126)</f>
        <v>0</v>
      </c>
      <c r="G126" s="18">
        <f>MAX(0,MINUS(MINIFS(defense!$C$2:$C$3008,defense!$B$2:$B$3008,H$1,defense!$A$2:$A$3008,$A126),MAXIFS(tasks!$D$2:$D$21,tasks!$A$2:$A$21,H$1))/7)</f>
        <v>0</v>
      </c>
      <c r="H126" s="19">
        <f>F126*(6+4/(G126/2+1))*MAXIFS(tasks!$C$2:$C$21,tasks!$A$2:$A$21,H$1)/SUM(tasks!$C$2:$C$21)/10</f>
        <v>0</v>
      </c>
      <c r="I126" s="18">
        <f>MAXIFS(defense!$E$2:$E$3008,defense!$B$2:$B$3008,K$1,defense!$A$2:$A$3008,$A126)</f>
        <v>0</v>
      </c>
      <c r="J126" s="18">
        <f>MAX(0,MINUS(MINIFS(defense!$C$2:$C$3008,defense!$B$2:$B$3008,K$1,defense!$A$2:$A$3008,$A126),MAXIFS(tasks!$D$2:$D$21,tasks!$A$2:$A$21,K$1))/7)</f>
        <v>0</v>
      </c>
      <c r="K126" s="19">
        <f>I126*(6+4/(J126/2+1))*MAXIFS(tasks!$C$2:$C$21,tasks!$A$2:$A$21,K$1)/SUM(tasks!$C$2:$C$21)/10</f>
        <v>0</v>
      </c>
      <c r="L126" s="18">
        <f>MAXIFS(defense!$E$2:$E$3008,defense!$B$2:$B$3008,N$1,defense!$A$2:$A$3008,$A126)</f>
        <v>0</v>
      </c>
      <c r="M126" s="18">
        <f>MAX(0,MINUS(MINIFS(defense!$C$2:$C$3008,defense!$B$2:$B$3008,N$1,defense!$A$2:$A$3008,$A126),MAXIFS(tasks!$D$2:$D$21,tasks!$A$2:$A$21,N$1))/7)</f>
        <v>0</v>
      </c>
      <c r="N126" s="19">
        <f>L126*(6+4/(M126/2+1))*MAXIFS(tasks!$C$2:$C$21,tasks!$A$2:$A$21,N$1)/SUM(tasks!$C$2:$C$21)/10</f>
        <v>0</v>
      </c>
      <c r="O126" s="18">
        <f>MAXIFS(defense!$E$2:$E$3008,defense!$B$2:$B$3008,Q$1,defense!$A$2:$A$3008,$A126)</f>
        <v>0</v>
      </c>
      <c r="P126" s="18">
        <f>MAX(0,MINUS(MINIFS(defense!$C$2:$C$3008,defense!$B$2:$B$3008,Q$1,defense!$A$2:$A$3008,$A126),MAXIFS(tasks!$D$2:$D$21,tasks!$A$2:$A$21,Q$1))/7)</f>
        <v>0</v>
      </c>
      <c r="Q126" s="19">
        <f>O126*(6+4/(P126/2+1))*MAXIFS(tasks!$C$2:$C$21,tasks!$A$2:$A$21,Q$1)/SUM(tasks!$C$2:$C$21)/10</f>
        <v>0</v>
      </c>
      <c r="R126" s="18">
        <f>MAXIFS(defense!$E$2:$E$3008,defense!$B$2:$B$3008,T$1,defense!$A$2:$A$3008,$A126)</f>
        <v>0</v>
      </c>
      <c r="S126" s="18">
        <f>MAX(0,MINUS(MINIFS(defense!$C$2:$C$3008,defense!$B$2:$B$3008,T$1,defense!$A$2:$A$3008,$A126),MAXIFS(tasks!$D$2:$D$21,tasks!$A$2:$A$21,T$1))/7)</f>
        <v>0</v>
      </c>
      <c r="T126" s="19">
        <f>R126*(6+4/(S126/2+1))*MAXIFS(tasks!$C$2:$C$21,tasks!$A$2:$A$21,T$1)/SUM(tasks!$C$2:$C$21)/10</f>
        <v>0</v>
      </c>
      <c r="U126" s="18">
        <f>MAXIFS(defense!$E$2:$E$3008,defense!$B$2:$B$3008,W$1,defense!$A$2:$A$3008,$A126)</f>
        <v>0</v>
      </c>
      <c r="V126" s="18">
        <f>MAX(0,MINUS(MINIFS(defense!$C$2:$C$3008,defense!$B$2:$B$3008,W$1,defense!$A$2:$A$3008,$A126),MAXIFS(tasks!$D$2:$D$21,tasks!$A$2:$A$21,W$1))/7)</f>
        <v>0</v>
      </c>
      <c r="W126" s="18">
        <f>U126*(6+4/(V126/2+1))*MAXIFS(tasks!$C$2:$C$21,tasks!$A$2:$A$21,W$1)/SUM(tasks!$C$2:$C$21)/10</f>
        <v>0</v>
      </c>
      <c r="X126" s="20">
        <f t="shared" si="1"/>
        <v>14.28571429</v>
      </c>
    </row>
    <row r="127">
      <c r="A127" s="5" t="s">
        <v>138</v>
      </c>
      <c r="B127" s="6" t="s">
        <v>126</v>
      </c>
      <c r="C127" s="18">
        <f>MAXIFS(defense!$E$2:$E$3008,defense!$B$2:$B$3008,E$1,defense!$A$2:$A$3008,$A127)</f>
        <v>100</v>
      </c>
      <c r="D127" s="18">
        <f>MAX(0,MINUS(MINIFS(defense!$C$2:$C$3008,defense!$B$2:$B$3008,E$1,defense!$A$2:$A$3008,$A127),MAXIFS(tasks!$D$2:$D$21,tasks!$A$2:$A$21,E$1))/7)</f>
        <v>0</v>
      </c>
      <c r="E127" s="19">
        <f>C127*(6+4/(D127/2+1))*MAXIFS(tasks!$C$2:$C$21,tasks!$A$2:$A$21,E$1)/SUM(tasks!$C$2:$C$21)/10</f>
        <v>14.28571429</v>
      </c>
      <c r="F127" s="18">
        <f>MAXIFS(defense!$E$2:$E$3008,defense!$B$2:$B$3008,H$1,defense!$A$2:$A$3008,$A127)</f>
        <v>0</v>
      </c>
      <c r="G127" s="18">
        <f>MAX(0,MINUS(MINIFS(defense!$C$2:$C$3008,defense!$B$2:$B$3008,H$1,defense!$A$2:$A$3008,$A127),MAXIFS(tasks!$D$2:$D$21,tasks!$A$2:$A$21,H$1))/7)</f>
        <v>0</v>
      </c>
      <c r="H127" s="19">
        <f>F127*(6+4/(G127/2+1))*MAXIFS(tasks!$C$2:$C$21,tasks!$A$2:$A$21,H$1)/SUM(tasks!$C$2:$C$21)/10</f>
        <v>0</v>
      </c>
      <c r="I127" s="18">
        <f>MAXIFS(defense!$E$2:$E$3008,defense!$B$2:$B$3008,K$1,defense!$A$2:$A$3008,$A127)</f>
        <v>0</v>
      </c>
      <c r="J127" s="18">
        <f>MAX(0,MINUS(MINIFS(defense!$C$2:$C$3008,defense!$B$2:$B$3008,K$1,defense!$A$2:$A$3008,$A127),MAXIFS(tasks!$D$2:$D$21,tasks!$A$2:$A$21,K$1))/7)</f>
        <v>0</v>
      </c>
      <c r="K127" s="19">
        <f>I127*(6+4/(J127/2+1))*MAXIFS(tasks!$C$2:$C$21,tasks!$A$2:$A$21,K$1)/SUM(tasks!$C$2:$C$21)/10</f>
        <v>0</v>
      </c>
      <c r="L127" s="18">
        <f>MAXIFS(defense!$E$2:$E$3008,defense!$B$2:$B$3008,N$1,defense!$A$2:$A$3008,$A127)</f>
        <v>0</v>
      </c>
      <c r="M127" s="18">
        <f>MAX(0,MINUS(MINIFS(defense!$C$2:$C$3008,defense!$B$2:$B$3008,N$1,defense!$A$2:$A$3008,$A127),MAXIFS(tasks!$D$2:$D$21,tasks!$A$2:$A$21,N$1))/7)</f>
        <v>0</v>
      </c>
      <c r="N127" s="19">
        <f>L127*(6+4/(M127/2+1))*MAXIFS(tasks!$C$2:$C$21,tasks!$A$2:$A$21,N$1)/SUM(tasks!$C$2:$C$21)/10</f>
        <v>0</v>
      </c>
      <c r="O127" s="18">
        <f>MAXIFS(defense!$E$2:$E$3008,defense!$B$2:$B$3008,Q$1,defense!$A$2:$A$3008,$A127)</f>
        <v>0</v>
      </c>
      <c r="P127" s="18">
        <f>MAX(0,MINUS(MINIFS(defense!$C$2:$C$3008,defense!$B$2:$B$3008,Q$1,defense!$A$2:$A$3008,$A127),MAXIFS(tasks!$D$2:$D$21,tasks!$A$2:$A$21,Q$1))/7)</f>
        <v>0</v>
      </c>
      <c r="Q127" s="19">
        <f>O127*(6+4/(P127/2+1))*MAXIFS(tasks!$C$2:$C$21,tasks!$A$2:$A$21,Q$1)/SUM(tasks!$C$2:$C$21)/10</f>
        <v>0</v>
      </c>
      <c r="R127" s="18">
        <f>MAXIFS(defense!$E$2:$E$3008,defense!$B$2:$B$3008,T$1,defense!$A$2:$A$3008,$A127)</f>
        <v>0</v>
      </c>
      <c r="S127" s="18">
        <f>MAX(0,MINUS(MINIFS(defense!$C$2:$C$3008,defense!$B$2:$B$3008,T$1,defense!$A$2:$A$3008,$A127),MAXIFS(tasks!$D$2:$D$21,tasks!$A$2:$A$21,T$1))/7)</f>
        <v>0</v>
      </c>
      <c r="T127" s="19">
        <f>R127*(6+4/(S127/2+1))*MAXIFS(tasks!$C$2:$C$21,tasks!$A$2:$A$21,T$1)/SUM(tasks!$C$2:$C$21)/10</f>
        <v>0</v>
      </c>
      <c r="U127" s="18">
        <f>MAXIFS(defense!$E$2:$E$3008,defense!$B$2:$B$3008,W$1,defense!$A$2:$A$3008,$A127)</f>
        <v>0</v>
      </c>
      <c r="V127" s="18">
        <f>MAX(0,MINUS(MINIFS(defense!$C$2:$C$3008,defense!$B$2:$B$3008,W$1,defense!$A$2:$A$3008,$A127),MAXIFS(tasks!$D$2:$D$21,tasks!$A$2:$A$21,W$1))/7)</f>
        <v>0</v>
      </c>
      <c r="W127" s="18">
        <f>U127*(6+4/(V127/2+1))*MAXIFS(tasks!$C$2:$C$21,tasks!$A$2:$A$21,W$1)/SUM(tasks!$C$2:$C$21)/10</f>
        <v>0</v>
      </c>
      <c r="X127" s="20">
        <f t="shared" si="1"/>
        <v>14.28571429</v>
      </c>
    </row>
    <row r="128">
      <c r="A128" s="5" t="s">
        <v>139</v>
      </c>
      <c r="B128" s="6" t="s">
        <v>126</v>
      </c>
      <c r="C128" s="18">
        <f>MAXIFS(defense!$E$2:$E$3008,defense!$B$2:$B$3008,E$1,defense!$A$2:$A$3008,$A128)</f>
        <v>100</v>
      </c>
      <c r="D128" s="18">
        <f>MAX(0,MINUS(MINIFS(defense!$C$2:$C$3008,defense!$B$2:$B$3008,E$1,defense!$A$2:$A$3008,$A128),MAXIFS(tasks!$D$2:$D$21,tasks!$A$2:$A$21,E$1))/7)</f>
        <v>0</v>
      </c>
      <c r="E128" s="19">
        <f>C128*(6+4/(D128/2+1))*MAXIFS(tasks!$C$2:$C$21,tasks!$A$2:$A$21,E$1)/SUM(tasks!$C$2:$C$21)/10</f>
        <v>14.28571429</v>
      </c>
      <c r="F128" s="18">
        <f>MAXIFS(defense!$E$2:$E$3008,defense!$B$2:$B$3008,H$1,defense!$A$2:$A$3008,$A128)</f>
        <v>0</v>
      </c>
      <c r="G128" s="18">
        <f>MAX(0,MINUS(MINIFS(defense!$C$2:$C$3008,defense!$B$2:$B$3008,H$1,defense!$A$2:$A$3008,$A128),MAXIFS(tasks!$D$2:$D$21,tasks!$A$2:$A$21,H$1))/7)</f>
        <v>0</v>
      </c>
      <c r="H128" s="19">
        <f>F128*(6+4/(G128/2+1))*MAXIFS(tasks!$C$2:$C$21,tasks!$A$2:$A$21,H$1)/SUM(tasks!$C$2:$C$21)/10</f>
        <v>0</v>
      </c>
      <c r="I128" s="18">
        <f>MAXIFS(defense!$E$2:$E$3008,defense!$B$2:$B$3008,K$1,defense!$A$2:$A$3008,$A128)</f>
        <v>0</v>
      </c>
      <c r="J128" s="18">
        <f>MAX(0,MINUS(MINIFS(defense!$C$2:$C$3008,defense!$B$2:$B$3008,K$1,defense!$A$2:$A$3008,$A128),MAXIFS(tasks!$D$2:$D$21,tasks!$A$2:$A$21,K$1))/7)</f>
        <v>0</v>
      </c>
      <c r="K128" s="19">
        <f>I128*(6+4/(J128/2+1))*MAXIFS(tasks!$C$2:$C$21,tasks!$A$2:$A$21,K$1)/SUM(tasks!$C$2:$C$21)/10</f>
        <v>0</v>
      </c>
      <c r="L128" s="18">
        <f>MAXIFS(defense!$E$2:$E$3008,defense!$B$2:$B$3008,N$1,defense!$A$2:$A$3008,$A128)</f>
        <v>0</v>
      </c>
      <c r="M128" s="18">
        <f>MAX(0,MINUS(MINIFS(defense!$C$2:$C$3008,defense!$B$2:$B$3008,N$1,defense!$A$2:$A$3008,$A128),MAXIFS(tasks!$D$2:$D$21,tasks!$A$2:$A$21,N$1))/7)</f>
        <v>0</v>
      </c>
      <c r="N128" s="19">
        <f>L128*(6+4/(M128/2+1))*MAXIFS(tasks!$C$2:$C$21,tasks!$A$2:$A$21,N$1)/SUM(tasks!$C$2:$C$21)/10</f>
        <v>0</v>
      </c>
      <c r="O128" s="18">
        <f>MAXIFS(defense!$E$2:$E$3008,defense!$B$2:$B$3008,Q$1,defense!$A$2:$A$3008,$A128)</f>
        <v>0</v>
      </c>
      <c r="P128" s="18">
        <f>MAX(0,MINUS(MINIFS(defense!$C$2:$C$3008,defense!$B$2:$B$3008,Q$1,defense!$A$2:$A$3008,$A128),MAXIFS(tasks!$D$2:$D$21,tasks!$A$2:$A$21,Q$1))/7)</f>
        <v>0</v>
      </c>
      <c r="Q128" s="19">
        <f>O128*(6+4/(P128/2+1))*MAXIFS(tasks!$C$2:$C$21,tasks!$A$2:$A$21,Q$1)/SUM(tasks!$C$2:$C$21)/10</f>
        <v>0</v>
      </c>
      <c r="R128" s="18">
        <f>MAXIFS(defense!$E$2:$E$3008,defense!$B$2:$B$3008,T$1,defense!$A$2:$A$3008,$A128)</f>
        <v>0</v>
      </c>
      <c r="S128" s="18">
        <f>MAX(0,MINUS(MINIFS(defense!$C$2:$C$3008,defense!$B$2:$B$3008,T$1,defense!$A$2:$A$3008,$A128),MAXIFS(tasks!$D$2:$D$21,tasks!$A$2:$A$21,T$1))/7)</f>
        <v>0</v>
      </c>
      <c r="T128" s="19">
        <f>R128*(6+4/(S128/2+1))*MAXIFS(tasks!$C$2:$C$21,tasks!$A$2:$A$21,T$1)/SUM(tasks!$C$2:$C$21)/10</f>
        <v>0</v>
      </c>
      <c r="U128" s="18">
        <f>MAXIFS(defense!$E$2:$E$3008,defense!$B$2:$B$3008,W$1,defense!$A$2:$A$3008,$A128)</f>
        <v>0</v>
      </c>
      <c r="V128" s="18">
        <f>MAX(0,MINUS(MINIFS(defense!$C$2:$C$3008,defense!$B$2:$B$3008,W$1,defense!$A$2:$A$3008,$A128),MAXIFS(tasks!$D$2:$D$21,tasks!$A$2:$A$21,W$1))/7)</f>
        <v>0</v>
      </c>
      <c r="W128" s="18">
        <f>U128*(6+4/(V128/2+1))*MAXIFS(tasks!$C$2:$C$21,tasks!$A$2:$A$21,W$1)/SUM(tasks!$C$2:$C$21)/10</f>
        <v>0</v>
      </c>
      <c r="X128" s="20">
        <f t="shared" si="1"/>
        <v>14.28571429</v>
      </c>
    </row>
    <row r="129">
      <c r="A129" s="5" t="s">
        <v>140</v>
      </c>
      <c r="B129" s="6" t="s">
        <v>126</v>
      </c>
      <c r="C129" s="18">
        <f>MAXIFS(defense!$E$2:$E$3008,defense!$B$2:$B$3008,E$1,defense!$A$2:$A$3008,$A129)</f>
        <v>100</v>
      </c>
      <c r="D129" s="18">
        <f>MAX(0,MINUS(MINIFS(defense!$C$2:$C$3008,defense!$B$2:$B$3008,E$1,defense!$A$2:$A$3008,$A129),MAXIFS(tasks!$D$2:$D$21,tasks!$A$2:$A$21,E$1))/7)</f>
        <v>0</v>
      </c>
      <c r="E129" s="19">
        <f>C129*(6+4/(D129/2+1))*MAXIFS(tasks!$C$2:$C$21,tasks!$A$2:$A$21,E$1)/SUM(tasks!$C$2:$C$21)/10</f>
        <v>14.28571429</v>
      </c>
      <c r="F129" s="18">
        <f>MAXIFS(defense!$E$2:$E$3008,defense!$B$2:$B$3008,H$1,defense!$A$2:$A$3008,$A129)</f>
        <v>100</v>
      </c>
      <c r="G129" s="18">
        <f>MAX(0,MINUS(MINIFS(defense!$C$2:$C$3008,defense!$B$2:$B$3008,H$1,defense!$A$2:$A$3008,$A129),MAXIFS(tasks!$D$2:$D$21,tasks!$A$2:$A$21,H$1))/7)</f>
        <v>0</v>
      </c>
      <c r="H129" s="19">
        <f>F129*(6+4/(G129/2+1))*MAXIFS(tasks!$C$2:$C$21,tasks!$A$2:$A$21,H$1)/SUM(tasks!$C$2:$C$21)/10</f>
        <v>14.28571429</v>
      </c>
      <c r="I129" s="18">
        <f>MAXIFS(defense!$E$2:$E$3008,defense!$B$2:$B$3008,K$1,defense!$A$2:$A$3008,$A129)</f>
        <v>0</v>
      </c>
      <c r="J129" s="18">
        <f>MAX(0,MINUS(MINIFS(defense!$C$2:$C$3008,defense!$B$2:$B$3008,K$1,defense!$A$2:$A$3008,$A129),MAXIFS(tasks!$D$2:$D$21,tasks!$A$2:$A$21,K$1))/7)</f>
        <v>0</v>
      </c>
      <c r="K129" s="19">
        <f>I129*(6+4/(J129/2+1))*MAXIFS(tasks!$C$2:$C$21,tasks!$A$2:$A$21,K$1)/SUM(tasks!$C$2:$C$21)/10</f>
        <v>0</v>
      </c>
      <c r="L129" s="18">
        <f>MAXIFS(defense!$E$2:$E$3008,defense!$B$2:$B$3008,N$1,defense!$A$2:$A$3008,$A129)</f>
        <v>0</v>
      </c>
      <c r="M129" s="18">
        <f>MAX(0,MINUS(MINIFS(defense!$C$2:$C$3008,defense!$B$2:$B$3008,N$1,defense!$A$2:$A$3008,$A129),MAXIFS(tasks!$D$2:$D$21,tasks!$A$2:$A$21,N$1))/7)</f>
        <v>0</v>
      </c>
      <c r="N129" s="19">
        <f>L129*(6+4/(M129/2+1))*MAXIFS(tasks!$C$2:$C$21,tasks!$A$2:$A$21,N$1)/SUM(tasks!$C$2:$C$21)/10</f>
        <v>0</v>
      </c>
      <c r="O129" s="18">
        <f>MAXIFS(defense!$E$2:$E$3008,defense!$B$2:$B$3008,Q$1,defense!$A$2:$A$3008,$A129)</f>
        <v>0</v>
      </c>
      <c r="P129" s="18">
        <f>MAX(0,MINUS(MINIFS(defense!$C$2:$C$3008,defense!$B$2:$B$3008,Q$1,defense!$A$2:$A$3008,$A129),MAXIFS(tasks!$D$2:$D$21,tasks!$A$2:$A$21,Q$1))/7)</f>
        <v>0</v>
      </c>
      <c r="Q129" s="19">
        <f>O129*(6+4/(P129/2+1))*MAXIFS(tasks!$C$2:$C$21,tasks!$A$2:$A$21,Q$1)/SUM(tasks!$C$2:$C$21)/10</f>
        <v>0</v>
      </c>
      <c r="R129" s="18">
        <f>MAXIFS(defense!$E$2:$E$3008,defense!$B$2:$B$3008,T$1,defense!$A$2:$A$3008,$A129)</f>
        <v>0</v>
      </c>
      <c r="S129" s="18">
        <f>MAX(0,MINUS(MINIFS(defense!$C$2:$C$3008,defense!$B$2:$B$3008,T$1,defense!$A$2:$A$3008,$A129),MAXIFS(tasks!$D$2:$D$21,tasks!$A$2:$A$21,T$1))/7)</f>
        <v>0</v>
      </c>
      <c r="T129" s="19">
        <f>R129*(6+4/(S129/2+1))*MAXIFS(tasks!$C$2:$C$21,tasks!$A$2:$A$21,T$1)/SUM(tasks!$C$2:$C$21)/10</f>
        <v>0</v>
      </c>
      <c r="U129" s="18">
        <f>MAXIFS(defense!$E$2:$E$3008,defense!$B$2:$B$3008,W$1,defense!$A$2:$A$3008,$A129)</f>
        <v>0</v>
      </c>
      <c r="V129" s="18">
        <f>MAX(0,MINUS(MINIFS(defense!$C$2:$C$3008,defense!$B$2:$B$3008,W$1,defense!$A$2:$A$3008,$A129),MAXIFS(tasks!$D$2:$D$21,tasks!$A$2:$A$21,W$1))/7)</f>
        <v>0</v>
      </c>
      <c r="W129" s="18">
        <f>U129*(6+4/(V129/2+1))*MAXIFS(tasks!$C$2:$C$21,tasks!$A$2:$A$21,W$1)/SUM(tasks!$C$2:$C$21)/10</f>
        <v>0</v>
      </c>
      <c r="X129" s="20">
        <f t="shared" si="1"/>
        <v>28.57142857</v>
      </c>
    </row>
    <row r="130">
      <c r="A130" s="5" t="s">
        <v>141</v>
      </c>
      <c r="B130" s="6" t="s">
        <v>126</v>
      </c>
      <c r="C130" s="18">
        <f>MAXIFS(defense!$E$2:$E$3008,defense!$B$2:$B$3008,E$1,defense!$A$2:$A$3008,$A130)</f>
        <v>90</v>
      </c>
      <c r="D130" s="18">
        <f>MAX(0,MINUS(MINIFS(defense!$C$2:$C$3008,defense!$B$2:$B$3008,E$1,defense!$A$2:$A$3008,$A130),MAXIFS(tasks!$D$2:$D$21,tasks!$A$2:$A$21,E$1))/7)</f>
        <v>0</v>
      </c>
      <c r="E130" s="19">
        <f>C130*(6+4/(D130/2+1))*MAXIFS(tasks!$C$2:$C$21,tasks!$A$2:$A$21,E$1)/SUM(tasks!$C$2:$C$21)/10</f>
        <v>12.85714286</v>
      </c>
      <c r="F130" s="18">
        <f>MAXIFS(defense!$E$2:$E$3008,defense!$B$2:$B$3008,H$1,defense!$A$2:$A$3008,$A130)</f>
        <v>0</v>
      </c>
      <c r="G130" s="18">
        <f>MAX(0,MINUS(MINIFS(defense!$C$2:$C$3008,defense!$B$2:$B$3008,H$1,defense!$A$2:$A$3008,$A130),MAXIFS(tasks!$D$2:$D$21,tasks!$A$2:$A$21,H$1))/7)</f>
        <v>0</v>
      </c>
      <c r="H130" s="19">
        <f>F130*(6+4/(G130/2+1))*MAXIFS(tasks!$C$2:$C$21,tasks!$A$2:$A$21,H$1)/SUM(tasks!$C$2:$C$21)/10</f>
        <v>0</v>
      </c>
      <c r="I130" s="18">
        <f>MAXIFS(defense!$E$2:$E$3008,defense!$B$2:$B$3008,K$1,defense!$A$2:$A$3008,$A130)</f>
        <v>0</v>
      </c>
      <c r="J130" s="18">
        <f>MAX(0,MINUS(MINIFS(defense!$C$2:$C$3008,defense!$B$2:$B$3008,K$1,defense!$A$2:$A$3008,$A130),MAXIFS(tasks!$D$2:$D$21,tasks!$A$2:$A$21,K$1))/7)</f>
        <v>0</v>
      </c>
      <c r="K130" s="19">
        <f>I130*(6+4/(J130/2+1))*MAXIFS(tasks!$C$2:$C$21,tasks!$A$2:$A$21,K$1)/SUM(tasks!$C$2:$C$21)/10</f>
        <v>0</v>
      </c>
      <c r="L130" s="18">
        <f>MAXIFS(defense!$E$2:$E$3008,defense!$B$2:$B$3008,N$1,defense!$A$2:$A$3008,$A130)</f>
        <v>0</v>
      </c>
      <c r="M130" s="18">
        <f>MAX(0,MINUS(MINIFS(defense!$C$2:$C$3008,defense!$B$2:$B$3008,N$1,defense!$A$2:$A$3008,$A130),MAXIFS(tasks!$D$2:$D$21,tasks!$A$2:$A$21,N$1))/7)</f>
        <v>0</v>
      </c>
      <c r="N130" s="19">
        <f>L130*(6+4/(M130/2+1))*MAXIFS(tasks!$C$2:$C$21,tasks!$A$2:$A$21,N$1)/SUM(tasks!$C$2:$C$21)/10</f>
        <v>0</v>
      </c>
      <c r="O130" s="18">
        <f>MAXIFS(defense!$E$2:$E$3008,defense!$B$2:$B$3008,Q$1,defense!$A$2:$A$3008,$A130)</f>
        <v>0</v>
      </c>
      <c r="P130" s="18">
        <f>MAX(0,MINUS(MINIFS(defense!$C$2:$C$3008,defense!$B$2:$B$3008,Q$1,defense!$A$2:$A$3008,$A130),MAXIFS(tasks!$D$2:$D$21,tasks!$A$2:$A$21,Q$1))/7)</f>
        <v>0</v>
      </c>
      <c r="Q130" s="19">
        <f>O130*(6+4/(P130/2+1))*MAXIFS(tasks!$C$2:$C$21,tasks!$A$2:$A$21,Q$1)/SUM(tasks!$C$2:$C$21)/10</f>
        <v>0</v>
      </c>
      <c r="R130" s="18">
        <f>MAXIFS(defense!$E$2:$E$3008,defense!$B$2:$B$3008,T$1,defense!$A$2:$A$3008,$A130)</f>
        <v>0</v>
      </c>
      <c r="S130" s="18">
        <f>MAX(0,MINUS(MINIFS(defense!$C$2:$C$3008,defense!$B$2:$B$3008,T$1,defense!$A$2:$A$3008,$A130),MAXIFS(tasks!$D$2:$D$21,tasks!$A$2:$A$21,T$1))/7)</f>
        <v>0</v>
      </c>
      <c r="T130" s="19">
        <f>R130*(6+4/(S130/2+1))*MAXIFS(tasks!$C$2:$C$21,tasks!$A$2:$A$21,T$1)/SUM(tasks!$C$2:$C$21)/10</f>
        <v>0</v>
      </c>
      <c r="U130" s="18">
        <f>MAXIFS(defense!$E$2:$E$3008,defense!$B$2:$B$3008,W$1,defense!$A$2:$A$3008,$A130)</f>
        <v>0</v>
      </c>
      <c r="V130" s="18">
        <f>MAX(0,MINUS(MINIFS(defense!$C$2:$C$3008,defense!$B$2:$B$3008,W$1,defense!$A$2:$A$3008,$A130),MAXIFS(tasks!$D$2:$D$21,tasks!$A$2:$A$21,W$1))/7)</f>
        <v>0</v>
      </c>
      <c r="W130" s="18">
        <f>U130*(6+4/(V130/2+1))*MAXIFS(tasks!$C$2:$C$21,tasks!$A$2:$A$21,W$1)/SUM(tasks!$C$2:$C$21)/10</f>
        <v>0</v>
      </c>
      <c r="X130" s="20">
        <f t="shared" si="1"/>
        <v>12.85714286</v>
      </c>
    </row>
    <row r="131">
      <c r="A131" s="5" t="s">
        <v>142</v>
      </c>
      <c r="B131" s="6" t="s">
        <v>126</v>
      </c>
      <c r="C131" s="18">
        <f>MAXIFS(defense!$E$2:$E$3008,defense!$B$2:$B$3008,E$1,defense!$A$2:$A$3008,$A131)</f>
        <v>0</v>
      </c>
      <c r="D131" s="18">
        <f>MAX(0,MINUS(MINIFS(defense!$C$2:$C$3008,defense!$B$2:$B$3008,E$1,defense!$A$2:$A$3008,$A131),MAXIFS(tasks!$D$2:$D$21,tasks!$A$2:$A$21,E$1))/7)</f>
        <v>0</v>
      </c>
      <c r="E131" s="19">
        <f>C131*(6+4/(D131/2+1))*MAXIFS(tasks!$C$2:$C$21,tasks!$A$2:$A$21,E$1)/SUM(tasks!$C$2:$C$21)/10</f>
        <v>0</v>
      </c>
      <c r="F131" s="18">
        <f>MAXIFS(defense!$E$2:$E$3008,defense!$B$2:$B$3008,H$1,defense!$A$2:$A$3008,$A131)</f>
        <v>0</v>
      </c>
      <c r="G131" s="18">
        <f>MAX(0,MINUS(MINIFS(defense!$C$2:$C$3008,defense!$B$2:$B$3008,H$1,defense!$A$2:$A$3008,$A131),MAXIFS(tasks!$D$2:$D$21,tasks!$A$2:$A$21,H$1))/7)</f>
        <v>0</v>
      </c>
      <c r="H131" s="19">
        <f>F131*(6+4/(G131/2+1))*MAXIFS(tasks!$C$2:$C$21,tasks!$A$2:$A$21,H$1)/SUM(tasks!$C$2:$C$21)/10</f>
        <v>0</v>
      </c>
      <c r="I131" s="18">
        <f>MAXIFS(defense!$E$2:$E$3008,defense!$B$2:$B$3008,K$1,defense!$A$2:$A$3008,$A131)</f>
        <v>0</v>
      </c>
      <c r="J131" s="18">
        <f>MAX(0,MINUS(MINIFS(defense!$C$2:$C$3008,defense!$B$2:$B$3008,K$1,defense!$A$2:$A$3008,$A131),MAXIFS(tasks!$D$2:$D$21,tasks!$A$2:$A$21,K$1))/7)</f>
        <v>0</v>
      </c>
      <c r="K131" s="19">
        <f>I131*(6+4/(J131/2+1))*MAXIFS(tasks!$C$2:$C$21,tasks!$A$2:$A$21,K$1)/SUM(tasks!$C$2:$C$21)/10</f>
        <v>0</v>
      </c>
      <c r="L131" s="18">
        <f>MAXIFS(defense!$E$2:$E$3008,defense!$B$2:$B$3008,N$1,defense!$A$2:$A$3008,$A131)</f>
        <v>0</v>
      </c>
      <c r="M131" s="18">
        <f>MAX(0,MINUS(MINIFS(defense!$C$2:$C$3008,defense!$B$2:$B$3008,N$1,defense!$A$2:$A$3008,$A131),MAXIFS(tasks!$D$2:$D$21,tasks!$A$2:$A$21,N$1))/7)</f>
        <v>0</v>
      </c>
      <c r="N131" s="19">
        <f>L131*(6+4/(M131/2+1))*MAXIFS(tasks!$C$2:$C$21,tasks!$A$2:$A$21,N$1)/SUM(tasks!$C$2:$C$21)/10</f>
        <v>0</v>
      </c>
      <c r="O131" s="18">
        <f>MAXIFS(defense!$E$2:$E$3008,defense!$B$2:$B$3008,Q$1,defense!$A$2:$A$3008,$A131)</f>
        <v>0</v>
      </c>
      <c r="P131" s="18">
        <f>MAX(0,MINUS(MINIFS(defense!$C$2:$C$3008,defense!$B$2:$B$3008,Q$1,defense!$A$2:$A$3008,$A131),MAXIFS(tasks!$D$2:$D$21,tasks!$A$2:$A$21,Q$1))/7)</f>
        <v>0</v>
      </c>
      <c r="Q131" s="19">
        <f>O131*(6+4/(P131/2+1))*MAXIFS(tasks!$C$2:$C$21,tasks!$A$2:$A$21,Q$1)/SUM(tasks!$C$2:$C$21)/10</f>
        <v>0</v>
      </c>
      <c r="R131" s="18">
        <f>MAXIFS(defense!$E$2:$E$3008,defense!$B$2:$B$3008,T$1,defense!$A$2:$A$3008,$A131)</f>
        <v>0</v>
      </c>
      <c r="S131" s="18">
        <f>MAX(0,MINUS(MINIFS(defense!$C$2:$C$3008,defense!$B$2:$B$3008,T$1,defense!$A$2:$A$3008,$A131),MAXIFS(tasks!$D$2:$D$21,tasks!$A$2:$A$21,T$1))/7)</f>
        <v>0</v>
      </c>
      <c r="T131" s="19">
        <f>R131*(6+4/(S131/2+1))*MAXIFS(tasks!$C$2:$C$21,tasks!$A$2:$A$21,T$1)/SUM(tasks!$C$2:$C$21)/10</f>
        <v>0</v>
      </c>
      <c r="U131" s="18">
        <f>MAXIFS(defense!$E$2:$E$3008,defense!$B$2:$B$3008,W$1,defense!$A$2:$A$3008,$A131)</f>
        <v>0</v>
      </c>
      <c r="V131" s="18">
        <f>MAX(0,MINUS(MINIFS(defense!$C$2:$C$3008,defense!$B$2:$B$3008,W$1,defense!$A$2:$A$3008,$A131),MAXIFS(tasks!$D$2:$D$21,tasks!$A$2:$A$21,W$1))/7)</f>
        <v>0</v>
      </c>
      <c r="W131" s="18">
        <f>U131*(6+4/(V131/2+1))*MAXIFS(tasks!$C$2:$C$21,tasks!$A$2:$A$21,W$1)/SUM(tasks!$C$2:$C$21)/10</f>
        <v>0</v>
      </c>
      <c r="X131" s="20">
        <f t="shared" si="1"/>
        <v>0</v>
      </c>
    </row>
    <row r="132">
      <c r="A132" s="5" t="s">
        <v>143</v>
      </c>
      <c r="B132" s="6" t="s">
        <v>126</v>
      </c>
      <c r="C132" s="18">
        <f>MAXIFS(defense!$E$2:$E$3008,defense!$B$2:$B$3008,E$1,defense!$A$2:$A$3008,$A132)</f>
        <v>0</v>
      </c>
      <c r="D132" s="18">
        <f>MAX(0,MINUS(MINIFS(defense!$C$2:$C$3008,defense!$B$2:$B$3008,E$1,defense!$A$2:$A$3008,$A132),MAXIFS(tasks!$D$2:$D$21,tasks!$A$2:$A$21,E$1))/7)</f>
        <v>0</v>
      </c>
      <c r="E132" s="19">
        <f>C132*(6+4/(D132/2+1))*MAXIFS(tasks!$C$2:$C$21,tasks!$A$2:$A$21,E$1)/SUM(tasks!$C$2:$C$21)/10</f>
        <v>0</v>
      </c>
      <c r="F132" s="18">
        <f>MAXIFS(defense!$E$2:$E$3008,defense!$B$2:$B$3008,H$1,defense!$A$2:$A$3008,$A132)</f>
        <v>0</v>
      </c>
      <c r="G132" s="18">
        <f>MAX(0,MINUS(MINIFS(defense!$C$2:$C$3008,defense!$B$2:$B$3008,H$1,defense!$A$2:$A$3008,$A132),MAXIFS(tasks!$D$2:$D$21,tasks!$A$2:$A$21,H$1))/7)</f>
        <v>0</v>
      </c>
      <c r="H132" s="19">
        <f>F132*(6+4/(G132/2+1))*MAXIFS(tasks!$C$2:$C$21,tasks!$A$2:$A$21,H$1)/SUM(tasks!$C$2:$C$21)/10</f>
        <v>0</v>
      </c>
      <c r="I132" s="18">
        <f>MAXIFS(defense!$E$2:$E$3008,defense!$B$2:$B$3008,K$1,defense!$A$2:$A$3008,$A132)</f>
        <v>0</v>
      </c>
      <c r="J132" s="18">
        <f>MAX(0,MINUS(MINIFS(defense!$C$2:$C$3008,defense!$B$2:$B$3008,K$1,defense!$A$2:$A$3008,$A132),MAXIFS(tasks!$D$2:$D$21,tasks!$A$2:$A$21,K$1))/7)</f>
        <v>0</v>
      </c>
      <c r="K132" s="19">
        <f>I132*(6+4/(J132/2+1))*MAXIFS(tasks!$C$2:$C$21,tasks!$A$2:$A$21,K$1)/SUM(tasks!$C$2:$C$21)/10</f>
        <v>0</v>
      </c>
      <c r="L132" s="18">
        <f>MAXIFS(defense!$E$2:$E$3008,defense!$B$2:$B$3008,N$1,defense!$A$2:$A$3008,$A132)</f>
        <v>0</v>
      </c>
      <c r="M132" s="18">
        <f>MAX(0,MINUS(MINIFS(defense!$C$2:$C$3008,defense!$B$2:$B$3008,N$1,defense!$A$2:$A$3008,$A132),MAXIFS(tasks!$D$2:$D$21,tasks!$A$2:$A$21,N$1))/7)</f>
        <v>0</v>
      </c>
      <c r="N132" s="19">
        <f>L132*(6+4/(M132/2+1))*MAXIFS(tasks!$C$2:$C$21,tasks!$A$2:$A$21,N$1)/SUM(tasks!$C$2:$C$21)/10</f>
        <v>0</v>
      </c>
      <c r="O132" s="18">
        <f>MAXIFS(defense!$E$2:$E$3008,defense!$B$2:$B$3008,Q$1,defense!$A$2:$A$3008,$A132)</f>
        <v>0</v>
      </c>
      <c r="P132" s="18">
        <f>MAX(0,MINUS(MINIFS(defense!$C$2:$C$3008,defense!$B$2:$B$3008,Q$1,defense!$A$2:$A$3008,$A132),MAXIFS(tasks!$D$2:$D$21,tasks!$A$2:$A$21,Q$1))/7)</f>
        <v>0</v>
      </c>
      <c r="Q132" s="19">
        <f>O132*(6+4/(P132/2+1))*MAXIFS(tasks!$C$2:$C$21,tasks!$A$2:$A$21,Q$1)/SUM(tasks!$C$2:$C$21)/10</f>
        <v>0</v>
      </c>
      <c r="R132" s="18">
        <f>MAXIFS(defense!$E$2:$E$3008,defense!$B$2:$B$3008,T$1,defense!$A$2:$A$3008,$A132)</f>
        <v>0</v>
      </c>
      <c r="S132" s="18">
        <f>MAX(0,MINUS(MINIFS(defense!$C$2:$C$3008,defense!$B$2:$B$3008,T$1,defense!$A$2:$A$3008,$A132),MAXIFS(tasks!$D$2:$D$21,tasks!$A$2:$A$21,T$1))/7)</f>
        <v>0</v>
      </c>
      <c r="T132" s="19">
        <f>R132*(6+4/(S132/2+1))*MAXIFS(tasks!$C$2:$C$21,tasks!$A$2:$A$21,T$1)/SUM(tasks!$C$2:$C$21)/10</f>
        <v>0</v>
      </c>
      <c r="U132" s="18">
        <f>MAXIFS(defense!$E$2:$E$3008,defense!$B$2:$B$3008,W$1,defense!$A$2:$A$3008,$A132)</f>
        <v>0</v>
      </c>
      <c r="V132" s="18">
        <f>MAX(0,MINUS(MINIFS(defense!$C$2:$C$3008,defense!$B$2:$B$3008,W$1,defense!$A$2:$A$3008,$A132),MAXIFS(tasks!$D$2:$D$21,tasks!$A$2:$A$21,W$1))/7)</f>
        <v>0</v>
      </c>
      <c r="W132" s="18">
        <f>U132*(6+4/(V132/2+1))*MAXIFS(tasks!$C$2:$C$21,tasks!$A$2:$A$21,W$1)/SUM(tasks!$C$2:$C$21)/10</f>
        <v>0</v>
      </c>
      <c r="X132" s="20">
        <f t="shared" si="1"/>
        <v>0</v>
      </c>
    </row>
    <row r="133">
      <c r="A133" s="5" t="s">
        <v>144</v>
      </c>
      <c r="B133" s="6" t="s">
        <v>126</v>
      </c>
      <c r="C133" s="18">
        <f>MAXIFS(defense!$E$2:$E$3008,defense!$B$2:$B$3008,E$1,defense!$A$2:$A$3008,$A133)</f>
        <v>100</v>
      </c>
      <c r="D133" s="18">
        <f>MAX(0,MINUS(MINIFS(defense!$C$2:$C$3008,defense!$B$2:$B$3008,E$1,defense!$A$2:$A$3008,$A133),MAXIFS(tasks!$D$2:$D$21,tasks!$A$2:$A$21,E$1))/7)</f>
        <v>0</v>
      </c>
      <c r="E133" s="19">
        <f>C133*(6+4/(D133/2+1))*MAXIFS(tasks!$C$2:$C$21,tasks!$A$2:$A$21,E$1)/SUM(tasks!$C$2:$C$21)/10</f>
        <v>14.28571429</v>
      </c>
      <c r="F133" s="18">
        <f>MAXIFS(defense!$E$2:$E$3008,defense!$B$2:$B$3008,H$1,defense!$A$2:$A$3008,$A133)</f>
        <v>0</v>
      </c>
      <c r="G133" s="18">
        <f>MAX(0,MINUS(MINIFS(defense!$C$2:$C$3008,defense!$B$2:$B$3008,H$1,defense!$A$2:$A$3008,$A133),MAXIFS(tasks!$D$2:$D$21,tasks!$A$2:$A$21,H$1))/7)</f>
        <v>0</v>
      </c>
      <c r="H133" s="19">
        <f>F133*(6+4/(G133/2+1))*MAXIFS(tasks!$C$2:$C$21,tasks!$A$2:$A$21,H$1)/SUM(tasks!$C$2:$C$21)/10</f>
        <v>0</v>
      </c>
      <c r="I133" s="18">
        <f>MAXIFS(defense!$E$2:$E$3008,defense!$B$2:$B$3008,K$1,defense!$A$2:$A$3008,$A133)</f>
        <v>0</v>
      </c>
      <c r="J133" s="18">
        <f>MAX(0,MINUS(MINIFS(defense!$C$2:$C$3008,defense!$B$2:$B$3008,K$1,defense!$A$2:$A$3008,$A133),MAXIFS(tasks!$D$2:$D$21,tasks!$A$2:$A$21,K$1))/7)</f>
        <v>0</v>
      </c>
      <c r="K133" s="19">
        <f>I133*(6+4/(J133/2+1))*MAXIFS(tasks!$C$2:$C$21,tasks!$A$2:$A$21,K$1)/SUM(tasks!$C$2:$C$21)/10</f>
        <v>0</v>
      </c>
      <c r="L133" s="18">
        <f>MAXIFS(defense!$E$2:$E$3008,defense!$B$2:$B$3008,N$1,defense!$A$2:$A$3008,$A133)</f>
        <v>0</v>
      </c>
      <c r="M133" s="18">
        <f>MAX(0,MINUS(MINIFS(defense!$C$2:$C$3008,defense!$B$2:$B$3008,N$1,defense!$A$2:$A$3008,$A133),MAXIFS(tasks!$D$2:$D$21,tasks!$A$2:$A$21,N$1))/7)</f>
        <v>0</v>
      </c>
      <c r="N133" s="19">
        <f>L133*(6+4/(M133/2+1))*MAXIFS(tasks!$C$2:$C$21,tasks!$A$2:$A$21,N$1)/SUM(tasks!$C$2:$C$21)/10</f>
        <v>0</v>
      </c>
      <c r="O133" s="18">
        <f>MAXIFS(defense!$E$2:$E$3008,defense!$B$2:$B$3008,Q$1,defense!$A$2:$A$3008,$A133)</f>
        <v>0</v>
      </c>
      <c r="P133" s="18">
        <f>MAX(0,MINUS(MINIFS(defense!$C$2:$C$3008,defense!$B$2:$B$3008,Q$1,defense!$A$2:$A$3008,$A133),MAXIFS(tasks!$D$2:$D$21,tasks!$A$2:$A$21,Q$1))/7)</f>
        <v>0</v>
      </c>
      <c r="Q133" s="19">
        <f>O133*(6+4/(P133/2+1))*MAXIFS(tasks!$C$2:$C$21,tasks!$A$2:$A$21,Q$1)/SUM(tasks!$C$2:$C$21)/10</f>
        <v>0</v>
      </c>
      <c r="R133" s="18">
        <f>MAXIFS(defense!$E$2:$E$3008,defense!$B$2:$B$3008,T$1,defense!$A$2:$A$3008,$A133)</f>
        <v>0</v>
      </c>
      <c r="S133" s="18">
        <f>MAX(0,MINUS(MINIFS(defense!$C$2:$C$3008,defense!$B$2:$B$3008,T$1,defense!$A$2:$A$3008,$A133),MAXIFS(tasks!$D$2:$D$21,tasks!$A$2:$A$21,T$1))/7)</f>
        <v>0</v>
      </c>
      <c r="T133" s="19">
        <f>R133*(6+4/(S133/2+1))*MAXIFS(tasks!$C$2:$C$21,tasks!$A$2:$A$21,T$1)/SUM(tasks!$C$2:$C$21)/10</f>
        <v>0</v>
      </c>
      <c r="U133" s="18">
        <f>MAXIFS(defense!$E$2:$E$3008,defense!$B$2:$B$3008,W$1,defense!$A$2:$A$3008,$A133)</f>
        <v>0</v>
      </c>
      <c r="V133" s="18">
        <f>MAX(0,MINUS(MINIFS(defense!$C$2:$C$3008,defense!$B$2:$B$3008,W$1,defense!$A$2:$A$3008,$A133),MAXIFS(tasks!$D$2:$D$21,tasks!$A$2:$A$21,W$1))/7)</f>
        <v>0</v>
      </c>
      <c r="W133" s="18">
        <f>U133*(6+4/(V133/2+1))*MAXIFS(tasks!$C$2:$C$21,tasks!$A$2:$A$21,W$1)/SUM(tasks!$C$2:$C$21)/10</f>
        <v>0</v>
      </c>
      <c r="X133" s="20">
        <f t="shared" si="1"/>
        <v>14.28571429</v>
      </c>
    </row>
    <row r="134">
      <c r="A134" s="5" t="s">
        <v>145</v>
      </c>
      <c r="B134" s="6" t="s">
        <v>126</v>
      </c>
      <c r="C134" s="18">
        <f>MAXIFS(defense!$E$2:$E$3008,defense!$B$2:$B$3008,E$1,defense!$A$2:$A$3008,$A134)</f>
        <v>0</v>
      </c>
      <c r="D134" s="18">
        <f>MAX(0,MINUS(MINIFS(defense!$C$2:$C$3008,defense!$B$2:$B$3008,E$1,defense!$A$2:$A$3008,$A134),MAXIFS(tasks!$D$2:$D$21,tasks!$A$2:$A$21,E$1))/7)</f>
        <v>0</v>
      </c>
      <c r="E134" s="19">
        <f>C134*(6+4/(D134/2+1))*MAXIFS(tasks!$C$2:$C$21,tasks!$A$2:$A$21,E$1)/SUM(tasks!$C$2:$C$21)/10</f>
        <v>0</v>
      </c>
      <c r="F134" s="18">
        <f>MAXIFS(defense!$E$2:$E$3008,defense!$B$2:$B$3008,H$1,defense!$A$2:$A$3008,$A134)</f>
        <v>0</v>
      </c>
      <c r="G134" s="18">
        <f>MAX(0,MINUS(MINIFS(defense!$C$2:$C$3008,defense!$B$2:$B$3008,H$1,defense!$A$2:$A$3008,$A134),MAXIFS(tasks!$D$2:$D$21,tasks!$A$2:$A$21,H$1))/7)</f>
        <v>0</v>
      </c>
      <c r="H134" s="19">
        <f>F134*(6+4/(G134/2+1))*MAXIFS(tasks!$C$2:$C$21,tasks!$A$2:$A$21,H$1)/SUM(tasks!$C$2:$C$21)/10</f>
        <v>0</v>
      </c>
      <c r="I134" s="18">
        <f>MAXIFS(defense!$E$2:$E$3008,defense!$B$2:$B$3008,K$1,defense!$A$2:$A$3008,$A134)</f>
        <v>0</v>
      </c>
      <c r="J134" s="18">
        <f>MAX(0,MINUS(MINIFS(defense!$C$2:$C$3008,defense!$B$2:$B$3008,K$1,defense!$A$2:$A$3008,$A134),MAXIFS(tasks!$D$2:$D$21,tasks!$A$2:$A$21,K$1))/7)</f>
        <v>0</v>
      </c>
      <c r="K134" s="19">
        <f>I134*(6+4/(J134/2+1))*MAXIFS(tasks!$C$2:$C$21,tasks!$A$2:$A$21,K$1)/SUM(tasks!$C$2:$C$21)/10</f>
        <v>0</v>
      </c>
      <c r="L134" s="18">
        <f>MAXIFS(defense!$E$2:$E$3008,defense!$B$2:$B$3008,N$1,defense!$A$2:$A$3008,$A134)</f>
        <v>0</v>
      </c>
      <c r="M134" s="18">
        <f>MAX(0,MINUS(MINIFS(defense!$C$2:$C$3008,defense!$B$2:$B$3008,N$1,defense!$A$2:$A$3008,$A134),MAXIFS(tasks!$D$2:$D$21,tasks!$A$2:$A$21,N$1))/7)</f>
        <v>0</v>
      </c>
      <c r="N134" s="19">
        <f>L134*(6+4/(M134/2+1))*MAXIFS(tasks!$C$2:$C$21,tasks!$A$2:$A$21,N$1)/SUM(tasks!$C$2:$C$21)/10</f>
        <v>0</v>
      </c>
      <c r="O134" s="18">
        <f>MAXIFS(defense!$E$2:$E$3008,defense!$B$2:$B$3008,Q$1,defense!$A$2:$A$3008,$A134)</f>
        <v>0</v>
      </c>
      <c r="P134" s="18">
        <f>MAX(0,MINUS(MINIFS(defense!$C$2:$C$3008,defense!$B$2:$B$3008,Q$1,defense!$A$2:$A$3008,$A134),MAXIFS(tasks!$D$2:$D$21,tasks!$A$2:$A$21,Q$1))/7)</f>
        <v>0</v>
      </c>
      <c r="Q134" s="19">
        <f>O134*(6+4/(P134/2+1))*MAXIFS(tasks!$C$2:$C$21,tasks!$A$2:$A$21,Q$1)/SUM(tasks!$C$2:$C$21)/10</f>
        <v>0</v>
      </c>
      <c r="R134" s="18">
        <f>MAXIFS(defense!$E$2:$E$3008,defense!$B$2:$B$3008,T$1,defense!$A$2:$A$3008,$A134)</f>
        <v>0</v>
      </c>
      <c r="S134" s="18">
        <f>MAX(0,MINUS(MINIFS(defense!$C$2:$C$3008,defense!$B$2:$B$3008,T$1,defense!$A$2:$A$3008,$A134),MAXIFS(tasks!$D$2:$D$21,tasks!$A$2:$A$21,T$1))/7)</f>
        <v>0</v>
      </c>
      <c r="T134" s="19">
        <f>R134*(6+4/(S134/2+1))*MAXIFS(tasks!$C$2:$C$21,tasks!$A$2:$A$21,T$1)/SUM(tasks!$C$2:$C$21)/10</f>
        <v>0</v>
      </c>
      <c r="U134" s="18">
        <f>MAXIFS(defense!$E$2:$E$3008,defense!$B$2:$B$3008,W$1,defense!$A$2:$A$3008,$A134)</f>
        <v>0</v>
      </c>
      <c r="V134" s="18">
        <f>MAX(0,MINUS(MINIFS(defense!$C$2:$C$3008,defense!$B$2:$B$3008,W$1,defense!$A$2:$A$3008,$A134),MAXIFS(tasks!$D$2:$D$21,tasks!$A$2:$A$21,W$1))/7)</f>
        <v>0</v>
      </c>
      <c r="W134" s="18">
        <f>U134*(6+4/(V134/2+1))*MAXIFS(tasks!$C$2:$C$21,tasks!$A$2:$A$21,W$1)/SUM(tasks!$C$2:$C$21)/10</f>
        <v>0</v>
      </c>
      <c r="X134" s="20">
        <f t="shared" si="1"/>
        <v>0</v>
      </c>
    </row>
    <row r="135">
      <c r="A135" s="5" t="s">
        <v>146</v>
      </c>
      <c r="B135" s="6" t="s">
        <v>126</v>
      </c>
      <c r="C135" s="18">
        <f>MAXIFS(defense!$E$2:$E$3008,defense!$B$2:$B$3008,E$1,defense!$A$2:$A$3008,$A135)</f>
        <v>100</v>
      </c>
      <c r="D135" s="18">
        <f>MAX(0,MINUS(MINIFS(defense!$C$2:$C$3008,defense!$B$2:$B$3008,E$1,defense!$A$2:$A$3008,$A135),MAXIFS(tasks!$D$2:$D$21,tasks!$A$2:$A$21,E$1))/7)</f>
        <v>0</v>
      </c>
      <c r="E135" s="19">
        <f>C135*(6+4/(D135/2+1))*MAXIFS(tasks!$C$2:$C$21,tasks!$A$2:$A$21,E$1)/SUM(tasks!$C$2:$C$21)/10</f>
        <v>14.28571429</v>
      </c>
      <c r="F135" s="18">
        <f>MAXIFS(defense!$E$2:$E$3008,defense!$B$2:$B$3008,H$1,defense!$A$2:$A$3008,$A135)</f>
        <v>100</v>
      </c>
      <c r="G135" s="18">
        <f>MAX(0,MINUS(MINIFS(defense!$C$2:$C$3008,defense!$B$2:$B$3008,H$1,defense!$A$2:$A$3008,$A135),MAXIFS(tasks!$D$2:$D$21,tasks!$A$2:$A$21,H$1))/7)</f>
        <v>0</v>
      </c>
      <c r="H135" s="19">
        <f>F135*(6+4/(G135/2+1))*MAXIFS(tasks!$C$2:$C$21,tasks!$A$2:$A$21,H$1)/SUM(tasks!$C$2:$C$21)/10</f>
        <v>14.28571429</v>
      </c>
      <c r="I135" s="18">
        <f>MAXIFS(defense!$E$2:$E$3008,defense!$B$2:$B$3008,K$1,defense!$A$2:$A$3008,$A135)</f>
        <v>0</v>
      </c>
      <c r="J135" s="18">
        <f>MAX(0,MINUS(MINIFS(defense!$C$2:$C$3008,defense!$B$2:$B$3008,K$1,defense!$A$2:$A$3008,$A135),MAXIFS(tasks!$D$2:$D$21,tasks!$A$2:$A$21,K$1))/7)</f>
        <v>0</v>
      </c>
      <c r="K135" s="19">
        <f>I135*(6+4/(J135/2+1))*MAXIFS(tasks!$C$2:$C$21,tasks!$A$2:$A$21,K$1)/SUM(tasks!$C$2:$C$21)/10</f>
        <v>0</v>
      </c>
      <c r="L135" s="18">
        <f>MAXIFS(defense!$E$2:$E$3008,defense!$B$2:$B$3008,N$1,defense!$A$2:$A$3008,$A135)</f>
        <v>0</v>
      </c>
      <c r="M135" s="18">
        <f>MAX(0,MINUS(MINIFS(defense!$C$2:$C$3008,defense!$B$2:$B$3008,N$1,defense!$A$2:$A$3008,$A135),MAXIFS(tasks!$D$2:$D$21,tasks!$A$2:$A$21,N$1))/7)</f>
        <v>0</v>
      </c>
      <c r="N135" s="19">
        <f>L135*(6+4/(M135/2+1))*MAXIFS(tasks!$C$2:$C$21,tasks!$A$2:$A$21,N$1)/SUM(tasks!$C$2:$C$21)/10</f>
        <v>0</v>
      </c>
      <c r="O135" s="18">
        <f>MAXIFS(defense!$E$2:$E$3008,defense!$B$2:$B$3008,Q$1,defense!$A$2:$A$3008,$A135)</f>
        <v>0</v>
      </c>
      <c r="P135" s="18">
        <f>MAX(0,MINUS(MINIFS(defense!$C$2:$C$3008,defense!$B$2:$B$3008,Q$1,defense!$A$2:$A$3008,$A135),MAXIFS(tasks!$D$2:$D$21,tasks!$A$2:$A$21,Q$1))/7)</f>
        <v>0</v>
      </c>
      <c r="Q135" s="19">
        <f>O135*(6+4/(P135/2+1))*MAXIFS(tasks!$C$2:$C$21,tasks!$A$2:$A$21,Q$1)/SUM(tasks!$C$2:$C$21)/10</f>
        <v>0</v>
      </c>
      <c r="R135" s="18">
        <f>MAXIFS(defense!$E$2:$E$3008,defense!$B$2:$B$3008,T$1,defense!$A$2:$A$3008,$A135)</f>
        <v>0</v>
      </c>
      <c r="S135" s="18">
        <f>MAX(0,MINUS(MINIFS(defense!$C$2:$C$3008,defense!$B$2:$B$3008,T$1,defense!$A$2:$A$3008,$A135),MAXIFS(tasks!$D$2:$D$21,tasks!$A$2:$A$21,T$1))/7)</f>
        <v>0</v>
      </c>
      <c r="T135" s="19">
        <f>R135*(6+4/(S135/2+1))*MAXIFS(tasks!$C$2:$C$21,tasks!$A$2:$A$21,T$1)/SUM(tasks!$C$2:$C$21)/10</f>
        <v>0</v>
      </c>
      <c r="U135" s="18">
        <f>MAXIFS(defense!$E$2:$E$3008,defense!$B$2:$B$3008,W$1,defense!$A$2:$A$3008,$A135)</f>
        <v>0</v>
      </c>
      <c r="V135" s="18">
        <f>MAX(0,MINUS(MINIFS(defense!$C$2:$C$3008,defense!$B$2:$B$3008,W$1,defense!$A$2:$A$3008,$A135),MAXIFS(tasks!$D$2:$D$21,tasks!$A$2:$A$21,W$1))/7)</f>
        <v>0</v>
      </c>
      <c r="W135" s="18">
        <f>U135*(6+4/(V135/2+1))*MAXIFS(tasks!$C$2:$C$21,tasks!$A$2:$A$21,W$1)/SUM(tasks!$C$2:$C$21)/10</f>
        <v>0</v>
      </c>
      <c r="X135" s="20">
        <f t="shared" si="1"/>
        <v>28.57142857</v>
      </c>
    </row>
    <row r="136">
      <c r="A136" s="5" t="s">
        <v>147</v>
      </c>
      <c r="B136" s="6" t="s">
        <v>126</v>
      </c>
      <c r="C136" s="18">
        <f>MAXIFS(defense!$E$2:$E$3008,defense!$B$2:$B$3008,E$1,defense!$A$2:$A$3008,$A136)</f>
        <v>100</v>
      </c>
      <c r="D136" s="18">
        <f>MAX(0,MINUS(MINIFS(defense!$C$2:$C$3008,defense!$B$2:$B$3008,E$1,defense!$A$2:$A$3008,$A136),MAXIFS(tasks!$D$2:$D$21,tasks!$A$2:$A$21,E$1))/7)</f>
        <v>0</v>
      </c>
      <c r="E136" s="19">
        <f>C136*(6+4/(D136/2+1))*MAXIFS(tasks!$C$2:$C$21,tasks!$A$2:$A$21,E$1)/SUM(tasks!$C$2:$C$21)/10</f>
        <v>14.28571429</v>
      </c>
      <c r="F136" s="18">
        <f>MAXIFS(defense!$E$2:$E$3008,defense!$B$2:$B$3008,H$1,defense!$A$2:$A$3008,$A136)</f>
        <v>100</v>
      </c>
      <c r="G136" s="18">
        <f>MAX(0,MINUS(MINIFS(defense!$C$2:$C$3008,defense!$B$2:$B$3008,H$1,defense!$A$2:$A$3008,$A136),MAXIFS(tasks!$D$2:$D$21,tasks!$A$2:$A$21,H$1))/7)</f>
        <v>0</v>
      </c>
      <c r="H136" s="19">
        <f>F136*(6+4/(G136/2+1))*MAXIFS(tasks!$C$2:$C$21,tasks!$A$2:$A$21,H$1)/SUM(tasks!$C$2:$C$21)/10</f>
        <v>14.28571429</v>
      </c>
      <c r="I136" s="18">
        <f>MAXIFS(defense!$E$2:$E$3008,defense!$B$2:$B$3008,K$1,defense!$A$2:$A$3008,$A136)</f>
        <v>0</v>
      </c>
      <c r="J136" s="18">
        <f>MAX(0,MINUS(MINIFS(defense!$C$2:$C$3008,defense!$B$2:$B$3008,K$1,defense!$A$2:$A$3008,$A136),MAXIFS(tasks!$D$2:$D$21,tasks!$A$2:$A$21,K$1))/7)</f>
        <v>0</v>
      </c>
      <c r="K136" s="19">
        <f>I136*(6+4/(J136/2+1))*MAXIFS(tasks!$C$2:$C$21,tasks!$A$2:$A$21,K$1)/SUM(tasks!$C$2:$C$21)/10</f>
        <v>0</v>
      </c>
      <c r="L136" s="18">
        <f>MAXIFS(defense!$E$2:$E$3008,defense!$B$2:$B$3008,N$1,defense!$A$2:$A$3008,$A136)</f>
        <v>0</v>
      </c>
      <c r="M136" s="18">
        <f>MAX(0,MINUS(MINIFS(defense!$C$2:$C$3008,defense!$B$2:$B$3008,N$1,defense!$A$2:$A$3008,$A136),MAXIFS(tasks!$D$2:$D$21,tasks!$A$2:$A$21,N$1))/7)</f>
        <v>0</v>
      </c>
      <c r="N136" s="19">
        <f>L136*(6+4/(M136/2+1))*MAXIFS(tasks!$C$2:$C$21,tasks!$A$2:$A$21,N$1)/SUM(tasks!$C$2:$C$21)/10</f>
        <v>0</v>
      </c>
      <c r="O136" s="18">
        <f>MAXIFS(defense!$E$2:$E$3008,defense!$B$2:$B$3008,Q$1,defense!$A$2:$A$3008,$A136)</f>
        <v>0</v>
      </c>
      <c r="P136" s="18">
        <f>MAX(0,MINUS(MINIFS(defense!$C$2:$C$3008,defense!$B$2:$B$3008,Q$1,defense!$A$2:$A$3008,$A136),MAXIFS(tasks!$D$2:$D$21,tasks!$A$2:$A$21,Q$1))/7)</f>
        <v>0</v>
      </c>
      <c r="Q136" s="19">
        <f>O136*(6+4/(P136/2+1))*MAXIFS(tasks!$C$2:$C$21,tasks!$A$2:$A$21,Q$1)/SUM(tasks!$C$2:$C$21)/10</f>
        <v>0</v>
      </c>
      <c r="R136" s="18">
        <f>MAXIFS(defense!$E$2:$E$3008,defense!$B$2:$B$3008,T$1,defense!$A$2:$A$3008,$A136)</f>
        <v>0</v>
      </c>
      <c r="S136" s="18">
        <f>MAX(0,MINUS(MINIFS(defense!$C$2:$C$3008,defense!$B$2:$B$3008,T$1,defense!$A$2:$A$3008,$A136),MAXIFS(tasks!$D$2:$D$21,tasks!$A$2:$A$21,T$1))/7)</f>
        <v>0</v>
      </c>
      <c r="T136" s="19">
        <f>R136*(6+4/(S136/2+1))*MAXIFS(tasks!$C$2:$C$21,tasks!$A$2:$A$21,T$1)/SUM(tasks!$C$2:$C$21)/10</f>
        <v>0</v>
      </c>
      <c r="U136" s="18">
        <f>MAXIFS(defense!$E$2:$E$3008,defense!$B$2:$B$3008,W$1,defense!$A$2:$A$3008,$A136)</f>
        <v>0</v>
      </c>
      <c r="V136" s="18">
        <f>MAX(0,MINUS(MINIFS(defense!$C$2:$C$3008,defense!$B$2:$B$3008,W$1,defense!$A$2:$A$3008,$A136),MAXIFS(tasks!$D$2:$D$21,tasks!$A$2:$A$21,W$1))/7)</f>
        <v>0</v>
      </c>
      <c r="W136" s="18">
        <f>U136*(6+4/(V136/2+1))*MAXIFS(tasks!$C$2:$C$21,tasks!$A$2:$A$21,W$1)/SUM(tasks!$C$2:$C$21)/10</f>
        <v>0</v>
      </c>
      <c r="X136" s="20">
        <f t="shared" si="1"/>
        <v>28.57142857</v>
      </c>
    </row>
    <row r="137">
      <c r="A137" s="5" t="s">
        <v>148</v>
      </c>
      <c r="B137" s="6" t="s">
        <v>126</v>
      </c>
      <c r="C137" s="18">
        <f>MAXIFS(defense!$E$2:$E$3008,defense!$B$2:$B$3008,E$1,defense!$A$2:$A$3008,$A137)</f>
        <v>0</v>
      </c>
      <c r="D137" s="18">
        <f>MAX(0,MINUS(MINIFS(defense!$C$2:$C$3008,defense!$B$2:$B$3008,E$1,defense!$A$2:$A$3008,$A137),MAXIFS(tasks!$D$2:$D$21,tasks!$A$2:$A$21,E$1))/7)</f>
        <v>0</v>
      </c>
      <c r="E137" s="19">
        <f>C137*(6+4/(D137/2+1))*MAXIFS(tasks!$C$2:$C$21,tasks!$A$2:$A$21,E$1)/SUM(tasks!$C$2:$C$21)/10</f>
        <v>0</v>
      </c>
      <c r="F137" s="18">
        <f>MAXIFS(defense!$E$2:$E$3008,defense!$B$2:$B$3008,H$1,defense!$A$2:$A$3008,$A137)</f>
        <v>0</v>
      </c>
      <c r="G137" s="18">
        <f>MAX(0,MINUS(MINIFS(defense!$C$2:$C$3008,defense!$B$2:$B$3008,H$1,defense!$A$2:$A$3008,$A137),MAXIFS(tasks!$D$2:$D$21,tasks!$A$2:$A$21,H$1))/7)</f>
        <v>0</v>
      </c>
      <c r="H137" s="19">
        <f>F137*(6+4/(G137/2+1))*MAXIFS(tasks!$C$2:$C$21,tasks!$A$2:$A$21,H$1)/SUM(tasks!$C$2:$C$21)/10</f>
        <v>0</v>
      </c>
      <c r="I137" s="18">
        <f>MAXIFS(defense!$E$2:$E$3008,defense!$B$2:$B$3008,K$1,defense!$A$2:$A$3008,$A137)</f>
        <v>0</v>
      </c>
      <c r="J137" s="18">
        <f>MAX(0,MINUS(MINIFS(defense!$C$2:$C$3008,defense!$B$2:$B$3008,K$1,defense!$A$2:$A$3008,$A137),MAXIFS(tasks!$D$2:$D$21,tasks!$A$2:$A$21,K$1))/7)</f>
        <v>0</v>
      </c>
      <c r="K137" s="19">
        <f>I137*(6+4/(J137/2+1))*MAXIFS(tasks!$C$2:$C$21,tasks!$A$2:$A$21,K$1)/SUM(tasks!$C$2:$C$21)/10</f>
        <v>0</v>
      </c>
      <c r="L137" s="18">
        <f>MAXIFS(defense!$E$2:$E$3008,defense!$B$2:$B$3008,N$1,defense!$A$2:$A$3008,$A137)</f>
        <v>0</v>
      </c>
      <c r="M137" s="18">
        <f>MAX(0,MINUS(MINIFS(defense!$C$2:$C$3008,defense!$B$2:$B$3008,N$1,defense!$A$2:$A$3008,$A137),MAXIFS(tasks!$D$2:$D$21,tasks!$A$2:$A$21,N$1))/7)</f>
        <v>0</v>
      </c>
      <c r="N137" s="19">
        <f>L137*(6+4/(M137/2+1))*MAXIFS(tasks!$C$2:$C$21,tasks!$A$2:$A$21,N$1)/SUM(tasks!$C$2:$C$21)/10</f>
        <v>0</v>
      </c>
      <c r="O137" s="18">
        <f>MAXIFS(defense!$E$2:$E$3008,defense!$B$2:$B$3008,Q$1,defense!$A$2:$A$3008,$A137)</f>
        <v>0</v>
      </c>
      <c r="P137" s="18">
        <f>MAX(0,MINUS(MINIFS(defense!$C$2:$C$3008,defense!$B$2:$B$3008,Q$1,defense!$A$2:$A$3008,$A137),MAXIFS(tasks!$D$2:$D$21,tasks!$A$2:$A$21,Q$1))/7)</f>
        <v>0</v>
      </c>
      <c r="Q137" s="19">
        <f>O137*(6+4/(P137/2+1))*MAXIFS(tasks!$C$2:$C$21,tasks!$A$2:$A$21,Q$1)/SUM(tasks!$C$2:$C$21)/10</f>
        <v>0</v>
      </c>
      <c r="R137" s="18">
        <f>MAXIFS(defense!$E$2:$E$3008,defense!$B$2:$B$3008,T$1,defense!$A$2:$A$3008,$A137)</f>
        <v>0</v>
      </c>
      <c r="S137" s="18">
        <f>MAX(0,MINUS(MINIFS(defense!$C$2:$C$3008,defense!$B$2:$B$3008,T$1,defense!$A$2:$A$3008,$A137),MAXIFS(tasks!$D$2:$D$21,tasks!$A$2:$A$21,T$1))/7)</f>
        <v>0</v>
      </c>
      <c r="T137" s="19">
        <f>R137*(6+4/(S137/2+1))*MAXIFS(tasks!$C$2:$C$21,tasks!$A$2:$A$21,T$1)/SUM(tasks!$C$2:$C$21)/10</f>
        <v>0</v>
      </c>
      <c r="U137" s="18">
        <f>MAXIFS(defense!$E$2:$E$3008,defense!$B$2:$B$3008,W$1,defense!$A$2:$A$3008,$A137)</f>
        <v>0</v>
      </c>
      <c r="V137" s="18">
        <f>MAX(0,MINUS(MINIFS(defense!$C$2:$C$3008,defense!$B$2:$B$3008,W$1,defense!$A$2:$A$3008,$A137),MAXIFS(tasks!$D$2:$D$21,tasks!$A$2:$A$21,W$1))/7)</f>
        <v>0</v>
      </c>
      <c r="W137" s="18">
        <f>U137*(6+4/(V137/2+1))*MAXIFS(tasks!$C$2:$C$21,tasks!$A$2:$A$21,W$1)/SUM(tasks!$C$2:$C$21)/10</f>
        <v>0</v>
      </c>
      <c r="X137" s="20">
        <f t="shared" si="1"/>
        <v>0</v>
      </c>
    </row>
    <row r="138">
      <c r="A138" s="5" t="s">
        <v>149</v>
      </c>
      <c r="B138" s="6" t="s">
        <v>126</v>
      </c>
      <c r="C138" s="18">
        <f>MAXIFS(defense!$E$2:$E$3008,defense!$B$2:$B$3008,E$1,defense!$A$2:$A$3008,$A138)</f>
        <v>100</v>
      </c>
      <c r="D138" s="18">
        <f>MAX(0,MINUS(MINIFS(defense!$C$2:$C$3008,defense!$B$2:$B$3008,E$1,defense!$A$2:$A$3008,$A138),MAXIFS(tasks!$D$2:$D$21,tasks!$A$2:$A$21,E$1))/7)</f>
        <v>0</v>
      </c>
      <c r="E138" s="19">
        <f>C138*(6+4/(D138/2+1))*MAXIFS(tasks!$C$2:$C$21,tasks!$A$2:$A$21,E$1)/SUM(tasks!$C$2:$C$21)/10</f>
        <v>14.28571429</v>
      </c>
      <c r="F138" s="18">
        <f>MAXIFS(defense!$E$2:$E$3008,defense!$B$2:$B$3008,H$1,defense!$A$2:$A$3008,$A138)</f>
        <v>0</v>
      </c>
      <c r="G138" s="18">
        <f>MAX(0,MINUS(MINIFS(defense!$C$2:$C$3008,defense!$B$2:$B$3008,H$1,defense!$A$2:$A$3008,$A138),MAXIFS(tasks!$D$2:$D$21,tasks!$A$2:$A$21,H$1))/7)</f>
        <v>0</v>
      </c>
      <c r="H138" s="19">
        <f>F138*(6+4/(G138/2+1))*MAXIFS(tasks!$C$2:$C$21,tasks!$A$2:$A$21,H$1)/SUM(tasks!$C$2:$C$21)/10</f>
        <v>0</v>
      </c>
      <c r="I138" s="18">
        <f>MAXIFS(defense!$E$2:$E$3008,defense!$B$2:$B$3008,K$1,defense!$A$2:$A$3008,$A138)</f>
        <v>0</v>
      </c>
      <c r="J138" s="18">
        <f>MAX(0,MINUS(MINIFS(defense!$C$2:$C$3008,defense!$B$2:$B$3008,K$1,defense!$A$2:$A$3008,$A138),MAXIFS(tasks!$D$2:$D$21,tasks!$A$2:$A$21,K$1))/7)</f>
        <v>0</v>
      </c>
      <c r="K138" s="19">
        <f>I138*(6+4/(J138/2+1))*MAXIFS(tasks!$C$2:$C$21,tasks!$A$2:$A$21,K$1)/SUM(tasks!$C$2:$C$21)/10</f>
        <v>0</v>
      </c>
      <c r="L138" s="18">
        <f>MAXIFS(defense!$E$2:$E$3008,defense!$B$2:$B$3008,N$1,defense!$A$2:$A$3008,$A138)</f>
        <v>0</v>
      </c>
      <c r="M138" s="18">
        <f>MAX(0,MINUS(MINIFS(defense!$C$2:$C$3008,defense!$B$2:$B$3008,N$1,defense!$A$2:$A$3008,$A138),MAXIFS(tasks!$D$2:$D$21,tasks!$A$2:$A$21,N$1))/7)</f>
        <v>0</v>
      </c>
      <c r="N138" s="19">
        <f>L138*(6+4/(M138/2+1))*MAXIFS(tasks!$C$2:$C$21,tasks!$A$2:$A$21,N$1)/SUM(tasks!$C$2:$C$21)/10</f>
        <v>0</v>
      </c>
      <c r="O138" s="18">
        <f>MAXIFS(defense!$E$2:$E$3008,defense!$B$2:$B$3008,Q$1,defense!$A$2:$A$3008,$A138)</f>
        <v>0</v>
      </c>
      <c r="P138" s="18">
        <f>MAX(0,MINUS(MINIFS(defense!$C$2:$C$3008,defense!$B$2:$B$3008,Q$1,defense!$A$2:$A$3008,$A138),MAXIFS(tasks!$D$2:$D$21,tasks!$A$2:$A$21,Q$1))/7)</f>
        <v>0</v>
      </c>
      <c r="Q138" s="19">
        <f>O138*(6+4/(P138/2+1))*MAXIFS(tasks!$C$2:$C$21,tasks!$A$2:$A$21,Q$1)/SUM(tasks!$C$2:$C$21)/10</f>
        <v>0</v>
      </c>
      <c r="R138" s="18">
        <f>MAXIFS(defense!$E$2:$E$3008,defense!$B$2:$B$3008,T$1,defense!$A$2:$A$3008,$A138)</f>
        <v>0</v>
      </c>
      <c r="S138" s="18">
        <f>MAX(0,MINUS(MINIFS(defense!$C$2:$C$3008,defense!$B$2:$B$3008,T$1,defense!$A$2:$A$3008,$A138),MAXIFS(tasks!$D$2:$D$21,tasks!$A$2:$A$21,T$1))/7)</f>
        <v>0</v>
      </c>
      <c r="T138" s="19">
        <f>R138*(6+4/(S138/2+1))*MAXIFS(tasks!$C$2:$C$21,tasks!$A$2:$A$21,T$1)/SUM(tasks!$C$2:$C$21)/10</f>
        <v>0</v>
      </c>
      <c r="U138" s="18">
        <f>MAXIFS(defense!$E$2:$E$3008,defense!$B$2:$B$3008,W$1,defense!$A$2:$A$3008,$A138)</f>
        <v>0</v>
      </c>
      <c r="V138" s="18">
        <f>MAX(0,MINUS(MINIFS(defense!$C$2:$C$3008,defense!$B$2:$B$3008,W$1,defense!$A$2:$A$3008,$A138),MAXIFS(tasks!$D$2:$D$21,tasks!$A$2:$A$21,W$1))/7)</f>
        <v>0</v>
      </c>
      <c r="W138" s="18">
        <f>U138*(6+4/(V138/2+1))*MAXIFS(tasks!$C$2:$C$21,tasks!$A$2:$A$21,W$1)/SUM(tasks!$C$2:$C$21)/10</f>
        <v>0</v>
      </c>
      <c r="X138" s="20">
        <f t="shared" si="1"/>
        <v>14.28571429</v>
      </c>
    </row>
    <row r="139">
      <c r="A139" s="5" t="s">
        <v>150</v>
      </c>
      <c r="B139" s="6" t="s">
        <v>126</v>
      </c>
      <c r="C139" s="18">
        <f>MAXIFS(defense!$E$2:$E$3008,defense!$B$2:$B$3008,E$1,defense!$A$2:$A$3008,$A139)</f>
        <v>100</v>
      </c>
      <c r="D139" s="18">
        <f>MAX(0,MINUS(MINIFS(defense!$C$2:$C$3008,defense!$B$2:$B$3008,E$1,defense!$A$2:$A$3008,$A139),MAXIFS(tasks!$D$2:$D$21,tasks!$A$2:$A$21,E$1))/7)</f>
        <v>0</v>
      </c>
      <c r="E139" s="19">
        <f>C139*(6+4/(D139/2+1))*MAXIFS(tasks!$C$2:$C$21,tasks!$A$2:$A$21,E$1)/SUM(tasks!$C$2:$C$21)/10</f>
        <v>14.28571429</v>
      </c>
      <c r="F139" s="18">
        <f>MAXIFS(defense!$E$2:$E$3008,defense!$B$2:$B$3008,H$1,defense!$A$2:$A$3008,$A139)</f>
        <v>100</v>
      </c>
      <c r="G139" s="18">
        <f>MAX(0,MINUS(MINIFS(defense!$C$2:$C$3008,defense!$B$2:$B$3008,H$1,defense!$A$2:$A$3008,$A139),MAXIFS(tasks!$D$2:$D$21,tasks!$A$2:$A$21,H$1))/7)</f>
        <v>0</v>
      </c>
      <c r="H139" s="19">
        <f>F139*(6+4/(G139/2+1))*MAXIFS(tasks!$C$2:$C$21,tasks!$A$2:$A$21,H$1)/SUM(tasks!$C$2:$C$21)/10</f>
        <v>14.28571429</v>
      </c>
      <c r="I139" s="18">
        <f>MAXIFS(defense!$E$2:$E$3008,defense!$B$2:$B$3008,K$1,defense!$A$2:$A$3008,$A139)</f>
        <v>0</v>
      </c>
      <c r="J139" s="18">
        <f>MAX(0,MINUS(MINIFS(defense!$C$2:$C$3008,defense!$B$2:$B$3008,K$1,defense!$A$2:$A$3008,$A139),MAXIFS(tasks!$D$2:$D$21,tasks!$A$2:$A$21,K$1))/7)</f>
        <v>0</v>
      </c>
      <c r="K139" s="19">
        <f>I139*(6+4/(J139/2+1))*MAXIFS(tasks!$C$2:$C$21,tasks!$A$2:$A$21,K$1)/SUM(tasks!$C$2:$C$21)/10</f>
        <v>0</v>
      </c>
      <c r="L139" s="18">
        <f>MAXIFS(defense!$E$2:$E$3008,defense!$B$2:$B$3008,N$1,defense!$A$2:$A$3008,$A139)</f>
        <v>0</v>
      </c>
      <c r="M139" s="18">
        <f>MAX(0,MINUS(MINIFS(defense!$C$2:$C$3008,defense!$B$2:$B$3008,N$1,defense!$A$2:$A$3008,$A139),MAXIFS(tasks!$D$2:$D$21,tasks!$A$2:$A$21,N$1))/7)</f>
        <v>0</v>
      </c>
      <c r="N139" s="19">
        <f>L139*(6+4/(M139/2+1))*MAXIFS(tasks!$C$2:$C$21,tasks!$A$2:$A$21,N$1)/SUM(tasks!$C$2:$C$21)/10</f>
        <v>0</v>
      </c>
      <c r="O139" s="18">
        <f>MAXIFS(defense!$E$2:$E$3008,defense!$B$2:$B$3008,Q$1,defense!$A$2:$A$3008,$A139)</f>
        <v>0</v>
      </c>
      <c r="P139" s="18">
        <f>MAX(0,MINUS(MINIFS(defense!$C$2:$C$3008,defense!$B$2:$B$3008,Q$1,defense!$A$2:$A$3008,$A139),MAXIFS(tasks!$D$2:$D$21,tasks!$A$2:$A$21,Q$1))/7)</f>
        <v>0</v>
      </c>
      <c r="Q139" s="19">
        <f>O139*(6+4/(P139/2+1))*MAXIFS(tasks!$C$2:$C$21,tasks!$A$2:$A$21,Q$1)/SUM(tasks!$C$2:$C$21)/10</f>
        <v>0</v>
      </c>
      <c r="R139" s="18">
        <f>MAXIFS(defense!$E$2:$E$3008,defense!$B$2:$B$3008,T$1,defense!$A$2:$A$3008,$A139)</f>
        <v>0</v>
      </c>
      <c r="S139" s="18">
        <f>MAX(0,MINUS(MINIFS(defense!$C$2:$C$3008,defense!$B$2:$B$3008,T$1,defense!$A$2:$A$3008,$A139),MAXIFS(tasks!$D$2:$D$21,tasks!$A$2:$A$21,T$1))/7)</f>
        <v>0</v>
      </c>
      <c r="T139" s="19">
        <f>R139*(6+4/(S139/2+1))*MAXIFS(tasks!$C$2:$C$21,tasks!$A$2:$A$21,T$1)/SUM(tasks!$C$2:$C$21)/10</f>
        <v>0</v>
      </c>
      <c r="U139" s="18">
        <f>MAXIFS(defense!$E$2:$E$3008,defense!$B$2:$B$3008,W$1,defense!$A$2:$A$3008,$A139)</f>
        <v>0</v>
      </c>
      <c r="V139" s="18">
        <f>MAX(0,MINUS(MINIFS(defense!$C$2:$C$3008,defense!$B$2:$B$3008,W$1,defense!$A$2:$A$3008,$A139),MAXIFS(tasks!$D$2:$D$21,tasks!$A$2:$A$21,W$1))/7)</f>
        <v>0</v>
      </c>
      <c r="W139" s="18">
        <f>U139*(6+4/(V139/2+1))*MAXIFS(tasks!$C$2:$C$21,tasks!$A$2:$A$21,W$1)/SUM(tasks!$C$2:$C$21)/10</f>
        <v>0</v>
      </c>
      <c r="X139" s="20">
        <f t="shared" si="1"/>
        <v>28.57142857</v>
      </c>
    </row>
    <row r="140">
      <c r="A140" s="5" t="s">
        <v>151</v>
      </c>
      <c r="B140" s="6" t="s">
        <v>152</v>
      </c>
      <c r="C140" s="18">
        <f>MAXIFS(defense!$E$2:$E$3008,defense!$B$2:$B$3008,E$1,defense!$A$2:$A$3008,$A140)</f>
        <v>0</v>
      </c>
      <c r="D140" s="18">
        <f>MAX(0,MINUS(MINIFS(defense!$C$2:$C$3008,defense!$B$2:$B$3008,E$1,defense!$A$2:$A$3008,$A140),MAXIFS(tasks!$D$2:$D$21,tasks!$A$2:$A$21,E$1))/7)</f>
        <v>0</v>
      </c>
      <c r="E140" s="19">
        <f>C140*(6+4/(D140/2+1))*MAXIFS(tasks!$C$2:$C$21,tasks!$A$2:$A$21,E$1)/SUM(tasks!$C$2:$C$21)/10</f>
        <v>0</v>
      </c>
      <c r="F140" s="18">
        <f>MAXIFS(defense!$E$2:$E$3008,defense!$B$2:$B$3008,H$1,defense!$A$2:$A$3008,$A140)</f>
        <v>0</v>
      </c>
      <c r="G140" s="18">
        <f>MAX(0,MINUS(MINIFS(defense!$C$2:$C$3008,defense!$B$2:$B$3008,H$1,defense!$A$2:$A$3008,$A140),MAXIFS(tasks!$D$2:$D$21,tasks!$A$2:$A$21,H$1))/7)</f>
        <v>0</v>
      </c>
      <c r="H140" s="19">
        <f>F140*(6+4/(G140/2+1))*MAXIFS(tasks!$C$2:$C$21,tasks!$A$2:$A$21,H$1)/SUM(tasks!$C$2:$C$21)/10</f>
        <v>0</v>
      </c>
      <c r="I140" s="18">
        <f>MAXIFS(defense!$E$2:$E$3008,defense!$B$2:$B$3008,K$1,defense!$A$2:$A$3008,$A140)</f>
        <v>0</v>
      </c>
      <c r="J140" s="18">
        <f>MAX(0,MINUS(MINIFS(defense!$C$2:$C$3008,defense!$B$2:$B$3008,K$1,defense!$A$2:$A$3008,$A140),MAXIFS(tasks!$D$2:$D$21,tasks!$A$2:$A$21,K$1))/7)</f>
        <v>0</v>
      </c>
      <c r="K140" s="19">
        <f>I140*(6+4/(J140/2+1))*MAXIFS(tasks!$C$2:$C$21,tasks!$A$2:$A$21,K$1)/SUM(tasks!$C$2:$C$21)/10</f>
        <v>0</v>
      </c>
      <c r="L140" s="18">
        <f>MAXIFS(defense!$E$2:$E$3008,defense!$B$2:$B$3008,N$1,defense!$A$2:$A$3008,$A140)</f>
        <v>0</v>
      </c>
      <c r="M140" s="18">
        <f>MAX(0,MINUS(MINIFS(defense!$C$2:$C$3008,defense!$B$2:$B$3008,N$1,defense!$A$2:$A$3008,$A140),MAXIFS(tasks!$D$2:$D$21,tasks!$A$2:$A$21,N$1))/7)</f>
        <v>0</v>
      </c>
      <c r="N140" s="19">
        <f>L140*(6+4/(M140/2+1))*MAXIFS(tasks!$C$2:$C$21,tasks!$A$2:$A$21,N$1)/SUM(tasks!$C$2:$C$21)/10</f>
        <v>0</v>
      </c>
      <c r="O140" s="18">
        <f>MAXIFS(defense!$E$2:$E$3008,defense!$B$2:$B$3008,Q$1,defense!$A$2:$A$3008,$A140)</f>
        <v>0</v>
      </c>
      <c r="P140" s="18">
        <f>MAX(0,MINUS(MINIFS(defense!$C$2:$C$3008,defense!$B$2:$B$3008,Q$1,defense!$A$2:$A$3008,$A140),MAXIFS(tasks!$D$2:$D$21,tasks!$A$2:$A$21,Q$1))/7)</f>
        <v>0</v>
      </c>
      <c r="Q140" s="19">
        <f>O140*(6+4/(P140/2+1))*MAXIFS(tasks!$C$2:$C$21,tasks!$A$2:$A$21,Q$1)/SUM(tasks!$C$2:$C$21)/10</f>
        <v>0</v>
      </c>
      <c r="R140" s="18">
        <f>MAXIFS(defense!$E$2:$E$3008,defense!$B$2:$B$3008,T$1,defense!$A$2:$A$3008,$A140)</f>
        <v>0</v>
      </c>
      <c r="S140" s="18">
        <f>MAX(0,MINUS(MINIFS(defense!$C$2:$C$3008,defense!$B$2:$B$3008,T$1,defense!$A$2:$A$3008,$A140),MAXIFS(tasks!$D$2:$D$21,tasks!$A$2:$A$21,T$1))/7)</f>
        <v>0</v>
      </c>
      <c r="T140" s="19">
        <f>R140*(6+4/(S140/2+1))*MAXIFS(tasks!$C$2:$C$21,tasks!$A$2:$A$21,T$1)/SUM(tasks!$C$2:$C$21)/10</f>
        <v>0</v>
      </c>
      <c r="U140" s="18">
        <f>MAXIFS(defense!$E$2:$E$3008,defense!$B$2:$B$3008,W$1,defense!$A$2:$A$3008,$A140)</f>
        <v>0</v>
      </c>
      <c r="V140" s="18">
        <f>MAX(0,MINUS(MINIFS(defense!$C$2:$C$3008,defense!$B$2:$B$3008,W$1,defense!$A$2:$A$3008,$A140),MAXIFS(tasks!$D$2:$D$21,tasks!$A$2:$A$21,W$1))/7)</f>
        <v>0</v>
      </c>
      <c r="W140" s="18">
        <f>U140*(6+4/(V140/2+1))*MAXIFS(tasks!$C$2:$C$21,tasks!$A$2:$A$21,W$1)/SUM(tasks!$C$2:$C$21)/10</f>
        <v>0</v>
      </c>
      <c r="X140" s="20">
        <f t="shared" si="1"/>
        <v>0</v>
      </c>
    </row>
    <row r="141">
      <c r="A141" s="5" t="s">
        <v>153</v>
      </c>
      <c r="B141" s="6" t="s">
        <v>152</v>
      </c>
      <c r="C141" s="18">
        <f>MAXIFS(defense!$E$2:$E$3008,defense!$B$2:$B$3008,E$1,defense!$A$2:$A$3008,$A141)</f>
        <v>85</v>
      </c>
      <c r="D141" s="18">
        <f>MAX(0,MINUS(MINIFS(defense!$C$2:$C$3008,defense!$B$2:$B$3008,E$1,defense!$A$2:$A$3008,$A141),MAXIFS(tasks!$D$2:$D$21,tasks!$A$2:$A$21,E$1))/7)</f>
        <v>0</v>
      </c>
      <c r="E141" s="19">
        <f>C141*(6+4/(D141/2+1))*MAXIFS(tasks!$C$2:$C$21,tasks!$A$2:$A$21,E$1)/SUM(tasks!$C$2:$C$21)/10</f>
        <v>12.14285714</v>
      </c>
      <c r="F141" s="18">
        <f>MAXIFS(defense!$E$2:$E$3008,defense!$B$2:$B$3008,H$1,defense!$A$2:$A$3008,$A141)</f>
        <v>0</v>
      </c>
      <c r="G141" s="18">
        <f>MAX(0,MINUS(MINIFS(defense!$C$2:$C$3008,defense!$B$2:$B$3008,H$1,defense!$A$2:$A$3008,$A141),MAXIFS(tasks!$D$2:$D$21,tasks!$A$2:$A$21,H$1))/7)</f>
        <v>0</v>
      </c>
      <c r="H141" s="19">
        <f>F141*(6+4/(G141/2+1))*MAXIFS(tasks!$C$2:$C$21,tasks!$A$2:$A$21,H$1)/SUM(tasks!$C$2:$C$21)/10</f>
        <v>0</v>
      </c>
      <c r="I141" s="18">
        <f>MAXIFS(defense!$E$2:$E$3008,defense!$B$2:$B$3008,K$1,defense!$A$2:$A$3008,$A141)</f>
        <v>0</v>
      </c>
      <c r="J141" s="18">
        <f>MAX(0,MINUS(MINIFS(defense!$C$2:$C$3008,defense!$B$2:$B$3008,K$1,defense!$A$2:$A$3008,$A141),MAXIFS(tasks!$D$2:$D$21,tasks!$A$2:$A$21,K$1))/7)</f>
        <v>0</v>
      </c>
      <c r="K141" s="19">
        <f>I141*(6+4/(J141/2+1))*MAXIFS(tasks!$C$2:$C$21,tasks!$A$2:$A$21,K$1)/SUM(tasks!$C$2:$C$21)/10</f>
        <v>0</v>
      </c>
      <c r="L141" s="18">
        <f>MAXIFS(defense!$E$2:$E$3008,defense!$B$2:$B$3008,N$1,defense!$A$2:$A$3008,$A141)</f>
        <v>0</v>
      </c>
      <c r="M141" s="18">
        <f>MAX(0,MINUS(MINIFS(defense!$C$2:$C$3008,defense!$B$2:$B$3008,N$1,defense!$A$2:$A$3008,$A141),MAXIFS(tasks!$D$2:$D$21,tasks!$A$2:$A$21,N$1))/7)</f>
        <v>0</v>
      </c>
      <c r="N141" s="19">
        <f>L141*(6+4/(M141/2+1))*MAXIFS(tasks!$C$2:$C$21,tasks!$A$2:$A$21,N$1)/SUM(tasks!$C$2:$C$21)/10</f>
        <v>0</v>
      </c>
      <c r="O141" s="18">
        <f>MAXIFS(defense!$E$2:$E$3008,defense!$B$2:$B$3008,Q$1,defense!$A$2:$A$3008,$A141)</f>
        <v>0</v>
      </c>
      <c r="P141" s="18">
        <f>MAX(0,MINUS(MINIFS(defense!$C$2:$C$3008,defense!$B$2:$B$3008,Q$1,defense!$A$2:$A$3008,$A141),MAXIFS(tasks!$D$2:$D$21,tasks!$A$2:$A$21,Q$1))/7)</f>
        <v>0</v>
      </c>
      <c r="Q141" s="19">
        <f>O141*(6+4/(P141/2+1))*MAXIFS(tasks!$C$2:$C$21,tasks!$A$2:$A$21,Q$1)/SUM(tasks!$C$2:$C$21)/10</f>
        <v>0</v>
      </c>
      <c r="R141" s="18">
        <f>MAXIFS(defense!$E$2:$E$3008,defense!$B$2:$B$3008,T$1,defense!$A$2:$A$3008,$A141)</f>
        <v>0</v>
      </c>
      <c r="S141" s="18">
        <f>MAX(0,MINUS(MINIFS(defense!$C$2:$C$3008,defense!$B$2:$B$3008,T$1,defense!$A$2:$A$3008,$A141),MAXIFS(tasks!$D$2:$D$21,tasks!$A$2:$A$21,T$1))/7)</f>
        <v>0</v>
      </c>
      <c r="T141" s="19">
        <f>R141*(6+4/(S141/2+1))*MAXIFS(tasks!$C$2:$C$21,tasks!$A$2:$A$21,T$1)/SUM(tasks!$C$2:$C$21)/10</f>
        <v>0</v>
      </c>
      <c r="U141" s="18">
        <f>MAXIFS(defense!$E$2:$E$3008,defense!$B$2:$B$3008,W$1,defense!$A$2:$A$3008,$A141)</f>
        <v>0</v>
      </c>
      <c r="V141" s="18">
        <f>MAX(0,MINUS(MINIFS(defense!$C$2:$C$3008,defense!$B$2:$B$3008,W$1,defense!$A$2:$A$3008,$A141),MAXIFS(tasks!$D$2:$D$21,tasks!$A$2:$A$21,W$1))/7)</f>
        <v>0</v>
      </c>
      <c r="W141" s="18">
        <f>U141*(6+4/(V141/2+1))*MAXIFS(tasks!$C$2:$C$21,tasks!$A$2:$A$21,W$1)/SUM(tasks!$C$2:$C$21)/10</f>
        <v>0</v>
      </c>
      <c r="X141" s="20">
        <f t="shared" si="1"/>
        <v>12.14285714</v>
      </c>
    </row>
    <row r="142">
      <c r="A142" s="5" t="s">
        <v>154</v>
      </c>
      <c r="B142" s="6" t="s">
        <v>152</v>
      </c>
      <c r="C142" s="18">
        <f>MAXIFS(defense!$E$2:$E$3008,defense!$B$2:$B$3008,E$1,defense!$A$2:$A$3008,$A142)</f>
        <v>100</v>
      </c>
      <c r="D142" s="18">
        <f>MAX(0,MINUS(MINIFS(defense!$C$2:$C$3008,defense!$B$2:$B$3008,E$1,defense!$A$2:$A$3008,$A142),MAXIFS(tasks!$D$2:$D$21,tasks!$A$2:$A$21,E$1))/7)</f>
        <v>0</v>
      </c>
      <c r="E142" s="19">
        <f>C142*(6+4/(D142/2+1))*MAXIFS(tasks!$C$2:$C$21,tasks!$A$2:$A$21,E$1)/SUM(tasks!$C$2:$C$21)/10</f>
        <v>14.28571429</v>
      </c>
      <c r="F142" s="18">
        <f>MAXIFS(defense!$E$2:$E$3008,defense!$B$2:$B$3008,H$1,defense!$A$2:$A$3008,$A142)</f>
        <v>0</v>
      </c>
      <c r="G142" s="18">
        <f>MAX(0,MINUS(MINIFS(defense!$C$2:$C$3008,defense!$B$2:$B$3008,H$1,defense!$A$2:$A$3008,$A142),MAXIFS(tasks!$D$2:$D$21,tasks!$A$2:$A$21,H$1))/7)</f>
        <v>0</v>
      </c>
      <c r="H142" s="19">
        <f>F142*(6+4/(G142/2+1))*MAXIFS(tasks!$C$2:$C$21,tasks!$A$2:$A$21,H$1)/SUM(tasks!$C$2:$C$21)/10</f>
        <v>0</v>
      </c>
      <c r="I142" s="18">
        <f>MAXIFS(defense!$E$2:$E$3008,defense!$B$2:$B$3008,K$1,defense!$A$2:$A$3008,$A142)</f>
        <v>0</v>
      </c>
      <c r="J142" s="18">
        <f>MAX(0,MINUS(MINIFS(defense!$C$2:$C$3008,defense!$B$2:$B$3008,K$1,defense!$A$2:$A$3008,$A142),MAXIFS(tasks!$D$2:$D$21,tasks!$A$2:$A$21,K$1))/7)</f>
        <v>0</v>
      </c>
      <c r="K142" s="19">
        <f>I142*(6+4/(J142/2+1))*MAXIFS(tasks!$C$2:$C$21,tasks!$A$2:$A$21,K$1)/SUM(tasks!$C$2:$C$21)/10</f>
        <v>0</v>
      </c>
      <c r="L142" s="18">
        <f>MAXIFS(defense!$E$2:$E$3008,defense!$B$2:$B$3008,N$1,defense!$A$2:$A$3008,$A142)</f>
        <v>0</v>
      </c>
      <c r="M142" s="18">
        <f>MAX(0,MINUS(MINIFS(defense!$C$2:$C$3008,defense!$B$2:$B$3008,N$1,defense!$A$2:$A$3008,$A142),MAXIFS(tasks!$D$2:$D$21,tasks!$A$2:$A$21,N$1))/7)</f>
        <v>0</v>
      </c>
      <c r="N142" s="19">
        <f>L142*(6+4/(M142/2+1))*MAXIFS(tasks!$C$2:$C$21,tasks!$A$2:$A$21,N$1)/SUM(tasks!$C$2:$C$21)/10</f>
        <v>0</v>
      </c>
      <c r="O142" s="18">
        <f>MAXIFS(defense!$E$2:$E$3008,defense!$B$2:$B$3008,Q$1,defense!$A$2:$A$3008,$A142)</f>
        <v>0</v>
      </c>
      <c r="P142" s="18">
        <f>MAX(0,MINUS(MINIFS(defense!$C$2:$C$3008,defense!$B$2:$B$3008,Q$1,defense!$A$2:$A$3008,$A142),MAXIFS(tasks!$D$2:$D$21,tasks!$A$2:$A$21,Q$1))/7)</f>
        <v>0</v>
      </c>
      <c r="Q142" s="19">
        <f>O142*(6+4/(P142/2+1))*MAXIFS(tasks!$C$2:$C$21,tasks!$A$2:$A$21,Q$1)/SUM(tasks!$C$2:$C$21)/10</f>
        <v>0</v>
      </c>
      <c r="R142" s="18">
        <f>MAXIFS(defense!$E$2:$E$3008,defense!$B$2:$B$3008,T$1,defense!$A$2:$A$3008,$A142)</f>
        <v>0</v>
      </c>
      <c r="S142" s="18">
        <f>MAX(0,MINUS(MINIFS(defense!$C$2:$C$3008,defense!$B$2:$B$3008,T$1,defense!$A$2:$A$3008,$A142),MAXIFS(tasks!$D$2:$D$21,tasks!$A$2:$A$21,T$1))/7)</f>
        <v>0</v>
      </c>
      <c r="T142" s="19">
        <f>R142*(6+4/(S142/2+1))*MAXIFS(tasks!$C$2:$C$21,tasks!$A$2:$A$21,T$1)/SUM(tasks!$C$2:$C$21)/10</f>
        <v>0</v>
      </c>
      <c r="U142" s="18">
        <f>MAXIFS(defense!$E$2:$E$3008,defense!$B$2:$B$3008,W$1,defense!$A$2:$A$3008,$A142)</f>
        <v>0</v>
      </c>
      <c r="V142" s="18">
        <f>MAX(0,MINUS(MINIFS(defense!$C$2:$C$3008,defense!$B$2:$B$3008,W$1,defense!$A$2:$A$3008,$A142),MAXIFS(tasks!$D$2:$D$21,tasks!$A$2:$A$21,W$1))/7)</f>
        <v>0</v>
      </c>
      <c r="W142" s="18">
        <f>U142*(6+4/(V142/2+1))*MAXIFS(tasks!$C$2:$C$21,tasks!$A$2:$A$21,W$1)/SUM(tasks!$C$2:$C$21)/10</f>
        <v>0</v>
      </c>
      <c r="X142" s="20">
        <f t="shared" si="1"/>
        <v>14.28571429</v>
      </c>
    </row>
    <row r="143">
      <c r="A143" s="5" t="s">
        <v>155</v>
      </c>
      <c r="B143" s="6" t="s">
        <v>152</v>
      </c>
      <c r="C143" s="18">
        <f>MAXIFS(defense!$E$2:$E$3008,defense!$B$2:$B$3008,E$1,defense!$A$2:$A$3008,$A143)</f>
        <v>0</v>
      </c>
      <c r="D143" s="18">
        <f>MAX(0,MINUS(MINIFS(defense!$C$2:$C$3008,defense!$B$2:$B$3008,E$1,defense!$A$2:$A$3008,$A143),MAXIFS(tasks!$D$2:$D$21,tasks!$A$2:$A$21,E$1))/7)</f>
        <v>0</v>
      </c>
      <c r="E143" s="19">
        <f>C143*(6+4/(D143/2+1))*MAXIFS(tasks!$C$2:$C$21,tasks!$A$2:$A$21,E$1)/SUM(tasks!$C$2:$C$21)/10</f>
        <v>0</v>
      </c>
      <c r="F143" s="18">
        <f>MAXIFS(defense!$E$2:$E$3008,defense!$B$2:$B$3008,H$1,defense!$A$2:$A$3008,$A143)</f>
        <v>0</v>
      </c>
      <c r="G143" s="18">
        <f>MAX(0,MINUS(MINIFS(defense!$C$2:$C$3008,defense!$B$2:$B$3008,H$1,defense!$A$2:$A$3008,$A143),MAXIFS(tasks!$D$2:$D$21,tasks!$A$2:$A$21,H$1))/7)</f>
        <v>0</v>
      </c>
      <c r="H143" s="19">
        <f>F143*(6+4/(G143/2+1))*MAXIFS(tasks!$C$2:$C$21,tasks!$A$2:$A$21,H$1)/SUM(tasks!$C$2:$C$21)/10</f>
        <v>0</v>
      </c>
      <c r="I143" s="18">
        <f>MAXIFS(defense!$E$2:$E$3008,defense!$B$2:$B$3008,K$1,defense!$A$2:$A$3008,$A143)</f>
        <v>0</v>
      </c>
      <c r="J143" s="18">
        <f>MAX(0,MINUS(MINIFS(defense!$C$2:$C$3008,defense!$B$2:$B$3008,K$1,defense!$A$2:$A$3008,$A143),MAXIFS(tasks!$D$2:$D$21,tasks!$A$2:$A$21,K$1))/7)</f>
        <v>0</v>
      </c>
      <c r="K143" s="19">
        <f>I143*(6+4/(J143/2+1))*MAXIFS(tasks!$C$2:$C$21,tasks!$A$2:$A$21,K$1)/SUM(tasks!$C$2:$C$21)/10</f>
        <v>0</v>
      </c>
      <c r="L143" s="18">
        <f>MAXIFS(defense!$E$2:$E$3008,defense!$B$2:$B$3008,N$1,defense!$A$2:$A$3008,$A143)</f>
        <v>0</v>
      </c>
      <c r="M143" s="18">
        <f>MAX(0,MINUS(MINIFS(defense!$C$2:$C$3008,defense!$B$2:$B$3008,N$1,defense!$A$2:$A$3008,$A143),MAXIFS(tasks!$D$2:$D$21,tasks!$A$2:$A$21,N$1))/7)</f>
        <v>0</v>
      </c>
      <c r="N143" s="19">
        <f>L143*(6+4/(M143/2+1))*MAXIFS(tasks!$C$2:$C$21,tasks!$A$2:$A$21,N$1)/SUM(tasks!$C$2:$C$21)/10</f>
        <v>0</v>
      </c>
      <c r="O143" s="18">
        <f>MAXIFS(defense!$E$2:$E$3008,defense!$B$2:$B$3008,Q$1,defense!$A$2:$A$3008,$A143)</f>
        <v>0</v>
      </c>
      <c r="P143" s="18">
        <f>MAX(0,MINUS(MINIFS(defense!$C$2:$C$3008,defense!$B$2:$B$3008,Q$1,defense!$A$2:$A$3008,$A143),MAXIFS(tasks!$D$2:$D$21,tasks!$A$2:$A$21,Q$1))/7)</f>
        <v>0</v>
      </c>
      <c r="Q143" s="19">
        <f>O143*(6+4/(P143/2+1))*MAXIFS(tasks!$C$2:$C$21,tasks!$A$2:$A$21,Q$1)/SUM(tasks!$C$2:$C$21)/10</f>
        <v>0</v>
      </c>
      <c r="R143" s="18">
        <f>MAXIFS(defense!$E$2:$E$3008,defense!$B$2:$B$3008,T$1,defense!$A$2:$A$3008,$A143)</f>
        <v>0</v>
      </c>
      <c r="S143" s="18">
        <f>MAX(0,MINUS(MINIFS(defense!$C$2:$C$3008,defense!$B$2:$B$3008,T$1,defense!$A$2:$A$3008,$A143),MAXIFS(tasks!$D$2:$D$21,tasks!$A$2:$A$21,T$1))/7)</f>
        <v>0</v>
      </c>
      <c r="T143" s="19">
        <f>R143*(6+4/(S143/2+1))*MAXIFS(tasks!$C$2:$C$21,tasks!$A$2:$A$21,T$1)/SUM(tasks!$C$2:$C$21)/10</f>
        <v>0</v>
      </c>
      <c r="U143" s="18">
        <f>MAXIFS(defense!$E$2:$E$3008,defense!$B$2:$B$3008,W$1,defense!$A$2:$A$3008,$A143)</f>
        <v>0</v>
      </c>
      <c r="V143" s="18">
        <f>MAX(0,MINUS(MINIFS(defense!$C$2:$C$3008,defense!$B$2:$B$3008,W$1,defense!$A$2:$A$3008,$A143),MAXIFS(tasks!$D$2:$D$21,tasks!$A$2:$A$21,W$1))/7)</f>
        <v>0</v>
      </c>
      <c r="W143" s="18">
        <f>U143*(6+4/(V143/2+1))*MAXIFS(tasks!$C$2:$C$21,tasks!$A$2:$A$21,W$1)/SUM(tasks!$C$2:$C$21)/10</f>
        <v>0</v>
      </c>
      <c r="X143" s="20">
        <f t="shared" si="1"/>
        <v>0</v>
      </c>
    </row>
    <row r="144">
      <c r="A144" s="5" t="s">
        <v>156</v>
      </c>
      <c r="B144" s="6" t="s">
        <v>152</v>
      </c>
      <c r="C144" s="18">
        <f>MAXIFS(defense!$E$2:$E$3008,defense!$B$2:$B$3008,E$1,defense!$A$2:$A$3008,$A144)</f>
        <v>0</v>
      </c>
      <c r="D144" s="18">
        <f>MAX(0,MINUS(MINIFS(defense!$C$2:$C$3008,defense!$B$2:$B$3008,E$1,defense!$A$2:$A$3008,$A144),MAXIFS(tasks!$D$2:$D$21,tasks!$A$2:$A$21,E$1))/7)</f>
        <v>0</v>
      </c>
      <c r="E144" s="19">
        <f>C144*(6+4/(D144/2+1))*MAXIFS(tasks!$C$2:$C$21,tasks!$A$2:$A$21,E$1)/SUM(tasks!$C$2:$C$21)/10</f>
        <v>0</v>
      </c>
      <c r="F144" s="18">
        <f>MAXIFS(defense!$E$2:$E$3008,defense!$B$2:$B$3008,H$1,defense!$A$2:$A$3008,$A144)</f>
        <v>0</v>
      </c>
      <c r="G144" s="18">
        <f>MAX(0,MINUS(MINIFS(defense!$C$2:$C$3008,defense!$B$2:$B$3008,H$1,defense!$A$2:$A$3008,$A144),MAXIFS(tasks!$D$2:$D$21,tasks!$A$2:$A$21,H$1))/7)</f>
        <v>0</v>
      </c>
      <c r="H144" s="19">
        <f>F144*(6+4/(G144/2+1))*MAXIFS(tasks!$C$2:$C$21,tasks!$A$2:$A$21,H$1)/SUM(tasks!$C$2:$C$21)/10</f>
        <v>0</v>
      </c>
      <c r="I144" s="18">
        <f>MAXIFS(defense!$E$2:$E$3008,defense!$B$2:$B$3008,K$1,defense!$A$2:$A$3008,$A144)</f>
        <v>0</v>
      </c>
      <c r="J144" s="18">
        <f>MAX(0,MINUS(MINIFS(defense!$C$2:$C$3008,defense!$B$2:$B$3008,K$1,defense!$A$2:$A$3008,$A144),MAXIFS(tasks!$D$2:$D$21,tasks!$A$2:$A$21,K$1))/7)</f>
        <v>0</v>
      </c>
      <c r="K144" s="19">
        <f>I144*(6+4/(J144/2+1))*MAXIFS(tasks!$C$2:$C$21,tasks!$A$2:$A$21,K$1)/SUM(tasks!$C$2:$C$21)/10</f>
        <v>0</v>
      </c>
      <c r="L144" s="18">
        <f>MAXIFS(defense!$E$2:$E$3008,defense!$B$2:$B$3008,N$1,defense!$A$2:$A$3008,$A144)</f>
        <v>0</v>
      </c>
      <c r="M144" s="18">
        <f>MAX(0,MINUS(MINIFS(defense!$C$2:$C$3008,defense!$B$2:$B$3008,N$1,defense!$A$2:$A$3008,$A144),MAXIFS(tasks!$D$2:$D$21,tasks!$A$2:$A$21,N$1))/7)</f>
        <v>0</v>
      </c>
      <c r="N144" s="19">
        <f>L144*(6+4/(M144/2+1))*MAXIFS(tasks!$C$2:$C$21,tasks!$A$2:$A$21,N$1)/SUM(tasks!$C$2:$C$21)/10</f>
        <v>0</v>
      </c>
      <c r="O144" s="18">
        <f>MAXIFS(defense!$E$2:$E$3008,defense!$B$2:$B$3008,Q$1,defense!$A$2:$A$3008,$A144)</f>
        <v>0</v>
      </c>
      <c r="P144" s="18">
        <f>MAX(0,MINUS(MINIFS(defense!$C$2:$C$3008,defense!$B$2:$B$3008,Q$1,defense!$A$2:$A$3008,$A144),MAXIFS(tasks!$D$2:$D$21,tasks!$A$2:$A$21,Q$1))/7)</f>
        <v>0</v>
      </c>
      <c r="Q144" s="19">
        <f>O144*(6+4/(P144/2+1))*MAXIFS(tasks!$C$2:$C$21,tasks!$A$2:$A$21,Q$1)/SUM(tasks!$C$2:$C$21)/10</f>
        <v>0</v>
      </c>
      <c r="R144" s="18">
        <f>MAXIFS(defense!$E$2:$E$3008,defense!$B$2:$B$3008,T$1,defense!$A$2:$A$3008,$A144)</f>
        <v>0</v>
      </c>
      <c r="S144" s="18">
        <f>MAX(0,MINUS(MINIFS(defense!$C$2:$C$3008,defense!$B$2:$B$3008,T$1,defense!$A$2:$A$3008,$A144),MAXIFS(tasks!$D$2:$D$21,tasks!$A$2:$A$21,T$1))/7)</f>
        <v>0</v>
      </c>
      <c r="T144" s="19">
        <f>R144*(6+4/(S144/2+1))*MAXIFS(tasks!$C$2:$C$21,tasks!$A$2:$A$21,T$1)/SUM(tasks!$C$2:$C$21)/10</f>
        <v>0</v>
      </c>
      <c r="U144" s="18">
        <f>MAXIFS(defense!$E$2:$E$3008,defense!$B$2:$B$3008,W$1,defense!$A$2:$A$3008,$A144)</f>
        <v>0</v>
      </c>
      <c r="V144" s="18">
        <f>MAX(0,MINUS(MINIFS(defense!$C$2:$C$3008,defense!$B$2:$B$3008,W$1,defense!$A$2:$A$3008,$A144),MAXIFS(tasks!$D$2:$D$21,tasks!$A$2:$A$21,W$1))/7)</f>
        <v>0</v>
      </c>
      <c r="W144" s="18">
        <f>U144*(6+4/(V144/2+1))*MAXIFS(tasks!$C$2:$C$21,tasks!$A$2:$A$21,W$1)/SUM(tasks!$C$2:$C$21)/10</f>
        <v>0</v>
      </c>
      <c r="X144" s="20">
        <f t="shared" si="1"/>
        <v>0</v>
      </c>
    </row>
    <row r="145">
      <c r="A145" s="5" t="s">
        <v>157</v>
      </c>
      <c r="B145" s="6" t="s">
        <v>152</v>
      </c>
      <c r="C145" s="18">
        <f>MAXIFS(defense!$E$2:$E$3008,defense!$B$2:$B$3008,E$1,defense!$A$2:$A$3008,$A145)</f>
        <v>100</v>
      </c>
      <c r="D145" s="18">
        <f>MAX(0,MINUS(MINIFS(defense!$C$2:$C$3008,defense!$B$2:$B$3008,E$1,defense!$A$2:$A$3008,$A145),MAXIFS(tasks!$D$2:$D$21,tasks!$A$2:$A$21,E$1))/7)</f>
        <v>0</v>
      </c>
      <c r="E145" s="19">
        <f>C145*(6+4/(D145/2+1))*MAXIFS(tasks!$C$2:$C$21,tasks!$A$2:$A$21,E$1)/SUM(tasks!$C$2:$C$21)/10</f>
        <v>14.28571429</v>
      </c>
      <c r="F145" s="18">
        <f>MAXIFS(defense!$E$2:$E$3008,defense!$B$2:$B$3008,H$1,defense!$A$2:$A$3008,$A145)</f>
        <v>100</v>
      </c>
      <c r="G145" s="18">
        <f>MAX(0,MINUS(MINIFS(defense!$C$2:$C$3008,defense!$B$2:$B$3008,H$1,defense!$A$2:$A$3008,$A145),MAXIFS(tasks!$D$2:$D$21,tasks!$A$2:$A$21,H$1))/7)</f>
        <v>0</v>
      </c>
      <c r="H145" s="19">
        <f>F145*(6+4/(G145/2+1))*MAXIFS(tasks!$C$2:$C$21,tasks!$A$2:$A$21,H$1)/SUM(tasks!$C$2:$C$21)/10</f>
        <v>14.28571429</v>
      </c>
      <c r="I145" s="18">
        <f>MAXIFS(defense!$E$2:$E$3008,defense!$B$2:$B$3008,K$1,defense!$A$2:$A$3008,$A145)</f>
        <v>0</v>
      </c>
      <c r="J145" s="18">
        <f>MAX(0,MINUS(MINIFS(defense!$C$2:$C$3008,defense!$B$2:$B$3008,K$1,defense!$A$2:$A$3008,$A145),MAXIFS(tasks!$D$2:$D$21,tasks!$A$2:$A$21,K$1))/7)</f>
        <v>0</v>
      </c>
      <c r="K145" s="19">
        <f>I145*(6+4/(J145/2+1))*MAXIFS(tasks!$C$2:$C$21,tasks!$A$2:$A$21,K$1)/SUM(tasks!$C$2:$C$21)/10</f>
        <v>0</v>
      </c>
      <c r="L145" s="18">
        <f>MAXIFS(defense!$E$2:$E$3008,defense!$B$2:$B$3008,N$1,defense!$A$2:$A$3008,$A145)</f>
        <v>0</v>
      </c>
      <c r="M145" s="18">
        <f>MAX(0,MINUS(MINIFS(defense!$C$2:$C$3008,defense!$B$2:$B$3008,N$1,defense!$A$2:$A$3008,$A145),MAXIFS(tasks!$D$2:$D$21,tasks!$A$2:$A$21,N$1))/7)</f>
        <v>0</v>
      </c>
      <c r="N145" s="19">
        <f>L145*(6+4/(M145/2+1))*MAXIFS(tasks!$C$2:$C$21,tasks!$A$2:$A$21,N$1)/SUM(tasks!$C$2:$C$21)/10</f>
        <v>0</v>
      </c>
      <c r="O145" s="18">
        <f>MAXIFS(defense!$E$2:$E$3008,defense!$B$2:$B$3008,Q$1,defense!$A$2:$A$3008,$A145)</f>
        <v>0</v>
      </c>
      <c r="P145" s="18">
        <f>MAX(0,MINUS(MINIFS(defense!$C$2:$C$3008,defense!$B$2:$B$3008,Q$1,defense!$A$2:$A$3008,$A145),MAXIFS(tasks!$D$2:$D$21,tasks!$A$2:$A$21,Q$1))/7)</f>
        <v>0</v>
      </c>
      <c r="Q145" s="19">
        <f>O145*(6+4/(P145/2+1))*MAXIFS(tasks!$C$2:$C$21,tasks!$A$2:$A$21,Q$1)/SUM(tasks!$C$2:$C$21)/10</f>
        <v>0</v>
      </c>
      <c r="R145" s="18">
        <f>MAXIFS(defense!$E$2:$E$3008,defense!$B$2:$B$3008,T$1,defense!$A$2:$A$3008,$A145)</f>
        <v>0</v>
      </c>
      <c r="S145" s="18">
        <f>MAX(0,MINUS(MINIFS(defense!$C$2:$C$3008,defense!$B$2:$B$3008,T$1,defense!$A$2:$A$3008,$A145),MAXIFS(tasks!$D$2:$D$21,tasks!$A$2:$A$21,T$1))/7)</f>
        <v>0</v>
      </c>
      <c r="T145" s="19">
        <f>R145*(6+4/(S145/2+1))*MAXIFS(tasks!$C$2:$C$21,tasks!$A$2:$A$21,T$1)/SUM(tasks!$C$2:$C$21)/10</f>
        <v>0</v>
      </c>
      <c r="U145" s="18">
        <f>MAXIFS(defense!$E$2:$E$3008,defense!$B$2:$B$3008,W$1,defense!$A$2:$A$3008,$A145)</f>
        <v>0</v>
      </c>
      <c r="V145" s="18">
        <f>MAX(0,MINUS(MINIFS(defense!$C$2:$C$3008,defense!$B$2:$B$3008,W$1,defense!$A$2:$A$3008,$A145),MAXIFS(tasks!$D$2:$D$21,tasks!$A$2:$A$21,W$1))/7)</f>
        <v>0</v>
      </c>
      <c r="W145" s="18">
        <f>U145*(6+4/(V145/2+1))*MAXIFS(tasks!$C$2:$C$21,tasks!$A$2:$A$21,W$1)/SUM(tasks!$C$2:$C$21)/10</f>
        <v>0</v>
      </c>
      <c r="X145" s="20">
        <f t="shared" si="1"/>
        <v>28.57142857</v>
      </c>
    </row>
    <row r="146">
      <c r="A146" s="5" t="s">
        <v>158</v>
      </c>
      <c r="B146" s="6" t="s">
        <v>152</v>
      </c>
      <c r="C146" s="18">
        <f>MAXIFS(defense!$E$2:$E$3008,defense!$B$2:$B$3008,E$1,defense!$A$2:$A$3008,$A146)</f>
        <v>100</v>
      </c>
      <c r="D146" s="18">
        <f>MAX(0,MINUS(MINIFS(defense!$C$2:$C$3008,defense!$B$2:$B$3008,E$1,defense!$A$2:$A$3008,$A146),MAXIFS(tasks!$D$2:$D$21,tasks!$A$2:$A$21,E$1))/7)</f>
        <v>0</v>
      </c>
      <c r="E146" s="19">
        <f>C146*(6+4/(D146/2+1))*MAXIFS(tasks!$C$2:$C$21,tasks!$A$2:$A$21,E$1)/SUM(tasks!$C$2:$C$21)/10</f>
        <v>14.28571429</v>
      </c>
      <c r="F146" s="18">
        <f>MAXIFS(defense!$E$2:$E$3008,defense!$B$2:$B$3008,H$1,defense!$A$2:$A$3008,$A146)</f>
        <v>0</v>
      </c>
      <c r="G146" s="18">
        <f>MAX(0,MINUS(MINIFS(defense!$C$2:$C$3008,defense!$B$2:$B$3008,H$1,defense!$A$2:$A$3008,$A146),MAXIFS(tasks!$D$2:$D$21,tasks!$A$2:$A$21,H$1))/7)</f>
        <v>0</v>
      </c>
      <c r="H146" s="19">
        <f>F146*(6+4/(G146/2+1))*MAXIFS(tasks!$C$2:$C$21,tasks!$A$2:$A$21,H$1)/SUM(tasks!$C$2:$C$21)/10</f>
        <v>0</v>
      </c>
      <c r="I146" s="18">
        <f>MAXIFS(defense!$E$2:$E$3008,defense!$B$2:$B$3008,K$1,defense!$A$2:$A$3008,$A146)</f>
        <v>0</v>
      </c>
      <c r="J146" s="18">
        <f>MAX(0,MINUS(MINIFS(defense!$C$2:$C$3008,defense!$B$2:$B$3008,K$1,defense!$A$2:$A$3008,$A146),MAXIFS(tasks!$D$2:$D$21,tasks!$A$2:$A$21,K$1))/7)</f>
        <v>0</v>
      </c>
      <c r="K146" s="19">
        <f>I146*(6+4/(J146/2+1))*MAXIFS(tasks!$C$2:$C$21,tasks!$A$2:$A$21,K$1)/SUM(tasks!$C$2:$C$21)/10</f>
        <v>0</v>
      </c>
      <c r="L146" s="18">
        <f>MAXIFS(defense!$E$2:$E$3008,defense!$B$2:$B$3008,N$1,defense!$A$2:$A$3008,$A146)</f>
        <v>0</v>
      </c>
      <c r="M146" s="18">
        <f>MAX(0,MINUS(MINIFS(defense!$C$2:$C$3008,defense!$B$2:$B$3008,N$1,defense!$A$2:$A$3008,$A146),MAXIFS(tasks!$D$2:$D$21,tasks!$A$2:$A$21,N$1))/7)</f>
        <v>0</v>
      </c>
      <c r="N146" s="19">
        <f>L146*(6+4/(M146/2+1))*MAXIFS(tasks!$C$2:$C$21,tasks!$A$2:$A$21,N$1)/SUM(tasks!$C$2:$C$21)/10</f>
        <v>0</v>
      </c>
      <c r="O146" s="18">
        <f>MAXIFS(defense!$E$2:$E$3008,defense!$B$2:$B$3008,Q$1,defense!$A$2:$A$3008,$A146)</f>
        <v>0</v>
      </c>
      <c r="P146" s="18">
        <f>MAX(0,MINUS(MINIFS(defense!$C$2:$C$3008,defense!$B$2:$B$3008,Q$1,defense!$A$2:$A$3008,$A146),MAXIFS(tasks!$D$2:$D$21,tasks!$A$2:$A$21,Q$1))/7)</f>
        <v>0</v>
      </c>
      <c r="Q146" s="19">
        <f>O146*(6+4/(P146/2+1))*MAXIFS(tasks!$C$2:$C$21,tasks!$A$2:$A$21,Q$1)/SUM(tasks!$C$2:$C$21)/10</f>
        <v>0</v>
      </c>
      <c r="R146" s="18">
        <f>MAXIFS(defense!$E$2:$E$3008,defense!$B$2:$B$3008,T$1,defense!$A$2:$A$3008,$A146)</f>
        <v>0</v>
      </c>
      <c r="S146" s="18">
        <f>MAX(0,MINUS(MINIFS(defense!$C$2:$C$3008,defense!$B$2:$B$3008,T$1,defense!$A$2:$A$3008,$A146),MAXIFS(tasks!$D$2:$D$21,tasks!$A$2:$A$21,T$1))/7)</f>
        <v>0</v>
      </c>
      <c r="T146" s="19">
        <f>R146*(6+4/(S146/2+1))*MAXIFS(tasks!$C$2:$C$21,tasks!$A$2:$A$21,T$1)/SUM(tasks!$C$2:$C$21)/10</f>
        <v>0</v>
      </c>
      <c r="U146" s="18">
        <f>MAXIFS(defense!$E$2:$E$3008,defense!$B$2:$B$3008,W$1,defense!$A$2:$A$3008,$A146)</f>
        <v>0</v>
      </c>
      <c r="V146" s="18">
        <f>MAX(0,MINUS(MINIFS(defense!$C$2:$C$3008,defense!$B$2:$B$3008,W$1,defense!$A$2:$A$3008,$A146),MAXIFS(tasks!$D$2:$D$21,tasks!$A$2:$A$21,W$1))/7)</f>
        <v>0</v>
      </c>
      <c r="W146" s="18">
        <f>U146*(6+4/(V146/2+1))*MAXIFS(tasks!$C$2:$C$21,tasks!$A$2:$A$21,W$1)/SUM(tasks!$C$2:$C$21)/10</f>
        <v>0</v>
      </c>
      <c r="X146" s="20">
        <f t="shared" si="1"/>
        <v>14.28571429</v>
      </c>
    </row>
    <row r="147">
      <c r="A147" s="5" t="s">
        <v>159</v>
      </c>
      <c r="B147" s="6" t="s">
        <v>152</v>
      </c>
      <c r="C147" s="18">
        <f>MAXIFS(defense!$E$2:$E$3008,defense!$B$2:$B$3008,E$1,defense!$A$2:$A$3008,$A147)</f>
        <v>0</v>
      </c>
      <c r="D147" s="18">
        <f>MAX(0,MINUS(MINIFS(defense!$C$2:$C$3008,defense!$B$2:$B$3008,E$1,defense!$A$2:$A$3008,$A147),MAXIFS(tasks!$D$2:$D$21,tasks!$A$2:$A$21,E$1))/7)</f>
        <v>0</v>
      </c>
      <c r="E147" s="19">
        <f>C147*(6+4/(D147/2+1))*MAXIFS(tasks!$C$2:$C$21,tasks!$A$2:$A$21,E$1)/SUM(tasks!$C$2:$C$21)/10</f>
        <v>0</v>
      </c>
      <c r="F147" s="18">
        <f>MAXIFS(defense!$E$2:$E$3008,defense!$B$2:$B$3008,H$1,defense!$A$2:$A$3008,$A147)</f>
        <v>0</v>
      </c>
      <c r="G147" s="18">
        <f>MAX(0,MINUS(MINIFS(defense!$C$2:$C$3008,defense!$B$2:$B$3008,H$1,defense!$A$2:$A$3008,$A147),MAXIFS(tasks!$D$2:$D$21,tasks!$A$2:$A$21,H$1))/7)</f>
        <v>0</v>
      </c>
      <c r="H147" s="19">
        <f>F147*(6+4/(G147/2+1))*MAXIFS(tasks!$C$2:$C$21,tasks!$A$2:$A$21,H$1)/SUM(tasks!$C$2:$C$21)/10</f>
        <v>0</v>
      </c>
      <c r="I147" s="18">
        <f>MAXIFS(defense!$E$2:$E$3008,defense!$B$2:$B$3008,K$1,defense!$A$2:$A$3008,$A147)</f>
        <v>0</v>
      </c>
      <c r="J147" s="18">
        <f>MAX(0,MINUS(MINIFS(defense!$C$2:$C$3008,defense!$B$2:$B$3008,K$1,defense!$A$2:$A$3008,$A147),MAXIFS(tasks!$D$2:$D$21,tasks!$A$2:$A$21,K$1))/7)</f>
        <v>0</v>
      </c>
      <c r="K147" s="19">
        <f>I147*(6+4/(J147/2+1))*MAXIFS(tasks!$C$2:$C$21,tasks!$A$2:$A$21,K$1)/SUM(tasks!$C$2:$C$21)/10</f>
        <v>0</v>
      </c>
      <c r="L147" s="18">
        <f>MAXIFS(defense!$E$2:$E$3008,defense!$B$2:$B$3008,N$1,defense!$A$2:$A$3008,$A147)</f>
        <v>0</v>
      </c>
      <c r="M147" s="18">
        <f>MAX(0,MINUS(MINIFS(defense!$C$2:$C$3008,defense!$B$2:$B$3008,N$1,defense!$A$2:$A$3008,$A147),MAXIFS(tasks!$D$2:$D$21,tasks!$A$2:$A$21,N$1))/7)</f>
        <v>0</v>
      </c>
      <c r="N147" s="19">
        <f>L147*(6+4/(M147/2+1))*MAXIFS(tasks!$C$2:$C$21,tasks!$A$2:$A$21,N$1)/SUM(tasks!$C$2:$C$21)/10</f>
        <v>0</v>
      </c>
      <c r="O147" s="18">
        <f>MAXIFS(defense!$E$2:$E$3008,defense!$B$2:$B$3008,Q$1,defense!$A$2:$A$3008,$A147)</f>
        <v>0</v>
      </c>
      <c r="P147" s="18">
        <f>MAX(0,MINUS(MINIFS(defense!$C$2:$C$3008,defense!$B$2:$B$3008,Q$1,defense!$A$2:$A$3008,$A147),MAXIFS(tasks!$D$2:$D$21,tasks!$A$2:$A$21,Q$1))/7)</f>
        <v>0</v>
      </c>
      <c r="Q147" s="19">
        <f>O147*(6+4/(P147/2+1))*MAXIFS(tasks!$C$2:$C$21,tasks!$A$2:$A$21,Q$1)/SUM(tasks!$C$2:$C$21)/10</f>
        <v>0</v>
      </c>
      <c r="R147" s="18">
        <f>MAXIFS(defense!$E$2:$E$3008,defense!$B$2:$B$3008,T$1,defense!$A$2:$A$3008,$A147)</f>
        <v>0</v>
      </c>
      <c r="S147" s="18">
        <f>MAX(0,MINUS(MINIFS(defense!$C$2:$C$3008,defense!$B$2:$B$3008,T$1,defense!$A$2:$A$3008,$A147),MAXIFS(tasks!$D$2:$D$21,tasks!$A$2:$A$21,T$1))/7)</f>
        <v>0</v>
      </c>
      <c r="T147" s="19">
        <f>R147*(6+4/(S147/2+1))*MAXIFS(tasks!$C$2:$C$21,tasks!$A$2:$A$21,T$1)/SUM(tasks!$C$2:$C$21)/10</f>
        <v>0</v>
      </c>
      <c r="U147" s="18">
        <f>MAXIFS(defense!$E$2:$E$3008,defense!$B$2:$B$3008,W$1,defense!$A$2:$A$3008,$A147)</f>
        <v>0</v>
      </c>
      <c r="V147" s="18">
        <f>MAX(0,MINUS(MINIFS(defense!$C$2:$C$3008,defense!$B$2:$B$3008,W$1,defense!$A$2:$A$3008,$A147),MAXIFS(tasks!$D$2:$D$21,tasks!$A$2:$A$21,W$1))/7)</f>
        <v>0</v>
      </c>
      <c r="W147" s="18">
        <f>U147*(6+4/(V147/2+1))*MAXIFS(tasks!$C$2:$C$21,tasks!$A$2:$A$21,W$1)/SUM(tasks!$C$2:$C$21)/10</f>
        <v>0</v>
      </c>
      <c r="X147" s="20">
        <f t="shared" si="1"/>
        <v>0</v>
      </c>
    </row>
    <row r="148">
      <c r="A148" s="5" t="s">
        <v>160</v>
      </c>
      <c r="B148" s="6" t="s">
        <v>152</v>
      </c>
      <c r="C148" s="18">
        <f>MAXIFS(defense!$E$2:$E$3008,defense!$B$2:$B$3008,E$1,defense!$A$2:$A$3008,$A148)</f>
        <v>100</v>
      </c>
      <c r="D148" s="18">
        <f>MAX(0,MINUS(MINIFS(defense!$C$2:$C$3008,defense!$B$2:$B$3008,E$1,defense!$A$2:$A$3008,$A148),MAXIFS(tasks!$D$2:$D$21,tasks!$A$2:$A$21,E$1))/7)</f>
        <v>0</v>
      </c>
      <c r="E148" s="19">
        <f>C148*(6+4/(D148/2+1))*MAXIFS(tasks!$C$2:$C$21,tasks!$A$2:$A$21,E$1)/SUM(tasks!$C$2:$C$21)/10</f>
        <v>14.28571429</v>
      </c>
      <c r="F148" s="18">
        <f>MAXIFS(defense!$E$2:$E$3008,defense!$B$2:$B$3008,H$1,defense!$A$2:$A$3008,$A148)</f>
        <v>100</v>
      </c>
      <c r="G148" s="18">
        <f>MAX(0,MINUS(MINIFS(defense!$C$2:$C$3008,defense!$B$2:$B$3008,H$1,defense!$A$2:$A$3008,$A148),MAXIFS(tasks!$D$2:$D$21,tasks!$A$2:$A$21,H$1))/7)</f>
        <v>0</v>
      </c>
      <c r="H148" s="19">
        <f>F148*(6+4/(G148/2+1))*MAXIFS(tasks!$C$2:$C$21,tasks!$A$2:$A$21,H$1)/SUM(tasks!$C$2:$C$21)/10</f>
        <v>14.28571429</v>
      </c>
      <c r="I148" s="18">
        <f>MAXIFS(defense!$E$2:$E$3008,defense!$B$2:$B$3008,K$1,defense!$A$2:$A$3008,$A148)</f>
        <v>0</v>
      </c>
      <c r="J148" s="18">
        <f>MAX(0,MINUS(MINIFS(defense!$C$2:$C$3008,defense!$B$2:$B$3008,K$1,defense!$A$2:$A$3008,$A148),MAXIFS(tasks!$D$2:$D$21,tasks!$A$2:$A$21,K$1))/7)</f>
        <v>0</v>
      </c>
      <c r="K148" s="19">
        <f>I148*(6+4/(J148/2+1))*MAXIFS(tasks!$C$2:$C$21,tasks!$A$2:$A$21,K$1)/SUM(tasks!$C$2:$C$21)/10</f>
        <v>0</v>
      </c>
      <c r="L148" s="18">
        <f>MAXIFS(defense!$E$2:$E$3008,defense!$B$2:$B$3008,N$1,defense!$A$2:$A$3008,$A148)</f>
        <v>0</v>
      </c>
      <c r="M148" s="18">
        <f>MAX(0,MINUS(MINIFS(defense!$C$2:$C$3008,defense!$B$2:$B$3008,N$1,defense!$A$2:$A$3008,$A148),MAXIFS(tasks!$D$2:$D$21,tasks!$A$2:$A$21,N$1))/7)</f>
        <v>0</v>
      </c>
      <c r="N148" s="19">
        <f>L148*(6+4/(M148/2+1))*MAXIFS(tasks!$C$2:$C$21,tasks!$A$2:$A$21,N$1)/SUM(tasks!$C$2:$C$21)/10</f>
        <v>0</v>
      </c>
      <c r="O148" s="18">
        <f>MAXIFS(defense!$E$2:$E$3008,defense!$B$2:$B$3008,Q$1,defense!$A$2:$A$3008,$A148)</f>
        <v>0</v>
      </c>
      <c r="P148" s="18">
        <f>MAX(0,MINUS(MINIFS(defense!$C$2:$C$3008,defense!$B$2:$B$3008,Q$1,defense!$A$2:$A$3008,$A148),MAXIFS(tasks!$D$2:$D$21,tasks!$A$2:$A$21,Q$1))/7)</f>
        <v>0</v>
      </c>
      <c r="Q148" s="19">
        <f>O148*(6+4/(P148/2+1))*MAXIFS(tasks!$C$2:$C$21,tasks!$A$2:$A$21,Q$1)/SUM(tasks!$C$2:$C$21)/10</f>
        <v>0</v>
      </c>
      <c r="R148" s="18">
        <f>MAXIFS(defense!$E$2:$E$3008,defense!$B$2:$B$3008,T$1,defense!$A$2:$A$3008,$A148)</f>
        <v>0</v>
      </c>
      <c r="S148" s="18">
        <f>MAX(0,MINUS(MINIFS(defense!$C$2:$C$3008,defense!$B$2:$B$3008,T$1,defense!$A$2:$A$3008,$A148),MAXIFS(tasks!$D$2:$D$21,tasks!$A$2:$A$21,T$1))/7)</f>
        <v>0</v>
      </c>
      <c r="T148" s="19">
        <f>R148*(6+4/(S148/2+1))*MAXIFS(tasks!$C$2:$C$21,tasks!$A$2:$A$21,T$1)/SUM(tasks!$C$2:$C$21)/10</f>
        <v>0</v>
      </c>
      <c r="U148" s="18">
        <f>MAXIFS(defense!$E$2:$E$3008,defense!$B$2:$B$3008,W$1,defense!$A$2:$A$3008,$A148)</f>
        <v>0</v>
      </c>
      <c r="V148" s="18">
        <f>MAX(0,MINUS(MINIFS(defense!$C$2:$C$3008,defense!$B$2:$B$3008,W$1,defense!$A$2:$A$3008,$A148),MAXIFS(tasks!$D$2:$D$21,tasks!$A$2:$A$21,W$1))/7)</f>
        <v>0</v>
      </c>
      <c r="W148" s="18">
        <f>U148*(6+4/(V148/2+1))*MAXIFS(tasks!$C$2:$C$21,tasks!$A$2:$A$21,W$1)/SUM(tasks!$C$2:$C$21)/10</f>
        <v>0</v>
      </c>
      <c r="X148" s="20">
        <f t="shared" si="1"/>
        <v>28.57142857</v>
      </c>
    </row>
    <row r="149">
      <c r="A149" s="5" t="s">
        <v>161</v>
      </c>
      <c r="B149" s="6" t="s">
        <v>152</v>
      </c>
      <c r="C149" s="18">
        <f>MAXIFS(defense!$E$2:$E$3008,defense!$B$2:$B$3008,E$1,defense!$A$2:$A$3008,$A149)</f>
        <v>0</v>
      </c>
      <c r="D149" s="18">
        <f>MAX(0,MINUS(MINIFS(defense!$C$2:$C$3008,defense!$B$2:$B$3008,E$1,defense!$A$2:$A$3008,$A149),MAXIFS(tasks!$D$2:$D$21,tasks!$A$2:$A$21,E$1))/7)</f>
        <v>0</v>
      </c>
      <c r="E149" s="19">
        <f>C149*(6+4/(D149/2+1))*MAXIFS(tasks!$C$2:$C$21,tasks!$A$2:$A$21,E$1)/SUM(tasks!$C$2:$C$21)/10</f>
        <v>0</v>
      </c>
      <c r="F149" s="18">
        <f>MAXIFS(defense!$E$2:$E$3008,defense!$B$2:$B$3008,H$1,defense!$A$2:$A$3008,$A149)</f>
        <v>0</v>
      </c>
      <c r="G149" s="18">
        <f>MAX(0,MINUS(MINIFS(defense!$C$2:$C$3008,defense!$B$2:$B$3008,H$1,defense!$A$2:$A$3008,$A149),MAXIFS(tasks!$D$2:$D$21,tasks!$A$2:$A$21,H$1))/7)</f>
        <v>0</v>
      </c>
      <c r="H149" s="19">
        <f>F149*(6+4/(G149/2+1))*MAXIFS(tasks!$C$2:$C$21,tasks!$A$2:$A$21,H$1)/SUM(tasks!$C$2:$C$21)/10</f>
        <v>0</v>
      </c>
      <c r="I149" s="18">
        <f>MAXIFS(defense!$E$2:$E$3008,defense!$B$2:$B$3008,K$1,defense!$A$2:$A$3008,$A149)</f>
        <v>0</v>
      </c>
      <c r="J149" s="18">
        <f>MAX(0,MINUS(MINIFS(defense!$C$2:$C$3008,defense!$B$2:$B$3008,K$1,defense!$A$2:$A$3008,$A149),MAXIFS(tasks!$D$2:$D$21,tasks!$A$2:$A$21,K$1))/7)</f>
        <v>0</v>
      </c>
      <c r="K149" s="19">
        <f>I149*(6+4/(J149/2+1))*MAXIFS(tasks!$C$2:$C$21,tasks!$A$2:$A$21,K$1)/SUM(tasks!$C$2:$C$21)/10</f>
        <v>0</v>
      </c>
      <c r="L149" s="18">
        <f>MAXIFS(defense!$E$2:$E$3008,defense!$B$2:$B$3008,N$1,defense!$A$2:$A$3008,$A149)</f>
        <v>0</v>
      </c>
      <c r="M149" s="18">
        <f>MAX(0,MINUS(MINIFS(defense!$C$2:$C$3008,defense!$B$2:$B$3008,N$1,defense!$A$2:$A$3008,$A149),MAXIFS(tasks!$D$2:$D$21,tasks!$A$2:$A$21,N$1))/7)</f>
        <v>0</v>
      </c>
      <c r="N149" s="19">
        <f>L149*(6+4/(M149/2+1))*MAXIFS(tasks!$C$2:$C$21,tasks!$A$2:$A$21,N$1)/SUM(tasks!$C$2:$C$21)/10</f>
        <v>0</v>
      </c>
      <c r="O149" s="18">
        <f>MAXIFS(defense!$E$2:$E$3008,defense!$B$2:$B$3008,Q$1,defense!$A$2:$A$3008,$A149)</f>
        <v>0</v>
      </c>
      <c r="P149" s="18">
        <f>MAX(0,MINUS(MINIFS(defense!$C$2:$C$3008,defense!$B$2:$B$3008,Q$1,defense!$A$2:$A$3008,$A149),MAXIFS(tasks!$D$2:$D$21,tasks!$A$2:$A$21,Q$1))/7)</f>
        <v>0</v>
      </c>
      <c r="Q149" s="19">
        <f>O149*(6+4/(P149/2+1))*MAXIFS(tasks!$C$2:$C$21,tasks!$A$2:$A$21,Q$1)/SUM(tasks!$C$2:$C$21)/10</f>
        <v>0</v>
      </c>
      <c r="R149" s="18">
        <f>MAXIFS(defense!$E$2:$E$3008,defense!$B$2:$B$3008,T$1,defense!$A$2:$A$3008,$A149)</f>
        <v>0</v>
      </c>
      <c r="S149" s="18">
        <f>MAX(0,MINUS(MINIFS(defense!$C$2:$C$3008,defense!$B$2:$B$3008,T$1,defense!$A$2:$A$3008,$A149),MAXIFS(tasks!$D$2:$D$21,tasks!$A$2:$A$21,T$1))/7)</f>
        <v>0</v>
      </c>
      <c r="T149" s="19">
        <f>R149*(6+4/(S149/2+1))*MAXIFS(tasks!$C$2:$C$21,tasks!$A$2:$A$21,T$1)/SUM(tasks!$C$2:$C$21)/10</f>
        <v>0</v>
      </c>
      <c r="U149" s="18">
        <f>MAXIFS(defense!$E$2:$E$3008,defense!$B$2:$B$3008,W$1,defense!$A$2:$A$3008,$A149)</f>
        <v>0</v>
      </c>
      <c r="V149" s="18">
        <f>MAX(0,MINUS(MINIFS(defense!$C$2:$C$3008,defense!$B$2:$B$3008,W$1,defense!$A$2:$A$3008,$A149),MAXIFS(tasks!$D$2:$D$21,tasks!$A$2:$A$21,W$1))/7)</f>
        <v>0</v>
      </c>
      <c r="W149" s="18">
        <f>U149*(6+4/(V149/2+1))*MAXIFS(tasks!$C$2:$C$21,tasks!$A$2:$A$21,W$1)/SUM(tasks!$C$2:$C$21)/10</f>
        <v>0</v>
      </c>
      <c r="X149" s="20">
        <f t="shared" si="1"/>
        <v>0</v>
      </c>
    </row>
    <row r="150">
      <c r="A150" s="5" t="s">
        <v>162</v>
      </c>
      <c r="B150" s="6" t="s">
        <v>152</v>
      </c>
      <c r="C150" s="18">
        <f>MAXIFS(defense!$E$2:$E$3008,defense!$B$2:$B$3008,E$1,defense!$A$2:$A$3008,$A150)</f>
        <v>75</v>
      </c>
      <c r="D150" s="18">
        <f>MAX(0,MINUS(MINIFS(defense!$C$2:$C$3008,defense!$B$2:$B$3008,E$1,defense!$A$2:$A$3008,$A150),MAXIFS(tasks!$D$2:$D$21,tasks!$A$2:$A$21,E$1))/7)</f>
        <v>0</v>
      </c>
      <c r="E150" s="19">
        <f>C150*(6+4/(D150/2+1))*MAXIFS(tasks!$C$2:$C$21,tasks!$A$2:$A$21,E$1)/SUM(tasks!$C$2:$C$21)/10</f>
        <v>10.71428571</v>
      </c>
      <c r="F150" s="18">
        <f>MAXIFS(defense!$E$2:$E$3008,defense!$B$2:$B$3008,H$1,defense!$A$2:$A$3008,$A150)</f>
        <v>0</v>
      </c>
      <c r="G150" s="18">
        <f>MAX(0,MINUS(MINIFS(defense!$C$2:$C$3008,defense!$B$2:$B$3008,H$1,defense!$A$2:$A$3008,$A150),MAXIFS(tasks!$D$2:$D$21,tasks!$A$2:$A$21,H$1))/7)</f>
        <v>0</v>
      </c>
      <c r="H150" s="19">
        <f>F150*(6+4/(G150/2+1))*MAXIFS(tasks!$C$2:$C$21,tasks!$A$2:$A$21,H$1)/SUM(tasks!$C$2:$C$21)/10</f>
        <v>0</v>
      </c>
      <c r="I150" s="18">
        <f>MAXIFS(defense!$E$2:$E$3008,defense!$B$2:$B$3008,K$1,defense!$A$2:$A$3008,$A150)</f>
        <v>0</v>
      </c>
      <c r="J150" s="18">
        <f>MAX(0,MINUS(MINIFS(defense!$C$2:$C$3008,defense!$B$2:$B$3008,K$1,defense!$A$2:$A$3008,$A150),MAXIFS(tasks!$D$2:$D$21,tasks!$A$2:$A$21,K$1))/7)</f>
        <v>0</v>
      </c>
      <c r="K150" s="19">
        <f>I150*(6+4/(J150/2+1))*MAXIFS(tasks!$C$2:$C$21,tasks!$A$2:$A$21,K$1)/SUM(tasks!$C$2:$C$21)/10</f>
        <v>0</v>
      </c>
      <c r="L150" s="18">
        <f>MAXIFS(defense!$E$2:$E$3008,defense!$B$2:$B$3008,N$1,defense!$A$2:$A$3008,$A150)</f>
        <v>0</v>
      </c>
      <c r="M150" s="18">
        <f>MAX(0,MINUS(MINIFS(defense!$C$2:$C$3008,defense!$B$2:$B$3008,N$1,defense!$A$2:$A$3008,$A150),MAXIFS(tasks!$D$2:$D$21,tasks!$A$2:$A$21,N$1))/7)</f>
        <v>0</v>
      </c>
      <c r="N150" s="19">
        <f>L150*(6+4/(M150/2+1))*MAXIFS(tasks!$C$2:$C$21,tasks!$A$2:$A$21,N$1)/SUM(tasks!$C$2:$C$21)/10</f>
        <v>0</v>
      </c>
      <c r="O150" s="18">
        <f>MAXIFS(defense!$E$2:$E$3008,defense!$B$2:$B$3008,Q$1,defense!$A$2:$A$3008,$A150)</f>
        <v>0</v>
      </c>
      <c r="P150" s="18">
        <f>MAX(0,MINUS(MINIFS(defense!$C$2:$C$3008,defense!$B$2:$B$3008,Q$1,defense!$A$2:$A$3008,$A150),MAXIFS(tasks!$D$2:$D$21,tasks!$A$2:$A$21,Q$1))/7)</f>
        <v>0</v>
      </c>
      <c r="Q150" s="19">
        <f>O150*(6+4/(P150/2+1))*MAXIFS(tasks!$C$2:$C$21,tasks!$A$2:$A$21,Q$1)/SUM(tasks!$C$2:$C$21)/10</f>
        <v>0</v>
      </c>
      <c r="R150" s="18">
        <f>MAXIFS(defense!$E$2:$E$3008,defense!$B$2:$B$3008,T$1,defense!$A$2:$A$3008,$A150)</f>
        <v>0</v>
      </c>
      <c r="S150" s="18">
        <f>MAX(0,MINUS(MINIFS(defense!$C$2:$C$3008,defense!$B$2:$B$3008,T$1,defense!$A$2:$A$3008,$A150),MAXIFS(tasks!$D$2:$D$21,tasks!$A$2:$A$21,T$1))/7)</f>
        <v>0</v>
      </c>
      <c r="T150" s="19">
        <f>R150*(6+4/(S150/2+1))*MAXIFS(tasks!$C$2:$C$21,tasks!$A$2:$A$21,T$1)/SUM(tasks!$C$2:$C$21)/10</f>
        <v>0</v>
      </c>
      <c r="U150" s="18">
        <f>MAXIFS(defense!$E$2:$E$3008,defense!$B$2:$B$3008,W$1,defense!$A$2:$A$3008,$A150)</f>
        <v>0</v>
      </c>
      <c r="V150" s="18">
        <f>MAX(0,MINUS(MINIFS(defense!$C$2:$C$3008,defense!$B$2:$B$3008,W$1,defense!$A$2:$A$3008,$A150),MAXIFS(tasks!$D$2:$D$21,tasks!$A$2:$A$21,W$1))/7)</f>
        <v>0</v>
      </c>
      <c r="W150" s="18">
        <f>U150*(6+4/(V150/2+1))*MAXIFS(tasks!$C$2:$C$21,tasks!$A$2:$A$21,W$1)/SUM(tasks!$C$2:$C$21)/10</f>
        <v>0</v>
      </c>
      <c r="X150" s="20">
        <f t="shared" si="1"/>
        <v>10.71428571</v>
      </c>
    </row>
    <row r="151">
      <c r="A151" s="5" t="s">
        <v>163</v>
      </c>
      <c r="B151" s="6" t="s">
        <v>152</v>
      </c>
      <c r="C151" s="18">
        <f>MAXIFS(defense!$E$2:$E$3008,defense!$B$2:$B$3008,E$1,defense!$A$2:$A$3008,$A151)</f>
        <v>100</v>
      </c>
      <c r="D151" s="18">
        <f>MAX(0,MINUS(MINIFS(defense!$C$2:$C$3008,defense!$B$2:$B$3008,E$1,defense!$A$2:$A$3008,$A151),MAXIFS(tasks!$D$2:$D$21,tasks!$A$2:$A$21,E$1))/7)</f>
        <v>0</v>
      </c>
      <c r="E151" s="19">
        <f>C151*(6+4/(D151/2+1))*MAXIFS(tasks!$C$2:$C$21,tasks!$A$2:$A$21,E$1)/SUM(tasks!$C$2:$C$21)/10</f>
        <v>14.28571429</v>
      </c>
      <c r="F151" s="18">
        <f>MAXIFS(defense!$E$2:$E$3008,defense!$B$2:$B$3008,H$1,defense!$A$2:$A$3008,$A151)</f>
        <v>0</v>
      </c>
      <c r="G151" s="18">
        <f>MAX(0,MINUS(MINIFS(defense!$C$2:$C$3008,defense!$B$2:$B$3008,H$1,defense!$A$2:$A$3008,$A151),MAXIFS(tasks!$D$2:$D$21,tasks!$A$2:$A$21,H$1))/7)</f>
        <v>0</v>
      </c>
      <c r="H151" s="19">
        <f>F151*(6+4/(G151/2+1))*MAXIFS(tasks!$C$2:$C$21,tasks!$A$2:$A$21,H$1)/SUM(tasks!$C$2:$C$21)/10</f>
        <v>0</v>
      </c>
      <c r="I151" s="18">
        <f>MAXIFS(defense!$E$2:$E$3008,defense!$B$2:$B$3008,K$1,defense!$A$2:$A$3008,$A151)</f>
        <v>0</v>
      </c>
      <c r="J151" s="18">
        <f>MAX(0,MINUS(MINIFS(defense!$C$2:$C$3008,defense!$B$2:$B$3008,K$1,defense!$A$2:$A$3008,$A151),MAXIFS(tasks!$D$2:$D$21,tasks!$A$2:$A$21,K$1))/7)</f>
        <v>0</v>
      </c>
      <c r="K151" s="19">
        <f>I151*(6+4/(J151/2+1))*MAXIFS(tasks!$C$2:$C$21,tasks!$A$2:$A$21,K$1)/SUM(tasks!$C$2:$C$21)/10</f>
        <v>0</v>
      </c>
      <c r="L151" s="18">
        <f>MAXIFS(defense!$E$2:$E$3008,defense!$B$2:$B$3008,N$1,defense!$A$2:$A$3008,$A151)</f>
        <v>0</v>
      </c>
      <c r="M151" s="18">
        <f>MAX(0,MINUS(MINIFS(defense!$C$2:$C$3008,defense!$B$2:$B$3008,N$1,defense!$A$2:$A$3008,$A151),MAXIFS(tasks!$D$2:$D$21,tasks!$A$2:$A$21,N$1))/7)</f>
        <v>0</v>
      </c>
      <c r="N151" s="19">
        <f>L151*(6+4/(M151/2+1))*MAXIFS(tasks!$C$2:$C$21,tasks!$A$2:$A$21,N$1)/SUM(tasks!$C$2:$C$21)/10</f>
        <v>0</v>
      </c>
      <c r="O151" s="18">
        <f>MAXIFS(defense!$E$2:$E$3008,defense!$B$2:$B$3008,Q$1,defense!$A$2:$A$3008,$A151)</f>
        <v>0</v>
      </c>
      <c r="P151" s="18">
        <f>MAX(0,MINUS(MINIFS(defense!$C$2:$C$3008,defense!$B$2:$B$3008,Q$1,defense!$A$2:$A$3008,$A151),MAXIFS(tasks!$D$2:$D$21,tasks!$A$2:$A$21,Q$1))/7)</f>
        <v>0</v>
      </c>
      <c r="Q151" s="19">
        <f>O151*(6+4/(P151/2+1))*MAXIFS(tasks!$C$2:$C$21,tasks!$A$2:$A$21,Q$1)/SUM(tasks!$C$2:$C$21)/10</f>
        <v>0</v>
      </c>
      <c r="R151" s="18">
        <f>MAXIFS(defense!$E$2:$E$3008,defense!$B$2:$B$3008,T$1,defense!$A$2:$A$3008,$A151)</f>
        <v>0</v>
      </c>
      <c r="S151" s="18">
        <f>MAX(0,MINUS(MINIFS(defense!$C$2:$C$3008,defense!$B$2:$B$3008,T$1,defense!$A$2:$A$3008,$A151),MAXIFS(tasks!$D$2:$D$21,tasks!$A$2:$A$21,T$1))/7)</f>
        <v>0</v>
      </c>
      <c r="T151" s="19">
        <f>R151*(6+4/(S151/2+1))*MAXIFS(tasks!$C$2:$C$21,tasks!$A$2:$A$21,T$1)/SUM(tasks!$C$2:$C$21)/10</f>
        <v>0</v>
      </c>
      <c r="U151" s="18">
        <f>MAXIFS(defense!$E$2:$E$3008,defense!$B$2:$B$3008,W$1,defense!$A$2:$A$3008,$A151)</f>
        <v>0</v>
      </c>
      <c r="V151" s="18">
        <f>MAX(0,MINUS(MINIFS(defense!$C$2:$C$3008,defense!$B$2:$B$3008,W$1,defense!$A$2:$A$3008,$A151),MAXIFS(tasks!$D$2:$D$21,tasks!$A$2:$A$21,W$1))/7)</f>
        <v>0</v>
      </c>
      <c r="W151" s="18">
        <f>U151*(6+4/(V151/2+1))*MAXIFS(tasks!$C$2:$C$21,tasks!$A$2:$A$21,W$1)/SUM(tasks!$C$2:$C$21)/10</f>
        <v>0</v>
      </c>
      <c r="X151" s="20">
        <f t="shared" si="1"/>
        <v>14.28571429</v>
      </c>
    </row>
    <row r="152">
      <c r="A152" s="5" t="s">
        <v>164</v>
      </c>
      <c r="B152" s="6" t="s">
        <v>152</v>
      </c>
      <c r="C152" s="18">
        <f>MAXIFS(defense!$E$2:$E$3008,defense!$B$2:$B$3008,E$1,defense!$A$2:$A$3008,$A152)</f>
        <v>90</v>
      </c>
      <c r="D152" s="18">
        <f>MAX(0,MINUS(MINIFS(defense!$C$2:$C$3008,defense!$B$2:$B$3008,E$1,defense!$A$2:$A$3008,$A152),MAXIFS(tasks!$D$2:$D$21,tasks!$A$2:$A$21,E$1))/7)</f>
        <v>0</v>
      </c>
      <c r="E152" s="19">
        <f>C152*(6+4/(D152/2+1))*MAXIFS(tasks!$C$2:$C$21,tasks!$A$2:$A$21,E$1)/SUM(tasks!$C$2:$C$21)/10</f>
        <v>12.85714286</v>
      </c>
      <c r="F152" s="18">
        <f>MAXIFS(defense!$E$2:$E$3008,defense!$B$2:$B$3008,H$1,defense!$A$2:$A$3008,$A152)</f>
        <v>0</v>
      </c>
      <c r="G152" s="18">
        <f>MAX(0,MINUS(MINIFS(defense!$C$2:$C$3008,defense!$B$2:$B$3008,H$1,defense!$A$2:$A$3008,$A152),MAXIFS(tasks!$D$2:$D$21,tasks!$A$2:$A$21,H$1))/7)</f>
        <v>0</v>
      </c>
      <c r="H152" s="19">
        <f>F152*(6+4/(G152/2+1))*MAXIFS(tasks!$C$2:$C$21,tasks!$A$2:$A$21,H$1)/SUM(tasks!$C$2:$C$21)/10</f>
        <v>0</v>
      </c>
      <c r="I152" s="18">
        <f>MAXIFS(defense!$E$2:$E$3008,defense!$B$2:$B$3008,K$1,defense!$A$2:$A$3008,$A152)</f>
        <v>0</v>
      </c>
      <c r="J152" s="18">
        <f>MAX(0,MINUS(MINIFS(defense!$C$2:$C$3008,defense!$B$2:$B$3008,K$1,defense!$A$2:$A$3008,$A152),MAXIFS(tasks!$D$2:$D$21,tasks!$A$2:$A$21,K$1))/7)</f>
        <v>0</v>
      </c>
      <c r="K152" s="19">
        <f>I152*(6+4/(J152/2+1))*MAXIFS(tasks!$C$2:$C$21,tasks!$A$2:$A$21,K$1)/SUM(tasks!$C$2:$C$21)/10</f>
        <v>0</v>
      </c>
      <c r="L152" s="18">
        <f>MAXIFS(defense!$E$2:$E$3008,defense!$B$2:$B$3008,N$1,defense!$A$2:$A$3008,$A152)</f>
        <v>0</v>
      </c>
      <c r="M152" s="18">
        <f>MAX(0,MINUS(MINIFS(defense!$C$2:$C$3008,defense!$B$2:$B$3008,N$1,defense!$A$2:$A$3008,$A152),MAXIFS(tasks!$D$2:$D$21,tasks!$A$2:$A$21,N$1))/7)</f>
        <v>0</v>
      </c>
      <c r="N152" s="19">
        <f>L152*(6+4/(M152/2+1))*MAXIFS(tasks!$C$2:$C$21,tasks!$A$2:$A$21,N$1)/SUM(tasks!$C$2:$C$21)/10</f>
        <v>0</v>
      </c>
      <c r="O152" s="18">
        <f>MAXIFS(defense!$E$2:$E$3008,defense!$B$2:$B$3008,Q$1,defense!$A$2:$A$3008,$A152)</f>
        <v>0</v>
      </c>
      <c r="P152" s="18">
        <f>MAX(0,MINUS(MINIFS(defense!$C$2:$C$3008,defense!$B$2:$B$3008,Q$1,defense!$A$2:$A$3008,$A152),MAXIFS(tasks!$D$2:$D$21,tasks!$A$2:$A$21,Q$1))/7)</f>
        <v>0</v>
      </c>
      <c r="Q152" s="19">
        <f>O152*(6+4/(P152/2+1))*MAXIFS(tasks!$C$2:$C$21,tasks!$A$2:$A$21,Q$1)/SUM(tasks!$C$2:$C$21)/10</f>
        <v>0</v>
      </c>
      <c r="R152" s="18">
        <f>MAXIFS(defense!$E$2:$E$3008,defense!$B$2:$B$3008,T$1,defense!$A$2:$A$3008,$A152)</f>
        <v>0</v>
      </c>
      <c r="S152" s="18">
        <f>MAX(0,MINUS(MINIFS(defense!$C$2:$C$3008,defense!$B$2:$B$3008,T$1,defense!$A$2:$A$3008,$A152),MAXIFS(tasks!$D$2:$D$21,tasks!$A$2:$A$21,T$1))/7)</f>
        <v>0</v>
      </c>
      <c r="T152" s="19">
        <f>R152*(6+4/(S152/2+1))*MAXIFS(tasks!$C$2:$C$21,tasks!$A$2:$A$21,T$1)/SUM(tasks!$C$2:$C$21)/10</f>
        <v>0</v>
      </c>
      <c r="U152" s="18">
        <f>MAXIFS(defense!$E$2:$E$3008,defense!$B$2:$B$3008,W$1,defense!$A$2:$A$3008,$A152)</f>
        <v>0</v>
      </c>
      <c r="V152" s="18">
        <f>MAX(0,MINUS(MINIFS(defense!$C$2:$C$3008,defense!$B$2:$B$3008,W$1,defense!$A$2:$A$3008,$A152),MAXIFS(tasks!$D$2:$D$21,tasks!$A$2:$A$21,W$1))/7)</f>
        <v>0</v>
      </c>
      <c r="W152" s="18">
        <f>U152*(6+4/(V152/2+1))*MAXIFS(tasks!$C$2:$C$21,tasks!$A$2:$A$21,W$1)/SUM(tasks!$C$2:$C$21)/10</f>
        <v>0</v>
      </c>
      <c r="X152" s="20">
        <f t="shared" si="1"/>
        <v>12.85714286</v>
      </c>
    </row>
    <row r="153">
      <c r="A153" s="5" t="s">
        <v>165</v>
      </c>
      <c r="B153" s="6" t="s">
        <v>152</v>
      </c>
      <c r="C153" s="18">
        <f>MAXIFS(defense!$E$2:$E$3008,defense!$B$2:$B$3008,E$1,defense!$A$2:$A$3008,$A153)</f>
        <v>0</v>
      </c>
      <c r="D153" s="18">
        <f>MAX(0,MINUS(MINIFS(defense!$C$2:$C$3008,defense!$B$2:$B$3008,E$1,defense!$A$2:$A$3008,$A153),MAXIFS(tasks!$D$2:$D$21,tasks!$A$2:$A$21,E$1))/7)</f>
        <v>0</v>
      </c>
      <c r="E153" s="19">
        <f>C153*(6+4/(D153/2+1))*MAXIFS(tasks!$C$2:$C$21,tasks!$A$2:$A$21,E$1)/SUM(tasks!$C$2:$C$21)/10</f>
        <v>0</v>
      </c>
      <c r="F153" s="18">
        <f>MAXIFS(defense!$E$2:$E$3008,defense!$B$2:$B$3008,H$1,defense!$A$2:$A$3008,$A153)</f>
        <v>0</v>
      </c>
      <c r="G153" s="18">
        <f>MAX(0,MINUS(MINIFS(defense!$C$2:$C$3008,defense!$B$2:$B$3008,H$1,defense!$A$2:$A$3008,$A153),MAXIFS(tasks!$D$2:$D$21,tasks!$A$2:$A$21,H$1))/7)</f>
        <v>0</v>
      </c>
      <c r="H153" s="19">
        <f>F153*(6+4/(G153/2+1))*MAXIFS(tasks!$C$2:$C$21,tasks!$A$2:$A$21,H$1)/SUM(tasks!$C$2:$C$21)/10</f>
        <v>0</v>
      </c>
      <c r="I153" s="18">
        <f>MAXIFS(defense!$E$2:$E$3008,defense!$B$2:$B$3008,K$1,defense!$A$2:$A$3008,$A153)</f>
        <v>0</v>
      </c>
      <c r="J153" s="18">
        <f>MAX(0,MINUS(MINIFS(defense!$C$2:$C$3008,defense!$B$2:$B$3008,K$1,defense!$A$2:$A$3008,$A153),MAXIFS(tasks!$D$2:$D$21,tasks!$A$2:$A$21,K$1))/7)</f>
        <v>0</v>
      </c>
      <c r="K153" s="19">
        <f>I153*(6+4/(J153/2+1))*MAXIFS(tasks!$C$2:$C$21,tasks!$A$2:$A$21,K$1)/SUM(tasks!$C$2:$C$21)/10</f>
        <v>0</v>
      </c>
      <c r="L153" s="18">
        <f>MAXIFS(defense!$E$2:$E$3008,defense!$B$2:$B$3008,N$1,defense!$A$2:$A$3008,$A153)</f>
        <v>0</v>
      </c>
      <c r="M153" s="18">
        <f>MAX(0,MINUS(MINIFS(defense!$C$2:$C$3008,defense!$B$2:$B$3008,N$1,defense!$A$2:$A$3008,$A153),MAXIFS(tasks!$D$2:$D$21,tasks!$A$2:$A$21,N$1))/7)</f>
        <v>0</v>
      </c>
      <c r="N153" s="19">
        <f>L153*(6+4/(M153/2+1))*MAXIFS(tasks!$C$2:$C$21,tasks!$A$2:$A$21,N$1)/SUM(tasks!$C$2:$C$21)/10</f>
        <v>0</v>
      </c>
      <c r="O153" s="18">
        <f>MAXIFS(defense!$E$2:$E$3008,defense!$B$2:$B$3008,Q$1,defense!$A$2:$A$3008,$A153)</f>
        <v>0</v>
      </c>
      <c r="P153" s="18">
        <f>MAX(0,MINUS(MINIFS(defense!$C$2:$C$3008,defense!$B$2:$B$3008,Q$1,defense!$A$2:$A$3008,$A153),MAXIFS(tasks!$D$2:$D$21,tasks!$A$2:$A$21,Q$1))/7)</f>
        <v>0</v>
      </c>
      <c r="Q153" s="19">
        <f>O153*(6+4/(P153/2+1))*MAXIFS(tasks!$C$2:$C$21,tasks!$A$2:$A$21,Q$1)/SUM(tasks!$C$2:$C$21)/10</f>
        <v>0</v>
      </c>
      <c r="R153" s="18">
        <f>MAXIFS(defense!$E$2:$E$3008,defense!$B$2:$B$3008,T$1,defense!$A$2:$A$3008,$A153)</f>
        <v>0</v>
      </c>
      <c r="S153" s="18">
        <f>MAX(0,MINUS(MINIFS(defense!$C$2:$C$3008,defense!$B$2:$B$3008,T$1,defense!$A$2:$A$3008,$A153),MAXIFS(tasks!$D$2:$D$21,tasks!$A$2:$A$21,T$1))/7)</f>
        <v>0</v>
      </c>
      <c r="T153" s="19">
        <f>R153*(6+4/(S153/2+1))*MAXIFS(tasks!$C$2:$C$21,tasks!$A$2:$A$21,T$1)/SUM(tasks!$C$2:$C$21)/10</f>
        <v>0</v>
      </c>
      <c r="U153" s="18">
        <f>MAXIFS(defense!$E$2:$E$3008,defense!$B$2:$B$3008,W$1,defense!$A$2:$A$3008,$A153)</f>
        <v>0</v>
      </c>
      <c r="V153" s="18">
        <f>MAX(0,MINUS(MINIFS(defense!$C$2:$C$3008,defense!$B$2:$B$3008,W$1,defense!$A$2:$A$3008,$A153),MAXIFS(tasks!$D$2:$D$21,tasks!$A$2:$A$21,W$1))/7)</f>
        <v>0</v>
      </c>
      <c r="W153" s="18">
        <f>U153*(6+4/(V153/2+1))*MAXIFS(tasks!$C$2:$C$21,tasks!$A$2:$A$21,W$1)/SUM(tasks!$C$2:$C$21)/10</f>
        <v>0</v>
      </c>
      <c r="X153" s="20">
        <f t="shared" si="1"/>
        <v>0</v>
      </c>
    </row>
    <row r="154">
      <c r="A154" s="5" t="s">
        <v>166</v>
      </c>
      <c r="B154" s="6" t="s">
        <v>152</v>
      </c>
      <c r="C154" s="18">
        <f>MAXIFS(defense!$E$2:$E$3008,defense!$B$2:$B$3008,E$1,defense!$A$2:$A$3008,$A154)</f>
        <v>0</v>
      </c>
      <c r="D154" s="18">
        <f>MAX(0,MINUS(MINIFS(defense!$C$2:$C$3008,defense!$B$2:$B$3008,E$1,defense!$A$2:$A$3008,$A154),MAXIFS(tasks!$D$2:$D$21,tasks!$A$2:$A$21,E$1))/7)</f>
        <v>0</v>
      </c>
      <c r="E154" s="19">
        <f>C154*(6+4/(D154/2+1))*MAXIFS(tasks!$C$2:$C$21,tasks!$A$2:$A$21,E$1)/SUM(tasks!$C$2:$C$21)/10</f>
        <v>0</v>
      </c>
      <c r="F154" s="18">
        <f>MAXIFS(defense!$E$2:$E$3008,defense!$B$2:$B$3008,H$1,defense!$A$2:$A$3008,$A154)</f>
        <v>0</v>
      </c>
      <c r="G154" s="18">
        <f>MAX(0,MINUS(MINIFS(defense!$C$2:$C$3008,defense!$B$2:$B$3008,H$1,defense!$A$2:$A$3008,$A154),MAXIFS(tasks!$D$2:$D$21,tasks!$A$2:$A$21,H$1))/7)</f>
        <v>0</v>
      </c>
      <c r="H154" s="19">
        <f>F154*(6+4/(G154/2+1))*MAXIFS(tasks!$C$2:$C$21,tasks!$A$2:$A$21,H$1)/SUM(tasks!$C$2:$C$21)/10</f>
        <v>0</v>
      </c>
      <c r="I154" s="18">
        <f>MAXIFS(defense!$E$2:$E$3008,defense!$B$2:$B$3008,K$1,defense!$A$2:$A$3008,$A154)</f>
        <v>0</v>
      </c>
      <c r="J154" s="18">
        <f>MAX(0,MINUS(MINIFS(defense!$C$2:$C$3008,defense!$B$2:$B$3008,K$1,defense!$A$2:$A$3008,$A154),MAXIFS(tasks!$D$2:$D$21,tasks!$A$2:$A$21,K$1))/7)</f>
        <v>0</v>
      </c>
      <c r="K154" s="19">
        <f>I154*(6+4/(J154/2+1))*MAXIFS(tasks!$C$2:$C$21,tasks!$A$2:$A$21,K$1)/SUM(tasks!$C$2:$C$21)/10</f>
        <v>0</v>
      </c>
      <c r="L154" s="18">
        <f>MAXIFS(defense!$E$2:$E$3008,defense!$B$2:$B$3008,N$1,defense!$A$2:$A$3008,$A154)</f>
        <v>0</v>
      </c>
      <c r="M154" s="18">
        <f>MAX(0,MINUS(MINIFS(defense!$C$2:$C$3008,defense!$B$2:$B$3008,N$1,defense!$A$2:$A$3008,$A154),MAXIFS(tasks!$D$2:$D$21,tasks!$A$2:$A$21,N$1))/7)</f>
        <v>0</v>
      </c>
      <c r="N154" s="19">
        <f>L154*(6+4/(M154/2+1))*MAXIFS(tasks!$C$2:$C$21,tasks!$A$2:$A$21,N$1)/SUM(tasks!$C$2:$C$21)/10</f>
        <v>0</v>
      </c>
      <c r="O154" s="18">
        <f>MAXIFS(defense!$E$2:$E$3008,defense!$B$2:$B$3008,Q$1,defense!$A$2:$A$3008,$A154)</f>
        <v>0</v>
      </c>
      <c r="P154" s="18">
        <f>MAX(0,MINUS(MINIFS(defense!$C$2:$C$3008,defense!$B$2:$B$3008,Q$1,defense!$A$2:$A$3008,$A154),MAXIFS(tasks!$D$2:$D$21,tasks!$A$2:$A$21,Q$1))/7)</f>
        <v>0</v>
      </c>
      <c r="Q154" s="19">
        <f>O154*(6+4/(P154/2+1))*MAXIFS(tasks!$C$2:$C$21,tasks!$A$2:$A$21,Q$1)/SUM(tasks!$C$2:$C$21)/10</f>
        <v>0</v>
      </c>
      <c r="R154" s="18">
        <f>MAXIFS(defense!$E$2:$E$3008,defense!$B$2:$B$3008,T$1,defense!$A$2:$A$3008,$A154)</f>
        <v>0</v>
      </c>
      <c r="S154" s="18">
        <f>MAX(0,MINUS(MINIFS(defense!$C$2:$C$3008,defense!$B$2:$B$3008,T$1,defense!$A$2:$A$3008,$A154),MAXIFS(tasks!$D$2:$D$21,tasks!$A$2:$A$21,T$1))/7)</f>
        <v>0</v>
      </c>
      <c r="T154" s="19">
        <f>R154*(6+4/(S154/2+1))*MAXIFS(tasks!$C$2:$C$21,tasks!$A$2:$A$21,T$1)/SUM(tasks!$C$2:$C$21)/10</f>
        <v>0</v>
      </c>
      <c r="U154" s="18">
        <f>MAXIFS(defense!$E$2:$E$3008,defense!$B$2:$B$3008,W$1,defense!$A$2:$A$3008,$A154)</f>
        <v>0</v>
      </c>
      <c r="V154" s="18">
        <f>MAX(0,MINUS(MINIFS(defense!$C$2:$C$3008,defense!$B$2:$B$3008,W$1,defense!$A$2:$A$3008,$A154),MAXIFS(tasks!$D$2:$D$21,tasks!$A$2:$A$21,W$1))/7)</f>
        <v>0</v>
      </c>
      <c r="W154" s="18">
        <f>U154*(6+4/(V154/2+1))*MAXIFS(tasks!$C$2:$C$21,tasks!$A$2:$A$21,W$1)/SUM(tasks!$C$2:$C$21)/10</f>
        <v>0</v>
      </c>
      <c r="X154" s="20">
        <f t="shared" si="1"/>
        <v>0</v>
      </c>
    </row>
    <row r="155">
      <c r="A155" s="5" t="s">
        <v>167</v>
      </c>
      <c r="B155" s="6" t="s">
        <v>152</v>
      </c>
      <c r="C155" s="18">
        <f>MAXIFS(defense!$E$2:$E$3008,defense!$B$2:$B$3008,E$1,defense!$A$2:$A$3008,$A155)</f>
        <v>95</v>
      </c>
      <c r="D155" s="18">
        <f>MAX(0,MINUS(MINIFS(defense!$C$2:$C$3008,defense!$B$2:$B$3008,E$1,defense!$A$2:$A$3008,$A155),MAXIFS(tasks!$D$2:$D$21,tasks!$A$2:$A$21,E$1))/7)</f>
        <v>0</v>
      </c>
      <c r="E155" s="19">
        <f>C155*(6+4/(D155/2+1))*MAXIFS(tasks!$C$2:$C$21,tasks!$A$2:$A$21,E$1)/SUM(tasks!$C$2:$C$21)/10</f>
        <v>13.57142857</v>
      </c>
      <c r="F155" s="18">
        <f>MAXIFS(defense!$E$2:$E$3008,defense!$B$2:$B$3008,H$1,defense!$A$2:$A$3008,$A155)</f>
        <v>0</v>
      </c>
      <c r="G155" s="18">
        <f>MAX(0,MINUS(MINIFS(defense!$C$2:$C$3008,defense!$B$2:$B$3008,H$1,defense!$A$2:$A$3008,$A155),MAXIFS(tasks!$D$2:$D$21,tasks!$A$2:$A$21,H$1))/7)</f>
        <v>0</v>
      </c>
      <c r="H155" s="19">
        <f>F155*(6+4/(G155/2+1))*MAXIFS(tasks!$C$2:$C$21,tasks!$A$2:$A$21,H$1)/SUM(tasks!$C$2:$C$21)/10</f>
        <v>0</v>
      </c>
      <c r="I155" s="18">
        <f>MAXIFS(defense!$E$2:$E$3008,defense!$B$2:$B$3008,K$1,defense!$A$2:$A$3008,$A155)</f>
        <v>0</v>
      </c>
      <c r="J155" s="18">
        <f>MAX(0,MINUS(MINIFS(defense!$C$2:$C$3008,defense!$B$2:$B$3008,K$1,defense!$A$2:$A$3008,$A155),MAXIFS(tasks!$D$2:$D$21,tasks!$A$2:$A$21,K$1))/7)</f>
        <v>0</v>
      </c>
      <c r="K155" s="19">
        <f>I155*(6+4/(J155/2+1))*MAXIFS(tasks!$C$2:$C$21,tasks!$A$2:$A$21,K$1)/SUM(tasks!$C$2:$C$21)/10</f>
        <v>0</v>
      </c>
      <c r="L155" s="18">
        <f>MAXIFS(defense!$E$2:$E$3008,defense!$B$2:$B$3008,N$1,defense!$A$2:$A$3008,$A155)</f>
        <v>0</v>
      </c>
      <c r="M155" s="18">
        <f>MAX(0,MINUS(MINIFS(defense!$C$2:$C$3008,defense!$B$2:$B$3008,N$1,defense!$A$2:$A$3008,$A155),MAXIFS(tasks!$D$2:$D$21,tasks!$A$2:$A$21,N$1))/7)</f>
        <v>0</v>
      </c>
      <c r="N155" s="19">
        <f>L155*(6+4/(M155/2+1))*MAXIFS(tasks!$C$2:$C$21,tasks!$A$2:$A$21,N$1)/SUM(tasks!$C$2:$C$21)/10</f>
        <v>0</v>
      </c>
      <c r="O155" s="18">
        <f>MAXIFS(defense!$E$2:$E$3008,defense!$B$2:$B$3008,Q$1,defense!$A$2:$A$3008,$A155)</f>
        <v>0</v>
      </c>
      <c r="P155" s="18">
        <f>MAX(0,MINUS(MINIFS(defense!$C$2:$C$3008,defense!$B$2:$B$3008,Q$1,defense!$A$2:$A$3008,$A155),MAXIFS(tasks!$D$2:$D$21,tasks!$A$2:$A$21,Q$1))/7)</f>
        <v>0</v>
      </c>
      <c r="Q155" s="19">
        <f>O155*(6+4/(P155/2+1))*MAXIFS(tasks!$C$2:$C$21,tasks!$A$2:$A$21,Q$1)/SUM(tasks!$C$2:$C$21)/10</f>
        <v>0</v>
      </c>
      <c r="R155" s="18">
        <f>MAXIFS(defense!$E$2:$E$3008,defense!$B$2:$B$3008,T$1,defense!$A$2:$A$3008,$A155)</f>
        <v>0</v>
      </c>
      <c r="S155" s="18">
        <f>MAX(0,MINUS(MINIFS(defense!$C$2:$C$3008,defense!$B$2:$B$3008,T$1,defense!$A$2:$A$3008,$A155),MAXIFS(tasks!$D$2:$D$21,tasks!$A$2:$A$21,T$1))/7)</f>
        <v>0</v>
      </c>
      <c r="T155" s="19">
        <f>R155*(6+4/(S155/2+1))*MAXIFS(tasks!$C$2:$C$21,tasks!$A$2:$A$21,T$1)/SUM(tasks!$C$2:$C$21)/10</f>
        <v>0</v>
      </c>
      <c r="U155" s="18">
        <f>MAXIFS(defense!$E$2:$E$3008,defense!$B$2:$B$3008,W$1,defense!$A$2:$A$3008,$A155)</f>
        <v>0</v>
      </c>
      <c r="V155" s="18">
        <f>MAX(0,MINUS(MINIFS(defense!$C$2:$C$3008,defense!$B$2:$B$3008,W$1,defense!$A$2:$A$3008,$A155),MAXIFS(tasks!$D$2:$D$21,tasks!$A$2:$A$21,W$1))/7)</f>
        <v>0</v>
      </c>
      <c r="W155" s="18">
        <f>U155*(6+4/(V155/2+1))*MAXIFS(tasks!$C$2:$C$21,tasks!$A$2:$A$21,W$1)/SUM(tasks!$C$2:$C$21)/10</f>
        <v>0</v>
      </c>
      <c r="X155" s="20">
        <f t="shared" si="1"/>
        <v>13.57142857</v>
      </c>
    </row>
    <row r="156">
      <c r="A156" s="5" t="s">
        <v>168</v>
      </c>
      <c r="B156" s="6" t="s">
        <v>152</v>
      </c>
      <c r="C156" s="18">
        <f>MAXIFS(defense!$E$2:$E$3008,defense!$B$2:$B$3008,E$1,defense!$A$2:$A$3008,$A156)</f>
        <v>95</v>
      </c>
      <c r="D156" s="18">
        <f>MAX(0,MINUS(MINIFS(defense!$C$2:$C$3008,defense!$B$2:$B$3008,E$1,defense!$A$2:$A$3008,$A156),MAXIFS(tasks!$D$2:$D$21,tasks!$A$2:$A$21,E$1))/7)</f>
        <v>0</v>
      </c>
      <c r="E156" s="19">
        <f>C156*(6+4/(D156/2+1))*MAXIFS(tasks!$C$2:$C$21,tasks!$A$2:$A$21,E$1)/SUM(tasks!$C$2:$C$21)/10</f>
        <v>13.57142857</v>
      </c>
      <c r="F156" s="18">
        <f>MAXIFS(defense!$E$2:$E$3008,defense!$B$2:$B$3008,H$1,defense!$A$2:$A$3008,$A156)</f>
        <v>0</v>
      </c>
      <c r="G156" s="18">
        <f>MAX(0,MINUS(MINIFS(defense!$C$2:$C$3008,defense!$B$2:$B$3008,H$1,defense!$A$2:$A$3008,$A156),MAXIFS(tasks!$D$2:$D$21,tasks!$A$2:$A$21,H$1))/7)</f>
        <v>0</v>
      </c>
      <c r="H156" s="19">
        <f>F156*(6+4/(G156/2+1))*MAXIFS(tasks!$C$2:$C$21,tasks!$A$2:$A$21,H$1)/SUM(tasks!$C$2:$C$21)/10</f>
        <v>0</v>
      </c>
      <c r="I156" s="18">
        <f>MAXIFS(defense!$E$2:$E$3008,defense!$B$2:$B$3008,K$1,defense!$A$2:$A$3008,$A156)</f>
        <v>0</v>
      </c>
      <c r="J156" s="18">
        <f>MAX(0,MINUS(MINIFS(defense!$C$2:$C$3008,defense!$B$2:$B$3008,K$1,defense!$A$2:$A$3008,$A156),MAXIFS(tasks!$D$2:$D$21,tasks!$A$2:$A$21,K$1))/7)</f>
        <v>0</v>
      </c>
      <c r="K156" s="19">
        <f>I156*(6+4/(J156/2+1))*MAXIFS(tasks!$C$2:$C$21,tasks!$A$2:$A$21,K$1)/SUM(tasks!$C$2:$C$21)/10</f>
        <v>0</v>
      </c>
      <c r="L156" s="18">
        <f>MAXIFS(defense!$E$2:$E$3008,defense!$B$2:$B$3008,N$1,defense!$A$2:$A$3008,$A156)</f>
        <v>0</v>
      </c>
      <c r="M156" s="18">
        <f>MAX(0,MINUS(MINIFS(defense!$C$2:$C$3008,defense!$B$2:$B$3008,N$1,defense!$A$2:$A$3008,$A156),MAXIFS(tasks!$D$2:$D$21,tasks!$A$2:$A$21,N$1))/7)</f>
        <v>0</v>
      </c>
      <c r="N156" s="19">
        <f>L156*(6+4/(M156/2+1))*MAXIFS(tasks!$C$2:$C$21,tasks!$A$2:$A$21,N$1)/SUM(tasks!$C$2:$C$21)/10</f>
        <v>0</v>
      </c>
      <c r="O156" s="18">
        <f>MAXIFS(defense!$E$2:$E$3008,defense!$B$2:$B$3008,Q$1,defense!$A$2:$A$3008,$A156)</f>
        <v>0</v>
      </c>
      <c r="P156" s="18">
        <f>MAX(0,MINUS(MINIFS(defense!$C$2:$C$3008,defense!$B$2:$B$3008,Q$1,defense!$A$2:$A$3008,$A156),MAXIFS(tasks!$D$2:$D$21,tasks!$A$2:$A$21,Q$1))/7)</f>
        <v>0</v>
      </c>
      <c r="Q156" s="19">
        <f>O156*(6+4/(P156/2+1))*MAXIFS(tasks!$C$2:$C$21,tasks!$A$2:$A$21,Q$1)/SUM(tasks!$C$2:$C$21)/10</f>
        <v>0</v>
      </c>
      <c r="R156" s="18">
        <f>MAXIFS(defense!$E$2:$E$3008,defense!$B$2:$B$3008,T$1,defense!$A$2:$A$3008,$A156)</f>
        <v>0</v>
      </c>
      <c r="S156" s="18">
        <f>MAX(0,MINUS(MINIFS(defense!$C$2:$C$3008,defense!$B$2:$B$3008,T$1,defense!$A$2:$A$3008,$A156),MAXIFS(tasks!$D$2:$D$21,tasks!$A$2:$A$21,T$1))/7)</f>
        <v>0</v>
      </c>
      <c r="T156" s="19">
        <f>R156*(6+4/(S156/2+1))*MAXIFS(tasks!$C$2:$C$21,tasks!$A$2:$A$21,T$1)/SUM(tasks!$C$2:$C$21)/10</f>
        <v>0</v>
      </c>
      <c r="U156" s="18">
        <f>MAXIFS(defense!$E$2:$E$3008,defense!$B$2:$B$3008,W$1,defense!$A$2:$A$3008,$A156)</f>
        <v>0</v>
      </c>
      <c r="V156" s="18">
        <f>MAX(0,MINUS(MINIFS(defense!$C$2:$C$3008,defense!$B$2:$B$3008,W$1,defense!$A$2:$A$3008,$A156),MAXIFS(tasks!$D$2:$D$21,tasks!$A$2:$A$21,W$1))/7)</f>
        <v>0</v>
      </c>
      <c r="W156" s="18">
        <f>U156*(6+4/(V156/2+1))*MAXIFS(tasks!$C$2:$C$21,tasks!$A$2:$A$21,W$1)/SUM(tasks!$C$2:$C$21)/10</f>
        <v>0</v>
      </c>
      <c r="X156" s="20">
        <f t="shared" si="1"/>
        <v>13.57142857</v>
      </c>
    </row>
    <row r="157">
      <c r="A157" s="5" t="s">
        <v>169</v>
      </c>
      <c r="B157" s="6" t="s">
        <v>152</v>
      </c>
      <c r="C157" s="18">
        <f>MAXIFS(defense!$E$2:$E$3008,defense!$B$2:$B$3008,E$1,defense!$A$2:$A$3008,$A157)</f>
        <v>100</v>
      </c>
      <c r="D157" s="18">
        <f>MAX(0,MINUS(MINIFS(defense!$C$2:$C$3008,defense!$B$2:$B$3008,E$1,defense!$A$2:$A$3008,$A157),MAXIFS(tasks!$D$2:$D$21,tasks!$A$2:$A$21,E$1))/7)</f>
        <v>0</v>
      </c>
      <c r="E157" s="19">
        <f>C157*(6+4/(D157/2+1))*MAXIFS(tasks!$C$2:$C$21,tasks!$A$2:$A$21,E$1)/SUM(tasks!$C$2:$C$21)/10</f>
        <v>14.28571429</v>
      </c>
      <c r="F157" s="18">
        <f>MAXIFS(defense!$E$2:$E$3008,defense!$B$2:$B$3008,H$1,defense!$A$2:$A$3008,$A157)</f>
        <v>65</v>
      </c>
      <c r="G157" s="18">
        <f>MAX(0,MINUS(MINIFS(defense!$C$2:$C$3008,defense!$B$2:$B$3008,H$1,defense!$A$2:$A$3008,$A157),MAXIFS(tasks!$D$2:$D$21,tasks!$A$2:$A$21,H$1))/7)</f>
        <v>0</v>
      </c>
      <c r="H157" s="19">
        <f>F157*(6+4/(G157/2+1))*MAXIFS(tasks!$C$2:$C$21,tasks!$A$2:$A$21,H$1)/SUM(tasks!$C$2:$C$21)/10</f>
        <v>9.285714286</v>
      </c>
      <c r="I157" s="18">
        <f>MAXIFS(defense!$E$2:$E$3008,defense!$B$2:$B$3008,K$1,defense!$A$2:$A$3008,$A157)</f>
        <v>0</v>
      </c>
      <c r="J157" s="18">
        <f>MAX(0,MINUS(MINIFS(defense!$C$2:$C$3008,defense!$B$2:$B$3008,K$1,defense!$A$2:$A$3008,$A157),MAXIFS(tasks!$D$2:$D$21,tasks!$A$2:$A$21,K$1))/7)</f>
        <v>0</v>
      </c>
      <c r="K157" s="19">
        <f>I157*(6+4/(J157/2+1))*MAXIFS(tasks!$C$2:$C$21,tasks!$A$2:$A$21,K$1)/SUM(tasks!$C$2:$C$21)/10</f>
        <v>0</v>
      </c>
      <c r="L157" s="18">
        <f>MAXIFS(defense!$E$2:$E$3008,defense!$B$2:$B$3008,N$1,defense!$A$2:$A$3008,$A157)</f>
        <v>0</v>
      </c>
      <c r="M157" s="18">
        <f>MAX(0,MINUS(MINIFS(defense!$C$2:$C$3008,defense!$B$2:$B$3008,N$1,defense!$A$2:$A$3008,$A157),MAXIFS(tasks!$D$2:$D$21,tasks!$A$2:$A$21,N$1))/7)</f>
        <v>0</v>
      </c>
      <c r="N157" s="19">
        <f>L157*(6+4/(M157/2+1))*MAXIFS(tasks!$C$2:$C$21,tasks!$A$2:$A$21,N$1)/SUM(tasks!$C$2:$C$21)/10</f>
        <v>0</v>
      </c>
      <c r="O157" s="18">
        <f>MAXIFS(defense!$E$2:$E$3008,defense!$B$2:$B$3008,Q$1,defense!$A$2:$A$3008,$A157)</f>
        <v>0</v>
      </c>
      <c r="P157" s="18">
        <f>MAX(0,MINUS(MINIFS(defense!$C$2:$C$3008,defense!$B$2:$B$3008,Q$1,defense!$A$2:$A$3008,$A157),MAXIFS(tasks!$D$2:$D$21,tasks!$A$2:$A$21,Q$1))/7)</f>
        <v>0</v>
      </c>
      <c r="Q157" s="19">
        <f>O157*(6+4/(P157/2+1))*MAXIFS(tasks!$C$2:$C$21,tasks!$A$2:$A$21,Q$1)/SUM(tasks!$C$2:$C$21)/10</f>
        <v>0</v>
      </c>
      <c r="R157" s="18">
        <f>MAXIFS(defense!$E$2:$E$3008,defense!$B$2:$B$3008,T$1,defense!$A$2:$A$3008,$A157)</f>
        <v>0</v>
      </c>
      <c r="S157" s="18">
        <f>MAX(0,MINUS(MINIFS(defense!$C$2:$C$3008,defense!$B$2:$B$3008,T$1,defense!$A$2:$A$3008,$A157),MAXIFS(tasks!$D$2:$D$21,tasks!$A$2:$A$21,T$1))/7)</f>
        <v>0</v>
      </c>
      <c r="T157" s="19">
        <f>R157*(6+4/(S157/2+1))*MAXIFS(tasks!$C$2:$C$21,tasks!$A$2:$A$21,T$1)/SUM(tasks!$C$2:$C$21)/10</f>
        <v>0</v>
      </c>
      <c r="U157" s="18">
        <f>MAXIFS(defense!$E$2:$E$3008,defense!$B$2:$B$3008,W$1,defense!$A$2:$A$3008,$A157)</f>
        <v>0</v>
      </c>
      <c r="V157" s="18">
        <f>MAX(0,MINUS(MINIFS(defense!$C$2:$C$3008,defense!$B$2:$B$3008,W$1,defense!$A$2:$A$3008,$A157),MAXIFS(tasks!$D$2:$D$21,tasks!$A$2:$A$21,W$1))/7)</f>
        <v>0</v>
      </c>
      <c r="W157" s="18">
        <f>U157*(6+4/(V157/2+1))*MAXIFS(tasks!$C$2:$C$21,tasks!$A$2:$A$21,W$1)/SUM(tasks!$C$2:$C$21)/10</f>
        <v>0</v>
      </c>
      <c r="X157" s="20">
        <f t="shared" si="1"/>
        <v>23.57142857</v>
      </c>
    </row>
    <row r="158">
      <c r="A158" s="5" t="s">
        <v>170</v>
      </c>
      <c r="B158" s="6" t="s">
        <v>152</v>
      </c>
      <c r="C158" s="18">
        <f>MAXIFS(defense!$E$2:$E$3008,defense!$B$2:$B$3008,E$1,defense!$A$2:$A$3008,$A158)</f>
        <v>100</v>
      </c>
      <c r="D158" s="18">
        <f>MAX(0,MINUS(MINIFS(defense!$C$2:$C$3008,defense!$B$2:$B$3008,E$1,defense!$A$2:$A$3008,$A158),MAXIFS(tasks!$D$2:$D$21,tasks!$A$2:$A$21,E$1))/7)</f>
        <v>0</v>
      </c>
      <c r="E158" s="19">
        <f>C158*(6+4/(D158/2+1))*MAXIFS(tasks!$C$2:$C$21,tasks!$A$2:$A$21,E$1)/SUM(tasks!$C$2:$C$21)/10</f>
        <v>14.28571429</v>
      </c>
      <c r="F158" s="18">
        <f>MAXIFS(defense!$E$2:$E$3008,defense!$B$2:$B$3008,H$1,defense!$A$2:$A$3008,$A158)</f>
        <v>0</v>
      </c>
      <c r="G158" s="18">
        <f>MAX(0,MINUS(MINIFS(defense!$C$2:$C$3008,defense!$B$2:$B$3008,H$1,defense!$A$2:$A$3008,$A158),MAXIFS(tasks!$D$2:$D$21,tasks!$A$2:$A$21,H$1))/7)</f>
        <v>0</v>
      </c>
      <c r="H158" s="19">
        <f>F158*(6+4/(G158/2+1))*MAXIFS(tasks!$C$2:$C$21,tasks!$A$2:$A$21,H$1)/SUM(tasks!$C$2:$C$21)/10</f>
        <v>0</v>
      </c>
      <c r="I158" s="18">
        <f>MAXIFS(defense!$E$2:$E$3008,defense!$B$2:$B$3008,K$1,defense!$A$2:$A$3008,$A158)</f>
        <v>0</v>
      </c>
      <c r="J158" s="18">
        <f>MAX(0,MINUS(MINIFS(defense!$C$2:$C$3008,defense!$B$2:$B$3008,K$1,defense!$A$2:$A$3008,$A158),MAXIFS(tasks!$D$2:$D$21,tasks!$A$2:$A$21,K$1))/7)</f>
        <v>0</v>
      </c>
      <c r="K158" s="19">
        <f>I158*(6+4/(J158/2+1))*MAXIFS(tasks!$C$2:$C$21,tasks!$A$2:$A$21,K$1)/SUM(tasks!$C$2:$C$21)/10</f>
        <v>0</v>
      </c>
      <c r="L158" s="18">
        <f>MAXIFS(defense!$E$2:$E$3008,defense!$B$2:$B$3008,N$1,defense!$A$2:$A$3008,$A158)</f>
        <v>0</v>
      </c>
      <c r="M158" s="18">
        <f>MAX(0,MINUS(MINIFS(defense!$C$2:$C$3008,defense!$B$2:$B$3008,N$1,defense!$A$2:$A$3008,$A158),MAXIFS(tasks!$D$2:$D$21,tasks!$A$2:$A$21,N$1))/7)</f>
        <v>0</v>
      </c>
      <c r="N158" s="19">
        <f>L158*(6+4/(M158/2+1))*MAXIFS(tasks!$C$2:$C$21,tasks!$A$2:$A$21,N$1)/SUM(tasks!$C$2:$C$21)/10</f>
        <v>0</v>
      </c>
      <c r="O158" s="18">
        <f>MAXIFS(defense!$E$2:$E$3008,defense!$B$2:$B$3008,Q$1,defense!$A$2:$A$3008,$A158)</f>
        <v>0</v>
      </c>
      <c r="P158" s="18">
        <f>MAX(0,MINUS(MINIFS(defense!$C$2:$C$3008,defense!$B$2:$B$3008,Q$1,defense!$A$2:$A$3008,$A158),MAXIFS(tasks!$D$2:$D$21,tasks!$A$2:$A$21,Q$1))/7)</f>
        <v>0</v>
      </c>
      <c r="Q158" s="19">
        <f>O158*(6+4/(P158/2+1))*MAXIFS(tasks!$C$2:$C$21,tasks!$A$2:$A$21,Q$1)/SUM(tasks!$C$2:$C$21)/10</f>
        <v>0</v>
      </c>
      <c r="R158" s="18">
        <f>MAXIFS(defense!$E$2:$E$3008,defense!$B$2:$B$3008,T$1,defense!$A$2:$A$3008,$A158)</f>
        <v>0</v>
      </c>
      <c r="S158" s="18">
        <f>MAX(0,MINUS(MINIFS(defense!$C$2:$C$3008,defense!$B$2:$B$3008,T$1,defense!$A$2:$A$3008,$A158),MAXIFS(tasks!$D$2:$D$21,tasks!$A$2:$A$21,T$1))/7)</f>
        <v>0</v>
      </c>
      <c r="T158" s="19">
        <f>R158*(6+4/(S158/2+1))*MAXIFS(tasks!$C$2:$C$21,tasks!$A$2:$A$21,T$1)/SUM(tasks!$C$2:$C$21)/10</f>
        <v>0</v>
      </c>
      <c r="U158" s="18">
        <f>MAXIFS(defense!$E$2:$E$3008,defense!$B$2:$B$3008,W$1,defense!$A$2:$A$3008,$A158)</f>
        <v>0</v>
      </c>
      <c r="V158" s="18">
        <f>MAX(0,MINUS(MINIFS(defense!$C$2:$C$3008,defense!$B$2:$B$3008,W$1,defense!$A$2:$A$3008,$A158),MAXIFS(tasks!$D$2:$D$21,tasks!$A$2:$A$21,W$1))/7)</f>
        <v>0</v>
      </c>
      <c r="W158" s="18">
        <f>U158*(6+4/(V158/2+1))*MAXIFS(tasks!$C$2:$C$21,tasks!$A$2:$A$21,W$1)/SUM(tasks!$C$2:$C$21)/10</f>
        <v>0</v>
      </c>
      <c r="X158" s="20">
        <f t="shared" si="1"/>
        <v>14.28571429</v>
      </c>
    </row>
    <row r="159">
      <c r="A159" s="5" t="s">
        <v>171</v>
      </c>
      <c r="B159" s="6" t="s">
        <v>152</v>
      </c>
      <c r="C159" s="18">
        <f>MAXIFS(defense!$E$2:$E$3008,defense!$B$2:$B$3008,E$1,defense!$A$2:$A$3008,$A159)</f>
        <v>100</v>
      </c>
      <c r="D159" s="18">
        <f>MAX(0,MINUS(MINIFS(defense!$C$2:$C$3008,defense!$B$2:$B$3008,E$1,defense!$A$2:$A$3008,$A159),MAXIFS(tasks!$D$2:$D$21,tasks!$A$2:$A$21,E$1))/7)</f>
        <v>0</v>
      </c>
      <c r="E159" s="19">
        <f>C159*(6+4/(D159/2+1))*MAXIFS(tasks!$C$2:$C$21,tasks!$A$2:$A$21,E$1)/SUM(tasks!$C$2:$C$21)/10</f>
        <v>14.28571429</v>
      </c>
      <c r="F159" s="18">
        <f>MAXIFS(defense!$E$2:$E$3008,defense!$B$2:$B$3008,H$1,defense!$A$2:$A$3008,$A159)</f>
        <v>65</v>
      </c>
      <c r="G159" s="18">
        <f>MAX(0,MINUS(MINIFS(defense!$C$2:$C$3008,defense!$B$2:$B$3008,H$1,defense!$A$2:$A$3008,$A159),MAXIFS(tasks!$D$2:$D$21,tasks!$A$2:$A$21,H$1))/7)</f>
        <v>0</v>
      </c>
      <c r="H159" s="19">
        <f>F159*(6+4/(G159/2+1))*MAXIFS(tasks!$C$2:$C$21,tasks!$A$2:$A$21,H$1)/SUM(tasks!$C$2:$C$21)/10</f>
        <v>9.285714286</v>
      </c>
      <c r="I159" s="18">
        <f>MAXIFS(defense!$E$2:$E$3008,defense!$B$2:$B$3008,K$1,defense!$A$2:$A$3008,$A159)</f>
        <v>0</v>
      </c>
      <c r="J159" s="18">
        <f>MAX(0,MINUS(MINIFS(defense!$C$2:$C$3008,defense!$B$2:$B$3008,K$1,defense!$A$2:$A$3008,$A159),MAXIFS(tasks!$D$2:$D$21,tasks!$A$2:$A$21,K$1))/7)</f>
        <v>0</v>
      </c>
      <c r="K159" s="19">
        <f>I159*(6+4/(J159/2+1))*MAXIFS(tasks!$C$2:$C$21,tasks!$A$2:$A$21,K$1)/SUM(tasks!$C$2:$C$21)/10</f>
        <v>0</v>
      </c>
      <c r="L159" s="18">
        <f>MAXIFS(defense!$E$2:$E$3008,defense!$B$2:$B$3008,N$1,defense!$A$2:$A$3008,$A159)</f>
        <v>0</v>
      </c>
      <c r="M159" s="18">
        <f>MAX(0,MINUS(MINIFS(defense!$C$2:$C$3008,defense!$B$2:$B$3008,N$1,defense!$A$2:$A$3008,$A159),MAXIFS(tasks!$D$2:$D$21,tasks!$A$2:$A$21,N$1))/7)</f>
        <v>0</v>
      </c>
      <c r="N159" s="19">
        <f>L159*(6+4/(M159/2+1))*MAXIFS(tasks!$C$2:$C$21,tasks!$A$2:$A$21,N$1)/SUM(tasks!$C$2:$C$21)/10</f>
        <v>0</v>
      </c>
      <c r="O159" s="18">
        <f>MAXIFS(defense!$E$2:$E$3008,defense!$B$2:$B$3008,Q$1,defense!$A$2:$A$3008,$A159)</f>
        <v>0</v>
      </c>
      <c r="P159" s="18">
        <f>MAX(0,MINUS(MINIFS(defense!$C$2:$C$3008,defense!$B$2:$B$3008,Q$1,defense!$A$2:$A$3008,$A159),MAXIFS(tasks!$D$2:$D$21,tasks!$A$2:$A$21,Q$1))/7)</f>
        <v>0</v>
      </c>
      <c r="Q159" s="19">
        <f>O159*(6+4/(P159/2+1))*MAXIFS(tasks!$C$2:$C$21,tasks!$A$2:$A$21,Q$1)/SUM(tasks!$C$2:$C$21)/10</f>
        <v>0</v>
      </c>
      <c r="R159" s="18">
        <f>MAXIFS(defense!$E$2:$E$3008,defense!$B$2:$B$3008,T$1,defense!$A$2:$A$3008,$A159)</f>
        <v>0</v>
      </c>
      <c r="S159" s="18">
        <f>MAX(0,MINUS(MINIFS(defense!$C$2:$C$3008,defense!$B$2:$B$3008,T$1,defense!$A$2:$A$3008,$A159),MAXIFS(tasks!$D$2:$D$21,tasks!$A$2:$A$21,T$1))/7)</f>
        <v>0</v>
      </c>
      <c r="T159" s="19">
        <f>R159*(6+4/(S159/2+1))*MAXIFS(tasks!$C$2:$C$21,tasks!$A$2:$A$21,T$1)/SUM(tasks!$C$2:$C$21)/10</f>
        <v>0</v>
      </c>
      <c r="U159" s="18">
        <f>MAXIFS(defense!$E$2:$E$3008,defense!$B$2:$B$3008,W$1,defense!$A$2:$A$3008,$A159)</f>
        <v>0</v>
      </c>
      <c r="V159" s="18">
        <f>MAX(0,MINUS(MINIFS(defense!$C$2:$C$3008,defense!$B$2:$B$3008,W$1,defense!$A$2:$A$3008,$A159),MAXIFS(tasks!$D$2:$D$21,tasks!$A$2:$A$21,W$1))/7)</f>
        <v>0</v>
      </c>
      <c r="W159" s="18">
        <f>U159*(6+4/(V159/2+1))*MAXIFS(tasks!$C$2:$C$21,tasks!$A$2:$A$21,W$1)/SUM(tasks!$C$2:$C$21)/10</f>
        <v>0</v>
      </c>
      <c r="X159" s="20">
        <f t="shared" si="1"/>
        <v>23.57142857</v>
      </c>
    </row>
    <row r="160">
      <c r="A160" s="5" t="s">
        <v>172</v>
      </c>
      <c r="B160" s="6" t="s">
        <v>152</v>
      </c>
      <c r="C160" s="18">
        <f>MAXIFS(defense!$E$2:$E$3008,defense!$B$2:$B$3008,E$1,defense!$A$2:$A$3008,$A160)</f>
        <v>0</v>
      </c>
      <c r="D160" s="18">
        <f>MAX(0,MINUS(MINIFS(defense!$C$2:$C$3008,defense!$B$2:$B$3008,E$1,defense!$A$2:$A$3008,$A160),MAXIFS(tasks!$D$2:$D$21,tasks!$A$2:$A$21,E$1))/7)</f>
        <v>0</v>
      </c>
      <c r="E160" s="19">
        <f>C160*(6+4/(D160/2+1))*MAXIFS(tasks!$C$2:$C$21,tasks!$A$2:$A$21,E$1)/SUM(tasks!$C$2:$C$21)/10</f>
        <v>0</v>
      </c>
      <c r="F160" s="18">
        <f>MAXIFS(defense!$E$2:$E$3008,defense!$B$2:$B$3008,H$1,defense!$A$2:$A$3008,$A160)</f>
        <v>0</v>
      </c>
      <c r="G160" s="18">
        <f>MAX(0,MINUS(MINIFS(defense!$C$2:$C$3008,defense!$B$2:$B$3008,H$1,defense!$A$2:$A$3008,$A160),MAXIFS(tasks!$D$2:$D$21,tasks!$A$2:$A$21,H$1))/7)</f>
        <v>0</v>
      </c>
      <c r="H160" s="19">
        <f>F160*(6+4/(G160/2+1))*MAXIFS(tasks!$C$2:$C$21,tasks!$A$2:$A$21,H$1)/SUM(tasks!$C$2:$C$21)/10</f>
        <v>0</v>
      </c>
      <c r="I160" s="18">
        <f>MAXIFS(defense!$E$2:$E$3008,defense!$B$2:$B$3008,K$1,defense!$A$2:$A$3008,$A160)</f>
        <v>0</v>
      </c>
      <c r="J160" s="18">
        <f>MAX(0,MINUS(MINIFS(defense!$C$2:$C$3008,defense!$B$2:$B$3008,K$1,defense!$A$2:$A$3008,$A160),MAXIFS(tasks!$D$2:$D$21,tasks!$A$2:$A$21,K$1))/7)</f>
        <v>0</v>
      </c>
      <c r="K160" s="19">
        <f>I160*(6+4/(J160/2+1))*MAXIFS(tasks!$C$2:$C$21,tasks!$A$2:$A$21,K$1)/SUM(tasks!$C$2:$C$21)/10</f>
        <v>0</v>
      </c>
      <c r="L160" s="18">
        <f>MAXIFS(defense!$E$2:$E$3008,defense!$B$2:$B$3008,N$1,defense!$A$2:$A$3008,$A160)</f>
        <v>0</v>
      </c>
      <c r="M160" s="18">
        <f>MAX(0,MINUS(MINIFS(defense!$C$2:$C$3008,defense!$B$2:$B$3008,N$1,defense!$A$2:$A$3008,$A160),MAXIFS(tasks!$D$2:$D$21,tasks!$A$2:$A$21,N$1))/7)</f>
        <v>0</v>
      </c>
      <c r="N160" s="19">
        <f>L160*(6+4/(M160/2+1))*MAXIFS(tasks!$C$2:$C$21,tasks!$A$2:$A$21,N$1)/SUM(tasks!$C$2:$C$21)/10</f>
        <v>0</v>
      </c>
      <c r="O160" s="18">
        <f>MAXIFS(defense!$E$2:$E$3008,defense!$B$2:$B$3008,Q$1,defense!$A$2:$A$3008,$A160)</f>
        <v>0</v>
      </c>
      <c r="P160" s="18">
        <f>MAX(0,MINUS(MINIFS(defense!$C$2:$C$3008,defense!$B$2:$B$3008,Q$1,defense!$A$2:$A$3008,$A160),MAXIFS(tasks!$D$2:$D$21,tasks!$A$2:$A$21,Q$1))/7)</f>
        <v>0</v>
      </c>
      <c r="Q160" s="19">
        <f>O160*(6+4/(P160/2+1))*MAXIFS(tasks!$C$2:$C$21,tasks!$A$2:$A$21,Q$1)/SUM(tasks!$C$2:$C$21)/10</f>
        <v>0</v>
      </c>
      <c r="R160" s="18">
        <f>MAXIFS(defense!$E$2:$E$3008,defense!$B$2:$B$3008,T$1,defense!$A$2:$A$3008,$A160)</f>
        <v>0</v>
      </c>
      <c r="S160" s="18">
        <f>MAX(0,MINUS(MINIFS(defense!$C$2:$C$3008,defense!$B$2:$B$3008,T$1,defense!$A$2:$A$3008,$A160),MAXIFS(tasks!$D$2:$D$21,tasks!$A$2:$A$21,T$1))/7)</f>
        <v>0</v>
      </c>
      <c r="T160" s="19">
        <f>R160*(6+4/(S160/2+1))*MAXIFS(tasks!$C$2:$C$21,tasks!$A$2:$A$21,T$1)/SUM(tasks!$C$2:$C$21)/10</f>
        <v>0</v>
      </c>
      <c r="U160" s="18">
        <f>MAXIFS(defense!$E$2:$E$3008,defense!$B$2:$B$3008,W$1,defense!$A$2:$A$3008,$A160)</f>
        <v>0</v>
      </c>
      <c r="V160" s="18">
        <f>MAX(0,MINUS(MINIFS(defense!$C$2:$C$3008,defense!$B$2:$B$3008,W$1,defense!$A$2:$A$3008,$A160),MAXIFS(tasks!$D$2:$D$21,tasks!$A$2:$A$21,W$1))/7)</f>
        <v>0</v>
      </c>
      <c r="W160" s="18">
        <f>U160*(6+4/(V160/2+1))*MAXIFS(tasks!$C$2:$C$21,tasks!$A$2:$A$21,W$1)/SUM(tasks!$C$2:$C$21)/10</f>
        <v>0</v>
      </c>
      <c r="X160" s="20">
        <f t="shared" si="1"/>
        <v>0</v>
      </c>
    </row>
    <row r="161">
      <c r="A161" s="5" t="s">
        <v>173</v>
      </c>
      <c r="B161" s="6" t="s">
        <v>152</v>
      </c>
      <c r="C161" s="18">
        <f>MAXIFS(defense!$E$2:$E$3008,defense!$B$2:$B$3008,E$1,defense!$A$2:$A$3008,$A161)</f>
        <v>0</v>
      </c>
      <c r="D161" s="18">
        <f>MAX(0,MINUS(MINIFS(defense!$C$2:$C$3008,defense!$B$2:$B$3008,E$1,defense!$A$2:$A$3008,$A161),MAXIFS(tasks!$D$2:$D$21,tasks!$A$2:$A$21,E$1))/7)</f>
        <v>0</v>
      </c>
      <c r="E161" s="19">
        <f>C161*(6+4/(D161/2+1))*MAXIFS(tasks!$C$2:$C$21,tasks!$A$2:$A$21,E$1)/SUM(tasks!$C$2:$C$21)/10</f>
        <v>0</v>
      </c>
      <c r="F161" s="18">
        <f>MAXIFS(defense!$E$2:$E$3008,defense!$B$2:$B$3008,H$1,defense!$A$2:$A$3008,$A161)</f>
        <v>0</v>
      </c>
      <c r="G161" s="18">
        <f>MAX(0,MINUS(MINIFS(defense!$C$2:$C$3008,defense!$B$2:$B$3008,H$1,defense!$A$2:$A$3008,$A161),MAXIFS(tasks!$D$2:$D$21,tasks!$A$2:$A$21,H$1))/7)</f>
        <v>0</v>
      </c>
      <c r="H161" s="19">
        <f>F161*(6+4/(G161/2+1))*MAXIFS(tasks!$C$2:$C$21,tasks!$A$2:$A$21,H$1)/SUM(tasks!$C$2:$C$21)/10</f>
        <v>0</v>
      </c>
      <c r="I161" s="18">
        <f>MAXIFS(defense!$E$2:$E$3008,defense!$B$2:$B$3008,K$1,defense!$A$2:$A$3008,$A161)</f>
        <v>0</v>
      </c>
      <c r="J161" s="18">
        <f>MAX(0,MINUS(MINIFS(defense!$C$2:$C$3008,defense!$B$2:$B$3008,K$1,defense!$A$2:$A$3008,$A161),MAXIFS(tasks!$D$2:$D$21,tasks!$A$2:$A$21,K$1))/7)</f>
        <v>0</v>
      </c>
      <c r="K161" s="19">
        <f>I161*(6+4/(J161/2+1))*MAXIFS(tasks!$C$2:$C$21,tasks!$A$2:$A$21,K$1)/SUM(tasks!$C$2:$C$21)/10</f>
        <v>0</v>
      </c>
      <c r="L161" s="18">
        <f>MAXIFS(defense!$E$2:$E$3008,defense!$B$2:$B$3008,N$1,defense!$A$2:$A$3008,$A161)</f>
        <v>0</v>
      </c>
      <c r="M161" s="18">
        <f>MAX(0,MINUS(MINIFS(defense!$C$2:$C$3008,defense!$B$2:$B$3008,N$1,defense!$A$2:$A$3008,$A161),MAXIFS(tasks!$D$2:$D$21,tasks!$A$2:$A$21,N$1))/7)</f>
        <v>0</v>
      </c>
      <c r="N161" s="19">
        <f>L161*(6+4/(M161/2+1))*MAXIFS(tasks!$C$2:$C$21,tasks!$A$2:$A$21,N$1)/SUM(tasks!$C$2:$C$21)/10</f>
        <v>0</v>
      </c>
      <c r="O161" s="18">
        <f>MAXIFS(defense!$E$2:$E$3008,defense!$B$2:$B$3008,Q$1,defense!$A$2:$A$3008,$A161)</f>
        <v>0</v>
      </c>
      <c r="P161" s="18">
        <f>MAX(0,MINUS(MINIFS(defense!$C$2:$C$3008,defense!$B$2:$B$3008,Q$1,defense!$A$2:$A$3008,$A161),MAXIFS(tasks!$D$2:$D$21,tasks!$A$2:$A$21,Q$1))/7)</f>
        <v>0</v>
      </c>
      <c r="Q161" s="19">
        <f>O161*(6+4/(P161/2+1))*MAXIFS(tasks!$C$2:$C$21,tasks!$A$2:$A$21,Q$1)/SUM(tasks!$C$2:$C$21)/10</f>
        <v>0</v>
      </c>
      <c r="R161" s="18">
        <f>MAXIFS(defense!$E$2:$E$3008,defense!$B$2:$B$3008,T$1,defense!$A$2:$A$3008,$A161)</f>
        <v>0</v>
      </c>
      <c r="S161" s="18">
        <f>MAX(0,MINUS(MINIFS(defense!$C$2:$C$3008,defense!$B$2:$B$3008,T$1,defense!$A$2:$A$3008,$A161),MAXIFS(tasks!$D$2:$D$21,tasks!$A$2:$A$21,T$1))/7)</f>
        <v>0</v>
      </c>
      <c r="T161" s="19">
        <f>R161*(6+4/(S161/2+1))*MAXIFS(tasks!$C$2:$C$21,tasks!$A$2:$A$21,T$1)/SUM(tasks!$C$2:$C$21)/10</f>
        <v>0</v>
      </c>
      <c r="U161" s="18">
        <f>MAXIFS(defense!$E$2:$E$3008,defense!$B$2:$B$3008,W$1,defense!$A$2:$A$3008,$A161)</f>
        <v>0</v>
      </c>
      <c r="V161" s="18">
        <f>MAX(0,MINUS(MINIFS(defense!$C$2:$C$3008,defense!$B$2:$B$3008,W$1,defense!$A$2:$A$3008,$A161),MAXIFS(tasks!$D$2:$D$21,tasks!$A$2:$A$21,W$1))/7)</f>
        <v>0</v>
      </c>
      <c r="W161" s="18">
        <f>U161*(6+4/(V161/2+1))*MAXIFS(tasks!$C$2:$C$21,tasks!$A$2:$A$21,W$1)/SUM(tasks!$C$2:$C$21)/10</f>
        <v>0</v>
      </c>
      <c r="X161" s="20">
        <f t="shared" si="1"/>
        <v>0</v>
      </c>
    </row>
    <row r="162">
      <c r="A162" s="5" t="s">
        <v>174</v>
      </c>
      <c r="B162" s="21" t="s">
        <v>175</v>
      </c>
      <c r="C162" s="18">
        <f>MAXIFS(defense!$E$2:$E$3008,defense!$B$2:$B$3008,E$1,defense!$A$2:$A$3008,$A162)</f>
        <v>35</v>
      </c>
      <c r="D162" s="18">
        <f>MAX(0,MINUS(MINIFS(defense!$C$2:$C$3008,defense!$B$2:$B$3008,E$1,defense!$A$2:$A$3008,$A162),MAXIFS(tasks!$D$2:$D$21,tasks!$A$2:$A$21,E$1))/7)</f>
        <v>0</v>
      </c>
      <c r="E162" s="19">
        <f>C162*(6+4/(D162/2+1))*MAXIFS(tasks!$C$2:$C$21,tasks!$A$2:$A$21,E$1)/SUM(tasks!$C$2:$C$21)/10</f>
        <v>5</v>
      </c>
      <c r="F162" s="18">
        <f>MAXIFS(defense!$E$2:$E$3008,defense!$B$2:$B$3008,H$1,defense!$A$2:$A$3008,$A162)</f>
        <v>0</v>
      </c>
      <c r="G162" s="18">
        <f>MAX(0,MINUS(MINIFS(defense!$C$2:$C$3008,defense!$B$2:$B$3008,H$1,defense!$A$2:$A$3008,$A162),MAXIFS(tasks!$D$2:$D$21,tasks!$A$2:$A$21,H$1))/7)</f>
        <v>0</v>
      </c>
      <c r="H162" s="19">
        <f>F162*(6+4/(G162/2+1))*MAXIFS(tasks!$C$2:$C$21,tasks!$A$2:$A$21,H$1)/SUM(tasks!$C$2:$C$21)/10</f>
        <v>0</v>
      </c>
      <c r="I162" s="18">
        <f>MAXIFS(defense!$E$2:$E$3008,defense!$B$2:$B$3008,K$1,defense!$A$2:$A$3008,$A162)</f>
        <v>0</v>
      </c>
      <c r="J162" s="18">
        <f>MAX(0,MINUS(MINIFS(defense!$C$2:$C$3008,defense!$B$2:$B$3008,K$1,defense!$A$2:$A$3008,$A162),MAXIFS(tasks!$D$2:$D$21,tasks!$A$2:$A$21,K$1))/7)</f>
        <v>0</v>
      </c>
      <c r="K162" s="19">
        <f>I162*(6+4/(J162/2+1))*MAXIFS(tasks!$C$2:$C$21,tasks!$A$2:$A$21,K$1)/SUM(tasks!$C$2:$C$21)/10</f>
        <v>0</v>
      </c>
      <c r="L162" s="18">
        <f>MAXIFS(defense!$E$2:$E$3008,defense!$B$2:$B$3008,N$1,defense!$A$2:$A$3008,$A162)</f>
        <v>0</v>
      </c>
      <c r="M162" s="18">
        <f>MAX(0,MINUS(MINIFS(defense!$C$2:$C$3008,defense!$B$2:$B$3008,N$1,defense!$A$2:$A$3008,$A162),MAXIFS(tasks!$D$2:$D$21,tasks!$A$2:$A$21,N$1))/7)</f>
        <v>0</v>
      </c>
      <c r="N162" s="19">
        <f>L162*(6+4/(M162/2+1))*MAXIFS(tasks!$C$2:$C$21,tasks!$A$2:$A$21,N$1)/SUM(tasks!$C$2:$C$21)/10</f>
        <v>0</v>
      </c>
      <c r="O162" s="18">
        <f>MAXIFS(defense!$E$2:$E$3008,defense!$B$2:$B$3008,Q$1,defense!$A$2:$A$3008,$A162)</f>
        <v>0</v>
      </c>
      <c r="P162" s="18">
        <f>MAX(0,MINUS(MINIFS(defense!$C$2:$C$3008,defense!$B$2:$B$3008,Q$1,defense!$A$2:$A$3008,$A162),MAXIFS(tasks!$D$2:$D$21,tasks!$A$2:$A$21,Q$1))/7)</f>
        <v>0</v>
      </c>
      <c r="Q162" s="19">
        <f>O162*(6+4/(P162/2+1))*MAXIFS(tasks!$C$2:$C$21,tasks!$A$2:$A$21,Q$1)/SUM(tasks!$C$2:$C$21)/10</f>
        <v>0</v>
      </c>
      <c r="R162" s="18">
        <f>MAXIFS(defense!$E$2:$E$3008,defense!$B$2:$B$3008,T$1,defense!$A$2:$A$3008,$A162)</f>
        <v>0</v>
      </c>
      <c r="S162" s="18">
        <f>MAX(0,MINUS(MINIFS(defense!$C$2:$C$3008,defense!$B$2:$B$3008,T$1,defense!$A$2:$A$3008,$A162),MAXIFS(tasks!$D$2:$D$21,tasks!$A$2:$A$21,T$1))/7)</f>
        <v>0</v>
      </c>
      <c r="T162" s="19">
        <f>R162*(6+4/(S162/2+1))*MAXIFS(tasks!$C$2:$C$21,tasks!$A$2:$A$21,T$1)/SUM(tasks!$C$2:$C$21)/10</f>
        <v>0</v>
      </c>
      <c r="U162" s="18">
        <f>MAXIFS(defense!$E$2:$E$3008,defense!$B$2:$B$3008,W$1,defense!$A$2:$A$3008,$A162)</f>
        <v>0</v>
      </c>
      <c r="V162" s="18">
        <f>MAX(0,MINUS(MINIFS(defense!$C$2:$C$3008,defense!$B$2:$B$3008,W$1,defense!$A$2:$A$3008,$A162),MAXIFS(tasks!$D$2:$D$21,tasks!$A$2:$A$21,W$1))/7)</f>
        <v>0</v>
      </c>
      <c r="W162" s="18">
        <f>U162*(6+4/(V162/2+1))*MAXIFS(tasks!$C$2:$C$21,tasks!$A$2:$A$21,W$1)/SUM(tasks!$C$2:$C$21)/10</f>
        <v>0</v>
      </c>
      <c r="X162" s="20">
        <f t="shared" si="1"/>
        <v>5</v>
      </c>
    </row>
    <row r="163">
      <c r="A163" s="5" t="s">
        <v>176</v>
      </c>
      <c r="B163" s="21" t="s">
        <v>175</v>
      </c>
      <c r="C163" s="18">
        <f>MAXIFS(defense!$E$2:$E$3008,defense!$B$2:$B$3008,E$1,defense!$A$2:$A$3008,$A163)</f>
        <v>0</v>
      </c>
      <c r="D163" s="18">
        <f>MAX(0,MINUS(MINIFS(defense!$C$2:$C$3008,defense!$B$2:$B$3008,E$1,defense!$A$2:$A$3008,$A163),MAXIFS(tasks!$D$2:$D$21,tasks!$A$2:$A$21,E$1))/7)</f>
        <v>0</v>
      </c>
      <c r="E163" s="19">
        <f>C163*(6+4/(D163/2+1))*MAXIFS(tasks!$C$2:$C$21,tasks!$A$2:$A$21,E$1)/SUM(tasks!$C$2:$C$21)/10</f>
        <v>0</v>
      </c>
      <c r="F163" s="18">
        <f>MAXIFS(defense!$E$2:$E$3008,defense!$B$2:$B$3008,H$1,defense!$A$2:$A$3008,$A163)</f>
        <v>0</v>
      </c>
      <c r="G163" s="18">
        <f>MAX(0,MINUS(MINIFS(defense!$C$2:$C$3008,defense!$B$2:$B$3008,H$1,defense!$A$2:$A$3008,$A163),MAXIFS(tasks!$D$2:$D$21,tasks!$A$2:$A$21,H$1))/7)</f>
        <v>0</v>
      </c>
      <c r="H163" s="19">
        <f>F163*(6+4/(G163/2+1))*MAXIFS(tasks!$C$2:$C$21,tasks!$A$2:$A$21,H$1)/SUM(tasks!$C$2:$C$21)/10</f>
        <v>0</v>
      </c>
      <c r="I163" s="18">
        <f>MAXIFS(defense!$E$2:$E$3008,defense!$B$2:$B$3008,K$1,defense!$A$2:$A$3008,$A163)</f>
        <v>0</v>
      </c>
      <c r="J163" s="18">
        <f>MAX(0,MINUS(MINIFS(defense!$C$2:$C$3008,defense!$B$2:$B$3008,K$1,defense!$A$2:$A$3008,$A163),MAXIFS(tasks!$D$2:$D$21,tasks!$A$2:$A$21,K$1))/7)</f>
        <v>0</v>
      </c>
      <c r="K163" s="19">
        <f>I163*(6+4/(J163/2+1))*MAXIFS(tasks!$C$2:$C$21,tasks!$A$2:$A$21,K$1)/SUM(tasks!$C$2:$C$21)/10</f>
        <v>0</v>
      </c>
      <c r="L163" s="18">
        <f>MAXIFS(defense!$E$2:$E$3008,defense!$B$2:$B$3008,N$1,defense!$A$2:$A$3008,$A163)</f>
        <v>0</v>
      </c>
      <c r="M163" s="18">
        <f>MAX(0,MINUS(MINIFS(defense!$C$2:$C$3008,defense!$B$2:$B$3008,N$1,defense!$A$2:$A$3008,$A163),MAXIFS(tasks!$D$2:$D$21,tasks!$A$2:$A$21,N$1))/7)</f>
        <v>0</v>
      </c>
      <c r="N163" s="19">
        <f>L163*(6+4/(M163/2+1))*MAXIFS(tasks!$C$2:$C$21,tasks!$A$2:$A$21,N$1)/SUM(tasks!$C$2:$C$21)/10</f>
        <v>0</v>
      </c>
      <c r="O163" s="18">
        <f>MAXIFS(defense!$E$2:$E$3008,defense!$B$2:$B$3008,Q$1,defense!$A$2:$A$3008,$A163)</f>
        <v>0</v>
      </c>
      <c r="P163" s="18">
        <f>MAX(0,MINUS(MINIFS(defense!$C$2:$C$3008,defense!$B$2:$B$3008,Q$1,defense!$A$2:$A$3008,$A163),MAXIFS(tasks!$D$2:$D$21,tasks!$A$2:$A$21,Q$1))/7)</f>
        <v>0</v>
      </c>
      <c r="Q163" s="19">
        <f>O163*(6+4/(P163/2+1))*MAXIFS(tasks!$C$2:$C$21,tasks!$A$2:$A$21,Q$1)/SUM(tasks!$C$2:$C$21)/10</f>
        <v>0</v>
      </c>
      <c r="R163" s="18">
        <f>MAXIFS(defense!$E$2:$E$3008,defense!$B$2:$B$3008,T$1,defense!$A$2:$A$3008,$A163)</f>
        <v>0</v>
      </c>
      <c r="S163" s="18">
        <f>MAX(0,MINUS(MINIFS(defense!$C$2:$C$3008,defense!$B$2:$B$3008,T$1,defense!$A$2:$A$3008,$A163),MAXIFS(tasks!$D$2:$D$21,tasks!$A$2:$A$21,T$1))/7)</f>
        <v>0</v>
      </c>
      <c r="T163" s="19">
        <f>R163*(6+4/(S163/2+1))*MAXIFS(tasks!$C$2:$C$21,tasks!$A$2:$A$21,T$1)/SUM(tasks!$C$2:$C$21)/10</f>
        <v>0</v>
      </c>
      <c r="U163" s="18">
        <f>MAXIFS(defense!$E$2:$E$3008,defense!$B$2:$B$3008,W$1,defense!$A$2:$A$3008,$A163)</f>
        <v>0</v>
      </c>
      <c r="V163" s="18">
        <f>MAX(0,MINUS(MINIFS(defense!$C$2:$C$3008,defense!$B$2:$B$3008,W$1,defense!$A$2:$A$3008,$A163),MAXIFS(tasks!$D$2:$D$21,tasks!$A$2:$A$21,W$1))/7)</f>
        <v>0</v>
      </c>
      <c r="W163" s="18">
        <f>U163*(6+4/(V163/2+1))*MAXIFS(tasks!$C$2:$C$21,tasks!$A$2:$A$21,W$1)/SUM(tasks!$C$2:$C$21)/10</f>
        <v>0</v>
      </c>
      <c r="X163" s="20">
        <f t="shared" si="1"/>
        <v>0</v>
      </c>
    </row>
    <row r="164">
      <c r="A164" s="5" t="s">
        <v>177</v>
      </c>
      <c r="B164" s="21" t="s">
        <v>175</v>
      </c>
      <c r="C164" s="18">
        <f>MAXIFS(defense!$E$2:$E$3008,defense!$B$2:$B$3008,E$1,defense!$A$2:$A$3008,$A164)</f>
        <v>0</v>
      </c>
      <c r="D164" s="18">
        <f>MAX(0,MINUS(MINIFS(defense!$C$2:$C$3008,defense!$B$2:$B$3008,E$1,defense!$A$2:$A$3008,$A164),MAXIFS(tasks!$D$2:$D$21,tasks!$A$2:$A$21,E$1))/7)</f>
        <v>0</v>
      </c>
      <c r="E164" s="19">
        <f>C164*(6+4/(D164/2+1))*MAXIFS(tasks!$C$2:$C$21,tasks!$A$2:$A$21,E$1)/SUM(tasks!$C$2:$C$21)/10</f>
        <v>0</v>
      </c>
      <c r="F164" s="18">
        <f>MAXIFS(defense!$E$2:$E$3008,defense!$B$2:$B$3008,H$1,defense!$A$2:$A$3008,$A164)</f>
        <v>0</v>
      </c>
      <c r="G164" s="18">
        <f>MAX(0,MINUS(MINIFS(defense!$C$2:$C$3008,defense!$B$2:$B$3008,H$1,defense!$A$2:$A$3008,$A164),MAXIFS(tasks!$D$2:$D$21,tasks!$A$2:$A$21,H$1))/7)</f>
        <v>0</v>
      </c>
      <c r="H164" s="19">
        <f>F164*(6+4/(G164/2+1))*MAXIFS(tasks!$C$2:$C$21,tasks!$A$2:$A$21,H$1)/SUM(tasks!$C$2:$C$21)/10</f>
        <v>0</v>
      </c>
      <c r="I164" s="18">
        <f>MAXIFS(defense!$E$2:$E$3008,defense!$B$2:$B$3008,K$1,defense!$A$2:$A$3008,$A164)</f>
        <v>0</v>
      </c>
      <c r="J164" s="18">
        <f>MAX(0,MINUS(MINIFS(defense!$C$2:$C$3008,defense!$B$2:$B$3008,K$1,defense!$A$2:$A$3008,$A164),MAXIFS(tasks!$D$2:$D$21,tasks!$A$2:$A$21,K$1))/7)</f>
        <v>0</v>
      </c>
      <c r="K164" s="19">
        <f>I164*(6+4/(J164/2+1))*MAXIFS(tasks!$C$2:$C$21,tasks!$A$2:$A$21,K$1)/SUM(tasks!$C$2:$C$21)/10</f>
        <v>0</v>
      </c>
      <c r="L164" s="18">
        <f>MAXIFS(defense!$E$2:$E$3008,defense!$B$2:$B$3008,N$1,defense!$A$2:$A$3008,$A164)</f>
        <v>0</v>
      </c>
      <c r="M164" s="18">
        <f>MAX(0,MINUS(MINIFS(defense!$C$2:$C$3008,defense!$B$2:$B$3008,N$1,defense!$A$2:$A$3008,$A164),MAXIFS(tasks!$D$2:$D$21,tasks!$A$2:$A$21,N$1))/7)</f>
        <v>0</v>
      </c>
      <c r="N164" s="19">
        <f>L164*(6+4/(M164/2+1))*MAXIFS(tasks!$C$2:$C$21,tasks!$A$2:$A$21,N$1)/SUM(tasks!$C$2:$C$21)/10</f>
        <v>0</v>
      </c>
      <c r="O164" s="18">
        <f>MAXIFS(defense!$E$2:$E$3008,defense!$B$2:$B$3008,Q$1,defense!$A$2:$A$3008,$A164)</f>
        <v>0</v>
      </c>
      <c r="P164" s="18">
        <f>MAX(0,MINUS(MINIFS(defense!$C$2:$C$3008,defense!$B$2:$B$3008,Q$1,defense!$A$2:$A$3008,$A164),MAXIFS(tasks!$D$2:$D$21,tasks!$A$2:$A$21,Q$1))/7)</f>
        <v>0</v>
      </c>
      <c r="Q164" s="19">
        <f>O164*(6+4/(P164/2+1))*MAXIFS(tasks!$C$2:$C$21,tasks!$A$2:$A$21,Q$1)/SUM(tasks!$C$2:$C$21)/10</f>
        <v>0</v>
      </c>
      <c r="R164" s="18">
        <f>MAXIFS(defense!$E$2:$E$3008,defense!$B$2:$B$3008,T$1,defense!$A$2:$A$3008,$A164)</f>
        <v>0</v>
      </c>
      <c r="S164" s="18">
        <f>MAX(0,MINUS(MINIFS(defense!$C$2:$C$3008,defense!$B$2:$B$3008,T$1,defense!$A$2:$A$3008,$A164),MAXIFS(tasks!$D$2:$D$21,tasks!$A$2:$A$21,T$1))/7)</f>
        <v>0</v>
      </c>
      <c r="T164" s="19">
        <f>R164*(6+4/(S164/2+1))*MAXIFS(tasks!$C$2:$C$21,tasks!$A$2:$A$21,T$1)/SUM(tasks!$C$2:$C$21)/10</f>
        <v>0</v>
      </c>
      <c r="U164" s="18">
        <f>MAXIFS(defense!$E$2:$E$3008,defense!$B$2:$B$3008,W$1,defense!$A$2:$A$3008,$A164)</f>
        <v>0</v>
      </c>
      <c r="V164" s="18">
        <f>MAX(0,MINUS(MINIFS(defense!$C$2:$C$3008,defense!$B$2:$B$3008,W$1,defense!$A$2:$A$3008,$A164),MAXIFS(tasks!$D$2:$D$21,tasks!$A$2:$A$21,W$1))/7)</f>
        <v>0</v>
      </c>
      <c r="W164" s="18">
        <f>U164*(6+4/(V164/2+1))*MAXIFS(tasks!$C$2:$C$21,tasks!$A$2:$A$21,W$1)/SUM(tasks!$C$2:$C$21)/10</f>
        <v>0</v>
      </c>
      <c r="X164" s="20">
        <f t="shared" si="1"/>
        <v>0</v>
      </c>
    </row>
    <row r="165">
      <c r="A165" s="5" t="s">
        <v>178</v>
      </c>
      <c r="B165" s="21" t="s">
        <v>175</v>
      </c>
      <c r="C165" s="18">
        <f>MAXIFS(defense!$E$2:$E$3008,defense!$B$2:$B$3008,E$1,defense!$A$2:$A$3008,$A165)</f>
        <v>0</v>
      </c>
      <c r="D165" s="18">
        <f>MAX(0,MINUS(MINIFS(defense!$C$2:$C$3008,defense!$B$2:$B$3008,E$1,defense!$A$2:$A$3008,$A165),MAXIFS(tasks!$D$2:$D$21,tasks!$A$2:$A$21,E$1))/7)</f>
        <v>0</v>
      </c>
      <c r="E165" s="19">
        <f>C165*(6+4/(D165/2+1))*MAXIFS(tasks!$C$2:$C$21,tasks!$A$2:$A$21,E$1)/SUM(tasks!$C$2:$C$21)/10</f>
        <v>0</v>
      </c>
      <c r="F165" s="18">
        <f>MAXIFS(defense!$E$2:$E$3008,defense!$B$2:$B$3008,H$1,defense!$A$2:$A$3008,$A165)</f>
        <v>0</v>
      </c>
      <c r="G165" s="18">
        <f>MAX(0,MINUS(MINIFS(defense!$C$2:$C$3008,defense!$B$2:$B$3008,H$1,defense!$A$2:$A$3008,$A165),MAXIFS(tasks!$D$2:$D$21,tasks!$A$2:$A$21,H$1))/7)</f>
        <v>0</v>
      </c>
      <c r="H165" s="19">
        <f>F165*(6+4/(G165/2+1))*MAXIFS(tasks!$C$2:$C$21,tasks!$A$2:$A$21,H$1)/SUM(tasks!$C$2:$C$21)/10</f>
        <v>0</v>
      </c>
      <c r="I165" s="18">
        <f>MAXIFS(defense!$E$2:$E$3008,defense!$B$2:$B$3008,K$1,defense!$A$2:$A$3008,$A165)</f>
        <v>0</v>
      </c>
      <c r="J165" s="18">
        <f>MAX(0,MINUS(MINIFS(defense!$C$2:$C$3008,defense!$B$2:$B$3008,K$1,defense!$A$2:$A$3008,$A165),MAXIFS(tasks!$D$2:$D$21,tasks!$A$2:$A$21,K$1))/7)</f>
        <v>0</v>
      </c>
      <c r="K165" s="19">
        <f>I165*(6+4/(J165/2+1))*MAXIFS(tasks!$C$2:$C$21,tasks!$A$2:$A$21,K$1)/SUM(tasks!$C$2:$C$21)/10</f>
        <v>0</v>
      </c>
      <c r="L165" s="18">
        <f>MAXIFS(defense!$E$2:$E$3008,defense!$B$2:$B$3008,N$1,defense!$A$2:$A$3008,$A165)</f>
        <v>0</v>
      </c>
      <c r="M165" s="18">
        <f>MAX(0,MINUS(MINIFS(defense!$C$2:$C$3008,defense!$B$2:$B$3008,N$1,defense!$A$2:$A$3008,$A165),MAXIFS(tasks!$D$2:$D$21,tasks!$A$2:$A$21,N$1))/7)</f>
        <v>0</v>
      </c>
      <c r="N165" s="19">
        <f>L165*(6+4/(M165/2+1))*MAXIFS(tasks!$C$2:$C$21,tasks!$A$2:$A$21,N$1)/SUM(tasks!$C$2:$C$21)/10</f>
        <v>0</v>
      </c>
      <c r="O165" s="18">
        <f>MAXIFS(defense!$E$2:$E$3008,defense!$B$2:$B$3008,Q$1,defense!$A$2:$A$3008,$A165)</f>
        <v>0</v>
      </c>
      <c r="P165" s="18">
        <f>MAX(0,MINUS(MINIFS(defense!$C$2:$C$3008,defense!$B$2:$B$3008,Q$1,defense!$A$2:$A$3008,$A165),MAXIFS(tasks!$D$2:$D$21,tasks!$A$2:$A$21,Q$1))/7)</f>
        <v>0</v>
      </c>
      <c r="Q165" s="19">
        <f>O165*(6+4/(P165/2+1))*MAXIFS(tasks!$C$2:$C$21,tasks!$A$2:$A$21,Q$1)/SUM(tasks!$C$2:$C$21)/10</f>
        <v>0</v>
      </c>
      <c r="R165" s="18">
        <f>MAXIFS(defense!$E$2:$E$3008,defense!$B$2:$B$3008,T$1,defense!$A$2:$A$3008,$A165)</f>
        <v>0</v>
      </c>
      <c r="S165" s="18">
        <f>MAX(0,MINUS(MINIFS(defense!$C$2:$C$3008,defense!$B$2:$B$3008,T$1,defense!$A$2:$A$3008,$A165),MAXIFS(tasks!$D$2:$D$21,tasks!$A$2:$A$21,T$1))/7)</f>
        <v>0</v>
      </c>
      <c r="T165" s="19">
        <f>R165*(6+4/(S165/2+1))*MAXIFS(tasks!$C$2:$C$21,tasks!$A$2:$A$21,T$1)/SUM(tasks!$C$2:$C$21)/10</f>
        <v>0</v>
      </c>
      <c r="U165" s="18">
        <f>MAXIFS(defense!$E$2:$E$3008,defense!$B$2:$B$3008,W$1,defense!$A$2:$A$3008,$A165)</f>
        <v>0</v>
      </c>
      <c r="V165" s="18">
        <f>MAX(0,MINUS(MINIFS(defense!$C$2:$C$3008,defense!$B$2:$B$3008,W$1,defense!$A$2:$A$3008,$A165),MAXIFS(tasks!$D$2:$D$21,tasks!$A$2:$A$21,W$1))/7)</f>
        <v>0</v>
      </c>
      <c r="W165" s="18">
        <f>U165*(6+4/(V165/2+1))*MAXIFS(tasks!$C$2:$C$21,tasks!$A$2:$A$21,W$1)/SUM(tasks!$C$2:$C$21)/10</f>
        <v>0</v>
      </c>
      <c r="X165" s="20">
        <f t="shared" si="1"/>
        <v>0</v>
      </c>
    </row>
    <row r="166">
      <c r="A166" s="5" t="s">
        <v>179</v>
      </c>
      <c r="B166" s="21" t="s">
        <v>175</v>
      </c>
      <c r="C166" s="18">
        <f>MAXIFS(defense!$E$2:$E$3008,defense!$B$2:$B$3008,E$1,defense!$A$2:$A$3008,$A166)</f>
        <v>95</v>
      </c>
      <c r="D166" s="18">
        <f>MAX(0,MINUS(MINIFS(defense!$C$2:$C$3008,defense!$B$2:$B$3008,E$1,defense!$A$2:$A$3008,$A166),MAXIFS(tasks!$D$2:$D$21,tasks!$A$2:$A$21,E$1))/7)</f>
        <v>0</v>
      </c>
      <c r="E166" s="19">
        <f>C166*(6+4/(D166/2+1))*MAXIFS(tasks!$C$2:$C$21,tasks!$A$2:$A$21,E$1)/SUM(tasks!$C$2:$C$21)/10</f>
        <v>13.57142857</v>
      </c>
      <c r="F166" s="18">
        <f>MAXIFS(defense!$E$2:$E$3008,defense!$B$2:$B$3008,H$1,defense!$A$2:$A$3008,$A166)</f>
        <v>0</v>
      </c>
      <c r="G166" s="18">
        <f>MAX(0,MINUS(MINIFS(defense!$C$2:$C$3008,defense!$B$2:$B$3008,H$1,defense!$A$2:$A$3008,$A166),MAXIFS(tasks!$D$2:$D$21,tasks!$A$2:$A$21,H$1))/7)</f>
        <v>0</v>
      </c>
      <c r="H166" s="19">
        <f>F166*(6+4/(G166/2+1))*MAXIFS(tasks!$C$2:$C$21,tasks!$A$2:$A$21,H$1)/SUM(tasks!$C$2:$C$21)/10</f>
        <v>0</v>
      </c>
      <c r="I166" s="18">
        <f>MAXIFS(defense!$E$2:$E$3008,defense!$B$2:$B$3008,K$1,defense!$A$2:$A$3008,$A166)</f>
        <v>0</v>
      </c>
      <c r="J166" s="18">
        <f>MAX(0,MINUS(MINIFS(defense!$C$2:$C$3008,defense!$B$2:$B$3008,K$1,defense!$A$2:$A$3008,$A166),MAXIFS(tasks!$D$2:$D$21,tasks!$A$2:$A$21,K$1))/7)</f>
        <v>0</v>
      </c>
      <c r="K166" s="19">
        <f>I166*(6+4/(J166/2+1))*MAXIFS(tasks!$C$2:$C$21,tasks!$A$2:$A$21,K$1)/SUM(tasks!$C$2:$C$21)/10</f>
        <v>0</v>
      </c>
      <c r="L166" s="18">
        <f>MAXIFS(defense!$E$2:$E$3008,defense!$B$2:$B$3008,N$1,defense!$A$2:$A$3008,$A166)</f>
        <v>0</v>
      </c>
      <c r="M166" s="18">
        <f>MAX(0,MINUS(MINIFS(defense!$C$2:$C$3008,defense!$B$2:$B$3008,N$1,defense!$A$2:$A$3008,$A166),MAXIFS(tasks!$D$2:$D$21,tasks!$A$2:$A$21,N$1))/7)</f>
        <v>0</v>
      </c>
      <c r="N166" s="19">
        <f>L166*(6+4/(M166/2+1))*MAXIFS(tasks!$C$2:$C$21,tasks!$A$2:$A$21,N$1)/SUM(tasks!$C$2:$C$21)/10</f>
        <v>0</v>
      </c>
      <c r="O166" s="18">
        <f>MAXIFS(defense!$E$2:$E$3008,defense!$B$2:$B$3008,Q$1,defense!$A$2:$A$3008,$A166)</f>
        <v>0</v>
      </c>
      <c r="P166" s="18">
        <f>MAX(0,MINUS(MINIFS(defense!$C$2:$C$3008,defense!$B$2:$B$3008,Q$1,defense!$A$2:$A$3008,$A166),MAXIFS(tasks!$D$2:$D$21,tasks!$A$2:$A$21,Q$1))/7)</f>
        <v>0</v>
      </c>
      <c r="Q166" s="19">
        <f>O166*(6+4/(P166/2+1))*MAXIFS(tasks!$C$2:$C$21,tasks!$A$2:$A$21,Q$1)/SUM(tasks!$C$2:$C$21)/10</f>
        <v>0</v>
      </c>
      <c r="R166" s="18">
        <f>MAXIFS(defense!$E$2:$E$3008,defense!$B$2:$B$3008,T$1,defense!$A$2:$A$3008,$A166)</f>
        <v>0</v>
      </c>
      <c r="S166" s="18">
        <f>MAX(0,MINUS(MINIFS(defense!$C$2:$C$3008,defense!$B$2:$B$3008,T$1,defense!$A$2:$A$3008,$A166),MAXIFS(tasks!$D$2:$D$21,tasks!$A$2:$A$21,T$1))/7)</f>
        <v>0</v>
      </c>
      <c r="T166" s="19">
        <f>R166*(6+4/(S166/2+1))*MAXIFS(tasks!$C$2:$C$21,tasks!$A$2:$A$21,T$1)/SUM(tasks!$C$2:$C$21)/10</f>
        <v>0</v>
      </c>
      <c r="U166" s="18">
        <f>MAXIFS(defense!$E$2:$E$3008,defense!$B$2:$B$3008,W$1,defense!$A$2:$A$3008,$A166)</f>
        <v>0</v>
      </c>
      <c r="V166" s="18">
        <f>MAX(0,MINUS(MINIFS(defense!$C$2:$C$3008,defense!$B$2:$B$3008,W$1,defense!$A$2:$A$3008,$A166),MAXIFS(tasks!$D$2:$D$21,tasks!$A$2:$A$21,W$1))/7)</f>
        <v>0</v>
      </c>
      <c r="W166" s="18">
        <f>U166*(6+4/(V166/2+1))*MAXIFS(tasks!$C$2:$C$21,tasks!$A$2:$A$21,W$1)/SUM(tasks!$C$2:$C$21)/10</f>
        <v>0</v>
      </c>
      <c r="X166" s="20">
        <f t="shared" si="1"/>
        <v>13.57142857</v>
      </c>
    </row>
    <row r="167">
      <c r="A167" s="5" t="s">
        <v>180</v>
      </c>
      <c r="B167" s="21" t="s">
        <v>175</v>
      </c>
      <c r="C167" s="18">
        <f>MAXIFS(defense!$E$2:$E$3008,defense!$B$2:$B$3008,E$1,defense!$A$2:$A$3008,$A167)</f>
        <v>65</v>
      </c>
      <c r="D167" s="18">
        <f>MAX(0,MINUS(MINIFS(defense!$C$2:$C$3008,defense!$B$2:$B$3008,E$1,defense!$A$2:$A$3008,$A167),MAXIFS(tasks!$D$2:$D$21,tasks!$A$2:$A$21,E$1))/7)</f>
        <v>0</v>
      </c>
      <c r="E167" s="19">
        <f>C167*(6+4/(D167/2+1))*MAXIFS(tasks!$C$2:$C$21,tasks!$A$2:$A$21,E$1)/SUM(tasks!$C$2:$C$21)/10</f>
        <v>9.285714286</v>
      </c>
      <c r="F167" s="18">
        <f>MAXIFS(defense!$E$2:$E$3008,defense!$B$2:$B$3008,H$1,defense!$A$2:$A$3008,$A167)</f>
        <v>0</v>
      </c>
      <c r="G167" s="18">
        <f>MAX(0,MINUS(MINIFS(defense!$C$2:$C$3008,defense!$B$2:$B$3008,H$1,defense!$A$2:$A$3008,$A167),MAXIFS(tasks!$D$2:$D$21,tasks!$A$2:$A$21,H$1))/7)</f>
        <v>0</v>
      </c>
      <c r="H167" s="19">
        <f>F167*(6+4/(G167/2+1))*MAXIFS(tasks!$C$2:$C$21,tasks!$A$2:$A$21,H$1)/SUM(tasks!$C$2:$C$21)/10</f>
        <v>0</v>
      </c>
      <c r="I167" s="18">
        <f>MAXIFS(defense!$E$2:$E$3008,defense!$B$2:$B$3008,K$1,defense!$A$2:$A$3008,$A167)</f>
        <v>0</v>
      </c>
      <c r="J167" s="18">
        <f>MAX(0,MINUS(MINIFS(defense!$C$2:$C$3008,defense!$B$2:$B$3008,K$1,defense!$A$2:$A$3008,$A167),MAXIFS(tasks!$D$2:$D$21,tasks!$A$2:$A$21,K$1))/7)</f>
        <v>0</v>
      </c>
      <c r="K167" s="19">
        <f>I167*(6+4/(J167/2+1))*MAXIFS(tasks!$C$2:$C$21,tasks!$A$2:$A$21,K$1)/SUM(tasks!$C$2:$C$21)/10</f>
        <v>0</v>
      </c>
      <c r="L167" s="18">
        <f>MAXIFS(defense!$E$2:$E$3008,defense!$B$2:$B$3008,N$1,defense!$A$2:$A$3008,$A167)</f>
        <v>0</v>
      </c>
      <c r="M167" s="18">
        <f>MAX(0,MINUS(MINIFS(defense!$C$2:$C$3008,defense!$B$2:$B$3008,N$1,defense!$A$2:$A$3008,$A167),MAXIFS(tasks!$D$2:$D$21,tasks!$A$2:$A$21,N$1))/7)</f>
        <v>0</v>
      </c>
      <c r="N167" s="19">
        <f>L167*(6+4/(M167/2+1))*MAXIFS(tasks!$C$2:$C$21,tasks!$A$2:$A$21,N$1)/SUM(tasks!$C$2:$C$21)/10</f>
        <v>0</v>
      </c>
      <c r="O167" s="18">
        <f>MAXIFS(defense!$E$2:$E$3008,defense!$B$2:$B$3008,Q$1,defense!$A$2:$A$3008,$A167)</f>
        <v>0</v>
      </c>
      <c r="P167" s="18">
        <f>MAX(0,MINUS(MINIFS(defense!$C$2:$C$3008,defense!$B$2:$B$3008,Q$1,defense!$A$2:$A$3008,$A167),MAXIFS(tasks!$D$2:$D$21,tasks!$A$2:$A$21,Q$1))/7)</f>
        <v>0</v>
      </c>
      <c r="Q167" s="19">
        <f>O167*(6+4/(P167/2+1))*MAXIFS(tasks!$C$2:$C$21,tasks!$A$2:$A$21,Q$1)/SUM(tasks!$C$2:$C$21)/10</f>
        <v>0</v>
      </c>
      <c r="R167" s="18">
        <f>MAXIFS(defense!$E$2:$E$3008,defense!$B$2:$B$3008,T$1,defense!$A$2:$A$3008,$A167)</f>
        <v>0</v>
      </c>
      <c r="S167" s="18">
        <f>MAX(0,MINUS(MINIFS(defense!$C$2:$C$3008,defense!$B$2:$B$3008,T$1,defense!$A$2:$A$3008,$A167),MAXIFS(tasks!$D$2:$D$21,tasks!$A$2:$A$21,T$1))/7)</f>
        <v>0</v>
      </c>
      <c r="T167" s="19">
        <f>R167*(6+4/(S167/2+1))*MAXIFS(tasks!$C$2:$C$21,tasks!$A$2:$A$21,T$1)/SUM(tasks!$C$2:$C$21)/10</f>
        <v>0</v>
      </c>
      <c r="U167" s="18">
        <f>MAXIFS(defense!$E$2:$E$3008,defense!$B$2:$B$3008,W$1,defense!$A$2:$A$3008,$A167)</f>
        <v>0</v>
      </c>
      <c r="V167" s="18">
        <f>MAX(0,MINUS(MINIFS(defense!$C$2:$C$3008,defense!$B$2:$B$3008,W$1,defense!$A$2:$A$3008,$A167),MAXIFS(tasks!$D$2:$D$21,tasks!$A$2:$A$21,W$1))/7)</f>
        <v>0</v>
      </c>
      <c r="W167" s="18">
        <f>U167*(6+4/(V167/2+1))*MAXIFS(tasks!$C$2:$C$21,tasks!$A$2:$A$21,W$1)/SUM(tasks!$C$2:$C$21)/10</f>
        <v>0</v>
      </c>
      <c r="X167" s="20">
        <f t="shared" si="1"/>
        <v>9.285714286</v>
      </c>
    </row>
    <row r="168">
      <c r="A168" s="5" t="s">
        <v>181</v>
      </c>
      <c r="B168" s="21" t="s">
        <v>175</v>
      </c>
      <c r="C168" s="18">
        <f>MAXIFS(defense!$E$2:$E$3008,defense!$B$2:$B$3008,E$1,defense!$A$2:$A$3008,$A168)</f>
        <v>0</v>
      </c>
      <c r="D168" s="18">
        <f>MAX(0,MINUS(MINIFS(defense!$C$2:$C$3008,defense!$B$2:$B$3008,E$1,defense!$A$2:$A$3008,$A168),MAXIFS(tasks!$D$2:$D$21,tasks!$A$2:$A$21,E$1))/7)</f>
        <v>0</v>
      </c>
      <c r="E168" s="19">
        <f>C168*(6+4/(D168/2+1))*MAXIFS(tasks!$C$2:$C$21,tasks!$A$2:$A$21,E$1)/SUM(tasks!$C$2:$C$21)/10</f>
        <v>0</v>
      </c>
      <c r="F168" s="18">
        <f>MAXIFS(defense!$E$2:$E$3008,defense!$B$2:$B$3008,H$1,defense!$A$2:$A$3008,$A168)</f>
        <v>0</v>
      </c>
      <c r="G168" s="18">
        <f>MAX(0,MINUS(MINIFS(defense!$C$2:$C$3008,defense!$B$2:$B$3008,H$1,defense!$A$2:$A$3008,$A168),MAXIFS(tasks!$D$2:$D$21,tasks!$A$2:$A$21,H$1))/7)</f>
        <v>0</v>
      </c>
      <c r="H168" s="19">
        <f>F168*(6+4/(G168/2+1))*MAXIFS(tasks!$C$2:$C$21,tasks!$A$2:$A$21,H$1)/SUM(tasks!$C$2:$C$21)/10</f>
        <v>0</v>
      </c>
      <c r="I168" s="18">
        <f>MAXIFS(defense!$E$2:$E$3008,defense!$B$2:$B$3008,K$1,defense!$A$2:$A$3008,$A168)</f>
        <v>0</v>
      </c>
      <c r="J168" s="18">
        <f>MAX(0,MINUS(MINIFS(defense!$C$2:$C$3008,defense!$B$2:$B$3008,K$1,defense!$A$2:$A$3008,$A168),MAXIFS(tasks!$D$2:$D$21,tasks!$A$2:$A$21,K$1))/7)</f>
        <v>0</v>
      </c>
      <c r="K168" s="19">
        <f>I168*(6+4/(J168/2+1))*MAXIFS(tasks!$C$2:$C$21,tasks!$A$2:$A$21,K$1)/SUM(tasks!$C$2:$C$21)/10</f>
        <v>0</v>
      </c>
      <c r="L168" s="18">
        <f>MAXIFS(defense!$E$2:$E$3008,defense!$B$2:$B$3008,N$1,defense!$A$2:$A$3008,$A168)</f>
        <v>0</v>
      </c>
      <c r="M168" s="18">
        <f>MAX(0,MINUS(MINIFS(defense!$C$2:$C$3008,defense!$B$2:$B$3008,N$1,defense!$A$2:$A$3008,$A168),MAXIFS(tasks!$D$2:$D$21,tasks!$A$2:$A$21,N$1))/7)</f>
        <v>0</v>
      </c>
      <c r="N168" s="19">
        <f>L168*(6+4/(M168/2+1))*MAXIFS(tasks!$C$2:$C$21,tasks!$A$2:$A$21,N$1)/SUM(tasks!$C$2:$C$21)/10</f>
        <v>0</v>
      </c>
      <c r="O168" s="18">
        <f>MAXIFS(defense!$E$2:$E$3008,defense!$B$2:$B$3008,Q$1,defense!$A$2:$A$3008,$A168)</f>
        <v>0</v>
      </c>
      <c r="P168" s="18">
        <f>MAX(0,MINUS(MINIFS(defense!$C$2:$C$3008,defense!$B$2:$B$3008,Q$1,defense!$A$2:$A$3008,$A168),MAXIFS(tasks!$D$2:$D$21,tasks!$A$2:$A$21,Q$1))/7)</f>
        <v>0</v>
      </c>
      <c r="Q168" s="19">
        <f>O168*(6+4/(P168/2+1))*MAXIFS(tasks!$C$2:$C$21,tasks!$A$2:$A$21,Q$1)/SUM(tasks!$C$2:$C$21)/10</f>
        <v>0</v>
      </c>
      <c r="R168" s="18">
        <f>MAXIFS(defense!$E$2:$E$3008,defense!$B$2:$B$3008,T$1,defense!$A$2:$A$3008,$A168)</f>
        <v>0</v>
      </c>
      <c r="S168" s="18">
        <f>MAX(0,MINUS(MINIFS(defense!$C$2:$C$3008,defense!$B$2:$B$3008,T$1,defense!$A$2:$A$3008,$A168),MAXIFS(tasks!$D$2:$D$21,tasks!$A$2:$A$21,T$1))/7)</f>
        <v>0</v>
      </c>
      <c r="T168" s="19">
        <f>R168*(6+4/(S168/2+1))*MAXIFS(tasks!$C$2:$C$21,tasks!$A$2:$A$21,T$1)/SUM(tasks!$C$2:$C$21)/10</f>
        <v>0</v>
      </c>
      <c r="U168" s="18">
        <f>MAXIFS(defense!$E$2:$E$3008,defense!$B$2:$B$3008,W$1,defense!$A$2:$A$3008,$A168)</f>
        <v>0</v>
      </c>
      <c r="V168" s="18">
        <f>MAX(0,MINUS(MINIFS(defense!$C$2:$C$3008,defense!$B$2:$B$3008,W$1,defense!$A$2:$A$3008,$A168),MAXIFS(tasks!$D$2:$D$21,tasks!$A$2:$A$21,W$1))/7)</f>
        <v>0</v>
      </c>
      <c r="W168" s="18">
        <f>U168*(6+4/(V168/2+1))*MAXIFS(tasks!$C$2:$C$21,tasks!$A$2:$A$21,W$1)/SUM(tasks!$C$2:$C$21)/10</f>
        <v>0</v>
      </c>
      <c r="X168" s="20">
        <f t="shared" si="1"/>
        <v>0</v>
      </c>
    </row>
    <row r="169">
      <c r="A169" s="5" t="s">
        <v>182</v>
      </c>
      <c r="B169" s="21" t="s">
        <v>175</v>
      </c>
      <c r="C169" s="18">
        <f>MAXIFS(defense!$E$2:$E$3008,defense!$B$2:$B$3008,E$1,defense!$A$2:$A$3008,$A169)</f>
        <v>70</v>
      </c>
      <c r="D169" s="18">
        <f>MAX(0,MINUS(MINIFS(defense!$C$2:$C$3008,defense!$B$2:$B$3008,E$1,defense!$A$2:$A$3008,$A169),MAXIFS(tasks!$D$2:$D$21,tasks!$A$2:$A$21,E$1))/7)</f>
        <v>0</v>
      </c>
      <c r="E169" s="19">
        <f>C169*(6+4/(D169/2+1))*MAXIFS(tasks!$C$2:$C$21,tasks!$A$2:$A$21,E$1)/SUM(tasks!$C$2:$C$21)/10</f>
        <v>10</v>
      </c>
      <c r="F169" s="18">
        <f>MAXIFS(defense!$E$2:$E$3008,defense!$B$2:$B$3008,H$1,defense!$A$2:$A$3008,$A169)</f>
        <v>0</v>
      </c>
      <c r="G169" s="18">
        <f>MAX(0,MINUS(MINIFS(defense!$C$2:$C$3008,defense!$B$2:$B$3008,H$1,defense!$A$2:$A$3008,$A169),MAXIFS(tasks!$D$2:$D$21,tasks!$A$2:$A$21,H$1))/7)</f>
        <v>0</v>
      </c>
      <c r="H169" s="19">
        <f>F169*(6+4/(G169/2+1))*MAXIFS(tasks!$C$2:$C$21,tasks!$A$2:$A$21,H$1)/SUM(tasks!$C$2:$C$21)/10</f>
        <v>0</v>
      </c>
      <c r="I169" s="18">
        <f>MAXIFS(defense!$E$2:$E$3008,defense!$B$2:$B$3008,K$1,defense!$A$2:$A$3008,$A169)</f>
        <v>0</v>
      </c>
      <c r="J169" s="18">
        <f>MAX(0,MINUS(MINIFS(defense!$C$2:$C$3008,defense!$B$2:$B$3008,K$1,defense!$A$2:$A$3008,$A169),MAXIFS(tasks!$D$2:$D$21,tasks!$A$2:$A$21,K$1))/7)</f>
        <v>0</v>
      </c>
      <c r="K169" s="19">
        <f>I169*(6+4/(J169/2+1))*MAXIFS(tasks!$C$2:$C$21,tasks!$A$2:$A$21,K$1)/SUM(tasks!$C$2:$C$21)/10</f>
        <v>0</v>
      </c>
      <c r="L169" s="18">
        <f>MAXIFS(defense!$E$2:$E$3008,defense!$B$2:$B$3008,N$1,defense!$A$2:$A$3008,$A169)</f>
        <v>0</v>
      </c>
      <c r="M169" s="18">
        <f>MAX(0,MINUS(MINIFS(defense!$C$2:$C$3008,defense!$B$2:$B$3008,N$1,defense!$A$2:$A$3008,$A169),MAXIFS(tasks!$D$2:$D$21,tasks!$A$2:$A$21,N$1))/7)</f>
        <v>0</v>
      </c>
      <c r="N169" s="19">
        <f>L169*(6+4/(M169/2+1))*MAXIFS(tasks!$C$2:$C$21,tasks!$A$2:$A$21,N$1)/SUM(tasks!$C$2:$C$21)/10</f>
        <v>0</v>
      </c>
      <c r="O169" s="18">
        <f>MAXIFS(defense!$E$2:$E$3008,defense!$B$2:$B$3008,Q$1,defense!$A$2:$A$3008,$A169)</f>
        <v>0</v>
      </c>
      <c r="P169" s="18">
        <f>MAX(0,MINUS(MINIFS(defense!$C$2:$C$3008,defense!$B$2:$B$3008,Q$1,defense!$A$2:$A$3008,$A169),MAXIFS(tasks!$D$2:$D$21,tasks!$A$2:$A$21,Q$1))/7)</f>
        <v>0</v>
      </c>
      <c r="Q169" s="19">
        <f>O169*(6+4/(P169/2+1))*MAXIFS(tasks!$C$2:$C$21,tasks!$A$2:$A$21,Q$1)/SUM(tasks!$C$2:$C$21)/10</f>
        <v>0</v>
      </c>
      <c r="R169" s="18">
        <f>MAXIFS(defense!$E$2:$E$3008,defense!$B$2:$B$3008,T$1,defense!$A$2:$A$3008,$A169)</f>
        <v>0</v>
      </c>
      <c r="S169" s="18">
        <f>MAX(0,MINUS(MINIFS(defense!$C$2:$C$3008,defense!$B$2:$B$3008,T$1,defense!$A$2:$A$3008,$A169),MAXIFS(tasks!$D$2:$D$21,tasks!$A$2:$A$21,T$1))/7)</f>
        <v>0</v>
      </c>
      <c r="T169" s="19">
        <f>R169*(6+4/(S169/2+1))*MAXIFS(tasks!$C$2:$C$21,tasks!$A$2:$A$21,T$1)/SUM(tasks!$C$2:$C$21)/10</f>
        <v>0</v>
      </c>
      <c r="U169" s="18">
        <f>MAXIFS(defense!$E$2:$E$3008,defense!$B$2:$B$3008,W$1,defense!$A$2:$A$3008,$A169)</f>
        <v>0</v>
      </c>
      <c r="V169" s="18">
        <f>MAX(0,MINUS(MINIFS(defense!$C$2:$C$3008,defense!$B$2:$B$3008,W$1,defense!$A$2:$A$3008,$A169),MAXIFS(tasks!$D$2:$D$21,tasks!$A$2:$A$21,W$1))/7)</f>
        <v>0</v>
      </c>
      <c r="W169" s="18">
        <f>U169*(6+4/(V169/2+1))*MAXIFS(tasks!$C$2:$C$21,tasks!$A$2:$A$21,W$1)/SUM(tasks!$C$2:$C$21)/10</f>
        <v>0</v>
      </c>
      <c r="X169" s="20">
        <f t="shared" si="1"/>
        <v>10</v>
      </c>
    </row>
    <row r="170">
      <c r="A170" s="5" t="s">
        <v>183</v>
      </c>
      <c r="B170" s="21" t="s">
        <v>175</v>
      </c>
      <c r="C170" s="18">
        <f>MAXIFS(defense!$E$2:$E$3008,defense!$B$2:$B$3008,E$1,defense!$A$2:$A$3008,$A170)</f>
        <v>0</v>
      </c>
      <c r="D170" s="18">
        <f>MAX(0,MINUS(MINIFS(defense!$C$2:$C$3008,defense!$B$2:$B$3008,E$1,defense!$A$2:$A$3008,$A170),MAXIFS(tasks!$D$2:$D$21,tasks!$A$2:$A$21,E$1))/7)</f>
        <v>0</v>
      </c>
      <c r="E170" s="19">
        <f>C170*(6+4/(D170/2+1))*MAXIFS(tasks!$C$2:$C$21,tasks!$A$2:$A$21,E$1)/SUM(tasks!$C$2:$C$21)/10</f>
        <v>0</v>
      </c>
      <c r="F170" s="18">
        <f>MAXIFS(defense!$E$2:$E$3008,defense!$B$2:$B$3008,H$1,defense!$A$2:$A$3008,$A170)</f>
        <v>0</v>
      </c>
      <c r="G170" s="18">
        <f>MAX(0,MINUS(MINIFS(defense!$C$2:$C$3008,defense!$B$2:$B$3008,H$1,defense!$A$2:$A$3008,$A170),MAXIFS(tasks!$D$2:$D$21,tasks!$A$2:$A$21,H$1))/7)</f>
        <v>0</v>
      </c>
      <c r="H170" s="19">
        <f>F170*(6+4/(G170/2+1))*MAXIFS(tasks!$C$2:$C$21,tasks!$A$2:$A$21,H$1)/SUM(tasks!$C$2:$C$21)/10</f>
        <v>0</v>
      </c>
      <c r="I170" s="18">
        <f>MAXIFS(defense!$E$2:$E$3008,defense!$B$2:$B$3008,K$1,defense!$A$2:$A$3008,$A170)</f>
        <v>0</v>
      </c>
      <c r="J170" s="18">
        <f>MAX(0,MINUS(MINIFS(defense!$C$2:$C$3008,defense!$B$2:$B$3008,K$1,defense!$A$2:$A$3008,$A170),MAXIFS(tasks!$D$2:$D$21,tasks!$A$2:$A$21,K$1))/7)</f>
        <v>0</v>
      </c>
      <c r="K170" s="19">
        <f>I170*(6+4/(J170/2+1))*MAXIFS(tasks!$C$2:$C$21,tasks!$A$2:$A$21,K$1)/SUM(tasks!$C$2:$C$21)/10</f>
        <v>0</v>
      </c>
      <c r="L170" s="18">
        <f>MAXIFS(defense!$E$2:$E$3008,defense!$B$2:$B$3008,N$1,defense!$A$2:$A$3008,$A170)</f>
        <v>0</v>
      </c>
      <c r="M170" s="18">
        <f>MAX(0,MINUS(MINIFS(defense!$C$2:$C$3008,defense!$B$2:$B$3008,N$1,defense!$A$2:$A$3008,$A170),MAXIFS(tasks!$D$2:$D$21,tasks!$A$2:$A$21,N$1))/7)</f>
        <v>0</v>
      </c>
      <c r="N170" s="19">
        <f>L170*(6+4/(M170/2+1))*MAXIFS(tasks!$C$2:$C$21,tasks!$A$2:$A$21,N$1)/SUM(tasks!$C$2:$C$21)/10</f>
        <v>0</v>
      </c>
      <c r="O170" s="18">
        <f>MAXIFS(defense!$E$2:$E$3008,defense!$B$2:$B$3008,Q$1,defense!$A$2:$A$3008,$A170)</f>
        <v>0</v>
      </c>
      <c r="P170" s="18">
        <f>MAX(0,MINUS(MINIFS(defense!$C$2:$C$3008,defense!$B$2:$B$3008,Q$1,defense!$A$2:$A$3008,$A170),MAXIFS(tasks!$D$2:$D$21,tasks!$A$2:$A$21,Q$1))/7)</f>
        <v>0</v>
      </c>
      <c r="Q170" s="19">
        <f>O170*(6+4/(P170/2+1))*MAXIFS(tasks!$C$2:$C$21,tasks!$A$2:$A$21,Q$1)/SUM(tasks!$C$2:$C$21)/10</f>
        <v>0</v>
      </c>
      <c r="R170" s="18">
        <f>MAXIFS(defense!$E$2:$E$3008,defense!$B$2:$B$3008,T$1,defense!$A$2:$A$3008,$A170)</f>
        <v>0</v>
      </c>
      <c r="S170" s="18">
        <f>MAX(0,MINUS(MINIFS(defense!$C$2:$C$3008,defense!$B$2:$B$3008,T$1,defense!$A$2:$A$3008,$A170),MAXIFS(tasks!$D$2:$D$21,tasks!$A$2:$A$21,T$1))/7)</f>
        <v>0</v>
      </c>
      <c r="T170" s="19">
        <f>R170*(6+4/(S170/2+1))*MAXIFS(tasks!$C$2:$C$21,tasks!$A$2:$A$21,T$1)/SUM(tasks!$C$2:$C$21)/10</f>
        <v>0</v>
      </c>
      <c r="U170" s="18">
        <f>MAXIFS(defense!$E$2:$E$3008,defense!$B$2:$B$3008,W$1,defense!$A$2:$A$3008,$A170)</f>
        <v>0</v>
      </c>
      <c r="V170" s="18">
        <f>MAX(0,MINUS(MINIFS(defense!$C$2:$C$3008,defense!$B$2:$B$3008,W$1,defense!$A$2:$A$3008,$A170),MAXIFS(tasks!$D$2:$D$21,tasks!$A$2:$A$21,W$1))/7)</f>
        <v>0</v>
      </c>
      <c r="W170" s="18">
        <f>U170*(6+4/(V170/2+1))*MAXIFS(tasks!$C$2:$C$21,tasks!$A$2:$A$21,W$1)/SUM(tasks!$C$2:$C$21)/10</f>
        <v>0</v>
      </c>
      <c r="X170" s="20">
        <f t="shared" si="1"/>
        <v>0</v>
      </c>
    </row>
    <row r="171">
      <c r="A171" s="5" t="s">
        <v>184</v>
      </c>
      <c r="B171" s="21" t="s">
        <v>175</v>
      </c>
      <c r="C171" s="18">
        <f>MAXIFS(defense!$E$2:$E$3008,defense!$B$2:$B$3008,E$1,defense!$A$2:$A$3008,$A171)</f>
        <v>0</v>
      </c>
      <c r="D171" s="18">
        <f>MAX(0,MINUS(MINIFS(defense!$C$2:$C$3008,defense!$B$2:$B$3008,E$1,defense!$A$2:$A$3008,$A171),MAXIFS(tasks!$D$2:$D$21,tasks!$A$2:$A$21,E$1))/7)</f>
        <v>0</v>
      </c>
      <c r="E171" s="19">
        <f>C171*(6+4/(D171/2+1))*MAXIFS(tasks!$C$2:$C$21,tasks!$A$2:$A$21,E$1)/SUM(tasks!$C$2:$C$21)/10</f>
        <v>0</v>
      </c>
      <c r="F171" s="18">
        <f>MAXIFS(defense!$E$2:$E$3008,defense!$B$2:$B$3008,H$1,defense!$A$2:$A$3008,$A171)</f>
        <v>0</v>
      </c>
      <c r="G171" s="18">
        <f>MAX(0,MINUS(MINIFS(defense!$C$2:$C$3008,defense!$B$2:$B$3008,H$1,defense!$A$2:$A$3008,$A171),MAXIFS(tasks!$D$2:$D$21,tasks!$A$2:$A$21,H$1))/7)</f>
        <v>0</v>
      </c>
      <c r="H171" s="19">
        <f>F171*(6+4/(G171/2+1))*MAXIFS(tasks!$C$2:$C$21,tasks!$A$2:$A$21,H$1)/SUM(tasks!$C$2:$C$21)/10</f>
        <v>0</v>
      </c>
      <c r="I171" s="18">
        <f>MAXIFS(defense!$E$2:$E$3008,defense!$B$2:$B$3008,K$1,defense!$A$2:$A$3008,$A171)</f>
        <v>0</v>
      </c>
      <c r="J171" s="18">
        <f>MAX(0,MINUS(MINIFS(defense!$C$2:$C$3008,defense!$B$2:$B$3008,K$1,defense!$A$2:$A$3008,$A171),MAXIFS(tasks!$D$2:$D$21,tasks!$A$2:$A$21,K$1))/7)</f>
        <v>0</v>
      </c>
      <c r="K171" s="19">
        <f>I171*(6+4/(J171/2+1))*MAXIFS(tasks!$C$2:$C$21,tasks!$A$2:$A$21,K$1)/SUM(tasks!$C$2:$C$21)/10</f>
        <v>0</v>
      </c>
      <c r="L171" s="18">
        <f>MAXIFS(defense!$E$2:$E$3008,defense!$B$2:$B$3008,N$1,defense!$A$2:$A$3008,$A171)</f>
        <v>0</v>
      </c>
      <c r="M171" s="18">
        <f>MAX(0,MINUS(MINIFS(defense!$C$2:$C$3008,defense!$B$2:$B$3008,N$1,defense!$A$2:$A$3008,$A171),MAXIFS(tasks!$D$2:$D$21,tasks!$A$2:$A$21,N$1))/7)</f>
        <v>0</v>
      </c>
      <c r="N171" s="19">
        <f>L171*(6+4/(M171/2+1))*MAXIFS(tasks!$C$2:$C$21,tasks!$A$2:$A$21,N$1)/SUM(tasks!$C$2:$C$21)/10</f>
        <v>0</v>
      </c>
      <c r="O171" s="18">
        <f>MAXIFS(defense!$E$2:$E$3008,defense!$B$2:$B$3008,Q$1,defense!$A$2:$A$3008,$A171)</f>
        <v>0</v>
      </c>
      <c r="P171" s="18">
        <f>MAX(0,MINUS(MINIFS(defense!$C$2:$C$3008,defense!$B$2:$B$3008,Q$1,defense!$A$2:$A$3008,$A171),MAXIFS(tasks!$D$2:$D$21,tasks!$A$2:$A$21,Q$1))/7)</f>
        <v>0</v>
      </c>
      <c r="Q171" s="19">
        <f>O171*(6+4/(P171/2+1))*MAXIFS(tasks!$C$2:$C$21,tasks!$A$2:$A$21,Q$1)/SUM(tasks!$C$2:$C$21)/10</f>
        <v>0</v>
      </c>
      <c r="R171" s="18">
        <f>MAXIFS(defense!$E$2:$E$3008,defense!$B$2:$B$3008,T$1,defense!$A$2:$A$3008,$A171)</f>
        <v>0</v>
      </c>
      <c r="S171" s="18">
        <f>MAX(0,MINUS(MINIFS(defense!$C$2:$C$3008,defense!$B$2:$B$3008,T$1,defense!$A$2:$A$3008,$A171),MAXIFS(tasks!$D$2:$D$21,tasks!$A$2:$A$21,T$1))/7)</f>
        <v>0</v>
      </c>
      <c r="T171" s="19">
        <f>R171*(6+4/(S171/2+1))*MAXIFS(tasks!$C$2:$C$21,tasks!$A$2:$A$21,T$1)/SUM(tasks!$C$2:$C$21)/10</f>
        <v>0</v>
      </c>
      <c r="U171" s="18">
        <f>MAXIFS(defense!$E$2:$E$3008,defense!$B$2:$B$3008,W$1,defense!$A$2:$A$3008,$A171)</f>
        <v>0</v>
      </c>
      <c r="V171" s="18">
        <f>MAX(0,MINUS(MINIFS(defense!$C$2:$C$3008,defense!$B$2:$B$3008,W$1,defense!$A$2:$A$3008,$A171),MAXIFS(tasks!$D$2:$D$21,tasks!$A$2:$A$21,W$1))/7)</f>
        <v>0</v>
      </c>
      <c r="W171" s="18">
        <f>U171*(6+4/(V171/2+1))*MAXIFS(tasks!$C$2:$C$21,tasks!$A$2:$A$21,W$1)/SUM(tasks!$C$2:$C$21)/10</f>
        <v>0</v>
      </c>
      <c r="X171" s="20">
        <f t="shared" si="1"/>
        <v>0</v>
      </c>
    </row>
    <row r="172">
      <c r="A172" s="5" t="s">
        <v>185</v>
      </c>
      <c r="B172" s="21" t="s">
        <v>175</v>
      </c>
      <c r="C172" s="18">
        <f>MAXIFS(defense!$E$2:$E$3008,defense!$B$2:$B$3008,E$1,defense!$A$2:$A$3008,$A172)</f>
        <v>0</v>
      </c>
      <c r="D172" s="18">
        <f>MAX(0,MINUS(MINIFS(defense!$C$2:$C$3008,defense!$B$2:$B$3008,E$1,defense!$A$2:$A$3008,$A172),MAXIFS(tasks!$D$2:$D$21,tasks!$A$2:$A$21,E$1))/7)</f>
        <v>0</v>
      </c>
      <c r="E172" s="19">
        <f>C172*(6+4/(D172/2+1))*MAXIFS(tasks!$C$2:$C$21,tasks!$A$2:$A$21,E$1)/SUM(tasks!$C$2:$C$21)/10</f>
        <v>0</v>
      </c>
      <c r="F172" s="18">
        <f>MAXIFS(defense!$E$2:$E$3008,defense!$B$2:$B$3008,H$1,defense!$A$2:$A$3008,$A172)</f>
        <v>0</v>
      </c>
      <c r="G172" s="18">
        <f>MAX(0,MINUS(MINIFS(defense!$C$2:$C$3008,defense!$B$2:$B$3008,H$1,defense!$A$2:$A$3008,$A172),MAXIFS(tasks!$D$2:$D$21,tasks!$A$2:$A$21,H$1))/7)</f>
        <v>0</v>
      </c>
      <c r="H172" s="19">
        <f>F172*(6+4/(G172/2+1))*MAXIFS(tasks!$C$2:$C$21,tasks!$A$2:$A$21,H$1)/SUM(tasks!$C$2:$C$21)/10</f>
        <v>0</v>
      </c>
      <c r="I172" s="18">
        <f>MAXIFS(defense!$E$2:$E$3008,defense!$B$2:$B$3008,K$1,defense!$A$2:$A$3008,$A172)</f>
        <v>0</v>
      </c>
      <c r="J172" s="18">
        <f>MAX(0,MINUS(MINIFS(defense!$C$2:$C$3008,defense!$B$2:$B$3008,K$1,defense!$A$2:$A$3008,$A172),MAXIFS(tasks!$D$2:$D$21,tasks!$A$2:$A$21,K$1))/7)</f>
        <v>0</v>
      </c>
      <c r="K172" s="19">
        <f>I172*(6+4/(J172/2+1))*MAXIFS(tasks!$C$2:$C$21,tasks!$A$2:$A$21,K$1)/SUM(tasks!$C$2:$C$21)/10</f>
        <v>0</v>
      </c>
      <c r="L172" s="18">
        <f>MAXIFS(defense!$E$2:$E$3008,defense!$B$2:$B$3008,N$1,defense!$A$2:$A$3008,$A172)</f>
        <v>0</v>
      </c>
      <c r="M172" s="18">
        <f>MAX(0,MINUS(MINIFS(defense!$C$2:$C$3008,defense!$B$2:$B$3008,N$1,defense!$A$2:$A$3008,$A172),MAXIFS(tasks!$D$2:$D$21,tasks!$A$2:$A$21,N$1))/7)</f>
        <v>0</v>
      </c>
      <c r="N172" s="19">
        <f>L172*(6+4/(M172/2+1))*MAXIFS(tasks!$C$2:$C$21,tasks!$A$2:$A$21,N$1)/SUM(tasks!$C$2:$C$21)/10</f>
        <v>0</v>
      </c>
      <c r="O172" s="18">
        <f>MAXIFS(defense!$E$2:$E$3008,defense!$B$2:$B$3008,Q$1,defense!$A$2:$A$3008,$A172)</f>
        <v>0</v>
      </c>
      <c r="P172" s="18">
        <f>MAX(0,MINUS(MINIFS(defense!$C$2:$C$3008,defense!$B$2:$B$3008,Q$1,defense!$A$2:$A$3008,$A172),MAXIFS(tasks!$D$2:$D$21,tasks!$A$2:$A$21,Q$1))/7)</f>
        <v>0</v>
      </c>
      <c r="Q172" s="19">
        <f>O172*(6+4/(P172/2+1))*MAXIFS(tasks!$C$2:$C$21,tasks!$A$2:$A$21,Q$1)/SUM(tasks!$C$2:$C$21)/10</f>
        <v>0</v>
      </c>
      <c r="R172" s="18">
        <f>MAXIFS(defense!$E$2:$E$3008,defense!$B$2:$B$3008,T$1,defense!$A$2:$A$3008,$A172)</f>
        <v>0</v>
      </c>
      <c r="S172" s="18">
        <f>MAX(0,MINUS(MINIFS(defense!$C$2:$C$3008,defense!$B$2:$B$3008,T$1,defense!$A$2:$A$3008,$A172),MAXIFS(tasks!$D$2:$D$21,tasks!$A$2:$A$21,T$1))/7)</f>
        <v>0</v>
      </c>
      <c r="T172" s="19">
        <f>R172*(6+4/(S172/2+1))*MAXIFS(tasks!$C$2:$C$21,tasks!$A$2:$A$21,T$1)/SUM(tasks!$C$2:$C$21)/10</f>
        <v>0</v>
      </c>
      <c r="U172" s="18">
        <f>MAXIFS(defense!$E$2:$E$3008,defense!$B$2:$B$3008,W$1,defense!$A$2:$A$3008,$A172)</f>
        <v>0</v>
      </c>
      <c r="V172" s="18">
        <f>MAX(0,MINUS(MINIFS(defense!$C$2:$C$3008,defense!$B$2:$B$3008,W$1,defense!$A$2:$A$3008,$A172),MAXIFS(tasks!$D$2:$D$21,tasks!$A$2:$A$21,W$1))/7)</f>
        <v>0</v>
      </c>
      <c r="W172" s="18">
        <f>U172*(6+4/(V172/2+1))*MAXIFS(tasks!$C$2:$C$21,tasks!$A$2:$A$21,W$1)/SUM(tasks!$C$2:$C$21)/10</f>
        <v>0</v>
      </c>
      <c r="X172" s="20">
        <f t="shared" si="1"/>
        <v>0</v>
      </c>
    </row>
    <row r="173">
      <c r="A173" s="5" t="s">
        <v>186</v>
      </c>
      <c r="B173" s="21" t="s">
        <v>175</v>
      </c>
      <c r="C173" s="18">
        <f>MAXIFS(defense!$E$2:$E$3008,defense!$B$2:$B$3008,E$1,defense!$A$2:$A$3008,$A173)</f>
        <v>0</v>
      </c>
      <c r="D173" s="18">
        <f>MAX(0,MINUS(MINIFS(defense!$C$2:$C$3008,defense!$B$2:$B$3008,E$1,defense!$A$2:$A$3008,$A173),MAXIFS(tasks!$D$2:$D$21,tasks!$A$2:$A$21,E$1))/7)</f>
        <v>0</v>
      </c>
      <c r="E173" s="19">
        <f>C173*(6+4/(D173/2+1))*MAXIFS(tasks!$C$2:$C$21,tasks!$A$2:$A$21,E$1)/SUM(tasks!$C$2:$C$21)/10</f>
        <v>0</v>
      </c>
      <c r="F173" s="18">
        <f>MAXIFS(defense!$E$2:$E$3008,defense!$B$2:$B$3008,H$1,defense!$A$2:$A$3008,$A173)</f>
        <v>0</v>
      </c>
      <c r="G173" s="18">
        <f>MAX(0,MINUS(MINIFS(defense!$C$2:$C$3008,defense!$B$2:$B$3008,H$1,defense!$A$2:$A$3008,$A173),MAXIFS(tasks!$D$2:$D$21,tasks!$A$2:$A$21,H$1))/7)</f>
        <v>0</v>
      </c>
      <c r="H173" s="19">
        <f>F173*(6+4/(G173/2+1))*MAXIFS(tasks!$C$2:$C$21,tasks!$A$2:$A$21,H$1)/SUM(tasks!$C$2:$C$21)/10</f>
        <v>0</v>
      </c>
      <c r="I173" s="18">
        <f>MAXIFS(defense!$E$2:$E$3008,defense!$B$2:$B$3008,K$1,defense!$A$2:$A$3008,$A173)</f>
        <v>0</v>
      </c>
      <c r="J173" s="18">
        <f>MAX(0,MINUS(MINIFS(defense!$C$2:$C$3008,defense!$B$2:$B$3008,K$1,defense!$A$2:$A$3008,$A173),MAXIFS(tasks!$D$2:$D$21,tasks!$A$2:$A$21,K$1))/7)</f>
        <v>0</v>
      </c>
      <c r="K173" s="19">
        <f>I173*(6+4/(J173/2+1))*MAXIFS(tasks!$C$2:$C$21,tasks!$A$2:$A$21,K$1)/SUM(tasks!$C$2:$C$21)/10</f>
        <v>0</v>
      </c>
      <c r="L173" s="18">
        <f>MAXIFS(defense!$E$2:$E$3008,defense!$B$2:$B$3008,N$1,defense!$A$2:$A$3008,$A173)</f>
        <v>0</v>
      </c>
      <c r="M173" s="18">
        <f>MAX(0,MINUS(MINIFS(defense!$C$2:$C$3008,defense!$B$2:$B$3008,N$1,defense!$A$2:$A$3008,$A173),MAXIFS(tasks!$D$2:$D$21,tasks!$A$2:$A$21,N$1))/7)</f>
        <v>0</v>
      </c>
      <c r="N173" s="19">
        <f>L173*(6+4/(M173/2+1))*MAXIFS(tasks!$C$2:$C$21,tasks!$A$2:$A$21,N$1)/SUM(tasks!$C$2:$C$21)/10</f>
        <v>0</v>
      </c>
      <c r="O173" s="18">
        <f>MAXIFS(defense!$E$2:$E$3008,defense!$B$2:$B$3008,Q$1,defense!$A$2:$A$3008,$A173)</f>
        <v>0</v>
      </c>
      <c r="P173" s="18">
        <f>MAX(0,MINUS(MINIFS(defense!$C$2:$C$3008,defense!$B$2:$B$3008,Q$1,defense!$A$2:$A$3008,$A173),MAXIFS(tasks!$D$2:$D$21,tasks!$A$2:$A$21,Q$1))/7)</f>
        <v>0</v>
      </c>
      <c r="Q173" s="19">
        <f>O173*(6+4/(P173/2+1))*MAXIFS(tasks!$C$2:$C$21,tasks!$A$2:$A$21,Q$1)/SUM(tasks!$C$2:$C$21)/10</f>
        <v>0</v>
      </c>
      <c r="R173" s="18">
        <f>MAXIFS(defense!$E$2:$E$3008,defense!$B$2:$B$3008,T$1,defense!$A$2:$A$3008,$A173)</f>
        <v>0</v>
      </c>
      <c r="S173" s="18">
        <f>MAX(0,MINUS(MINIFS(defense!$C$2:$C$3008,defense!$B$2:$B$3008,T$1,defense!$A$2:$A$3008,$A173),MAXIFS(tasks!$D$2:$D$21,tasks!$A$2:$A$21,T$1))/7)</f>
        <v>0</v>
      </c>
      <c r="T173" s="19">
        <f>R173*(6+4/(S173/2+1))*MAXIFS(tasks!$C$2:$C$21,tasks!$A$2:$A$21,T$1)/SUM(tasks!$C$2:$C$21)/10</f>
        <v>0</v>
      </c>
      <c r="U173" s="18">
        <f>MAXIFS(defense!$E$2:$E$3008,defense!$B$2:$B$3008,W$1,defense!$A$2:$A$3008,$A173)</f>
        <v>0</v>
      </c>
      <c r="V173" s="18">
        <f>MAX(0,MINUS(MINIFS(defense!$C$2:$C$3008,defense!$B$2:$B$3008,W$1,defense!$A$2:$A$3008,$A173),MAXIFS(tasks!$D$2:$D$21,tasks!$A$2:$A$21,W$1))/7)</f>
        <v>0</v>
      </c>
      <c r="W173" s="18">
        <f>U173*(6+4/(V173/2+1))*MAXIFS(tasks!$C$2:$C$21,tasks!$A$2:$A$21,W$1)/SUM(tasks!$C$2:$C$21)/10</f>
        <v>0</v>
      </c>
      <c r="X173" s="20">
        <f t="shared" si="1"/>
        <v>0</v>
      </c>
    </row>
    <row r="174">
      <c r="A174" s="5" t="s">
        <v>187</v>
      </c>
      <c r="B174" s="21" t="s">
        <v>175</v>
      </c>
      <c r="C174" s="18">
        <f>MAXIFS(defense!$E$2:$E$3008,defense!$B$2:$B$3008,E$1,defense!$A$2:$A$3008,$A174)</f>
        <v>0</v>
      </c>
      <c r="D174" s="18">
        <f>MAX(0,MINUS(MINIFS(defense!$C$2:$C$3008,defense!$B$2:$B$3008,E$1,defense!$A$2:$A$3008,$A174),MAXIFS(tasks!$D$2:$D$21,tasks!$A$2:$A$21,E$1))/7)</f>
        <v>0</v>
      </c>
      <c r="E174" s="19">
        <f>C174*(6+4/(D174/2+1))*MAXIFS(tasks!$C$2:$C$21,tasks!$A$2:$A$21,E$1)/SUM(tasks!$C$2:$C$21)/10</f>
        <v>0</v>
      </c>
      <c r="F174" s="18">
        <f>MAXIFS(defense!$E$2:$E$3008,defense!$B$2:$B$3008,H$1,defense!$A$2:$A$3008,$A174)</f>
        <v>0</v>
      </c>
      <c r="G174" s="18">
        <f>MAX(0,MINUS(MINIFS(defense!$C$2:$C$3008,defense!$B$2:$B$3008,H$1,defense!$A$2:$A$3008,$A174),MAXIFS(tasks!$D$2:$D$21,tasks!$A$2:$A$21,H$1))/7)</f>
        <v>0</v>
      </c>
      <c r="H174" s="19">
        <f>F174*(6+4/(G174/2+1))*MAXIFS(tasks!$C$2:$C$21,tasks!$A$2:$A$21,H$1)/SUM(tasks!$C$2:$C$21)/10</f>
        <v>0</v>
      </c>
      <c r="I174" s="18">
        <f>MAXIFS(defense!$E$2:$E$3008,defense!$B$2:$B$3008,K$1,defense!$A$2:$A$3008,$A174)</f>
        <v>0</v>
      </c>
      <c r="J174" s="18">
        <f>MAX(0,MINUS(MINIFS(defense!$C$2:$C$3008,defense!$B$2:$B$3008,K$1,defense!$A$2:$A$3008,$A174),MAXIFS(tasks!$D$2:$D$21,tasks!$A$2:$A$21,K$1))/7)</f>
        <v>0</v>
      </c>
      <c r="K174" s="19">
        <f>I174*(6+4/(J174/2+1))*MAXIFS(tasks!$C$2:$C$21,tasks!$A$2:$A$21,K$1)/SUM(tasks!$C$2:$C$21)/10</f>
        <v>0</v>
      </c>
      <c r="L174" s="18">
        <f>MAXIFS(defense!$E$2:$E$3008,defense!$B$2:$B$3008,N$1,defense!$A$2:$A$3008,$A174)</f>
        <v>0</v>
      </c>
      <c r="M174" s="18">
        <f>MAX(0,MINUS(MINIFS(defense!$C$2:$C$3008,defense!$B$2:$B$3008,N$1,defense!$A$2:$A$3008,$A174),MAXIFS(tasks!$D$2:$D$21,tasks!$A$2:$A$21,N$1))/7)</f>
        <v>0</v>
      </c>
      <c r="N174" s="19">
        <f>L174*(6+4/(M174/2+1))*MAXIFS(tasks!$C$2:$C$21,tasks!$A$2:$A$21,N$1)/SUM(tasks!$C$2:$C$21)/10</f>
        <v>0</v>
      </c>
      <c r="O174" s="18">
        <f>MAXIFS(defense!$E$2:$E$3008,defense!$B$2:$B$3008,Q$1,defense!$A$2:$A$3008,$A174)</f>
        <v>0</v>
      </c>
      <c r="P174" s="18">
        <f>MAX(0,MINUS(MINIFS(defense!$C$2:$C$3008,defense!$B$2:$B$3008,Q$1,defense!$A$2:$A$3008,$A174),MAXIFS(tasks!$D$2:$D$21,tasks!$A$2:$A$21,Q$1))/7)</f>
        <v>0</v>
      </c>
      <c r="Q174" s="19">
        <f>O174*(6+4/(P174/2+1))*MAXIFS(tasks!$C$2:$C$21,tasks!$A$2:$A$21,Q$1)/SUM(tasks!$C$2:$C$21)/10</f>
        <v>0</v>
      </c>
      <c r="R174" s="18">
        <f>MAXIFS(defense!$E$2:$E$3008,defense!$B$2:$B$3008,T$1,defense!$A$2:$A$3008,$A174)</f>
        <v>0</v>
      </c>
      <c r="S174" s="18">
        <f>MAX(0,MINUS(MINIFS(defense!$C$2:$C$3008,defense!$B$2:$B$3008,T$1,defense!$A$2:$A$3008,$A174),MAXIFS(tasks!$D$2:$D$21,tasks!$A$2:$A$21,T$1))/7)</f>
        <v>0</v>
      </c>
      <c r="T174" s="19">
        <f>R174*(6+4/(S174/2+1))*MAXIFS(tasks!$C$2:$C$21,tasks!$A$2:$A$21,T$1)/SUM(tasks!$C$2:$C$21)/10</f>
        <v>0</v>
      </c>
      <c r="U174" s="18">
        <f>MAXIFS(defense!$E$2:$E$3008,defense!$B$2:$B$3008,W$1,defense!$A$2:$A$3008,$A174)</f>
        <v>0</v>
      </c>
      <c r="V174" s="18">
        <f>MAX(0,MINUS(MINIFS(defense!$C$2:$C$3008,defense!$B$2:$B$3008,W$1,defense!$A$2:$A$3008,$A174),MAXIFS(tasks!$D$2:$D$21,tasks!$A$2:$A$21,W$1))/7)</f>
        <v>0</v>
      </c>
      <c r="W174" s="18">
        <f>U174*(6+4/(V174/2+1))*MAXIFS(tasks!$C$2:$C$21,tasks!$A$2:$A$21,W$1)/SUM(tasks!$C$2:$C$21)/10</f>
        <v>0</v>
      </c>
      <c r="X174" s="20">
        <f t="shared" si="1"/>
        <v>0</v>
      </c>
    </row>
    <row r="175">
      <c r="A175" s="5" t="s">
        <v>188</v>
      </c>
      <c r="B175" s="21" t="s">
        <v>189</v>
      </c>
      <c r="C175" s="18">
        <f>MAXIFS(defense!$E$2:$E$3008,defense!$B$2:$B$3008,E$1,defense!$A$2:$A$3008,$A175)</f>
        <v>0</v>
      </c>
      <c r="D175" s="18">
        <f>MAX(0,MINUS(MINIFS(defense!$C$2:$C$3008,defense!$B$2:$B$3008,E$1,defense!$A$2:$A$3008,$A175),MAXIFS(tasks!$D$2:$D$21,tasks!$A$2:$A$21,E$1))/7)</f>
        <v>0</v>
      </c>
      <c r="E175" s="19">
        <f>C175*(6+4/(D175/2+1))*MAXIFS(tasks!$C$2:$C$21,tasks!$A$2:$A$21,E$1)/SUM(tasks!$C$2:$C$21)/10</f>
        <v>0</v>
      </c>
      <c r="F175" s="18">
        <f>MAXIFS(defense!$E$2:$E$3008,defense!$B$2:$B$3008,H$1,defense!$A$2:$A$3008,$A175)</f>
        <v>0</v>
      </c>
      <c r="G175" s="18">
        <f>MAX(0,MINUS(MINIFS(defense!$C$2:$C$3008,defense!$B$2:$B$3008,H$1,defense!$A$2:$A$3008,$A175),MAXIFS(tasks!$D$2:$D$21,tasks!$A$2:$A$21,H$1))/7)</f>
        <v>0</v>
      </c>
      <c r="H175" s="19">
        <f>F175*(6+4/(G175/2+1))*MAXIFS(tasks!$C$2:$C$21,tasks!$A$2:$A$21,H$1)/SUM(tasks!$C$2:$C$21)/10</f>
        <v>0</v>
      </c>
      <c r="I175" s="18">
        <f>MAXIFS(defense!$E$2:$E$3008,defense!$B$2:$B$3008,K$1,defense!$A$2:$A$3008,$A175)</f>
        <v>0</v>
      </c>
      <c r="J175" s="18">
        <f>MAX(0,MINUS(MINIFS(defense!$C$2:$C$3008,defense!$B$2:$B$3008,K$1,defense!$A$2:$A$3008,$A175),MAXIFS(tasks!$D$2:$D$21,tasks!$A$2:$A$21,K$1))/7)</f>
        <v>0</v>
      </c>
      <c r="K175" s="19">
        <f>I175*(6+4/(J175/2+1))*MAXIFS(tasks!$C$2:$C$21,tasks!$A$2:$A$21,K$1)/SUM(tasks!$C$2:$C$21)/10</f>
        <v>0</v>
      </c>
      <c r="L175" s="18">
        <f>MAXIFS(defense!$E$2:$E$3008,defense!$B$2:$B$3008,N$1,defense!$A$2:$A$3008,$A175)</f>
        <v>0</v>
      </c>
      <c r="M175" s="18">
        <f>MAX(0,MINUS(MINIFS(defense!$C$2:$C$3008,defense!$B$2:$B$3008,N$1,defense!$A$2:$A$3008,$A175),MAXIFS(tasks!$D$2:$D$21,tasks!$A$2:$A$21,N$1))/7)</f>
        <v>0</v>
      </c>
      <c r="N175" s="19">
        <f>L175*(6+4/(M175/2+1))*MAXIFS(tasks!$C$2:$C$21,tasks!$A$2:$A$21,N$1)/SUM(tasks!$C$2:$C$21)/10</f>
        <v>0</v>
      </c>
      <c r="O175" s="18">
        <f>MAXIFS(defense!$E$2:$E$3008,defense!$B$2:$B$3008,Q$1,defense!$A$2:$A$3008,$A175)</f>
        <v>0</v>
      </c>
      <c r="P175" s="18">
        <f>MAX(0,MINUS(MINIFS(defense!$C$2:$C$3008,defense!$B$2:$B$3008,Q$1,defense!$A$2:$A$3008,$A175),MAXIFS(tasks!$D$2:$D$21,tasks!$A$2:$A$21,Q$1))/7)</f>
        <v>0</v>
      </c>
      <c r="Q175" s="19">
        <f>O175*(6+4/(P175/2+1))*MAXIFS(tasks!$C$2:$C$21,tasks!$A$2:$A$21,Q$1)/SUM(tasks!$C$2:$C$21)/10</f>
        <v>0</v>
      </c>
      <c r="R175" s="18">
        <f>MAXIFS(defense!$E$2:$E$3008,defense!$B$2:$B$3008,T$1,defense!$A$2:$A$3008,$A175)</f>
        <v>0</v>
      </c>
      <c r="S175" s="18">
        <f>MAX(0,MINUS(MINIFS(defense!$C$2:$C$3008,defense!$B$2:$B$3008,T$1,defense!$A$2:$A$3008,$A175),MAXIFS(tasks!$D$2:$D$21,tasks!$A$2:$A$21,T$1))/7)</f>
        <v>0</v>
      </c>
      <c r="T175" s="19">
        <f>R175*(6+4/(S175/2+1))*MAXIFS(tasks!$C$2:$C$21,tasks!$A$2:$A$21,T$1)/SUM(tasks!$C$2:$C$21)/10</f>
        <v>0</v>
      </c>
      <c r="U175" s="18">
        <f>MAXIFS(defense!$E$2:$E$3008,defense!$B$2:$B$3008,W$1,defense!$A$2:$A$3008,$A175)</f>
        <v>0</v>
      </c>
      <c r="V175" s="18">
        <f>MAX(0,MINUS(MINIFS(defense!$C$2:$C$3008,defense!$B$2:$B$3008,W$1,defense!$A$2:$A$3008,$A175),MAXIFS(tasks!$D$2:$D$21,tasks!$A$2:$A$21,W$1))/7)</f>
        <v>0</v>
      </c>
      <c r="W175" s="18">
        <f>U175*(6+4/(V175/2+1))*MAXIFS(tasks!$C$2:$C$21,tasks!$A$2:$A$21,W$1)/SUM(tasks!$C$2:$C$21)/10</f>
        <v>0</v>
      </c>
      <c r="X175" s="20">
        <f t="shared" si="1"/>
        <v>0</v>
      </c>
    </row>
    <row r="176">
      <c r="A176" s="5" t="s">
        <v>190</v>
      </c>
      <c r="B176" s="21" t="s">
        <v>191</v>
      </c>
      <c r="C176" s="18">
        <f>MAXIFS(defense!$E$2:$E$3008,defense!$B$2:$B$3008,E$1,defense!$A$2:$A$3008,$A176)</f>
        <v>100</v>
      </c>
      <c r="D176" s="18">
        <f>MAX(0,MINUS(MINIFS(defense!$C$2:$C$3008,defense!$B$2:$B$3008,E$1,defense!$A$2:$A$3008,$A176),MAXIFS(tasks!$D$2:$D$21,tasks!$A$2:$A$21,E$1))/7)</f>
        <v>0</v>
      </c>
      <c r="E176" s="19">
        <f>C176*(6+4/(D176/2+1))*MAXIFS(tasks!$C$2:$C$21,tasks!$A$2:$A$21,E$1)/SUM(tasks!$C$2:$C$21)/10</f>
        <v>14.28571429</v>
      </c>
      <c r="F176" s="18">
        <f>MAXIFS(defense!$E$2:$E$3008,defense!$B$2:$B$3008,H$1,defense!$A$2:$A$3008,$A176)</f>
        <v>0</v>
      </c>
      <c r="G176" s="18">
        <f>MAX(0,MINUS(MINIFS(defense!$C$2:$C$3008,defense!$B$2:$B$3008,H$1,defense!$A$2:$A$3008,$A176),MAXIFS(tasks!$D$2:$D$21,tasks!$A$2:$A$21,H$1))/7)</f>
        <v>0</v>
      </c>
      <c r="H176" s="19">
        <f>F176*(6+4/(G176/2+1))*MAXIFS(tasks!$C$2:$C$21,tasks!$A$2:$A$21,H$1)/SUM(tasks!$C$2:$C$21)/10</f>
        <v>0</v>
      </c>
      <c r="I176" s="18">
        <f>MAXIFS(defense!$E$2:$E$3008,defense!$B$2:$B$3008,K$1,defense!$A$2:$A$3008,$A176)</f>
        <v>0</v>
      </c>
      <c r="J176" s="18">
        <f>MAX(0,MINUS(MINIFS(defense!$C$2:$C$3008,defense!$B$2:$B$3008,K$1,defense!$A$2:$A$3008,$A176),MAXIFS(tasks!$D$2:$D$21,tasks!$A$2:$A$21,K$1))/7)</f>
        <v>0</v>
      </c>
      <c r="K176" s="19">
        <f>I176*(6+4/(J176/2+1))*MAXIFS(tasks!$C$2:$C$21,tasks!$A$2:$A$21,K$1)/SUM(tasks!$C$2:$C$21)/10</f>
        <v>0</v>
      </c>
      <c r="L176" s="18">
        <f>MAXIFS(defense!$E$2:$E$3008,defense!$B$2:$B$3008,N$1,defense!$A$2:$A$3008,$A176)</f>
        <v>0</v>
      </c>
      <c r="M176" s="18">
        <f>MAX(0,MINUS(MINIFS(defense!$C$2:$C$3008,defense!$B$2:$B$3008,N$1,defense!$A$2:$A$3008,$A176),MAXIFS(tasks!$D$2:$D$21,tasks!$A$2:$A$21,N$1))/7)</f>
        <v>0</v>
      </c>
      <c r="N176" s="19">
        <f>L176*(6+4/(M176/2+1))*MAXIFS(tasks!$C$2:$C$21,tasks!$A$2:$A$21,N$1)/SUM(tasks!$C$2:$C$21)/10</f>
        <v>0</v>
      </c>
      <c r="O176" s="18">
        <f>MAXIFS(defense!$E$2:$E$3008,defense!$B$2:$B$3008,Q$1,defense!$A$2:$A$3008,$A176)</f>
        <v>0</v>
      </c>
      <c r="P176" s="18">
        <f>MAX(0,MINUS(MINIFS(defense!$C$2:$C$3008,defense!$B$2:$B$3008,Q$1,defense!$A$2:$A$3008,$A176),MAXIFS(tasks!$D$2:$D$21,tasks!$A$2:$A$21,Q$1))/7)</f>
        <v>0</v>
      </c>
      <c r="Q176" s="19">
        <f>O176*(6+4/(P176/2+1))*MAXIFS(tasks!$C$2:$C$21,tasks!$A$2:$A$21,Q$1)/SUM(tasks!$C$2:$C$21)/10</f>
        <v>0</v>
      </c>
      <c r="R176" s="18">
        <f>MAXIFS(defense!$E$2:$E$3008,defense!$B$2:$B$3008,T$1,defense!$A$2:$A$3008,$A176)</f>
        <v>0</v>
      </c>
      <c r="S176" s="18">
        <f>MAX(0,MINUS(MINIFS(defense!$C$2:$C$3008,defense!$B$2:$B$3008,T$1,defense!$A$2:$A$3008,$A176),MAXIFS(tasks!$D$2:$D$21,tasks!$A$2:$A$21,T$1))/7)</f>
        <v>0</v>
      </c>
      <c r="T176" s="19">
        <f>R176*(6+4/(S176/2+1))*MAXIFS(tasks!$C$2:$C$21,tasks!$A$2:$A$21,T$1)/SUM(tasks!$C$2:$C$21)/10</f>
        <v>0</v>
      </c>
      <c r="U176" s="18">
        <f>MAXIFS(defense!$E$2:$E$3008,defense!$B$2:$B$3008,W$1,defense!$A$2:$A$3008,$A176)</f>
        <v>0</v>
      </c>
      <c r="V176" s="18">
        <f>MAX(0,MINUS(MINIFS(defense!$C$2:$C$3008,defense!$B$2:$B$3008,W$1,defense!$A$2:$A$3008,$A176),MAXIFS(tasks!$D$2:$D$21,tasks!$A$2:$A$21,W$1))/7)</f>
        <v>0</v>
      </c>
      <c r="W176" s="18">
        <f>U176*(6+4/(V176/2+1))*MAXIFS(tasks!$C$2:$C$21,tasks!$A$2:$A$21,W$1)/SUM(tasks!$C$2:$C$21)/10</f>
        <v>0</v>
      </c>
      <c r="X176" s="20">
        <f t="shared" si="1"/>
        <v>14.28571429</v>
      </c>
    </row>
    <row r="177">
      <c r="A177" s="5" t="s">
        <v>192</v>
      </c>
      <c r="B177" s="21" t="s">
        <v>191</v>
      </c>
      <c r="C177" s="18">
        <f>MAXIFS(defense!$E$2:$E$3008,defense!$B$2:$B$3008,E$1,defense!$A$2:$A$3008,$A177)</f>
        <v>0</v>
      </c>
      <c r="D177" s="18">
        <f>MAX(0,MINUS(MINIFS(defense!$C$2:$C$3008,defense!$B$2:$B$3008,E$1,defense!$A$2:$A$3008,$A177),MAXIFS(tasks!$D$2:$D$21,tasks!$A$2:$A$21,E$1))/7)</f>
        <v>0</v>
      </c>
      <c r="E177" s="19">
        <f>C177*(6+4/(D177/2+1))*MAXIFS(tasks!$C$2:$C$21,tasks!$A$2:$A$21,E$1)/SUM(tasks!$C$2:$C$21)/10</f>
        <v>0</v>
      </c>
      <c r="F177" s="18">
        <f>MAXIFS(defense!$E$2:$E$3008,defense!$B$2:$B$3008,H$1,defense!$A$2:$A$3008,$A177)</f>
        <v>0</v>
      </c>
      <c r="G177" s="18">
        <f>MAX(0,MINUS(MINIFS(defense!$C$2:$C$3008,defense!$B$2:$B$3008,H$1,defense!$A$2:$A$3008,$A177),MAXIFS(tasks!$D$2:$D$21,tasks!$A$2:$A$21,H$1))/7)</f>
        <v>0</v>
      </c>
      <c r="H177" s="19">
        <f>F177*(6+4/(G177/2+1))*MAXIFS(tasks!$C$2:$C$21,tasks!$A$2:$A$21,H$1)/SUM(tasks!$C$2:$C$21)/10</f>
        <v>0</v>
      </c>
      <c r="I177" s="18">
        <f>MAXIFS(defense!$E$2:$E$3008,defense!$B$2:$B$3008,K$1,defense!$A$2:$A$3008,$A177)</f>
        <v>0</v>
      </c>
      <c r="J177" s="18">
        <f>MAX(0,MINUS(MINIFS(defense!$C$2:$C$3008,defense!$B$2:$B$3008,K$1,defense!$A$2:$A$3008,$A177),MAXIFS(tasks!$D$2:$D$21,tasks!$A$2:$A$21,K$1))/7)</f>
        <v>0</v>
      </c>
      <c r="K177" s="19">
        <f>I177*(6+4/(J177/2+1))*MAXIFS(tasks!$C$2:$C$21,tasks!$A$2:$A$21,K$1)/SUM(tasks!$C$2:$C$21)/10</f>
        <v>0</v>
      </c>
      <c r="L177" s="18">
        <f>MAXIFS(defense!$E$2:$E$3008,defense!$B$2:$B$3008,N$1,defense!$A$2:$A$3008,$A177)</f>
        <v>0</v>
      </c>
      <c r="M177" s="18">
        <f>MAX(0,MINUS(MINIFS(defense!$C$2:$C$3008,defense!$B$2:$B$3008,N$1,defense!$A$2:$A$3008,$A177),MAXIFS(tasks!$D$2:$D$21,tasks!$A$2:$A$21,N$1))/7)</f>
        <v>0</v>
      </c>
      <c r="N177" s="19">
        <f>L177*(6+4/(M177/2+1))*MAXIFS(tasks!$C$2:$C$21,tasks!$A$2:$A$21,N$1)/SUM(tasks!$C$2:$C$21)/10</f>
        <v>0</v>
      </c>
      <c r="O177" s="18">
        <f>MAXIFS(defense!$E$2:$E$3008,defense!$B$2:$B$3008,Q$1,defense!$A$2:$A$3008,$A177)</f>
        <v>0</v>
      </c>
      <c r="P177" s="18">
        <f>MAX(0,MINUS(MINIFS(defense!$C$2:$C$3008,defense!$B$2:$B$3008,Q$1,defense!$A$2:$A$3008,$A177),MAXIFS(tasks!$D$2:$D$21,tasks!$A$2:$A$21,Q$1))/7)</f>
        <v>0</v>
      </c>
      <c r="Q177" s="19">
        <f>O177*(6+4/(P177/2+1))*MAXIFS(tasks!$C$2:$C$21,tasks!$A$2:$A$21,Q$1)/SUM(tasks!$C$2:$C$21)/10</f>
        <v>0</v>
      </c>
      <c r="R177" s="18">
        <f>MAXIFS(defense!$E$2:$E$3008,defense!$B$2:$B$3008,T$1,defense!$A$2:$A$3008,$A177)</f>
        <v>0</v>
      </c>
      <c r="S177" s="18">
        <f>MAX(0,MINUS(MINIFS(defense!$C$2:$C$3008,defense!$B$2:$B$3008,T$1,defense!$A$2:$A$3008,$A177),MAXIFS(tasks!$D$2:$D$21,tasks!$A$2:$A$21,T$1))/7)</f>
        <v>0</v>
      </c>
      <c r="T177" s="19">
        <f>R177*(6+4/(S177/2+1))*MAXIFS(tasks!$C$2:$C$21,tasks!$A$2:$A$21,T$1)/SUM(tasks!$C$2:$C$21)/10</f>
        <v>0</v>
      </c>
      <c r="U177" s="18">
        <f>MAXIFS(defense!$E$2:$E$3008,defense!$B$2:$B$3008,W$1,defense!$A$2:$A$3008,$A177)</f>
        <v>0</v>
      </c>
      <c r="V177" s="18">
        <f>MAX(0,MINUS(MINIFS(defense!$C$2:$C$3008,defense!$B$2:$B$3008,W$1,defense!$A$2:$A$3008,$A177),MAXIFS(tasks!$D$2:$D$21,tasks!$A$2:$A$21,W$1))/7)</f>
        <v>0</v>
      </c>
      <c r="W177" s="18">
        <f>U177*(6+4/(V177/2+1))*MAXIFS(tasks!$C$2:$C$21,tasks!$A$2:$A$21,W$1)/SUM(tasks!$C$2:$C$21)/10</f>
        <v>0</v>
      </c>
      <c r="X177" s="20">
        <f t="shared" si="1"/>
        <v>0</v>
      </c>
    </row>
    <row r="178">
      <c r="A178" s="5" t="s">
        <v>193</v>
      </c>
      <c r="B178" s="21" t="s">
        <v>191</v>
      </c>
      <c r="C178" s="18">
        <f>MAXIFS(defense!$E$2:$E$3008,defense!$B$2:$B$3008,E$1,defense!$A$2:$A$3008,$A178)</f>
        <v>100</v>
      </c>
      <c r="D178" s="18">
        <f>MAX(0,MINUS(MINIFS(defense!$C$2:$C$3008,defense!$B$2:$B$3008,E$1,defense!$A$2:$A$3008,$A178),MAXIFS(tasks!$D$2:$D$21,tasks!$A$2:$A$21,E$1))/7)</f>
        <v>0</v>
      </c>
      <c r="E178" s="19">
        <f>C178*(6+4/(D178/2+1))*MAXIFS(tasks!$C$2:$C$21,tasks!$A$2:$A$21,E$1)/SUM(tasks!$C$2:$C$21)/10</f>
        <v>14.28571429</v>
      </c>
      <c r="F178" s="18">
        <f>MAXIFS(defense!$E$2:$E$3008,defense!$B$2:$B$3008,H$1,defense!$A$2:$A$3008,$A178)</f>
        <v>0</v>
      </c>
      <c r="G178" s="18">
        <f>MAX(0,MINUS(MINIFS(defense!$C$2:$C$3008,defense!$B$2:$B$3008,H$1,defense!$A$2:$A$3008,$A178),MAXIFS(tasks!$D$2:$D$21,tasks!$A$2:$A$21,H$1))/7)</f>
        <v>0</v>
      </c>
      <c r="H178" s="19">
        <f>F178*(6+4/(G178/2+1))*MAXIFS(tasks!$C$2:$C$21,tasks!$A$2:$A$21,H$1)/SUM(tasks!$C$2:$C$21)/10</f>
        <v>0</v>
      </c>
      <c r="I178" s="18">
        <f>MAXIFS(defense!$E$2:$E$3008,defense!$B$2:$B$3008,K$1,defense!$A$2:$A$3008,$A178)</f>
        <v>0</v>
      </c>
      <c r="J178" s="18">
        <f>MAX(0,MINUS(MINIFS(defense!$C$2:$C$3008,defense!$B$2:$B$3008,K$1,defense!$A$2:$A$3008,$A178),MAXIFS(tasks!$D$2:$D$21,tasks!$A$2:$A$21,K$1))/7)</f>
        <v>0</v>
      </c>
      <c r="K178" s="19">
        <f>I178*(6+4/(J178/2+1))*MAXIFS(tasks!$C$2:$C$21,tasks!$A$2:$A$21,K$1)/SUM(tasks!$C$2:$C$21)/10</f>
        <v>0</v>
      </c>
      <c r="L178" s="18">
        <f>MAXIFS(defense!$E$2:$E$3008,defense!$B$2:$B$3008,N$1,defense!$A$2:$A$3008,$A178)</f>
        <v>0</v>
      </c>
      <c r="M178" s="18">
        <f>MAX(0,MINUS(MINIFS(defense!$C$2:$C$3008,defense!$B$2:$B$3008,N$1,defense!$A$2:$A$3008,$A178),MAXIFS(tasks!$D$2:$D$21,tasks!$A$2:$A$21,N$1))/7)</f>
        <v>0</v>
      </c>
      <c r="N178" s="19">
        <f>L178*(6+4/(M178/2+1))*MAXIFS(tasks!$C$2:$C$21,tasks!$A$2:$A$21,N$1)/SUM(tasks!$C$2:$C$21)/10</f>
        <v>0</v>
      </c>
      <c r="O178" s="18">
        <f>MAXIFS(defense!$E$2:$E$3008,defense!$B$2:$B$3008,Q$1,defense!$A$2:$A$3008,$A178)</f>
        <v>0</v>
      </c>
      <c r="P178" s="18">
        <f>MAX(0,MINUS(MINIFS(defense!$C$2:$C$3008,defense!$B$2:$B$3008,Q$1,defense!$A$2:$A$3008,$A178),MAXIFS(tasks!$D$2:$D$21,tasks!$A$2:$A$21,Q$1))/7)</f>
        <v>0</v>
      </c>
      <c r="Q178" s="19">
        <f>O178*(6+4/(P178/2+1))*MAXIFS(tasks!$C$2:$C$21,tasks!$A$2:$A$21,Q$1)/SUM(tasks!$C$2:$C$21)/10</f>
        <v>0</v>
      </c>
      <c r="R178" s="18">
        <f>MAXIFS(defense!$E$2:$E$3008,defense!$B$2:$B$3008,T$1,defense!$A$2:$A$3008,$A178)</f>
        <v>0</v>
      </c>
      <c r="S178" s="18">
        <f>MAX(0,MINUS(MINIFS(defense!$C$2:$C$3008,defense!$B$2:$B$3008,T$1,defense!$A$2:$A$3008,$A178),MAXIFS(tasks!$D$2:$D$21,tasks!$A$2:$A$21,T$1))/7)</f>
        <v>0</v>
      </c>
      <c r="T178" s="19">
        <f>R178*(6+4/(S178/2+1))*MAXIFS(tasks!$C$2:$C$21,tasks!$A$2:$A$21,T$1)/SUM(tasks!$C$2:$C$21)/10</f>
        <v>0</v>
      </c>
      <c r="U178" s="18">
        <f>MAXIFS(defense!$E$2:$E$3008,defense!$B$2:$B$3008,W$1,defense!$A$2:$A$3008,$A178)</f>
        <v>0</v>
      </c>
      <c r="V178" s="18">
        <f>MAX(0,MINUS(MINIFS(defense!$C$2:$C$3008,defense!$B$2:$B$3008,W$1,defense!$A$2:$A$3008,$A178),MAXIFS(tasks!$D$2:$D$21,tasks!$A$2:$A$21,W$1))/7)</f>
        <v>0</v>
      </c>
      <c r="W178" s="18">
        <f>U178*(6+4/(V178/2+1))*MAXIFS(tasks!$C$2:$C$21,tasks!$A$2:$A$21,W$1)/SUM(tasks!$C$2:$C$21)/10</f>
        <v>0</v>
      </c>
      <c r="X178" s="20">
        <f t="shared" si="1"/>
        <v>14.28571429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57"/>
    <col customWidth="1" min="4" max="4" width="32.14"/>
  </cols>
  <sheetData>
    <row r="1">
      <c r="A1" s="1" t="s">
        <v>0</v>
      </c>
      <c r="B1" s="1" t="s">
        <v>205</v>
      </c>
      <c r="C1" s="22" t="s">
        <v>206</v>
      </c>
      <c r="D1" s="1" t="s">
        <v>207</v>
      </c>
      <c r="E1" s="1" t="s">
        <v>7</v>
      </c>
    </row>
    <row r="2">
      <c r="A2" s="5" t="s">
        <v>86</v>
      </c>
      <c r="B2" s="23" t="s">
        <v>197</v>
      </c>
      <c r="C2" s="24">
        <v>44461.0</v>
      </c>
      <c r="E2" s="23">
        <v>100.0</v>
      </c>
    </row>
    <row r="3">
      <c r="A3" s="5" t="s">
        <v>150</v>
      </c>
      <c r="B3" s="23" t="s">
        <v>197</v>
      </c>
      <c r="C3" s="24">
        <v>44461.0</v>
      </c>
      <c r="E3" s="23">
        <v>100.0</v>
      </c>
    </row>
    <row r="4">
      <c r="A4" s="5" t="s">
        <v>182</v>
      </c>
      <c r="B4" s="23" t="s">
        <v>197</v>
      </c>
      <c r="C4" s="24">
        <v>44461.0</v>
      </c>
      <c r="E4" s="23">
        <v>70.0</v>
      </c>
    </row>
    <row r="5">
      <c r="A5" s="23" t="s">
        <v>54</v>
      </c>
      <c r="B5" s="23" t="s">
        <v>197</v>
      </c>
      <c r="C5" s="24">
        <v>44461.0</v>
      </c>
      <c r="E5" s="23">
        <v>100.0</v>
      </c>
    </row>
    <row r="6">
      <c r="A6" s="23" t="s">
        <v>52</v>
      </c>
      <c r="B6" s="23" t="s">
        <v>197</v>
      </c>
      <c r="C6" s="24">
        <v>44461.0</v>
      </c>
      <c r="E6" s="23">
        <v>100.0</v>
      </c>
    </row>
    <row r="7">
      <c r="A7" s="5" t="s">
        <v>90</v>
      </c>
      <c r="B7" s="23" t="s">
        <v>197</v>
      </c>
      <c r="C7" s="24">
        <v>44461.0</v>
      </c>
      <c r="E7" s="23">
        <v>100.0</v>
      </c>
    </row>
    <row r="8">
      <c r="A8" s="5" t="s">
        <v>146</v>
      </c>
      <c r="B8" s="23" t="s">
        <v>197</v>
      </c>
      <c r="C8" s="24">
        <v>44461.0</v>
      </c>
      <c r="E8" s="23">
        <v>100.0</v>
      </c>
    </row>
    <row r="9">
      <c r="A9" s="5" t="s">
        <v>116</v>
      </c>
      <c r="B9" s="23" t="s">
        <v>197</v>
      </c>
      <c r="C9" s="24">
        <v>44461.0</v>
      </c>
      <c r="D9" s="23" t="s">
        <v>208</v>
      </c>
      <c r="E9" s="23">
        <v>70.0</v>
      </c>
    </row>
    <row r="10">
      <c r="A10" s="5" t="s">
        <v>160</v>
      </c>
      <c r="B10" s="23" t="s">
        <v>197</v>
      </c>
      <c r="C10" s="24">
        <v>44461.0</v>
      </c>
      <c r="E10" s="23">
        <v>100.0</v>
      </c>
    </row>
    <row r="11">
      <c r="A11" s="5" t="s">
        <v>147</v>
      </c>
      <c r="B11" s="23" t="s">
        <v>197</v>
      </c>
      <c r="C11" s="24">
        <v>44461.0</v>
      </c>
      <c r="E11" s="23">
        <v>100.0</v>
      </c>
    </row>
    <row r="12">
      <c r="A12" s="5" t="s">
        <v>94</v>
      </c>
      <c r="B12" s="23" t="s">
        <v>197</v>
      </c>
      <c r="C12" s="24">
        <v>44461.0</v>
      </c>
      <c r="E12" s="23">
        <v>100.0</v>
      </c>
    </row>
    <row r="13">
      <c r="A13" s="23" t="s">
        <v>42</v>
      </c>
      <c r="B13" s="23" t="s">
        <v>197</v>
      </c>
      <c r="C13" s="24">
        <v>44461.0</v>
      </c>
      <c r="E13" s="23">
        <v>100.0</v>
      </c>
    </row>
    <row r="14">
      <c r="A14" s="5" t="s">
        <v>170</v>
      </c>
      <c r="B14" s="23" t="s">
        <v>197</v>
      </c>
      <c r="C14" s="24">
        <v>44461.0</v>
      </c>
      <c r="E14" s="23">
        <v>100.0</v>
      </c>
    </row>
    <row r="15">
      <c r="A15" s="5" t="s">
        <v>112</v>
      </c>
      <c r="B15" s="23" t="s">
        <v>197</v>
      </c>
      <c r="C15" s="24">
        <v>44461.0</v>
      </c>
      <c r="E15" s="23">
        <v>100.0</v>
      </c>
    </row>
    <row r="16">
      <c r="A16" s="5" t="s">
        <v>157</v>
      </c>
      <c r="B16" s="23" t="s">
        <v>197</v>
      </c>
      <c r="C16" s="24">
        <v>44461.0</v>
      </c>
      <c r="E16" s="23">
        <v>100.0</v>
      </c>
    </row>
    <row r="17">
      <c r="A17" s="23" t="s">
        <v>17</v>
      </c>
      <c r="B17" s="23" t="s">
        <v>197</v>
      </c>
      <c r="C17" s="24">
        <v>44461.0</v>
      </c>
      <c r="E17" s="23">
        <v>100.0</v>
      </c>
    </row>
    <row r="18">
      <c r="A18" s="5" t="s">
        <v>163</v>
      </c>
      <c r="B18" s="23" t="s">
        <v>197</v>
      </c>
      <c r="C18" s="24">
        <v>44461.0</v>
      </c>
      <c r="E18" s="23">
        <v>100.0</v>
      </c>
    </row>
    <row r="19">
      <c r="A19" s="5" t="s">
        <v>130</v>
      </c>
      <c r="B19" s="23" t="s">
        <v>197</v>
      </c>
      <c r="C19" s="24">
        <v>44461.0</v>
      </c>
      <c r="E19" s="23">
        <v>100.0</v>
      </c>
    </row>
    <row r="20">
      <c r="A20" s="5" t="s">
        <v>125</v>
      </c>
      <c r="B20" s="23" t="s">
        <v>197</v>
      </c>
      <c r="C20" s="24">
        <v>44461.0</v>
      </c>
      <c r="E20" s="23">
        <v>93.0</v>
      </c>
    </row>
    <row r="21">
      <c r="A21" s="12" t="s">
        <v>194</v>
      </c>
      <c r="B21" s="23" t="s">
        <v>197</v>
      </c>
      <c r="C21" s="24">
        <v>44468.0</v>
      </c>
      <c r="E21" s="23">
        <v>95.0</v>
      </c>
    </row>
    <row r="22">
      <c r="A22" s="23" t="s">
        <v>54</v>
      </c>
      <c r="B22" s="23" t="s">
        <v>198</v>
      </c>
      <c r="C22" s="24">
        <v>44468.0</v>
      </c>
      <c r="D22" s="23"/>
      <c r="E22" s="23">
        <v>100.0</v>
      </c>
    </row>
    <row r="23">
      <c r="A23" s="5" t="s">
        <v>150</v>
      </c>
      <c r="B23" s="23" t="s">
        <v>198</v>
      </c>
      <c r="C23" s="24">
        <v>44468.0</v>
      </c>
      <c r="E23" s="23">
        <v>100.0</v>
      </c>
    </row>
    <row r="24">
      <c r="A24" s="5" t="s">
        <v>94</v>
      </c>
      <c r="B24" s="23" t="s">
        <v>198</v>
      </c>
      <c r="C24" s="24">
        <v>44468.0</v>
      </c>
      <c r="E24" s="23">
        <v>100.0</v>
      </c>
    </row>
    <row r="25">
      <c r="A25" s="5" t="s">
        <v>75</v>
      </c>
      <c r="B25" s="23" t="s">
        <v>197</v>
      </c>
      <c r="C25" s="24">
        <v>44468.0</v>
      </c>
      <c r="E25" s="23">
        <v>100.0</v>
      </c>
    </row>
    <row r="26">
      <c r="A26" s="25" t="s">
        <v>41</v>
      </c>
      <c r="B26" s="23" t="s">
        <v>197</v>
      </c>
      <c r="C26" s="24">
        <v>44468.0</v>
      </c>
      <c r="E26" s="23">
        <v>100.0</v>
      </c>
    </row>
    <row r="27">
      <c r="A27" s="5" t="s">
        <v>146</v>
      </c>
      <c r="B27" s="23" t="s">
        <v>198</v>
      </c>
      <c r="C27" s="24">
        <v>44468.0</v>
      </c>
      <c r="E27" s="23">
        <v>100.0</v>
      </c>
    </row>
    <row r="28">
      <c r="A28" s="5" t="s">
        <v>71</v>
      </c>
      <c r="B28" s="23" t="s">
        <v>197</v>
      </c>
      <c r="C28" s="24">
        <v>44468.0</v>
      </c>
      <c r="E28" s="23">
        <v>100.0</v>
      </c>
    </row>
    <row r="29">
      <c r="A29" s="5" t="s">
        <v>136</v>
      </c>
      <c r="B29" s="23" t="s">
        <v>197</v>
      </c>
      <c r="C29" s="24">
        <v>44468.0</v>
      </c>
      <c r="E29" s="23">
        <v>80.0</v>
      </c>
    </row>
    <row r="30">
      <c r="A30" s="5" t="s">
        <v>90</v>
      </c>
      <c r="B30" s="23" t="s">
        <v>198</v>
      </c>
      <c r="C30" s="24">
        <v>44468.0</v>
      </c>
      <c r="E30" s="23">
        <v>100.0</v>
      </c>
    </row>
    <row r="31">
      <c r="A31" s="5" t="s">
        <v>157</v>
      </c>
      <c r="B31" s="23" t="s">
        <v>198</v>
      </c>
      <c r="C31" s="24">
        <v>44468.0</v>
      </c>
      <c r="E31" s="23">
        <v>80.0</v>
      </c>
    </row>
    <row r="32">
      <c r="A32" s="23" t="s">
        <v>48</v>
      </c>
      <c r="B32" s="23" t="s">
        <v>197</v>
      </c>
      <c r="C32" s="24">
        <v>44468.0</v>
      </c>
      <c r="E32" s="23">
        <v>100.0</v>
      </c>
    </row>
    <row r="33">
      <c r="A33" s="5" t="s">
        <v>109</v>
      </c>
      <c r="B33" s="23" t="s">
        <v>197</v>
      </c>
      <c r="C33" s="24">
        <v>44468.0</v>
      </c>
      <c r="E33" s="23">
        <v>100.0</v>
      </c>
    </row>
    <row r="34">
      <c r="A34" s="5" t="s">
        <v>138</v>
      </c>
      <c r="B34" s="23" t="s">
        <v>197</v>
      </c>
      <c r="C34" s="24">
        <v>44468.0</v>
      </c>
      <c r="E34" s="23">
        <v>100.0</v>
      </c>
    </row>
    <row r="35">
      <c r="A35" s="5" t="s">
        <v>113</v>
      </c>
      <c r="B35" s="23" t="s">
        <v>197</v>
      </c>
      <c r="C35" s="24">
        <v>44468.0</v>
      </c>
      <c r="E35" s="23">
        <v>100.0</v>
      </c>
    </row>
    <row r="36">
      <c r="A36" s="5" t="s">
        <v>111</v>
      </c>
      <c r="B36" s="23" t="s">
        <v>197</v>
      </c>
      <c r="C36" s="24">
        <v>44468.0</v>
      </c>
      <c r="D36" s="23" t="s">
        <v>209</v>
      </c>
      <c r="E36" s="23">
        <v>90.0</v>
      </c>
    </row>
    <row r="37">
      <c r="A37" s="23" t="s">
        <v>43</v>
      </c>
      <c r="B37" s="23" t="s">
        <v>197</v>
      </c>
      <c r="C37" s="24">
        <v>44468.0</v>
      </c>
      <c r="E37" s="23">
        <v>100.0</v>
      </c>
    </row>
    <row r="38">
      <c r="A38" s="5" t="s">
        <v>140</v>
      </c>
      <c r="B38" s="23" t="s">
        <v>197</v>
      </c>
      <c r="C38" s="24">
        <v>44468.0</v>
      </c>
      <c r="E38" s="23">
        <v>85.0</v>
      </c>
    </row>
    <row r="39">
      <c r="A39" s="5" t="s">
        <v>112</v>
      </c>
      <c r="B39" s="23" t="s">
        <v>198</v>
      </c>
      <c r="C39" s="24">
        <v>44468.0</v>
      </c>
      <c r="E39" s="23">
        <v>100.0</v>
      </c>
    </row>
    <row r="40">
      <c r="A40" s="5" t="s">
        <v>95</v>
      </c>
      <c r="B40" s="23" t="s">
        <v>197</v>
      </c>
      <c r="C40" s="24">
        <v>44468.0</v>
      </c>
      <c r="E40" s="23">
        <v>100.0</v>
      </c>
    </row>
    <row r="41">
      <c r="A41" s="5" t="s">
        <v>137</v>
      </c>
      <c r="B41" s="23" t="s">
        <v>197</v>
      </c>
      <c r="C41" s="24">
        <v>44468.0</v>
      </c>
      <c r="E41" s="23">
        <v>100.0</v>
      </c>
    </row>
    <row r="42">
      <c r="A42" s="23" t="s">
        <v>62</v>
      </c>
      <c r="B42" s="23" t="s">
        <v>197</v>
      </c>
      <c r="C42" s="24">
        <v>44468.0</v>
      </c>
      <c r="E42" s="23">
        <v>100.0</v>
      </c>
    </row>
    <row r="43">
      <c r="A43" s="5" t="s">
        <v>168</v>
      </c>
      <c r="B43" s="23" t="s">
        <v>197</v>
      </c>
      <c r="C43" s="24">
        <v>44468.0</v>
      </c>
      <c r="E43" s="23">
        <v>95.0</v>
      </c>
    </row>
    <row r="44">
      <c r="A44" s="5" t="s">
        <v>107</v>
      </c>
      <c r="B44" s="23" t="s">
        <v>197</v>
      </c>
      <c r="C44" s="24">
        <v>44468.0</v>
      </c>
      <c r="E44" s="23">
        <v>100.0</v>
      </c>
    </row>
    <row r="45">
      <c r="A45" s="23" t="s">
        <v>50</v>
      </c>
      <c r="B45" s="23" t="s">
        <v>197</v>
      </c>
      <c r="C45" s="24">
        <v>44468.0</v>
      </c>
      <c r="E45" s="23">
        <v>100.0</v>
      </c>
    </row>
    <row r="46">
      <c r="A46" s="5" t="s">
        <v>154</v>
      </c>
      <c r="B46" s="23" t="s">
        <v>197</v>
      </c>
      <c r="C46" s="24">
        <v>44468.0</v>
      </c>
      <c r="E46" s="23">
        <v>100.0</v>
      </c>
    </row>
    <row r="47">
      <c r="A47" s="5" t="s">
        <v>124</v>
      </c>
      <c r="B47" s="23" t="s">
        <v>197</v>
      </c>
      <c r="C47" s="24">
        <v>44468.0</v>
      </c>
      <c r="E47" s="23">
        <v>100.0</v>
      </c>
    </row>
    <row r="48">
      <c r="A48" s="23" t="s">
        <v>18</v>
      </c>
      <c r="B48" s="23" t="s">
        <v>197</v>
      </c>
      <c r="C48" s="24">
        <v>44468.0</v>
      </c>
      <c r="E48" s="23">
        <v>100.0</v>
      </c>
    </row>
    <row r="49">
      <c r="A49" s="23" t="s">
        <v>17</v>
      </c>
      <c r="B49" s="23" t="s">
        <v>198</v>
      </c>
      <c r="C49" s="24">
        <v>44468.0</v>
      </c>
      <c r="E49" s="23">
        <v>100.0</v>
      </c>
    </row>
    <row r="50">
      <c r="A50" s="5" t="s">
        <v>160</v>
      </c>
      <c r="B50" s="23" t="s">
        <v>198</v>
      </c>
      <c r="C50" s="24">
        <v>44468.0</v>
      </c>
      <c r="E50" s="23">
        <v>100.0</v>
      </c>
    </row>
    <row r="51">
      <c r="A51" s="5" t="s">
        <v>116</v>
      </c>
      <c r="B51" s="23" t="s">
        <v>197</v>
      </c>
      <c r="C51" s="24">
        <v>44468.0</v>
      </c>
      <c r="E51" s="23">
        <v>100.0</v>
      </c>
    </row>
    <row r="52">
      <c r="A52" s="5" t="s">
        <v>116</v>
      </c>
      <c r="B52" s="23" t="s">
        <v>198</v>
      </c>
      <c r="C52" s="24">
        <v>44468.0</v>
      </c>
      <c r="E52" s="23">
        <v>100.0</v>
      </c>
    </row>
    <row r="53">
      <c r="A53" s="5" t="s">
        <v>147</v>
      </c>
      <c r="B53" s="23" t="s">
        <v>198</v>
      </c>
      <c r="C53" s="24">
        <v>44468.0</v>
      </c>
      <c r="E53" s="23">
        <v>100.0</v>
      </c>
    </row>
    <row r="54">
      <c r="A54" s="23" t="s">
        <v>42</v>
      </c>
      <c r="B54" s="23" t="s">
        <v>198</v>
      </c>
      <c r="C54" s="24">
        <v>44468.0</v>
      </c>
      <c r="D54" s="23" t="s">
        <v>210</v>
      </c>
      <c r="E54" s="23">
        <v>66.0</v>
      </c>
    </row>
    <row r="55">
      <c r="A55" s="5" t="s">
        <v>104</v>
      </c>
      <c r="B55" s="23" t="s">
        <v>197</v>
      </c>
      <c r="C55" s="24">
        <v>44468.0</v>
      </c>
      <c r="D55" s="23" t="s">
        <v>211</v>
      </c>
      <c r="E55" s="23">
        <v>90.0</v>
      </c>
    </row>
    <row r="56">
      <c r="A56" s="5" t="s">
        <v>141</v>
      </c>
      <c r="B56" s="23" t="s">
        <v>197</v>
      </c>
      <c r="C56" s="24">
        <v>44468.0</v>
      </c>
      <c r="E56" s="23">
        <v>90.0</v>
      </c>
    </row>
    <row r="57">
      <c r="A57" s="5" t="s">
        <v>128</v>
      </c>
      <c r="B57" s="23" t="s">
        <v>197</v>
      </c>
      <c r="C57" s="24">
        <v>44468.0</v>
      </c>
      <c r="E57" s="23">
        <v>80.0</v>
      </c>
    </row>
    <row r="58">
      <c r="A58" s="5" t="s">
        <v>180</v>
      </c>
      <c r="B58" s="23" t="s">
        <v>197</v>
      </c>
      <c r="C58" s="26">
        <v>44475.0</v>
      </c>
      <c r="E58" s="23">
        <v>65.0</v>
      </c>
    </row>
    <row r="59">
      <c r="A59" s="5" t="s">
        <v>174</v>
      </c>
      <c r="B59" s="23" t="s">
        <v>197</v>
      </c>
      <c r="C59" s="26">
        <v>44475.0</v>
      </c>
      <c r="E59" s="23">
        <v>35.0</v>
      </c>
    </row>
    <row r="60">
      <c r="A60" s="5" t="s">
        <v>179</v>
      </c>
      <c r="B60" s="23" t="s">
        <v>197</v>
      </c>
      <c r="C60" s="26">
        <v>44475.0</v>
      </c>
      <c r="E60" s="23">
        <v>95.0</v>
      </c>
    </row>
    <row r="61">
      <c r="A61" s="5" t="s">
        <v>190</v>
      </c>
      <c r="B61" s="23" t="s">
        <v>197</v>
      </c>
      <c r="C61" s="26">
        <v>44475.0</v>
      </c>
      <c r="E61" s="23">
        <v>100.0</v>
      </c>
    </row>
    <row r="62">
      <c r="A62" s="5" t="s">
        <v>193</v>
      </c>
      <c r="B62" s="23" t="s">
        <v>197</v>
      </c>
      <c r="C62" s="26">
        <v>44475.0</v>
      </c>
      <c r="E62" s="23">
        <v>100.0</v>
      </c>
    </row>
    <row r="63">
      <c r="A63" s="23" t="s">
        <v>43</v>
      </c>
      <c r="B63" s="23" t="s">
        <v>198</v>
      </c>
      <c r="C63" s="26">
        <v>44475.0</v>
      </c>
      <c r="D63" s="23" t="s">
        <v>212</v>
      </c>
      <c r="E63" s="23">
        <v>40.0</v>
      </c>
    </row>
    <row r="64">
      <c r="A64" s="5" t="s">
        <v>86</v>
      </c>
      <c r="B64" s="23" t="s">
        <v>198</v>
      </c>
      <c r="C64" s="26">
        <v>44475.0</v>
      </c>
      <c r="D64" s="23" t="s">
        <v>213</v>
      </c>
      <c r="E64" s="23">
        <v>60.0</v>
      </c>
    </row>
    <row r="65">
      <c r="A65" s="23" t="s">
        <v>85</v>
      </c>
      <c r="B65" s="23" t="s">
        <v>197</v>
      </c>
      <c r="C65" s="26">
        <v>44475.0</v>
      </c>
      <c r="D65" s="23" t="s">
        <v>214</v>
      </c>
      <c r="E65" s="23">
        <v>90.0</v>
      </c>
    </row>
    <row r="66">
      <c r="A66" s="5" t="s">
        <v>129</v>
      </c>
      <c r="B66" s="23" t="s">
        <v>197</v>
      </c>
      <c r="C66" s="26">
        <v>44475.0</v>
      </c>
      <c r="E66" s="23">
        <v>90.0</v>
      </c>
    </row>
    <row r="67">
      <c r="A67" s="23" t="s">
        <v>82</v>
      </c>
      <c r="B67" s="23" t="s">
        <v>197</v>
      </c>
      <c r="C67" s="26">
        <v>44475.0</v>
      </c>
      <c r="E67" s="23">
        <v>100.0</v>
      </c>
    </row>
    <row r="68">
      <c r="A68" s="23" t="s">
        <v>60</v>
      </c>
      <c r="B68" s="23" t="s">
        <v>197</v>
      </c>
      <c r="C68" s="26">
        <v>44475.0</v>
      </c>
      <c r="D68" s="23" t="s">
        <v>215</v>
      </c>
      <c r="E68" s="23">
        <v>60.0</v>
      </c>
    </row>
    <row r="69">
      <c r="A69" s="5" t="s">
        <v>132</v>
      </c>
      <c r="B69" s="23" t="s">
        <v>197</v>
      </c>
      <c r="C69" s="26">
        <v>44475.0</v>
      </c>
      <c r="E69" s="23">
        <v>100.0</v>
      </c>
    </row>
    <row r="70">
      <c r="A70" s="25" t="s">
        <v>26</v>
      </c>
      <c r="B70" s="23" t="s">
        <v>197</v>
      </c>
      <c r="C70" s="26">
        <v>44475.0</v>
      </c>
      <c r="D70" s="23"/>
      <c r="E70" s="23">
        <v>100.0</v>
      </c>
    </row>
    <row r="71">
      <c r="A71" s="23" t="s">
        <v>82</v>
      </c>
      <c r="B71" s="23" t="s">
        <v>198</v>
      </c>
      <c r="C71" s="26">
        <v>44475.0</v>
      </c>
      <c r="E71" s="23">
        <v>100.0</v>
      </c>
    </row>
    <row r="72">
      <c r="A72" s="23" t="s">
        <v>111</v>
      </c>
      <c r="B72" s="23" t="s">
        <v>197</v>
      </c>
      <c r="C72" s="26">
        <v>44475.0</v>
      </c>
      <c r="E72" s="23">
        <v>100.0</v>
      </c>
    </row>
    <row r="73">
      <c r="A73" s="23" t="s">
        <v>75</v>
      </c>
      <c r="B73" s="23" t="s">
        <v>198</v>
      </c>
      <c r="C73" s="26">
        <v>44475.0</v>
      </c>
      <c r="E73" s="23">
        <v>100.0</v>
      </c>
    </row>
    <row r="74">
      <c r="A74" s="5" t="s">
        <v>157</v>
      </c>
      <c r="B74" s="23" t="s">
        <v>198</v>
      </c>
      <c r="C74" s="26">
        <v>44475.0</v>
      </c>
      <c r="E74" s="23">
        <v>100.0</v>
      </c>
    </row>
    <row r="75">
      <c r="A75" s="5" t="s">
        <v>136</v>
      </c>
      <c r="B75" s="23" t="s">
        <v>197</v>
      </c>
      <c r="C75" s="26">
        <v>44475.0</v>
      </c>
      <c r="E75" s="23">
        <v>100.0</v>
      </c>
    </row>
    <row r="76">
      <c r="A76" s="23" t="s">
        <v>104</v>
      </c>
      <c r="B76" s="23" t="s">
        <v>197</v>
      </c>
      <c r="C76" s="26">
        <v>44475.0</v>
      </c>
      <c r="E76" s="23">
        <v>100.0</v>
      </c>
    </row>
    <row r="77">
      <c r="A77" s="5" t="s">
        <v>140</v>
      </c>
      <c r="B77" s="23" t="s">
        <v>197</v>
      </c>
      <c r="C77" s="26">
        <v>44475.0</v>
      </c>
      <c r="E77" s="23">
        <v>100.0</v>
      </c>
    </row>
    <row r="78">
      <c r="A78" s="5" t="s">
        <v>140</v>
      </c>
      <c r="B78" s="23" t="s">
        <v>198</v>
      </c>
      <c r="C78" s="26">
        <v>44475.0</v>
      </c>
      <c r="E78" s="23">
        <v>100.0</v>
      </c>
    </row>
    <row r="79">
      <c r="A79" s="23" t="s">
        <v>77</v>
      </c>
      <c r="B79" s="23" t="s">
        <v>197</v>
      </c>
      <c r="C79" s="24">
        <v>44475.0</v>
      </c>
      <c r="D79" s="23" t="s">
        <v>214</v>
      </c>
      <c r="E79" s="23">
        <v>90.0</v>
      </c>
    </row>
    <row r="80">
      <c r="A80" s="23" t="s">
        <v>48</v>
      </c>
      <c r="B80" s="23" t="s">
        <v>198</v>
      </c>
      <c r="C80" s="26">
        <v>44475.0</v>
      </c>
      <c r="E80" s="23">
        <v>100.0</v>
      </c>
    </row>
    <row r="81">
      <c r="A81" s="5" t="s">
        <v>133</v>
      </c>
      <c r="B81" s="23" t="s">
        <v>197</v>
      </c>
      <c r="C81" s="24">
        <v>44475.0</v>
      </c>
      <c r="E81" s="23">
        <v>65.0</v>
      </c>
    </row>
    <row r="82">
      <c r="A82" s="5" t="s">
        <v>89</v>
      </c>
      <c r="B82" s="23" t="s">
        <v>197</v>
      </c>
      <c r="C82" s="26">
        <v>44475.0</v>
      </c>
      <c r="E82" s="23">
        <v>100.0</v>
      </c>
    </row>
    <row r="83">
      <c r="A83" s="5" t="s">
        <v>131</v>
      </c>
      <c r="B83" s="23" t="s">
        <v>197</v>
      </c>
      <c r="C83" s="24">
        <v>44475.0</v>
      </c>
      <c r="E83" s="23">
        <v>100.0</v>
      </c>
    </row>
    <row r="84">
      <c r="A84" s="23" t="s">
        <v>102</v>
      </c>
      <c r="B84" s="23" t="s">
        <v>197</v>
      </c>
      <c r="C84" s="26">
        <v>44475.0</v>
      </c>
      <c r="E84" s="23">
        <v>100.0</v>
      </c>
    </row>
    <row r="85">
      <c r="A85" s="23" t="s">
        <v>97</v>
      </c>
      <c r="B85" s="23" t="s">
        <v>197</v>
      </c>
      <c r="C85" s="24">
        <v>44475.0</v>
      </c>
      <c r="E85" s="23">
        <v>100.0</v>
      </c>
    </row>
    <row r="86">
      <c r="A86" s="5" t="s">
        <v>167</v>
      </c>
      <c r="B86" s="23" t="s">
        <v>197</v>
      </c>
      <c r="C86" s="26">
        <v>44475.0</v>
      </c>
      <c r="E86" s="23">
        <v>95.0</v>
      </c>
    </row>
    <row r="87">
      <c r="A87" s="23" t="s">
        <v>49</v>
      </c>
      <c r="B87" s="23" t="s">
        <v>197</v>
      </c>
      <c r="C87" s="24">
        <v>44475.0</v>
      </c>
      <c r="E87" s="23">
        <v>100.0</v>
      </c>
    </row>
    <row r="88">
      <c r="A88" s="25" t="s">
        <v>16</v>
      </c>
      <c r="B88" s="23" t="s">
        <v>197</v>
      </c>
      <c r="C88" s="26">
        <v>44475.0</v>
      </c>
      <c r="E88" s="23">
        <v>100.0</v>
      </c>
    </row>
    <row r="89">
      <c r="A89" s="23" t="s">
        <v>83</v>
      </c>
      <c r="B89" s="23" t="s">
        <v>197</v>
      </c>
      <c r="C89" s="24">
        <v>44475.0</v>
      </c>
      <c r="E89" s="23">
        <v>100.0</v>
      </c>
    </row>
    <row r="90">
      <c r="A90" s="5" t="s">
        <v>135</v>
      </c>
      <c r="B90" s="23" t="s">
        <v>197</v>
      </c>
      <c r="C90" s="26">
        <v>44475.0</v>
      </c>
      <c r="E90" s="23">
        <v>100.0</v>
      </c>
    </row>
    <row r="91">
      <c r="A91" s="23" t="s">
        <v>117</v>
      </c>
      <c r="B91" s="23" t="s">
        <v>197</v>
      </c>
      <c r="C91" s="24">
        <v>44475.0</v>
      </c>
      <c r="E91" s="23">
        <v>100.0</v>
      </c>
    </row>
    <row r="92">
      <c r="A92" s="5" t="s">
        <v>162</v>
      </c>
      <c r="B92" s="23" t="s">
        <v>197</v>
      </c>
      <c r="C92" s="26">
        <v>44475.0</v>
      </c>
      <c r="E92" s="23">
        <v>75.0</v>
      </c>
    </row>
    <row r="93">
      <c r="A93" s="5" t="s">
        <v>144</v>
      </c>
      <c r="B93" s="23" t="s">
        <v>197</v>
      </c>
      <c r="C93" s="24">
        <v>44475.0</v>
      </c>
      <c r="E93" s="23">
        <v>100.0</v>
      </c>
    </row>
    <row r="94">
      <c r="A94" s="23" t="s">
        <v>70</v>
      </c>
      <c r="B94" s="23" t="s">
        <v>197</v>
      </c>
      <c r="C94" s="26">
        <v>44475.0</v>
      </c>
      <c r="E94" s="23">
        <v>100.0</v>
      </c>
    </row>
    <row r="95">
      <c r="A95" s="23" t="s">
        <v>24</v>
      </c>
      <c r="B95" s="23" t="s">
        <v>197</v>
      </c>
      <c r="C95" s="24">
        <v>44475.0</v>
      </c>
      <c r="E95" s="23">
        <v>100.0</v>
      </c>
    </row>
    <row r="96">
      <c r="A96" s="23" t="s">
        <v>69</v>
      </c>
      <c r="B96" s="23" t="s">
        <v>197</v>
      </c>
      <c r="C96" s="24">
        <v>44475.0</v>
      </c>
      <c r="E96" s="23">
        <v>100.0</v>
      </c>
    </row>
    <row r="97">
      <c r="A97" s="23" t="s">
        <v>103</v>
      </c>
      <c r="B97" s="23" t="s">
        <v>197</v>
      </c>
      <c r="C97" s="24">
        <v>44475.0</v>
      </c>
      <c r="D97" s="23" t="s">
        <v>216</v>
      </c>
      <c r="E97" s="23">
        <v>90.0</v>
      </c>
    </row>
    <row r="98">
      <c r="A98" s="23" t="s">
        <v>31</v>
      </c>
      <c r="B98" s="23" t="s">
        <v>197</v>
      </c>
      <c r="C98" s="24">
        <v>44475.0</v>
      </c>
      <c r="D98" s="23" t="s">
        <v>217</v>
      </c>
      <c r="E98" s="23">
        <v>60.0</v>
      </c>
    </row>
    <row r="99">
      <c r="A99" s="5" t="s">
        <v>169</v>
      </c>
      <c r="B99" s="23" t="s">
        <v>197</v>
      </c>
      <c r="C99" s="24">
        <v>44475.0</v>
      </c>
      <c r="E99" s="23">
        <v>100.0</v>
      </c>
    </row>
    <row r="100">
      <c r="A100" s="5" t="s">
        <v>169</v>
      </c>
      <c r="B100" s="23" t="s">
        <v>198</v>
      </c>
      <c r="C100" s="24">
        <v>44475.0</v>
      </c>
      <c r="E100" s="23">
        <v>65.0</v>
      </c>
    </row>
    <row r="101">
      <c r="A101" s="23" t="s">
        <v>218</v>
      </c>
      <c r="B101" s="23" t="s">
        <v>197</v>
      </c>
      <c r="C101" s="24">
        <v>44475.0</v>
      </c>
      <c r="E101" s="23">
        <v>100.0</v>
      </c>
    </row>
    <row r="102">
      <c r="A102" s="23" t="s">
        <v>121</v>
      </c>
      <c r="B102" s="23" t="s">
        <v>197</v>
      </c>
      <c r="C102" s="24">
        <v>44475.0</v>
      </c>
      <c r="E102" s="23">
        <v>100.0</v>
      </c>
    </row>
    <row r="103">
      <c r="A103" s="23" t="s">
        <v>13</v>
      </c>
      <c r="B103" s="23" t="s">
        <v>197</v>
      </c>
      <c r="C103" s="24">
        <v>44475.0</v>
      </c>
      <c r="D103" s="23" t="s">
        <v>219</v>
      </c>
      <c r="E103" s="23">
        <v>90.0</v>
      </c>
    </row>
    <row r="104">
      <c r="A104" s="23" t="s">
        <v>95</v>
      </c>
      <c r="B104" s="23" t="s">
        <v>198</v>
      </c>
      <c r="C104" s="24">
        <v>44475.0</v>
      </c>
      <c r="E104" s="23">
        <v>100.0</v>
      </c>
    </row>
    <row r="105">
      <c r="A105" s="23" t="s">
        <v>12</v>
      </c>
      <c r="B105" s="23" t="s">
        <v>197</v>
      </c>
      <c r="C105" s="24">
        <v>44475.0</v>
      </c>
      <c r="E105" s="23">
        <v>100.0</v>
      </c>
    </row>
    <row r="106">
      <c r="A106" s="5" t="s">
        <v>149</v>
      </c>
      <c r="B106" s="23" t="s">
        <v>197</v>
      </c>
      <c r="C106" s="24">
        <v>44475.0</v>
      </c>
      <c r="E106" s="23">
        <v>100.0</v>
      </c>
    </row>
    <row r="107">
      <c r="A107" s="5" t="s">
        <v>153</v>
      </c>
      <c r="B107" s="23" t="s">
        <v>197</v>
      </c>
      <c r="C107" s="24">
        <v>44475.0</v>
      </c>
      <c r="E107" s="23">
        <v>85.0</v>
      </c>
    </row>
    <row r="108">
      <c r="A108" s="5" t="s">
        <v>164</v>
      </c>
      <c r="B108" s="23" t="s">
        <v>197</v>
      </c>
      <c r="C108" s="24">
        <v>44475.0</v>
      </c>
      <c r="D108" s="23" t="s">
        <v>220</v>
      </c>
      <c r="E108" s="23">
        <v>90.0</v>
      </c>
    </row>
    <row r="109">
      <c r="A109" s="5" t="s">
        <v>134</v>
      </c>
      <c r="B109" s="23" t="s">
        <v>197</v>
      </c>
      <c r="C109" s="24">
        <v>44475.0</v>
      </c>
      <c r="E109" s="23">
        <v>33.0</v>
      </c>
    </row>
    <row r="110">
      <c r="A110" s="5" t="s">
        <v>171</v>
      </c>
      <c r="B110" s="23" t="s">
        <v>197</v>
      </c>
      <c r="C110" s="24">
        <v>44475.0</v>
      </c>
      <c r="E110" s="23">
        <v>100.0</v>
      </c>
    </row>
    <row r="111">
      <c r="A111" s="5" t="s">
        <v>171</v>
      </c>
      <c r="B111" s="23" t="s">
        <v>198</v>
      </c>
      <c r="C111" s="24">
        <v>44475.0</v>
      </c>
      <c r="E111" s="23">
        <v>65.0</v>
      </c>
    </row>
    <row r="112">
      <c r="A112" s="5" t="s">
        <v>158</v>
      </c>
      <c r="B112" s="23" t="s">
        <v>197</v>
      </c>
      <c r="C112" s="24">
        <v>44475.0</v>
      </c>
      <c r="E112" s="23">
        <v>100.0</v>
      </c>
    </row>
    <row r="113">
      <c r="A113" s="5" t="s">
        <v>128</v>
      </c>
      <c r="B113" s="23" t="s">
        <v>197</v>
      </c>
      <c r="C113" s="24">
        <v>44475.0</v>
      </c>
      <c r="E113" s="23">
        <v>100.0</v>
      </c>
    </row>
    <row r="114">
      <c r="A114" s="5" t="s">
        <v>139</v>
      </c>
      <c r="B114" s="23" t="s">
        <v>197</v>
      </c>
      <c r="C114" s="24">
        <v>44475.0</v>
      </c>
      <c r="E114" s="23">
        <v>100.0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43"/>
    <col customWidth="1" min="3" max="3" width="6.29"/>
    <col customWidth="1" min="5" max="5" width="8.57"/>
  </cols>
  <sheetData>
    <row r="1">
      <c r="A1" s="27" t="s">
        <v>221</v>
      </c>
      <c r="B1" s="28" t="s">
        <v>222</v>
      </c>
      <c r="C1" s="1" t="s">
        <v>223</v>
      </c>
      <c r="D1" s="1" t="s">
        <v>224</v>
      </c>
      <c r="E1" s="3" t="s">
        <v>196</v>
      </c>
    </row>
    <row r="2">
      <c r="A2" s="23" t="s">
        <v>197</v>
      </c>
      <c r="C2" s="29">
        <v>10.0</v>
      </c>
      <c r="D2" s="30">
        <v>44482.0</v>
      </c>
      <c r="E2" s="31">
        <f t="shared" ref="E2:E8" si="1">IF(D2,MAX(MINUS(TODAY(),D2),0)/7,"")</f>
        <v>0</v>
      </c>
    </row>
    <row r="3">
      <c r="A3" s="23" t="s">
        <v>198</v>
      </c>
      <c r="C3" s="29">
        <v>10.0</v>
      </c>
      <c r="D3" s="30">
        <v>44489.0</v>
      </c>
      <c r="E3" s="31">
        <f t="shared" si="1"/>
        <v>0</v>
      </c>
    </row>
    <row r="4">
      <c r="A4" s="23" t="s">
        <v>199</v>
      </c>
      <c r="C4" s="29">
        <v>10.0</v>
      </c>
      <c r="D4" s="30">
        <v>44496.0</v>
      </c>
      <c r="E4" s="31">
        <f t="shared" si="1"/>
        <v>0</v>
      </c>
    </row>
    <row r="5">
      <c r="A5" s="23" t="s">
        <v>200</v>
      </c>
      <c r="C5" s="29">
        <v>10.0</v>
      </c>
      <c r="D5" s="30">
        <v>44503.0</v>
      </c>
      <c r="E5" s="31">
        <f t="shared" si="1"/>
        <v>0</v>
      </c>
    </row>
    <row r="6">
      <c r="A6" s="23" t="s">
        <v>201</v>
      </c>
      <c r="C6" s="29">
        <v>10.0</v>
      </c>
      <c r="D6" s="30">
        <v>44510.0</v>
      </c>
      <c r="E6" s="31">
        <f t="shared" si="1"/>
        <v>0</v>
      </c>
    </row>
    <row r="7">
      <c r="A7" s="23" t="s">
        <v>202</v>
      </c>
      <c r="C7" s="29">
        <v>10.0</v>
      </c>
      <c r="D7" s="30">
        <v>44517.0</v>
      </c>
      <c r="E7" s="31">
        <f t="shared" si="1"/>
        <v>0</v>
      </c>
    </row>
    <row r="8">
      <c r="A8" s="23" t="s">
        <v>203</v>
      </c>
      <c r="C8" s="29">
        <v>10.0</v>
      </c>
      <c r="D8" s="30">
        <v>44524.0</v>
      </c>
      <c r="E8" s="31">
        <f t="shared" si="1"/>
        <v>0</v>
      </c>
    </row>
    <row r="9">
      <c r="C9" s="29"/>
      <c r="D9" s="30"/>
      <c r="E9" s="31"/>
    </row>
    <row r="10">
      <c r="C10" s="29"/>
      <c r="D10" s="30"/>
      <c r="E10" s="31"/>
    </row>
    <row r="11">
      <c r="C11" s="11"/>
      <c r="D11" s="11"/>
    </row>
    <row r="12">
      <c r="C12" s="11"/>
      <c r="D12" s="11"/>
    </row>
    <row r="13">
      <c r="C13" s="11"/>
      <c r="D13" s="11"/>
    </row>
    <row r="14">
      <c r="C14" s="11"/>
      <c r="D14" s="11"/>
    </row>
    <row r="15">
      <c r="C15" s="11"/>
      <c r="D15" s="11"/>
    </row>
    <row r="16">
      <c r="C16" s="11"/>
      <c r="D16" s="11"/>
    </row>
    <row r="17">
      <c r="C17" s="11"/>
      <c r="D17" s="11"/>
    </row>
    <row r="18">
      <c r="C18" s="11"/>
      <c r="D18" s="11"/>
    </row>
    <row r="19">
      <c r="C19" s="11"/>
      <c r="D19" s="11"/>
    </row>
    <row r="20">
      <c r="C20" s="11"/>
      <c r="D20" s="11"/>
    </row>
    <row r="21">
      <c r="C21" s="11"/>
      <c r="D21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43"/>
    <col customWidth="1" min="2" max="2" width="21.57"/>
  </cols>
  <sheetData>
    <row r="1">
      <c r="A1" s="32" t="s">
        <v>0</v>
      </c>
      <c r="B1" s="33" t="s">
        <v>207</v>
      </c>
      <c r="C1" s="33" t="s">
        <v>225</v>
      </c>
      <c r="D1" s="33" t="s">
        <v>7</v>
      </c>
      <c r="E1" s="33" t="s">
        <v>206</v>
      </c>
      <c r="F1" s="33" t="s">
        <v>226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7.57"/>
    <col customWidth="1" min="3" max="3" width="21.57"/>
    <col customWidth="1" min="4" max="4" width="35.43"/>
    <col customWidth="1" min="5" max="5" width="39.71"/>
    <col customWidth="1" min="6" max="6" width="38.29"/>
    <col customWidth="1" min="7" max="7" width="8.29"/>
  </cols>
  <sheetData>
    <row r="1">
      <c r="A1" s="34" t="s">
        <v>227</v>
      </c>
      <c r="B1" s="34" t="s">
        <v>228</v>
      </c>
      <c r="C1" s="34" t="s">
        <v>229</v>
      </c>
      <c r="D1" s="34" t="s">
        <v>230</v>
      </c>
      <c r="E1" s="34" t="s">
        <v>231</v>
      </c>
      <c r="F1" s="35" t="s">
        <v>207</v>
      </c>
      <c r="G1" s="35" t="s">
        <v>232</v>
      </c>
    </row>
    <row r="2">
      <c r="A2" s="36">
        <v>44449.80560957176</v>
      </c>
      <c r="B2" s="23" t="s">
        <v>233</v>
      </c>
      <c r="C2" s="23" t="s">
        <v>234</v>
      </c>
      <c r="D2" s="37" t="s">
        <v>235</v>
      </c>
      <c r="E2" s="23" t="s">
        <v>233</v>
      </c>
      <c r="G2" s="23">
        <v>0.0</v>
      </c>
    </row>
    <row r="3">
      <c r="A3" s="36">
        <v>44451.75180133102</v>
      </c>
      <c r="B3" s="23" t="s">
        <v>77</v>
      </c>
      <c r="C3" s="23" t="s">
        <v>236</v>
      </c>
      <c r="D3" s="23" t="s">
        <v>237</v>
      </c>
      <c r="E3" s="38" t="s">
        <v>238</v>
      </c>
    </row>
    <row r="4">
      <c r="A4" s="36">
        <v>44456.664340682866</v>
      </c>
      <c r="B4" s="23" t="s">
        <v>163</v>
      </c>
      <c r="C4" s="23" t="s">
        <v>2</v>
      </c>
      <c r="D4" s="23" t="s">
        <v>239</v>
      </c>
      <c r="E4" s="38" t="s">
        <v>240</v>
      </c>
    </row>
    <row r="5">
      <c r="A5" s="36">
        <v>44456.85482483797</v>
      </c>
      <c r="B5" s="23" t="s">
        <v>147</v>
      </c>
      <c r="C5" s="23" t="s">
        <v>2</v>
      </c>
      <c r="D5" s="23" t="s">
        <v>241</v>
      </c>
      <c r="E5" s="38" t="s">
        <v>242</v>
      </c>
    </row>
    <row r="6">
      <c r="A6" s="36">
        <v>44468.66937699074</v>
      </c>
      <c r="B6" s="23" t="s">
        <v>71</v>
      </c>
      <c r="C6" s="23" t="s">
        <v>236</v>
      </c>
      <c r="D6" s="23" t="s">
        <v>243</v>
      </c>
      <c r="E6" s="23" t="s">
        <v>244</v>
      </c>
      <c r="G6" s="23">
        <v>1.0</v>
      </c>
    </row>
  </sheetData>
  <hyperlinks>
    <hyperlink r:id="rId1" ref="D2"/>
  </hyperlinks>
  <drawing r:id="rId2"/>
</worksheet>
</file>