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140" tabRatio="500"/>
  </bookViews>
  <sheets>
    <sheet name="Full Device" sheetId="3" r:id="rId1"/>
    <sheet name="Shield Parts" sheetId="1" r:id="rId2"/>
    <sheet name="LiCor_Leveling_Base" sheetId="5" r:id="rId3"/>
    <sheet name="Current Qu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3" l="1"/>
  <c r="F12" i="3"/>
  <c r="J27" i="3"/>
  <c r="H27" i="3"/>
  <c r="F27" i="3"/>
  <c r="D26" i="3"/>
  <c r="J26" i="3"/>
  <c r="H26" i="3"/>
  <c r="F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<sst xmlns="http://schemas.openxmlformats.org/spreadsheetml/2006/main" count="623" uniqueCount="388">
  <si>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</si>
  <si>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</si>
  <si>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</si>
  <si>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</si>
  <si>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</si>
  <si>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</si>
  <si>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</si>
  <si>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</si>
  <si>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</si>
  <si>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</si>
  <si>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</si>
  <si>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</si>
  <si>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</si>
  <si>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</si>
  <si>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</si>
  <si>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</si>
  <si>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</si>
  <si>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</si>
  <si>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</si>
  <si>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</si>
  <si>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</si>
  <si>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</si>
  <si>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</si>
  <si>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</si>
  <si>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</si>
  <si>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</si>
  <si>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</si>
  <si>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</si>
  <si>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</si>
  <si>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</si>
  <si>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</si>
  <si>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</si>
  <si>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</si>
  <si>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</si>
  <si>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</si>
  <si>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</si>
  <si>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</si>
  <si>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</si>
  <si>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</si>
  <si>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</si>
  <si>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</si>
  <si>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</si>
  <si>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</si>
  <si>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</si>
  <si>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</si>
  <si>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</si>
  <si>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</si>
  <si>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</si>
  <si>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</si>
  <si>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</si>
  <si>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</si>
  <si>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</si>
  <si>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</si>
  <si>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</si>
  <si>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</si>
  <si>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</si>
  <si>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</si>
  <si>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</si>
  <si>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</si>
  <si>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</si>
  <si>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</si>
  <si>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</si>
  <si>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</si>
  <si>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</si>
  <si>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</si>
  <si>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</si>
  <si>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</si>
  <si>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</si>
  <si>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</si>
  <si>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</si>
  <si>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</si>
  <si>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</si>
  <si>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</si>
  <si>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</si>
  <si>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</si>
  <si>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</si>
  <si>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</si>
  <si>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</si>
  <si>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</si>
  <si>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</si>
  <si>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</si>
  <si>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</si>
  <si>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</si>
  <si>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</si>
  <si>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</si>
  <si>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</si>
  <si>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</si>
  <si>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</si>
  <si>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</si>
  <si>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</si>
  <si>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</si>
  <si>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</si>
  <si>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</si>
  <si>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</si>
  <si>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</si>
  <si>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</si>
  <si>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</si>
  <si>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</si>
  <si>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</si>
  <si>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</si>
  <si>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</si>
  <si>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</si>
  <si>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</si>
  <si>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</si>
  <si>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</si>
  <si>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</si>
  <si>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</si>
  <si>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</si>
  <si>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</si>
  <si>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</si>
  <si>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</si>
  <si>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</si>
  <si>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</si>
  <si>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</si>
  <si>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</si>
  <si>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</si>
  <si>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</si>
  <si>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</si>
  <si>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</si>
  <si>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</si>
  <si>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</si>
  <si>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</si>
  <si>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</si>
  <si>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</si>
  <si>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</si>
  <si>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</si>
  <si>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</si>
  <si>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</si>
  <si>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</si>
  <si>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</si>
  <si>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</si>
  <si>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</si>
  <si>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</si>
  <si>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</si>
  <si>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</si>
  <si>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</si>
  <si>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</si>
  <si>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</si>
  <si>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</si>
  <si>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</si>
  <si>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</si>
  <si>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</si>
  <si>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</si>
  <si>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</si>
  <si>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</si>
  <si>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</si>
  <si>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</si>
  <si>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</si>
  <si>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</si>
  <si>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</si>
  <si>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</si>
  <si>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</si>
  <si>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</si>
  <si>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</si>
  <si>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</si>
  <si>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</si>
  <si>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</si>
  <si>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</si>
  <si>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</si>
  <si>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</si>
  <si>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</si>
  <si>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</si>
  <si>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</si>
  <si>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</si>
  <si>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</si>
  <si>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</si>
  <si>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</si>
  <si>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</si>
  <si>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</si>
  <si>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</si>
  <si>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</si>
  <si>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</si>
  <si>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</si>
  <si>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</si>
  <si>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</si>
  <si>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</si>
  <si>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</si>
  <si>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</si>
  <si>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</si>
  <si>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</si>
  <si>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</si>
  <si>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</si>
  <si>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</si>
  <si>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</si>
  <si>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</si>
  <si>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</si>
  <si>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</si>
  <si>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</si>
  <si>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</si>
  <si>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</si>
  <si>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</si>
  <si>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</si>
  <si>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</si>
  <si>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</si>
  <si>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</si>
  <si>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</si>
  <si>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</si>
  <si>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</si>
  <si>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</si>
  <si>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</si>
  <si>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</si>
  <si>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</si>
  <si>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</si>
  <si>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</si>
  <si>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</si>
  <si>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</si>
  <si>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</si>
  <si>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</si>
  <si>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</si>
  <si>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</si>
  <si>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</si>
  <si>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</si>
  <si>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</si>
  <si>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</si>
  <si>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</si>
  <si>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</si>
  <si>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</si>
  <si>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</si>
  <si>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</si>
  <si>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</si>
  <si>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</si>
  <si>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</si>
  <si>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</si>
  <si>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</si>
  <si>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</si>
  <si>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</si>
  <si>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</si>
  <si>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</si>
  <si>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</si>
  <si>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</si>
  <si>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</si>
  <si>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</si>
  <si>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</si>
  <si>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</si>
  <si>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</si>
  <si>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</si>
  <si>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</si>
  <si>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</si>
  <si>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</si>
  <si>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</si>
  <si>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</si>
  <si>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</si>
  <si>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</si>
  <si>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</si>
  <si>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</si>
  <si>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</si>
  <si>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</si>
  <si>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</si>
  <si>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</si>
  <si>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</si>
  <si>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</si>
  <si>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</si>
  <si>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</si>
  <si>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</si>
  <si>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</si>
  <si>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</si>
  <si>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</si>
  <si>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</si>
  <si>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</si>
  <si>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</si>
  <si>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</si>
  <si>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</si>
  <si>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</si>
  <si>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</si>
  <si>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</si>
  <si>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</si>
  <si>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</si>
  <si>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</si>
  <si>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</si>
  <si>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</si>
  <si>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</si>
  <si>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</si>
  <si>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</si>
  <si>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</si>
  <si>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</si>
  <si>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</si>
  <si>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</si>
  <si>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</si>
  <si>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</si>
  <si>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</si>
  <si>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</si>
  <si>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</si>
  <si>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</si>
  <si>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</si>
  <si>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</si>
  <si>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</si>
  <si>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</si>
  <si>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</si>
  <si>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</si>
  <si>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</si>
  <si>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</si>
  <si>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</si>
  <si>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</si>
  <si>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</si>
  <si>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</si>
  <si>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</si>
  <si>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</si>
  <si>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</si>
  <si>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</si>
  <si>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</si>
  <si>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</si>
  <si>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</si>
  <si>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</si>
  <si>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</si>
  <si>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</si>
  <si>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</si>
  <si>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</si>
  <si>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</si>
  <si>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</si>
  <si>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</si>
  <si>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</si>
  <si>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</si>
  <si>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</si>
  <si>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</si>
  <si>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</si>
  <si>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</si>
  <si>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</si>
  <si>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</si>
  <si>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</si>
  <si>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</si>
  <si>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</si>
  <si>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</si>
  <si>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</si>
  <si>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</si>
  <si>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</si>
  <si>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</si>
  <si>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</si>
  <si>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</si>
  <si>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</si>
  <si>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</si>
  <si>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</si>
  <si>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</si>
  <si>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</si>
  <si>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</si>
  <si>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</si>
  <si>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</si>
  <si>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</si>
  <si>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</si>
  <si>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</si>
  <si>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</si>
  <si>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</si>
  <si>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</si>
  <si>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</si>
  <si>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</si>
  <si>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</si>
  <si>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</si>
  <si>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</si>
  <si>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</si>
  <si>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</si>
  <si>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</si>
  <si>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</si>
  <si>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</si>
  <si>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</si>
  <si>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</si>
  <si>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</si>
  <si>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</si>
  <si>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</si>
  <si>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</si>
  <si>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</si>
  <si>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</si>
  <si>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</si>
  <si>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</si>
  <si>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</si>
  <si>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</si>
  <si>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</si>
  <si>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</si>
  <si>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</si>
  <si>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</si>
  <si>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</si>
  <si>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</si>
  <si>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</si>
  <si>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</si>
  <si>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</si>
  <si>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</si>
  <si>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Lowes</t>
  </si>
  <si>
    <t xml:space="preserve">https://www.lowes.com/pd/10-Pack-1-5-16-in-to-2-1-4-in-dia-Stainless-Steel-Adjustable-Clamps/3878586 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</si>
  <si>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</si>
  <si>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</si>
  <si>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</si>
  <si>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</si>
  <si>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</si>
  <si>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</si>
  <si>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</si>
  <si>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</si>
  <si>
    <t>BatterySharks</t>
  </si>
  <si>
    <t>12V 5.5Ah Sealed Lead Acid Battery</t>
  </si>
  <si>
    <t>https://www.batterysharks.com/12-Volt-5-5-Amp-Sealed-Lead-Acid-Battery-p/12v-5.5ah_ups12-5.5.htm</t>
  </si>
  <si>
    <t>BatterySharks is US source. The $30 ones were bought in europe, explaining the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</si>
</sst>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N1" workbookViewId="0">
      <selection activeCell="N13" sqref="N13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F1" t="s">
        <v>315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17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309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310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>
        <f>J10*1</f>
        <v>70.732500000000002</v>
      </c>
      <c r="E10" s="58">
        <f t="shared" si="0"/>
        <v>70.732500000000002</v>
      </c>
      <c r="F10" s="90">
        <f>J10</f>
        <v>70.732500000000002</v>
      </c>
      <c r="G10" s="59">
        <f t="shared" si="1"/>
        <v>707.32500000000005</v>
      </c>
      <c r="H10" s="90">
        <f>J10</f>
        <v>70.732500000000002</v>
      </c>
      <c r="I10" s="59">
        <f t="shared" si="2"/>
        <v>1768.3125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>
        <f>J11</f>
        <v>58.594166666666666</v>
      </c>
      <c r="E11" s="58">
        <f t="shared" si="0"/>
        <v>58.594166666666666</v>
      </c>
      <c r="F11" s="90">
        <f>J11</f>
        <v>58.594166666666666</v>
      </c>
      <c r="G11" s="59">
        <f t="shared" si="1"/>
        <v>585.94166666666661</v>
      </c>
      <c r="H11" s="90">
        <f>J11</f>
        <v>58.594166666666666</v>
      </c>
      <c r="I11" s="59">
        <f t="shared" si="2"/>
        <v>1464.8541666666667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385</v>
      </c>
      <c r="C12" s="4">
        <v>1</v>
      </c>
      <c r="D12" s="39">
        <v>8.39</v>
      </c>
      <c r="E12" s="26">
        <f t="shared" si="0"/>
        <v>8.39</v>
      </c>
      <c r="F12" s="21">
        <f>D12</f>
        <v>8.39</v>
      </c>
      <c r="G12" s="20">
        <f t="shared" si="1"/>
        <v>83.9</v>
      </c>
      <c r="H12" s="21">
        <f>D12</f>
        <v>8.39</v>
      </c>
      <c r="I12" s="20">
        <f t="shared" si="2"/>
        <v>209.75</v>
      </c>
      <c r="J12" s="87">
        <v>32</v>
      </c>
      <c r="K12" s="87">
        <f t="shared" si="3"/>
        <v>384</v>
      </c>
      <c r="L12" s="2" t="s">
        <v>384</v>
      </c>
      <c r="M12" s="29" t="s">
        <v>18</v>
      </c>
      <c r="N12" s="29" t="s">
        <v>18</v>
      </c>
      <c r="O12" s="19" t="s">
        <v>386</v>
      </c>
      <c r="P12" s="43" t="s">
        <v>387</v>
      </c>
    </row>
    <row r="13" spans="1:16" x14ac:dyDescent="0.2">
      <c r="A13" s="2"/>
      <c r="B13" s="25" t="s">
        <v>291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292</v>
      </c>
      <c r="M13" s="32" t="s">
        <v>293</v>
      </c>
      <c r="N13" s="29" t="s">
        <v>18</v>
      </c>
      <c r="O13" s="19" t="s">
        <v>294</v>
      </c>
      <c r="P13" s="43" t="s">
        <v>295</v>
      </c>
    </row>
    <row r="14" spans="1:16" x14ac:dyDescent="0.2">
      <c r="A14" s="2"/>
      <c r="B14" s="25" t="s">
        <v>296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87">
        <v>39.99</v>
      </c>
      <c r="K14" s="87">
        <f t="shared" si="3"/>
        <v>479.88</v>
      </c>
      <c r="L14" s="2" t="s">
        <v>297</v>
      </c>
      <c r="M14" s="29" t="s">
        <v>298</v>
      </c>
      <c r="N14" s="29" t="s">
        <v>18</v>
      </c>
      <c r="O14" s="19" t="s">
        <v>299</v>
      </c>
      <c r="P14" s="43" t="s">
        <v>300</v>
      </c>
    </row>
    <row r="15" spans="1:16" x14ac:dyDescent="0.2">
      <c r="A15" s="2"/>
      <c r="B15" s="25" t="s">
        <v>301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302</v>
      </c>
      <c r="M15" s="29">
        <v>2857</v>
      </c>
      <c r="N15" s="29" t="s">
        <v>18</v>
      </c>
      <c r="O15" s="19" t="s">
        <v>303</v>
      </c>
      <c r="P15" s="43"/>
    </row>
    <row r="16" spans="1:16" x14ac:dyDescent="0.2">
      <c r="A16" s="2"/>
      <c r="B16" s="25" t="s">
        <v>304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305</v>
      </c>
      <c r="M16" s="32" t="s">
        <v>306</v>
      </c>
      <c r="N16" s="32" t="s">
        <v>18</v>
      </c>
      <c r="O16" s="27" t="s">
        <v>307</v>
      </c>
      <c r="P16" s="43" t="s">
        <v>308</v>
      </c>
    </row>
    <row r="17" spans="1:16" x14ac:dyDescent="0.2">
      <c r="A17" s="2"/>
      <c r="B17" s="25" t="s">
        <v>321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87">
        <f>H17*C17</f>
        <v>334</v>
      </c>
      <c r="K17" s="87">
        <f t="shared" si="3"/>
        <v>4008</v>
      </c>
      <c r="L17" s="2" t="s">
        <v>322</v>
      </c>
      <c r="M17" s="29" t="s">
        <v>323</v>
      </c>
      <c r="N17" s="29" t="s">
        <v>18</v>
      </c>
      <c r="O17" s="19" t="s">
        <v>324</v>
      </c>
      <c r="P17" s="43" t="s">
        <v>325</v>
      </c>
    </row>
    <row r="18" spans="1:16" x14ac:dyDescent="0.2">
      <c r="A18" s="2"/>
      <c r="B18" s="25" t="s">
        <v>311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87">
        <f>D18</f>
        <v>106.99</v>
      </c>
      <c r="K18" s="87">
        <f t="shared" si="3"/>
        <v>1283.8799999999999</v>
      </c>
      <c r="L18" s="2" t="s">
        <v>312</v>
      </c>
      <c r="M18" s="29" t="s">
        <v>313</v>
      </c>
      <c r="N18" s="29" t="s">
        <v>18</v>
      </c>
      <c r="O18" s="19" t="s">
        <v>314</v>
      </c>
      <c r="P18" s="43"/>
    </row>
    <row r="19" spans="1:16" x14ac:dyDescent="0.2">
      <c r="A19" s="2"/>
      <c r="B19" s="25" t="s">
        <v>316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87">
        <v>259.2</v>
      </c>
      <c r="K19" s="87">
        <f t="shared" si="3"/>
        <v>3110.3999999999996</v>
      </c>
      <c r="L19" s="2" t="s">
        <v>317</v>
      </c>
      <c r="M19" s="29" t="s">
        <v>318</v>
      </c>
      <c r="N19" s="29" t="s">
        <v>18</v>
      </c>
      <c r="O19" s="19" t="s">
        <v>319</v>
      </c>
      <c r="P19" s="43" t="s">
        <v>320</v>
      </c>
    </row>
    <row r="20" spans="1:16" x14ac:dyDescent="0.2">
      <c r="A20" s="2"/>
      <c r="B20" s="25" t="s">
        <v>326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87">
        <f>E20</f>
        <v>0.2457</v>
      </c>
      <c r="K20" s="87">
        <f t="shared" si="3"/>
        <v>2.9483999999999999</v>
      </c>
      <c r="L20" s="2" t="s">
        <v>343</v>
      </c>
      <c r="M20" s="29" t="s">
        <v>327</v>
      </c>
      <c r="N20" s="29" t="s">
        <v>18</v>
      </c>
      <c r="O20" s="19" t="s">
        <v>328</v>
      </c>
      <c r="P20" s="43" t="s">
        <v>329</v>
      </c>
    </row>
    <row r="21" spans="1:16" x14ac:dyDescent="0.2">
      <c r="A21" s="2"/>
      <c r="B21" s="25" t="s">
        <v>330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87">
        <f>D21</f>
        <v>0.31708333300000002</v>
      </c>
      <c r="K21" s="87">
        <f t="shared" si="3"/>
        <v>3.8049999960000003</v>
      </c>
      <c r="L21" s="2" t="s">
        <v>343</v>
      </c>
      <c r="M21" s="29" t="s">
        <v>331</v>
      </c>
      <c r="N21" s="29" t="s">
        <v>332</v>
      </c>
      <c r="O21" s="19" t="s">
        <v>333</v>
      </c>
      <c r="P21" s="43" t="s">
        <v>334</v>
      </c>
    </row>
    <row r="22" spans="1:16" x14ac:dyDescent="0.2">
      <c r="A22" s="2"/>
      <c r="B22" s="25" t="s">
        <v>335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87">
        <f>D22</f>
        <v>1.0960000000000001</v>
      </c>
      <c r="K22" s="87">
        <f t="shared" si="3"/>
        <v>13.152000000000001</v>
      </c>
      <c r="L22" s="2" t="s">
        <v>343</v>
      </c>
      <c r="M22" s="29" t="s">
        <v>336</v>
      </c>
      <c r="N22" s="29" t="s">
        <v>18</v>
      </c>
      <c r="O22" s="19" t="s">
        <v>337</v>
      </c>
      <c r="P22" s="43" t="s">
        <v>338</v>
      </c>
    </row>
    <row r="23" spans="1:16" x14ac:dyDescent="0.2">
      <c r="A23" s="2"/>
      <c r="B23" s="25" t="s">
        <v>339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87">
        <f>E23</f>
        <v>0.2944</v>
      </c>
      <c r="K23" s="87">
        <f t="shared" si="3"/>
        <v>3.5327999999999999</v>
      </c>
      <c r="L23" s="2" t="s">
        <v>343</v>
      </c>
      <c r="M23" s="29" t="s">
        <v>340</v>
      </c>
      <c r="N23" s="29" t="s">
        <v>18</v>
      </c>
      <c r="O23" s="19" t="s">
        <v>341</v>
      </c>
      <c r="P23" s="43" t="s">
        <v>342</v>
      </c>
    </row>
    <row r="24" spans="1:16" x14ac:dyDescent="0.2">
      <c r="A24" s="2"/>
      <c r="B24" s="25" t="s">
        <v>363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87">
        <f>D24</f>
        <v>9.9203666669999997</v>
      </c>
      <c r="K24" s="87">
        <f t="shared" si="3"/>
        <v>119.044400004</v>
      </c>
      <c r="L24" s="2" t="s">
        <v>364</v>
      </c>
      <c r="M24" s="29" t="s">
        <v>364</v>
      </c>
      <c r="N24" s="29" t="s">
        <v>364</v>
      </c>
      <c r="O24" s="19" t="s">
        <v>364</v>
      </c>
      <c r="P24" s="43" t="s">
        <v>365</v>
      </c>
    </row>
    <row r="25" spans="1:16" x14ac:dyDescent="0.2">
      <c r="A25" s="2"/>
      <c r="B25" s="25" t="s">
        <v>370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87">
        <f>D25</f>
        <v>3.3000000000000002E-2</v>
      </c>
      <c r="K25" s="87">
        <f t="shared" si="3"/>
        <v>0.39600000000000002</v>
      </c>
      <c r="L25" s="2" t="s">
        <v>343</v>
      </c>
      <c r="M25" s="29" t="s">
        <v>371</v>
      </c>
      <c r="N25" s="29" t="s">
        <v>18</v>
      </c>
      <c r="O25" s="19" t="s">
        <v>372</v>
      </c>
      <c r="P25" s="43" t="s">
        <v>378</v>
      </c>
    </row>
    <row r="26" spans="1:16" x14ac:dyDescent="0.2">
      <c r="A26" s="2"/>
      <c r="B26" s="25" t="s">
        <v>373</v>
      </c>
      <c r="C26" s="4">
        <v>2</v>
      </c>
      <c r="D26" s="39">
        <f>10.22/10</f>
        <v>1.022</v>
      </c>
      <c r="E26" s="26">
        <f t="shared" si="0"/>
        <v>2.044</v>
      </c>
      <c r="F26" s="21">
        <f>D26</f>
        <v>1.022</v>
      </c>
      <c r="G26" s="20">
        <f t="shared" si="1"/>
        <v>20.440000000000001</v>
      </c>
      <c r="H26" s="21">
        <f>D26</f>
        <v>1.022</v>
      </c>
      <c r="I26" s="20">
        <f t="shared" si="2"/>
        <v>51.1</v>
      </c>
      <c r="J26" s="87">
        <f>D26</f>
        <v>1.022</v>
      </c>
      <c r="K26" s="87">
        <f t="shared" si="3"/>
        <v>12.263999999999999</v>
      </c>
      <c r="L26" s="2" t="s">
        <v>374</v>
      </c>
      <c r="M26" s="29" t="s">
        <v>376</v>
      </c>
      <c r="N26" s="29" t="s">
        <v>18</v>
      </c>
      <c r="O26" s="4" t="s">
        <v>375</v>
      </c>
      <c r="P26" s="43" t="s">
        <v>377</v>
      </c>
    </row>
    <row r="27" spans="1:16" x14ac:dyDescent="0.2">
      <c r="A27" s="2"/>
      <c r="B27" s="25" t="s">
        <v>379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87">
        <f>D27</f>
        <v>4.55</v>
      </c>
      <c r="K27" s="87">
        <f t="shared" si="3"/>
        <v>54.599999999999994</v>
      </c>
      <c r="L27" s="2" t="s">
        <v>380</v>
      </c>
      <c r="M27" s="29" t="s">
        <v>381</v>
      </c>
      <c r="N27" s="29" t="s">
        <v>18</v>
      </c>
      <c r="O27" s="4" t="s">
        <v>382</v>
      </c>
      <c r="P27" s="43" t="s">
        <v>383</v>
      </c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1067.9968833333335</v>
      </c>
      <c r="F31" s="24" t="s">
        <v>12</v>
      </c>
      <c r="G31" s="24">
        <f t="shared" ref="G31:I31" si="4">SUM(G4:G30)</f>
        <v>10147.838833333333</v>
      </c>
      <c r="H31" s="24" t="s">
        <v>12</v>
      </c>
      <c r="I31" s="24">
        <f t="shared" si="4"/>
        <v>25338.597083333338</v>
      </c>
      <c r="J31" s="24" t="s">
        <v>12</v>
      </c>
      <c r="K31" s="24">
        <f>SUM(K4:K30)</f>
        <v>12583.526600000001</v>
      </c>
      <c r="N31" s="30"/>
    </row>
    <row r="32" spans="1:16" x14ac:dyDescent="0.2">
      <c r="D32" t="s">
        <v>13</v>
      </c>
      <c r="E32" s="24">
        <f>E31</f>
        <v>1067.9968833333335</v>
      </c>
      <c r="F32" t="s">
        <v>13</v>
      </c>
      <c r="G32" s="35">
        <f>G31/10</f>
        <v>1014.7838833333333</v>
      </c>
      <c r="H32" t="s">
        <v>13</v>
      </c>
      <c r="I32" s="35">
        <f>I31/25</f>
        <v>1013.5438833333335</v>
      </c>
      <c r="J32" t="s">
        <v>13</v>
      </c>
      <c r="K32" s="35">
        <f>K31/K1</f>
        <v>1048.6272166666668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4" t="s">
        <v>60</v>
      </c>
      <c r="B1" s="104"/>
      <c r="C1" s="50" t="s">
        <v>61</v>
      </c>
      <c r="D1" s="3" t="s">
        <v>29</v>
      </c>
      <c r="E1" t="s">
        <v>77</v>
      </c>
    </row>
    <row r="2" spans="1:17" ht="17" thickBot="1" x14ac:dyDescent="0.25">
      <c r="A2" s="97" t="s">
        <v>5</v>
      </c>
      <c r="B2" s="101"/>
      <c r="C2" s="98"/>
      <c r="D2" s="98"/>
      <c r="E2" s="98"/>
      <c r="F2" s="17"/>
      <c r="G2" s="97" t="s">
        <v>152</v>
      </c>
      <c r="H2" s="99"/>
      <c r="I2" s="100" t="s">
        <v>153</v>
      </c>
      <c r="J2" s="99"/>
      <c r="K2" s="97" t="s">
        <v>154</v>
      </c>
      <c r="L2" s="99"/>
      <c r="M2" s="97" t="s">
        <v>8</v>
      </c>
      <c r="N2" s="101"/>
      <c r="O2" s="98"/>
      <c r="P2" s="99"/>
      <c r="Q2" s="95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6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1" sqref="L11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92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346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87">
        <f>E4</f>
        <v>0.66720000000000002</v>
      </c>
      <c r="K4" s="87">
        <f t="shared" ref="K4:K17" si="5">J4*$K$1</f>
        <v>8.0063999999999993</v>
      </c>
      <c r="L4" s="2" t="s">
        <v>343</v>
      </c>
      <c r="M4" s="29" t="s">
        <v>344</v>
      </c>
      <c r="N4" s="29" t="s">
        <v>18</v>
      </c>
      <c r="O4" s="19" t="s">
        <v>345</v>
      </c>
      <c r="P4" s="43" t="s">
        <v>342</v>
      </c>
    </row>
    <row r="5" spans="1:16" x14ac:dyDescent="0.2">
      <c r="A5" s="2"/>
      <c r="B5" s="3" t="s">
        <v>347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87">
        <f>E5</f>
        <v>0.26579999999999998</v>
      </c>
      <c r="K5" s="87">
        <f t="shared" si="5"/>
        <v>3.1895999999999995</v>
      </c>
      <c r="L5" s="2" t="s">
        <v>343</v>
      </c>
      <c r="M5" s="29" t="s">
        <v>348</v>
      </c>
      <c r="N5" s="29" t="s">
        <v>18</v>
      </c>
      <c r="O5" s="19" t="s">
        <v>349</v>
      </c>
      <c r="P5" s="43" t="s">
        <v>329</v>
      </c>
    </row>
    <row r="6" spans="1:16" x14ac:dyDescent="0.2">
      <c r="A6" s="2"/>
      <c r="B6" s="25" t="s">
        <v>350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87">
        <f>E6</f>
        <v>2.5874999999999999</v>
      </c>
      <c r="K6" s="87">
        <f t="shared" si="5"/>
        <v>31.049999999999997</v>
      </c>
      <c r="L6" s="2" t="s">
        <v>343</v>
      </c>
      <c r="M6" s="29" t="s">
        <v>351</v>
      </c>
      <c r="N6" s="32" t="s">
        <v>18</v>
      </c>
      <c r="O6" s="19" t="s">
        <v>352</v>
      </c>
      <c r="P6" s="43" t="s">
        <v>356</v>
      </c>
    </row>
    <row r="7" spans="1:16" x14ac:dyDescent="0.2">
      <c r="A7" s="2"/>
      <c r="B7" s="25" t="s">
        <v>353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87">
        <f>E7</f>
        <v>2.46</v>
      </c>
      <c r="K7" s="87">
        <f t="shared" si="5"/>
        <v>29.52</v>
      </c>
      <c r="L7" s="2" t="s">
        <v>343</v>
      </c>
      <c r="M7" s="29" t="s">
        <v>354</v>
      </c>
      <c r="N7" s="32" t="s">
        <v>18</v>
      </c>
      <c r="O7" s="19" t="s">
        <v>355</v>
      </c>
      <c r="P7" s="43" t="s">
        <v>338</v>
      </c>
    </row>
    <row r="8" spans="1:16" x14ac:dyDescent="0.2">
      <c r="A8" s="2"/>
      <c r="B8" s="25" t="s">
        <v>357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87">
        <f>E8</f>
        <v>0.48320000000000002</v>
      </c>
      <c r="K8" s="87">
        <f t="shared" si="5"/>
        <v>5.7984</v>
      </c>
      <c r="L8" s="2" t="s">
        <v>343</v>
      </c>
      <c r="M8" s="29" t="s">
        <v>358</v>
      </c>
      <c r="N8" s="32" t="s">
        <v>18</v>
      </c>
      <c r="O8" s="19" t="s">
        <v>359</v>
      </c>
      <c r="P8" s="43" t="s">
        <v>342</v>
      </c>
    </row>
    <row r="9" spans="1:16" x14ac:dyDescent="0.2">
      <c r="A9" s="2"/>
      <c r="B9" s="25" t="s">
        <v>360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87">
        <f>D9</f>
        <v>3.14</v>
      </c>
      <c r="K9" s="87">
        <f t="shared" si="5"/>
        <v>37.68</v>
      </c>
      <c r="L9" s="2" t="s">
        <v>343</v>
      </c>
      <c r="M9" s="32" t="s">
        <v>361</v>
      </c>
      <c r="N9" s="32" t="s">
        <v>18</v>
      </c>
      <c r="O9" s="19" t="s">
        <v>362</v>
      </c>
      <c r="P9" s="43"/>
    </row>
    <row r="10" spans="1:16" x14ac:dyDescent="0.2">
      <c r="A10" s="2"/>
      <c r="B10" s="25" t="s">
        <v>366</v>
      </c>
      <c r="C10" s="4">
        <v>1</v>
      </c>
      <c r="D10" s="93">
        <v>0.31666666700000001</v>
      </c>
      <c r="E10" s="26">
        <f t="shared" si="0"/>
        <v>0.31666666700000001</v>
      </c>
      <c r="F10" s="94">
        <v>0.31666666700000001</v>
      </c>
      <c r="G10" s="20">
        <f t="shared" si="2"/>
        <v>3.1666666700000001</v>
      </c>
      <c r="H10" s="94">
        <v>0.31666666700000001</v>
      </c>
      <c r="I10" s="20">
        <f t="shared" si="4"/>
        <v>7.9166666750000001</v>
      </c>
      <c r="J10" s="87">
        <f>D10</f>
        <v>0.31666666700000001</v>
      </c>
      <c r="K10" s="87">
        <f t="shared" si="5"/>
        <v>3.8000000040000002</v>
      </c>
      <c r="L10" s="2" t="s">
        <v>343</v>
      </c>
      <c r="M10" s="32" t="s">
        <v>367</v>
      </c>
      <c r="N10" s="32" t="s">
        <v>18</v>
      </c>
      <c r="O10" s="19" t="s">
        <v>368</v>
      </c>
      <c r="P10" s="43" t="s">
        <v>369</v>
      </c>
    </row>
    <row r="11" spans="1:16" x14ac:dyDescent="0.2">
      <c r="A11" s="2"/>
      <c r="B11" s="25"/>
      <c r="C11" s="4"/>
      <c r="D11" s="93"/>
      <c r="E11" s="26">
        <f t="shared" si="0"/>
        <v>0</v>
      </c>
      <c r="F11" s="94"/>
      <c r="G11" s="20">
        <f t="shared" si="2"/>
        <v>0</v>
      </c>
      <c r="H11" s="94"/>
      <c r="I11" s="20">
        <f t="shared" si="4"/>
        <v>0</v>
      </c>
      <c r="J11" s="87"/>
      <c r="K11" s="87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87"/>
      <c r="K12" s="87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87"/>
      <c r="K13" s="87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91"/>
      <c r="K14" s="87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87"/>
      <c r="K15" s="87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87"/>
      <c r="K16" s="87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87"/>
      <c r="K17" s="87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87"/>
      <c r="K18" s="87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87"/>
      <c r="K19" s="87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87"/>
      <c r="K20" s="87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87"/>
      <c r="K21" s="87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87"/>
      <c r="K22" s="87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87"/>
      <c r="K23" s="87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87"/>
      <c r="K24" s="87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87"/>
      <c r="K25" s="87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87"/>
      <c r="K26" s="87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87"/>
      <c r="K27" s="87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87"/>
      <c r="K28" s="87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87"/>
      <c r="K29" s="87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88"/>
      <c r="K30" s="88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2016-12-12T08:21:58Z</dcterms:modified>
</cp:coreProperties>
</file>