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Li200R Base/"/>
    </mc:Choice>
  </mc:AlternateContent>
  <bookViews>
    <workbookView xWindow="0" yWindow="460" windowWidth="25600" windowHeight="15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H8" i="1"/>
  <c r="F8" i="1"/>
  <c r="D7" i="1"/>
  <c r="K7" i="1"/>
  <c r="H7" i="1"/>
  <c r="F7" i="1"/>
  <c r="D6" i="1"/>
  <c r="K6" i="1"/>
  <c r="H6" i="1"/>
  <c r="F6" i="1"/>
  <c r="D5" i="1"/>
  <c r="K5" i="1"/>
  <c r="H5" i="1"/>
  <c r="F5" i="1"/>
  <c r="D4" i="1"/>
  <c r="K4" i="1"/>
  <c r="H4" i="1"/>
  <c r="F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I4" i="1"/>
  <c r="G4" i="1"/>
  <c r="E4" i="1"/>
  <c r="L31" i="1"/>
  <c r="L32" i="1"/>
  <c r="I31" i="1"/>
  <c r="I32" i="1"/>
  <c r="G31" i="1"/>
  <c r="G32" i="1"/>
  <c r="E31" i="1"/>
  <c r="E32" i="1"/>
</calcChain>
</file>

<file path=xl/sharedStrings.xml><?xml version="1.0" encoding="utf-8"?>
<sst xmlns="http://schemas.openxmlformats.org/spreadsheetml/2006/main" count="64" uniqueCount="44">
  <si>
    <t>Shipping costs and taxes not included!</t>
  </si>
  <si>
    <t>Red cells indicate values calculated from quotes</t>
  </si>
  <si>
    <t>Quantity:</t>
  </si>
  <si>
    <t>Information</t>
  </si>
  <si>
    <t>Ideal Cost/Unit</t>
  </si>
  <si>
    <t>Ideal Cost/10 Units</t>
  </si>
  <si>
    <t>Ideal Cost/25 Units</t>
  </si>
  <si>
    <t>Actual (Paid) Cost</t>
  </si>
  <si>
    <t>Ordering</t>
  </si>
  <si>
    <t>Notes</t>
  </si>
  <si>
    <t>Number</t>
  </si>
  <si>
    <t>Part</t>
  </si>
  <si>
    <t>Quantity/Prototype</t>
  </si>
  <si>
    <t>Cost/Unit</t>
  </si>
  <si>
    <t>Total Quantity Cost</t>
  </si>
  <si>
    <t>Prototype Cost</t>
  </si>
  <si>
    <t>Source</t>
  </si>
  <si>
    <t>Distributor Part Number</t>
  </si>
  <si>
    <t>Package</t>
  </si>
  <si>
    <t>Link</t>
  </si>
  <si>
    <t>N/A</t>
  </si>
  <si>
    <t>Total Prototype Cost:</t>
  </si>
  <si>
    <t>Prototype Cost/Unit:</t>
  </si>
  <si>
    <t>95475A509</t>
  </si>
  <si>
    <t>McMaster</t>
  </si>
  <si>
    <t>http://www.mcmaster.com/#95475a509/=14qc0uc</t>
  </si>
  <si>
    <t>Search for part number. Comes in boxes of 50</t>
  </si>
  <si>
    <t>Steel Wing Nut</t>
  </si>
  <si>
    <t>90866A111</t>
  </si>
  <si>
    <t>http://www.mcmaster.com/#90866a111/=14qc1u3</t>
  </si>
  <si>
    <t>Search for part number. Comes in boxes of 100</t>
  </si>
  <si>
    <t>92311A832</t>
  </si>
  <si>
    <t>http://www.mcmaster.com/#92311a832/=14qc4gr</t>
  </si>
  <si>
    <t>10-32 2" Steel Threaded Rod</t>
  </si>
  <si>
    <t>10-32 Set Screw</t>
  </si>
  <si>
    <t>10-32 ID RH Helicoil</t>
  </si>
  <si>
    <t>91732A725</t>
  </si>
  <si>
    <t>http://www.mcmaster.com/#91732a725/=14qc6os</t>
  </si>
  <si>
    <t xml:space="preserve">Search for part number. Comes in boxes of 10 </t>
  </si>
  <si>
    <t>Cost/Box</t>
  </si>
  <si>
    <t>Bubble Level</t>
  </si>
  <si>
    <t>2147A61</t>
  </si>
  <si>
    <t>http://www.mcmaster.com/#2147a61/=14qdhwz</t>
  </si>
  <si>
    <t>Search for part number. Comes individually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</si>
</sst>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49" fontId="0" fillId="0" borderId="0" xfId="0" applyNumberFormat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20" xfId="0" applyNumberFormat="1" applyBorder="1"/>
    <xf numFmtId="0" fontId="0" fillId="0" borderId="22" xfId="0" applyBorder="1"/>
    <xf numFmtId="0" fontId="0" fillId="0" borderId="0" xfId="0" applyFill="1" applyBorder="1"/>
    <xf numFmtId="0" fontId="0" fillId="0" borderId="23" xfId="0" applyBorder="1"/>
    <xf numFmtId="164" fontId="0" fillId="0" borderId="22" xfId="0" applyNumberFormat="1" applyBorder="1"/>
    <xf numFmtId="164" fontId="0" fillId="0" borderId="23" xfId="0" applyNumberFormat="1" applyBorder="1"/>
    <xf numFmtId="44" fontId="0" fillId="0" borderId="22" xfId="0" applyNumberFormat="1" applyBorder="1"/>
    <xf numFmtId="44" fontId="0" fillId="0" borderId="23" xfId="0" applyNumberFormat="1" applyBorder="1"/>
    <xf numFmtId="44" fontId="0" fillId="0" borderId="0" xfId="0" applyNumberFormat="1" applyBorder="1"/>
    <xf numFmtId="0" fontId="0" fillId="0" borderId="24" xfId="0" applyBorder="1"/>
    <xf numFmtId="49" fontId="0" fillId="0" borderId="0" xfId="0" applyNumberFormat="1" applyBorder="1"/>
    <xf numFmtId="0" fontId="1" fillId="0" borderId="25" xfId="1" applyBorder="1"/>
    <xf numFmtId="0" fontId="0" fillId="0" borderId="26" xfId="0" applyBorder="1"/>
    <xf numFmtId="0" fontId="0" fillId="0" borderId="25" xfId="0" applyBorder="1"/>
    <xf numFmtId="164" fontId="0" fillId="0" borderId="24" xfId="0" applyNumberFormat="1" applyBorder="1"/>
    <xf numFmtId="164" fontId="0" fillId="0" borderId="25" xfId="0" applyNumberFormat="1" applyBorder="1"/>
    <xf numFmtId="44" fontId="0" fillId="0" borderId="24" xfId="0" applyNumberFormat="1" applyBorder="1"/>
    <xf numFmtId="44" fontId="0" fillId="0" borderId="25" xfId="0" applyNumberFormat="1" applyBorder="1"/>
    <xf numFmtId="49" fontId="0" fillId="0" borderId="0" xfId="0" applyNumberFormat="1" applyFill="1" applyBorder="1"/>
    <xf numFmtId="0" fontId="1" fillId="0" borderId="25" xfId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27" xfId="0" applyNumberFormat="1" applyBorder="1"/>
    <xf numFmtId="164" fontId="0" fillId="0" borderId="28" xfId="0" applyNumberFormat="1" applyBorder="1"/>
    <xf numFmtId="44" fontId="0" fillId="0" borderId="27" xfId="0" applyNumberFormat="1" applyBorder="1"/>
    <xf numFmtId="44" fontId="0" fillId="0" borderId="28" xfId="0" applyNumberFormat="1" applyBorder="1"/>
    <xf numFmtId="44" fontId="0" fillId="0" borderId="18" xfId="0" applyNumberFormat="1" applyBorder="1"/>
    <xf numFmtId="49" fontId="0" fillId="0" borderId="18" xfId="0" applyNumberFormat="1" applyBorder="1"/>
    <xf numFmtId="0" fontId="0" fillId="0" borderId="21" xfId="0" applyBorder="1"/>
    <xf numFmtId="164" fontId="0" fillId="0" borderId="0" xfId="0" applyNumberFormat="1"/>
    <xf numFmtId="165" fontId="0" fillId="0" borderId="0" xfId="0" applyNumberFormat="1"/>
    <xf numFmtId="164" fontId="0" fillId="0" borderId="24" xfId="0" applyNumberFormat="1" applyFont="1" applyFill="1" applyBorder="1"/>
    <xf numFmtId="164" fontId="0" fillId="0" borderId="25" xfId="0" applyNumberFormat="1" applyFont="1" applyFill="1" applyBorder="1"/>
    <xf numFmtId="44" fontId="0" fillId="0" borderId="24" xfId="0" applyNumberFormat="1" applyFont="1" applyFill="1" applyBorder="1"/>
    <xf numFmtId="44" fontId="0" fillId="0" borderId="25" xfId="0" applyNumberFormat="1" applyFont="1" applyFill="1" applyBorder="1"/>
    <xf numFmtId="44" fontId="0" fillId="0" borderId="0" xfId="0" applyNumberFormat="1" applyFon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M1" workbookViewId="0">
      <selection activeCell="M9" sqref="M9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40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4.5" customWidth="1"/>
    <col min="11" max="11" width="19.5" bestFit="1" customWidth="1"/>
    <col min="12" max="12" width="13.1640625" bestFit="1" customWidth="1"/>
    <col min="13" max="13" width="16" bestFit="1" customWidth="1"/>
    <col min="14" max="14" width="20.83203125" bestFit="1" customWidth="1"/>
    <col min="15" max="15" width="7.6640625" bestFit="1" customWidth="1"/>
    <col min="16" max="16" width="156.5" bestFit="1" customWidth="1"/>
    <col min="17" max="17" width="127.6640625" bestFit="1" customWidth="1"/>
  </cols>
  <sheetData>
    <row r="1" spans="1:17" ht="17" thickBot="1" x14ac:dyDescent="0.25">
      <c r="A1" s="1"/>
      <c r="B1" s="2"/>
      <c r="D1" s="3" t="s">
        <v>0</v>
      </c>
      <c r="F1" t="s">
        <v>1</v>
      </c>
      <c r="K1" t="s">
        <v>2</v>
      </c>
      <c r="L1">
        <v>12</v>
      </c>
      <c r="O1" s="4"/>
    </row>
    <row r="2" spans="1:17" ht="17" thickBot="1" x14ac:dyDescent="0.25">
      <c r="A2" s="54" t="s">
        <v>3</v>
      </c>
      <c r="B2" s="55"/>
      <c r="C2" s="5"/>
      <c r="D2" s="54" t="s">
        <v>4</v>
      </c>
      <c r="E2" s="56"/>
      <c r="F2" s="57" t="s">
        <v>5</v>
      </c>
      <c r="G2" s="56"/>
      <c r="H2" s="54" t="s">
        <v>6</v>
      </c>
      <c r="I2" s="56"/>
      <c r="J2" s="51"/>
      <c r="K2" s="58" t="s">
        <v>7</v>
      </c>
      <c r="L2" s="59"/>
      <c r="M2" s="54" t="s">
        <v>8</v>
      </c>
      <c r="N2" s="60"/>
      <c r="O2" s="55"/>
      <c r="P2" s="56"/>
      <c r="Q2" s="52" t="s">
        <v>9</v>
      </c>
    </row>
    <row r="3" spans="1:17" ht="18" thickTop="1" thickBot="1" x14ac:dyDescent="0.25">
      <c r="A3" s="6" t="s">
        <v>10</v>
      </c>
      <c r="B3" s="7" t="s">
        <v>11</v>
      </c>
      <c r="C3" s="8" t="s">
        <v>12</v>
      </c>
      <c r="D3" s="6" t="s">
        <v>13</v>
      </c>
      <c r="E3" s="9" t="s">
        <v>14</v>
      </c>
      <c r="F3" s="10" t="s">
        <v>13</v>
      </c>
      <c r="G3" s="11" t="s">
        <v>15</v>
      </c>
      <c r="H3" s="12" t="s">
        <v>13</v>
      </c>
      <c r="I3" s="11" t="s">
        <v>15</v>
      </c>
      <c r="J3" s="13" t="s">
        <v>39</v>
      </c>
      <c r="K3" s="13" t="s">
        <v>13</v>
      </c>
      <c r="L3" s="13" t="s">
        <v>15</v>
      </c>
      <c r="M3" s="12" t="s">
        <v>16</v>
      </c>
      <c r="N3" s="14" t="s">
        <v>17</v>
      </c>
      <c r="O3" s="15" t="s">
        <v>18</v>
      </c>
      <c r="P3" s="11" t="s">
        <v>19</v>
      </c>
      <c r="Q3" s="53"/>
    </row>
    <row r="4" spans="1:17" x14ac:dyDescent="0.2">
      <c r="A4" s="16"/>
      <c r="B4" s="17" t="s">
        <v>33</v>
      </c>
      <c r="C4" s="18">
        <v>3</v>
      </c>
      <c r="D4" s="19">
        <f>11.12/50</f>
        <v>0.22239999999999999</v>
      </c>
      <c r="E4" s="20">
        <f>C4*D4</f>
        <v>0.66720000000000002</v>
      </c>
      <c r="F4" s="21">
        <f>D4</f>
        <v>0.22239999999999999</v>
      </c>
      <c r="G4" s="22">
        <f>C4*10*F4</f>
        <v>6.6719999999999997</v>
      </c>
      <c r="H4" s="21">
        <f>D4</f>
        <v>0.22239999999999999</v>
      </c>
      <c r="I4" s="22">
        <f>C4*25*H4</f>
        <v>16.68</v>
      </c>
      <c r="J4" s="23">
        <v>11.12</v>
      </c>
      <c r="K4" s="23">
        <f>D4</f>
        <v>0.22239999999999999</v>
      </c>
      <c r="L4" s="23">
        <f>C4*K4*$L$1</f>
        <v>8.0063999999999993</v>
      </c>
      <c r="M4" s="24" t="s">
        <v>24</v>
      </c>
      <c r="N4" s="25" t="s">
        <v>23</v>
      </c>
      <c r="O4" s="25" t="s">
        <v>20</v>
      </c>
      <c r="P4" s="26" t="s">
        <v>25</v>
      </c>
      <c r="Q4" s="27" t="s">
        <v>26</v>
      </c>
    </row>
    <row r="5" spans="1:17" x14ac:dyDescent="0.2">
      <c r="A5" s="24"/>
      <c r="B5" s="3" t="s">
        <v>27</v>
      </c>
      <c r="C5" s="28">
        <v>3</v>
      </c>
      <c r="D5" s="29">
        <f>8.86/100</f>
        <v>8.8599999999999998E-2</v>
      </c>
      <c r="E5" s="30">
        <f t="shared" ref="E5:E30" si="0">C5*D5</f>
        <v>0.26579999999999998</v>
      </c>
      <c r="F5" s="31">
        <f>D5</f>
        <v>8.8599999999999998E-2</v>
      </c>
      <c r="G5" s="32">
        <f t="shared" ref="G5:G30" si="1">C5*10*F5</f>
        <v>2.6579999999999999</v>
      </c>
      <c r="H5" s="31">
        <f>D5</f>
        <v>8.8599999999999998E-2</v>
      </c>
      <c r="I5" s="32">
        <f t="shared" ref="I5:I30" si="2">C5*25*H5</f>
        <v>6.6449999999999996</v>
      </c>
      <c r="J5" s="23">
        <v>8.86</v>
      </c>
      <c r="K5" s="23">
        <f>D5</f>
        <v>8.8599999999999998E-2</v>
      </c>
      <c r="L5" s="23">
        <f t="shared" ref="L5:L8" si="3">C5*K5*$L$1</f>
        <v>3.1895999999999995</v>
      </c>
      <c r="M5" s="24" t="s">
        <v>24</v>
      </c>
      <c r="N5" s="25" t="s">
        <v>28</v>
      </c>
      <c r="O5" s="25" t="s">
        <v>20</v>
      </c>
      <c r="P5" s="26" t="s">
        <v>29</v>
      </c>
      <c r="Q5" s="27" t="s">
        <v>30</v>
      </c>
    </row>
    <row r="6" spans="1:17" x14ac:dyDescent="0.2">
      <c r="A6" s="24"/>
      <c r="B6" s="17" t="s">
        <v>34</v>
      </c>
      <c r="C6" s="28">
        <v>4</v>
      </c>
      <c r="D6" s="29">
        <f>6.04/50</f>
        <v>0.1208</v>
      </c>
      <c r="E6" s="30">
        <f t="shared" si="0"/>
        <v>0.48320000000000002</v>
      </c>
      <c r="F6" s="31">
        <f>D6</f>
        <v>0.1208</v>
      </c>
      <c r="G6" s="32">
        <f t="shared" si="1"/>
        <v>4.8319999999999999</v>
      </c>
      <c r="H6" s="31">
        <f>D6</f>
        <v>0.1208</v>
      </c>
      <c r="I6" s="32">
        <f t="shared" si="2"/>
        <v>12.08</v>
      </c>
      <c r="J6" s="23">
        <v>6.04</v>
      </c>
      <c r="K6" s="23">
        <f>D6</f>
        <v>0.1208</v>
      </c>
      <c r="L6" s="23">
        <f t="shared" si="3"/>
        <v>5.7984</v>
      </c>
      <c r="M6" s="24" t="s">
        <v>24</v>
      </c>
      <c r="N6" s="25" t="s">
        <v>31</v>
      </c>
      <c r="O6" s="33" t="s">
        <v>20</v>
      </c>
      <c r="P6" s="26" t="s">
        <v>32</v>
      </c>
      <c r="Q6" s="27" t="s">
        <v>26</v>
      </c>
    </row>
    <row r="7" spans="1:17" x14ac:dyDescent="0.2">
      <c r="A7" s="24"/>
      <c r="B7" s="17" t="s">
        <v>35</v>
      </c>
      <c r="C7" s="28">
        <v>4</v>
      </c>
      <c r="D7" s="29">
        <f>6.15/10</f>
        <v>0.61499999999999999</v>
      </c>
      <c r="E7" s="30">
        <f t="shared" si="0"/>
        <v>2.46</v>
      </c>
      <c r="F7" s="31">
        <f>D7</f>
        <v>0.61499999999999999</v>
      </c>
      <c r="G7" s="32">
        <f t="shared" si="1"/>
        <v>24.6</v>
      </c>
      <c r="H7" s="31">
        <f>D7</f>
        <v>0.61499999999999999</v>
      </c>
      <c r="I7" s="32">
        <f t="shared" si="2"/>
        <v>61.5</v>
      </c>
      <c r="J7" s="23">
        <v>6.15</v>
      </c>
      <c r="K7" s="23">
        <f>D7</f>
        <v>0.61499999999999999</v>
      </c>
      <c r="L7" s="23">
        <f t="shared" si="3"/>
        <v>29.52</v>
      </c>
      <c r="M7" s="24" t="s">
        <v>24</v>
      </c>
      <c r="N7" s="25" t="s">
        <v>36</v>
      </c>
      <c r="O7" s="33" t="s">
        <v>20</v>
      </c>
      <c r="P7" s="26" t="s">
        <v>37</v>
      </c>
      <c r="Q7" s="27" t="s">
        <v>38</v>
      </c>
    </row>
    <row r="8" spans="1:17" x14ac:dyDescent="0.2">
      <c r="A8" s="24"/>
      <c r="B8" s="17" t="s">
        <v>40</v>
      </c>
      <c r="C8" s="28">
        <v>1</v>
      </c>
      <c r="D8" s="29">
        <v>3.14</v>
      </c>
      <c r="E8" s="30">
        <f t="shared" si="0"/>
        <v>3.14</v>
      </c>
      <c r="F8" s="31">
        <f>D8</f>
        <v>3.14</v>
      </c>
      <c r="G8" s="32">
        <f t="shared" si="1"/>
        <v>31.400000000000002</v>
      </c>
      <c r="H8" s="31">
        <f>D8</f>
        <v>3.14</v>
      </c>
      <c r="I8" s="32">
        <f t="shared" si="2"/>
        <v>78.5</v>
      </c>
      <c r="J8" s="23">
        <v>0</v>
      </c>
      <c r="K8" s="23">
        <f>D8</f>
        <v>3.14</v>
      </c>
      <c r="L8" s="23">
        <f t="shared" si="3"/>
        <v>37.68</v>
      </c>
      <c r="M8" s="24" t="s">
        <v>24</v>
      </c>
      <c r="N8" s="25" t="s">
        <v>41</v>
      </c>
      <c r="O8" s="33" t="s">
        <v>20</v>
      </c>
      <c r="P8" s="26" t="s">
        <v>42</v>
      </c>
      <c r="Q8" s="27" t="s">
        <v>43</v>
      </c>
    </row>
    <row r="9" spans="1:17" x14ac:dyDescent="0.2">
      <c r="A9" s="24"/>
      <c r="B9" s="17"/>
      <c r="C9" s="28"/>
      <c r="D9" s="29"/>
      <c r="E9" s="30">
        <f t="shared" si="0"/>
        <v>0</v>
      </c>
      <c r="F9" s="31"/>
      <c r="G9" s="32">
        <f t="shared" si="1"/>
        <v>0</v>
      </c>
      <c r="H9" s="31"/>
      <c r="I9" s="32">
        <f t="shared" si="2"/>
        <v>0</v>
      </c>
      <c r="J9" s="23"/>
      <c r="K9" s="23"/>
      <c r="L9" s="23"/>
      <c r="M9" s="24"/>
      <c r="N9" s="33"/>
      <c r="O9" s="33"/>
      <c r="P9" s="26"/>
      <c r="Q9" s="27"/>
    </row>
    <row r="10" spans="1:17" x14ac:dyDescent="0.2">
      <c r="A10" s="24"/>
      <c r="B10" s="17"/>
      <c r="C10" s="28"/>
      <c r="D10" s="46"/>
      <c r="E10" s="47">
        <f t="shared" si="0"/>
        <v>0</v>
      </c>
      <c r="F10" s="48"/>
      <c r="G10" s="49">
        <f t="shared" si="1"/>
        <v>0</v>
      </c>
      <c r="H10" s="48"/>
      <c r="I10" s="49">
        <f t="shared" si="2"/>
        <v>0</v>
      </c>
      <c r="J10" s="50"/>
      <c r="K10" s="23"/>
      <c r="L10" s="23"/>
      <c r="M10" s="24"/>
      <c r="N10" s="33"/>
      <c r="O10" s="33"/>
      <c r="P10" s="26"/>
      <c r="Q10" s="27"/>
    </row>
    <row r="11" spans="1:17" x14ac:dyDescent="0.2">
      <c r="A11" s="24"/>
      <c r="B11" s="17"/>
      <c r="C11" s="28"/>
      <c r="D11" s="46"/>
      <c r="E11" s="47">
        <f t="shared" si="0"/>
        <v>0</v>
      </c>
      <c r="F11" s="48"/>
      <c r="G11" s="49">
        <f t="shared" si="1"/>
        <v>0</v>
      </c>
      <c r="H11" s="48"/>
      <c r="I11" s="49">
        <f t="shared" si="2"/>
        <v>0</v>
      </c>
      <c r="J11" s="50"/>
      <c r="K11" s="23"/>
      <c r="L11" s="23"/>
      <c r="M11" s="24"/>
      <c r="N11" s="33"/>
      <c r="O11" s="33"/>
      <c r="P11" s="26"/>
      <c r="Q11" s="27"/>
    </row>
    <row r="12" spans="1:17" x14ac:dyDescent="0.2">
      <c r="A12" s="24"/>
      <c r="B12" s="17"/>
      <c r="C12" s="28"/>
      <c r="D12" s="29"/>
      <c r="E12" s="30">
        <f t="shared" si="0"/>
        <v>0</v>
      </c>
      <c r="F12" s="31"/>
      <c r="G12" s="32">
        <f t="shared" si="1"/>
        <v>0</v>
      </c>
      <c r="H12" s="31"/>
      <c r="I12" s="32">
        <f t="shared" si="2"/>
        <v>0</v>
      </c>
      <c r="J12" s="23"/>
      <c r="K12" s="23"/>
      <c r="L12" s="23"/>
      <c r="M12" s="24"/>
      <c r="N12" s="25"/>
      <c r="O12" s="25"/>
      <c r="P12" s="26"/>
      <c r="Q12" s="27"/>
    </row>
    <row r="13" spans="1:17" x14ac:dyDescent="0.2">
      <c r="A13" s="24"/>
      <c r="B13" s="17"/>
      <c r="C13" s="28"/>
      <c r="D13" s="29"/>
      <c r="E13" s="30">
        <f t="shared" si="0"/>
        <v>0</v>
      </c>
      <c r="F13" s="31"/>
      <c r="G13" s="32">
        <f t="shared" si="1"/>
        <v>0</v>
      </c>
      <c r="H13" s="31"/>
      <c r="I13" s="32">
        <f t="shared" si="2"/>
        <v>0</v>
      </c>
      <c r="J13" s="23"/>
      <c r="K13" s="23"/>
      <c r="L13" s="23"/>
      <c r="M13" s="24"/>
      <c r="N13" s="33"/>
      <c r="O13" s="25"/>
      <c r="P13" s="26"/>
      <c r="Q13" s="27"/>
    </row>
    <row r="14" spans="1:17" x14ac:dyDescent="0.2">
      <c r="A14" s="24"/>
      <c r="B14" s="17"/>
      <c r="C14" s="28"/>
      <c r="D14" s="29"/>
      <c r="E14" s="30">
        <f t="shared" si="0"/>
        <v>0</v>
      </c>
      <c r="F14" s="31"/>
      <c r="G14" s="32">
        <f t="shared" si="1"/>
        <v>0</v>
      </c>
      <c r="H14" s="31"/>
      <c r="I14" s="32">
        <f t="shared" si="2"/>
        <v>0</v>
      </c>
      <c r="J14" s="23"/>
      <c r="K14" s="23"/>
      <c r="L14" s="23"/>
      <c r="M14" s="24"/>
      <c r="N14" s="25"/>
      <c r="O14" s="25"/>
      <c r="P14" s="26"/>
      <c r="Q14" s="27"/>
    </row>
    <row r="15" spans="1:17" x14ac:dyDescent="0.2">
      <c r="A15" s="24"/>
      <c r="B15" s="17"/>
      <c r="C15" s="28"/>
      <c r="D15" s="29"/>
      <c r="E15" s="30">
        <f t="shared" si="0"/>
        <v>0</v>
      </c>
      <c r="F15" s="31"/>
      <c r="G15" s="32">
        <f t="shared" si="1"/>
        <v>0</v>
      </c>
      <c r="H15" s="31"/>
      <c r="I15" s="32">
        <f t="shared" si="2"/>
        <v>0</v>
      </c>
      <c r="J15" s="23"/>
      <c r="K15" s="23"/>
      <c r="L15" s="23"/>
      <c r="M15" s="24"/>
      <c r="N15" s="25"/>
      <c r="O15" s="25"/>
      <c r="P15" s="26"/>
      <c r="Q15" s="27"/>
    </row>
    <row r="16" spans="1:17" x14ac:dyDescent="0.2">
      <c r="A16" s="24"/>
      <c r="B16" s="17"/>
      <c r="C16" s="28"/>
      <c r="D16" s="29"/>
      <c r="E16" s="30">
        <f t="shared" si="0"/>
        <v>0</v>
      </c>
      <c r="F16" s="31"/>
      <c r="G16" s="32">
        <f t="shared" si="1"/>
        <v>0</v>
      </c>
      <c r="H16" s="31"/>
      <c r="I16" s="32">
        <f t="shared" si="2"/>
        <v>0</v>
      </c>
      <c r="J16" s="23"/>
      <c r="K16" s="23"/>
      <c r="L16" s="23"/>
      <c r="M16" s="24"/>
      <c r="N16" s="33"/>
      <c r="O16" s="33"/>
      <c r="P16" s="34"/>
      <c r="Q16" s="27"/>
    </row>
    <row r="17" spans="1:17" x14ac:dyDescent="0.2">
      <c r="A17" s="24"/>
      <c r="B17" s="17"/>
      <c r="C17" s="28"/>
      <c r="D17" s="29"/>
      <c r="E17" s="30">
        <f t="shared" si="0"/>
        <v>0</v>
      </c>
      <c r="F17" s="31"/>
      <c r="G17" s="32">
        <f t="shared" si="1"/>
        <v>0</v>
      </c>
      <c r="H17" s="31"/>
      <c r="I17" s="32">
        <f t="shared" si="2"/>
        <v>0</v>
      </c>
      <c r="J17" s="23"/>
      <c r="K17" s="23"/>
      <c r="L17" s="23"/>
      <c r="M17" s="24"/>
      <c r="N17" s="25"/>
      <c r="O17" s="25"/>
      <c r="P17" s="26"/>
      <c r="Q17" s="27"/>
    </row>
    <row r="18" spans="1:17" x14ac:dyDescent="0.2">
      <c r="A18" s="24"/>
      <c r="B18" s="17"/>
      <c r="C18" s="28"/>
      <c r="D18" s="29"/>
      <c r="E18" s="30">
        <f t="shared" si="0"/>
        <v>0</v>
      </c>
      <c r="F18" s="31"/>
      <c r="G18" s="32">
        <f t="shared" si="1"/>
        <v>0</v>
      </c>
      <c r="H18" s="31"/>
      <c r="I18" s="32">
        <f t="shared" si="2"/>
        <v>0</v>
      </c>
      <c r="J18" s="23"/>
      <c r="K18" s="23"/>
      <c r="L18" s="23"/>
      <c r="M18" s="24"/>
      <c r="N18" s="25"/>
      <c r="O18" s="25"/>
      <c r="P18" s="26"/>
      <c r="Q18" s="27"/>
    </row>
    <row r="19" spans="1:17" x14ac:dyDescent="0.2">
      <c r="A19" s="24"/>
      <c r="B19" s="17"/>
      <c r="C19" s="28"/>
      <c r="D19" s="29"/>
      <c r="E19" s="30">
        <f t="shared" si="0"/>
        <v>0</v>
      </c>
      <c r="F19" s="31"/>
      <c r="G19" s="32">
        <f t="shared" si="1"/>
        <v>0</v>
      </c>
      <c r="H19" s="31"/>
      <c r="I19" s="32">
        <f t="shared" si="2"/>
        <v>0</v>
      </c>
      <c r="J19" s="23"/>
      <c r="K19" s="23"/>
      <c r="L19" s="23"/>
      <c r="M19" s="24"/>
      <c r="N19" s="25"/>
      <c r="O19" s="25"/>
      <c r="P19" s="26"/>
      <c r="Q19" s="27"/>
    </row>
    <row r="20" spans="1:17" x14ac:dyDescent="0.2">
      <c r="A20" s="24"/>
      <c r="B20" s="17"/>
      <c r="C20" s="28"/>
      <c r="D20" s="29"/>
      <c r="E20" s="30">
        <f t="shared" si="0"/>
        <v>0</v>
      </c>
      <c r="F20" s="31"/>
      <c r="G20" s="32">
        <f t="shared" si="1"/>
        <v>0</v>
      </c>
      <c r="H20" s="31"/>
      <c r="I20" s="32">
        <f t="shared" si="2"/>
        <v>0</v>
      </c>
      <c r="J20" s="23"/>
      <c r="K20" s="23"/>
      <c r="L20" s="23"/>
      <c r="M20" s="24"/>
      <c r="N20" s="25"/>
      <c r="O20" s="25"/>
      <c r="P20" s="26"/>
      <c r="Q20" s="27"/>
    </row>
    <row r="21" spans="1:17" x14ac:dyDescent="0.2">
      <c r="A21" s="24"/>
      <c r="B21" s="17"/>
      <c r="C21" s="28"/>
      <c r="D21" s="29"/>
      <c r="E21" s="30">
        <f t="shared" si="0"/>
        <v>0</v>
      </c>
      <c r="F21" s="31"/>
      <c r="G21" s="32">
        <f t="shared" si="1"/>
        <v>0</v>
      </c>
      <c r="H21" s="31"/>
      <c r="I21" s="32">
        <f t="shared" si="2"/>
        <v>0</v>
      </c>
      <c r="J21" s="23"/>
      <c r="K21" s="23"/>
      <c r="L21" s="23"/>
      <c r="M21" s="24"/>
      <c r="N21" s="25"/>
      <c r="O21" s="25"/>
      <c r="P21" s="26"/>
      <c r="Q21" s="27"/>
    </row>
    <row r="22" spans="1:17" x14ac:dyDescent="0.2">
      <c r="A22" s="24"/>
      <c r="B22" s="17"/>
      <c r="C22" s="28"/>
      <c r="D22" s="29"/>
      <c r="E22" s="30">
        <f t="shared" si="0"/>
        <v>0</v>
      </c>
      <c r="F22" s="31"/>
      <c r="G22" s="32">
        <f t="shared" si="1"/>
        <v>0</v>
      </c>
      <c r="H22" s="31"/>
      <c r="I22" s="32">
        <f t="shared" si="2"/>
        <v>0</v>
      </c>
      <c r="J22" s="23"/>
      <c r="K22" s="23"/>
      <c r="L22" s="23"/>
      <c r="M22" s="24"/>
      <c r="N22" s="25"/>
      <c r="O22" s="25"/>
      <c r="P22" s="26"/>
      <c r="Q22" s="27"/>
    </row>
    <row r="23" spans="1:17" x14ac:dyDescent="0.2">
      <c r="A23" s="24"/>
      <c r="B23" s="17"/>
      <c r="C23" s="28"/>
      <c r="D23" s="29"/>
      <c r="E23" s="30">
        <f t="shared" si="0"/>
        <v>0</v>
      </c>
      <c r="F23" s="31"/>
      <c r="G23" s="32">
        <f t="shared" si="1"/>
        <v>0</v>
      </c>
      <c r="H23" s="31"/>
      <c r="I23" s="32">
        <f t="shared" si="2"/>
        <v>0</v>
      </c>
      <c r="J23" s="23"/>
      <c r="K23" s="23"/>
      <c r="L23" s="23"/>
      <c r="M23" s="24"/>
      <c r="N23" s="25"/>
      <c r="O23" s="25"/>
      <c r="P23" s="26"/>
      <c r="Q23" s="27"/>
    </row>
    <row r="24" spans="1:17" x14ac:dyDescent="0.2">
      <c r="A24" s="24"/>
      <c r="B24" s="17"/>
      <c r="C24" s="28"/>
      <c r="D24" s="29"/>
      <c r="E24" s="30">
        <f t="shared" si="0"/>
        <v>0</v>
      </c>
      <c r="F24" s="31"/>
      <c r="G24" s="32">
        <f t="shared" si="1"/>
        <v>0</v>
      </c>
      <c r="H24" s="31"/>
      <c r="I24" s="32">
        <f t="shared" si="2"/>
        <v>0</v>
      </c>
      <c r="J24" s="23"/>
      <c r="K24" s="23"/>
      <c r="L24" s="23"/>
      <c r="M24" s="24"/>
      <c r="N24" s="25"/>
      <c r="O24" s="25"/>
      <c r="P24" s="26"/>
      <c r="Q24" s="27"/>
    </row>
    <row r="25" spans="1:17" x14ac:dyDescent="0.2">
      <c r="A25" s="24"/>
      <c r="B25" s="17"/>
      <c r="C25" s="28"/>
      <c r="D25" s="29"/>
      <c r="E25" s="30">
        <f t="shared" si="0"/>
        <v>0</v>
      </c>
      <c r="F25" s="31"/>
      <c r="G25" s="32">
        <f t="shared" si="1"/>
        <v>0</v>
      </c>
      <c r="H25" s="31"/>
      <c r="I25" s="32">
        <f t="shared" si="2"/>
        <v>0</v>
      </c>
      <c r="J25" s="23"/>
      <c r="K25" s="23"/>
      <c r="L25" s="23"/>
      <c r="M25" s="24"/>
      <c r="N25" s="25"/>
      <c r="O25" s="25"/>
      <c r="P25" s="26"/>
      <c r="Q25" s="27"/>
    </row>
    <row r="26" spans="1:17" x14ac:dyDescent="0.2">
      <c r="A26" s="24"/>
      <c r="B26" s="3"/>
      <c r="C26" s="28"/>
      <c r="D26" s="29"/>
      <c r="E26" s="30">
        <f t="shared" si="0"/>
        <v>0</v>
      </c>
      <c r="F26" s="31"/>
      <c r="G26" s="32">
        <f t="shared" si="1"/>
        <v>0</v>
      </c>
      <c r="H26" s="31"/>
      <c r="I26" s="32">
        <f t="shared" si="2"/>
        <v>0</v>
      </c>
      <c r="J26" s="23"/>
      <c r="K26" s="23"/>
      <c r="L26" s="23"/>
      <c r="M26" s="24"/>
      <c r="N26" s="25"/>
      <c r="O26" s="25"/>
      <c r="P26" s="28"/>
      <c r="Q26" s="27"/>
    </row>
    <row r="27" spans="1:17" x14ac:dyDescent="0.2">
      <c r="A27" s="24"/>
      <c r="B27" s="3"/>
      <c r="C27" s="28"/>
      <c r="D27" s="29"/>
      <c r="E27" s="30">
        <f t="shared" si="0"/>
        <v>0</v>
      </c>
      <c r="F27" s="31"/>
      <c r="G27" s="32">
        <f t="shared" si="1"/>
        <v>0</v>
      </c>
      <c r="H27" s="31"/>
      <c r="I27" s="32">
        <f t="shared" si="2"/>
        <v>0</v>
      </c>
      <c r="J27" s="23"/>
      <c r="K27" s="23"/>
      <c r="L27" s="23"/>
      <c r="M27" s="24"/>
      <c r="N27" s="25"/>
      <c r="O27" s="25"/>
      <c r="P27" s="28"/>
      <c r="Q27" s="27"/>
    </row>
    <row r="28" spans="1:17" x14ac:dyDescent="0.2">
      <c r="A28" s="24"/>
      <c r="B28" s="3"/>
      <c r="C28" s="28"/>
      <c r="D28" s="29"/>
      <c r="E28" s="30">
        <f t="shared" si="0"/>
        <v>0</v>
      </c>
      <c r="F28" s="31"/>
      <c r="G28" s="32">
        <f t="shared" si="1"/>
        <v>0</v>
      </c>
      <c r="H28" s="31"/>
      <c r="I28" s="32">
        <f t="shared" si="2"/>
        <v>0</v>
      </c>
      <c r="J28" s="23"/>
      <c r="K28" s="23"/>
      <c r="L28" s="23"/>
      <c r="M28" s="24"/>
      <c r="N28" s="25"/>
      <c r="O28" s="25"/>
      <c r="P28" s="28"/>
      <c r="Q28" s="27"/>
    </row>
    <row r="29" spans="1:17" x14ac:dyDescent="0.2">
      <c r="A29" s="24"/>
      <c r="B29" s="3"/>
      <c r="C29" s="28"/>
      <c r="D29" s="29"/>
      <c r="E29" s="30">
        <f t="shared" si="0"/>
        <v>0</v>
      </c>
      <c r="F29" s="31"/>
      <c r="G29" s="32">
        <f t="shared" si="1"/>
        <v>0</v>
      </c>
      <c r="H29" s="31"/>
      <c r="I29" s="32">
        <f t="shared" si="2"/>
        <v>0</v>
      </c>
      <c r="J29" s="23"/>
      <c r="K29" s="23"/>
      <c r="L29" s="23"/>
      <c r="M29" s="24"/>
      <c r="N29" s="25"/>
      <c r="O29" s="25"/>
      <c r="P29" s="28"/>
      <c r="Q29" s="27"/>
    </row>
    <row r="30" spans="1:17" ht="17" thickBot="1" x14ac:dyDescent="0.25">
      <c r="A30" s="35"/>
      <c r="B30" s="13"/>
      <c r="C30" s="36"/>
      <c r="D30" s="37"/>
      <c r="E30" s="38">
        <f t="shared" si="0"/>
        <v>0</v>
      </c>
      <c r="F30" s="39"/>
      <c r="G30" s="40">
        <f t="shared" si="1"/>
        <v>0</v>
      </c>
      <c r="H30" s="39"/>
      <c r="I30" s="40">
        <f t="shared" si="2"/>
        <v>0</v>
      </c>
      <c r="J30" s="41"/>
      <c r="K30" s="41"/>
      <c r="L30" s="41"/>
      <c r="M30" s="35"/>
      <c r="N30" s="42"/>
      <c r="O30" s="42"/>
      <c r="P30" s="36"/>
      <c r="Q30" s="43"/>
    </row>
    <row r="31" spans="1:17" x14ac:dyDescent="0.2">
      <c r="D31" s="44" t="s">
        <v>21</v>
      </c>
      <c r="E31" s="44">
        <f>SUM(E4:E30)</f>
        <v>7.0161999999999995</v>
      </c>
      <c r="F31" s="44" t="s">
        <v>21</v>
      </c>
      <c r="G31" s="44">
        <f t="shared" ref="G31:I31" si="4">SUM(G4:G30)</f>
        <v>70.162000000000006</v>
      </c>
      <c r="H31" s="44" t="s">
        <v>21</v>
      </c>
      <c r="I31" s="44">
        <f t="shared" si="4"/>
        <v>175.405</v>
      </c>
      <c r="J31" s="44"/>
      <c r="K31" s="44" t="s">
        <v>21</v>
      </c>
      <c r="L31" s="44">
        <f>SUM(L4:L30)</f>
        <v>84.194400000000002</v>
      </c>
      <c r="O31" s="4"/>
    </row>
    <row r="32" spans="1:17" x14ac:dyDescent="0.2">
      <c r="D32" t="s">
        <v>22</v>
      </c>
      <c r="E32" s="44">
        <f>E31</f>
        <v>7.0161999999999995</v>
      </c>
      <c r="F32" t="s">
        <v>22</v>
      </c>
      <c r="G32" s="45">
        <f>G31/10</f>
        <v>7.0162000000000004</v>
      </c>
      <c r="H32" t="s">
        <v>22</v>
      </c>
      <c r="I32" s="45">
        <f>I31/25</f>
        <v>7.0162000000000004</v>
      </c>
      <c r="J32" s="45"/>
      <c r="K32" t="s">
        <v>22</v>
      </c>
      <c r="L32" s="45">
        <f>L31/L1</f>
        <v>7.0162000000000004</v>
      </c>
      <c r="O32" s="4"/>
    </row>
  </sheetData>
  <mergeCells count="7">
    <mergeCell ref="Q2:Q3"/>
    <mergeCell ref="A2:B2"/>
    <mergeCell ref="D2:E2"/>
    <mergeCell ref="F2:G2"/>
    <mergeCell ref="H2:I2"/>
    <mergeCell ref="K2:L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2016-10-24T05:36:25Z</dcterms:created>
  <dcterms:modified xsi:type="dcterms:W3CDTF">2016-10-24T08:02:44Z</dcterms:modified>
</cp:coreProperties>
</file>