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"/>
    </mc:Choice>
  </mc:AlternateContent>
  <bookViews>
    <workbookView xWindow="0" yWindow="460" windowWidth="25600" windowHeight="15460" tabRatio="500" activeTab="1"/>
  </bookViews>
  <sheets>
    <sheet name="Shield Parts" sheetId="1" r:id="rId1"/>
    <sheet name="To Ad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J5" i="1"/>
  <c r="J6" i="1"/>
  <c r="J7" i="1"/>
  <c r="J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H5" i="1"/>
  <c r="H6" i="1"/>
  <c r="H7" i="1"/>
  <c r="H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5" i="1"/>
  <c r="F6" i="1"/>
  <c r="F7" i="1"/>
  <c r="F8" i="1"/>
  <c r="J16" i="1"/>
  <c r="H16" i="1"/>
  <c r="F16" i="1"/>
  <c r="J15" i="1"/>
  <c r="H15" i="1"/>
  <c r="F15" i="1"/>
  <c r="J14" i="1"/>
  <c r="H14" i="1"/>
  <c r="F14" i="1"/>
  <c r="J13" i="1"/>
  <c r="H13" i="1"/>
  <c r="F13" i="1"/>
  <c r="J12" i="1"/>
  <c r="H12" i="1"/>
  <c r="F12" i="1"/>
  <c r="J11" i="1"/>
  <c r="H11" i="1"/>
  <c r="F11" i="1"/>
  <c r="J10" i="1"/>
  <c r="H10" i="1"/>
  <c r="F10" i="1"/>
  <c r="J9" i="1"/>
  <c r="H9" i="1"/>
  <c r="F9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<sst xmlns="http://schemas.openxmlformats.org/spreadsheetml/2006/main" count="107" uniqueCount="84">
  <si>
    <t>Number</t>
  </si>
  <si>
    <t>Schematic Name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</si>
  <si>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</si>
  <si>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</si>
  <si>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</si>
  <si>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</si>
  <si>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</si>
  <si>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</si>
  <si>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</si>
  <si>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</si>
  <si>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</si>
  <si>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</si>
  <si>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</si>
  <si>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</si>
  <si>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</si>
  <si>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</si>
  <si>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</si>
  <si>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</si>
  <si>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</si>
  <si>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Charging IC</t>
  </si>
  <si>
    <t>Li200 Circuit</t>
  </si>
  <si>
    <t>Barrel jack connector</t>
  </si>
  <si>
    <t>Wifi Stuff?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</si>
  <si>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</si>
  <si>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</si>
  <si>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</si>
  <si>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</si>
  <si>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</si>
  <si>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</si>
  <si>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</si>
  <si>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</si>
  <si>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</si>
  <si>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</si>
  <si>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</si>
  <si>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</si>
  <si>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Spring Terminals</t>
  </si>
  <si>
    <t>Sparkfun</t>
  </si>
  <si>
    <t>PRT-08077</t>
  </si>
  <si>
    <t>https://www.sparkfun.com/products/8077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</si>
  <si>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</si>
  <si>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</si>
  <si>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</si>
  <si>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</si>
  <si>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</si>
  <si>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</si>
  <si>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</si>
  <si>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</si>
  <si>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</si>
  <si>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</si>
  <si>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</si>
  <si>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</si>
  <si>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</si>
  <si>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</si>
  <si>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</si>
  <si>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2x18 Stackable Header</t>
  </si>
  <si>
    <t>872-920-0103-01</t>
  </si>
  <si>
    <t>2x18 0.1"</t>
  </si>
  <si>
    <t>http://www.mouser.com/ProductDetail/SchmartBoard/920-0103-01/?qs=sGAEpiMZZMvnsdhmqAkjhlsi9t0kUWFn</t>
  </si>
  <si>
    <t>1x10 Stackable Header</t>
  </si>
  <si>
    <t>872-920-0087-01</t>
  </si>
  <si>
    <t>1x10 0.1"</t>
  </si>
  <si>
    <t>http://www.mouser.com/ProductDetail/SchmartBoard/920-0087-01/?qs=sGAEpiMZZMuw1rG4%252bG7fpuZB8%2fkk2RRRAxWI686DfXw%3d</t>
  </si>
  <si>
    <t>Made by SchmartBoard. Comes in packages of 6 for $5.00</t>
  </si>
  <si>
    <t>1x8 Stackable Header</t>
  </si>
  <si>
    <t>872-920-0086-01</t>
  </si>
  <si>
    <t>1x8 0.1"</t>
  </si>
  <si>
    <t>http://www.mouser.com/ProductDetail/SchmartBoard/920-0086-01/?qs=sGAEpiMZZMuw1rG4%252bG7fpiO%2f7Q9Nlygcqr%2fDExGrMMY%3d</t>
  </si>
  <si>
    <t>Made by SchmartBoard. Comes in packages of 3 for $5.00. Better price at 4uconnector?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</si>
  <si>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</si>
  <si>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</si>
  <si>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</si>
  <si>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</si>
  <si>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</si>
  <si>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</si>
  <si>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</si>
  <si>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</si>
  <si>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</si>
  <si>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</si>
  <si>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</si>
  <si>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</si>
  <si>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</si>
  <si>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</si>
  <si>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</si>
  <si>
    <t>Transistor for soil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</si>
</sst>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Search/ProductDetail.aspx?qs=sGAEpiMZZMtz8P%2feuiupSd2F%2fX%2ffEmeEyLDGD5JMOeY%3d" TargetMode="External"/><Relationship Id="rId4" Type="http://schemas.openxmlformats.org/officeDocument/2006/relationships/hyperlink" Target="https://www.sparkfun.com/products/8077" TargetMode="External"/><Relationship Id="rId5" Type="http://schemas.openxmlformats.org/officeDocument/2006/relationships/hyperlink" Target="https://www.sparkfun.com/products/102" TargetMode="External"/><Relationship Id="rId6" Type="http://schemas.openxmlformats.org/officeDocument/2006/relationships/hyperlink" Target="http://www.newark.com/te-connectivity/2041021-3/memory-card-connector-sd-9-position/dp/35R2925?CMP=AFC-QO1721829242?gross_price=" TargetMode="External"/><Relationship Id="rId7" Type="http://schemas.openxmlformats.org/officeDocument/2006/relationships/hyperlink" Target="http://www.mouser.com/ProductDetail/SchmartBoard/920-0103-01/?qs=sGAEpiMZZMvnsdhmqAkjhlsi9t0kUWFn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24" sqref="B24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9.664062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2" t="s">
        <v>12</v>
      </c>
      <c r="B1" s="53"/>
      <c r="C1" s="1">
        <v>1</v>
      </c>
      <c r="D1" s="3"/>
    </row>
    <row r="2" spans="1:15" ht="17" thickBot="1" x14ac:dyDescent="0.25">
      <c r="A2" s="48" t="s">
        <v>8</v>
      </c>
      <c r="B2" s="49"/>
      <c r="C2" s="50"/>
      <c r="D2" s="17"/>
      <c r="E2" s="48" t="s">
        <v>7</v>
      </c>
      <c r="F2" s="51"/>
      <c r="G2" s="54" t="s">
        <v>9</v>
      </c>
      <c r="H2" s="51"/>
      <c r="I2" s="48" t="s">
        <v>10</v>
      </c>
      <c r="J2" s="51"/>
      <c r="K2" s="48" t="s">
        <v>11</v>
      </c>
      <c r="L2" s="49"/>
      <c r="M2" s="50"/>
      <c r="N2" s="51"/>
      <c r="O2" s="46" t="s">
        <v>53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13</v>
      </c>
      <c r="E3" s="10" t="s">
        <v>3</v>
      </c>
      <c r="F3" s="28" t="s">
        <v>15</v>
      </c>
      <c r="G3" s="36" t="s">
        <v>3</v>
      </c>
      <c r="H3" s="13" t="s">
        <v>15</v>
      </c>
      <c r="I3" s="12" t="s">
        <v>3</v>
      </c>
      <c r="J3" s="13" t="s">
        <v>15</v>
      </c>
      <c r="K3" s="12" t="s">
        <v>4</v>
      </c>
      <c r="L3" s="14" t="s">
        <v>5</v>
      </c>
      <c r="M3" s="31" t="s">
        <v>14</v>
      </c>
      <c r="N3" s="13" t="s">
        <v>6</v>
      </c>
      <c r="O3" s="47"/>
    </row>
    <row r="4" spans="1:15" x14ac:dyDescent="0.2">
      <c r="A4" s="8"/>
      <c r="B4" s="9"/>
      <c r="C4" s="9"/>
      <c r="D4" s="4"/>
      <c r="E4" s="37"/>
      <c r="F4" s="38">
        <f t="shared" ref="F4:F8" si="0">D4*E4</f>
        <v>0</v>
      </c>
      <c r="G4" s="42"/>
      <c r="H4" s="43">
        <f t="shared" ref="H4:H8" si="1">D4*G4*10</f>
        <v>0</v>
      </c>
      <c r="I4" s="42"/>
      <c r="J4" s="43">
        <f t="shared" ref="J4:J8" si="2">D4*I4*25</f>
        <v>0</v>
      </c>
      <c r="K4" s="2"/>
      <c r="L4" s="3"/>
      <c r="M4" s="29"/>
      <c r="N4" s="19"/>
      <c r="O4" s="44"/>
    </row>
    <row r="5" spans="1:15" x14ac:dyDescent="0.2">
      <c r="A5" s="2"/>
      <c r="B5" s="3"/>
      <c r="C5" s="3"/>
      <c r="D5" s="4"/>
      <c r="E5" s="39"/>
      <c r="F5" s="26">
        <f t="shared" si="0"/>
        <v>0</v>
      </c>
      <c r="G5" s="21"/>
      <c r="H5" s="20">
        <f t="shared" si="1"/>
        <v>0</v>
      </c>
      <c r="I5" s="21"/>
      <c r="J5" s="20">
        <f t="shared" si="2"/>
        <v>0</v>
      </c>
      <c r="K5" s="2"/>
      <c r="L5" s="3"/>
      <c r="M5" s="29"/>
      <c r="N5" s="19"/>
      <c r="O5" s="44"/>
    </row>
    <row r="6" spans="1:15" x14ac:dyDescent="0.2">
      <c r="A6" s="2"/>
      <c r="B6" s="3"/>
      <c r="C6" s="25"/>
      <c r="D6" s="4"/>
      <c r="E6" s="39"/>
      <c r="F6" s="26">
        <f t="shared" si="0"/>
        <v>0</v>
      </c>
      <c r="G6" s="21"/>
      <c r="H6" s="20">
        <f t="shared" si="1"/>
        <v>0</v>
      </c>
      <c r="I6" s="21"/>
      <c r="J6" s="20">
        <f t="shared" si="2"/>
        <v>0</v>
      </c>
      <c r="K6" s="2"/>
      <c r="L6" s="3"/>
      <c r="M6" s="32"/>
      <c r="N6" s="19"/>
      <c r="O6" s="44"/>
    </row>
    <row r="7" spans="1:15" x14ac:dyDescent="0.2">
      <c r="A7" s="2"/>
      <c r="B7" s="3"/>
      <c r="C7" s="25"/>
      <c r="D7" s="4"/>
      <c r="E7" s="39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4"/>
    </row>
    <row r="8" spans="1:15" x14ac:dyDescent="0.2">
      <c r="A8" s="2"/>
      <c r="B8" s="25"/>
      <c r="C8" s="25"/>
      <c r="D8" s="4"/>
      <c r="E8" s="39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 t="s">
        <v>23</v>
      </c>
      <c r="D9" s="4">
        <v>1</v>
      </c>
      <c r="E9" s="39">
        <v>8.1199999999999992</v>
      </c>
      <c r="F9" s="26">
        <f t="shared" ref="F9:F30" si="3">D9*E9</f>
        <v>8.1199999999999992</v>
      </c>
      <c r="G9" s="21">
        <v>8.1199999999999992</v>
      </c>
      <c r="H9" s="20">
        <f t="shared" ref="H9:H30" si="4">D9*G9*10</f>
        <v>81.199999999999989</v>
      </c>
      <c r="I9" s="21">
        <v>7.38</v>
      </c>
      <c r="J9" s="20">
        <f t="shared" ref="J9:J30" si="5">D9*I9*25</f>
        <v>184.5</v>
      </c>
      <c r="K9" s="2" t="s">
        <v>24</v>
      </c>
      <c r="L9" s="3" t="s">
        <v>25</v>
      </c>
      <c r="M9" s="32" t="s">
        <v>26</v>
      </c>
      <c r="N9" s="19" t="s">
        <v>27</v>
      </c>
      <c r="O9" s="44"/>
    </row>
    <row r="10" spans="1:15" x14ac:dyDescent="0.2">
      <c r="A10" s="2"/>
      <c r="B10" s="3"/>
      <c r="C10" s="25" t="s">
        <v>28</v>
      </c>
      <c r="D10" s="4">
        <v>1</v>
      </c>
      <c r="E10" s="39">
        <v>0.64</v>
      </c>
      <c r="F10" s="26">
        <f t="shared" si="3"/>
        <v>0.64</v>
      </c>
      <c r="G10" s="21">
        <v>0.64</v>
      </c>
      <c r="H10" s="20">
        <f t="shared" si="4"/>
        <v>6.4</v>
      </c>
      <c r="I10" s="21">
        <v>0.64</v>
      </c>
      <c r="J10" s="20">
        <f t="shared" si="5"/>
        <v>16</v>
      </c>
      <c r="K10" s="2" t="s">
        <v>24</v>
      </c>
      <c r="L10" s="3" t="s">
        <v>29</v>
      </c>
      <c r="M10" s="32" t="s">
        <v>30</v>
      </c>
      <c r="N10" s="19" t="s">
        <v>31</v>
      </c>
      <c r="O10" s="44"/>
    </row>
    <row r="11" spans="1:15" x14ac:dyDescent="0.2">
      <c r="A11" s="2"/>
      <c r="B11" s="25"/>
      <c r="C11" s="25" t="s">
        <v>32</v>
      </c>
      <c r="D11" s="4">
        <v>1</v>
      </c>
      <c r="E11" s="39">
        <v>0.82</v>
      </c>
      <c r="F11" s="26">
        <f t="shared" si="3"/>
        <v>0.82</v>
      </c>
      <c r="G11" s="21">
        <v>0.78</v>
      </c>
      <c r="H11" s="20">
        <f t="shared" si="4"/>
        <v>7.8000000000000007</v>
      </c>
      <c r="I11" s="21">
        <v>0.75</v>
      </c>
      <c r="J11" s="20">
        <f t="shared" si="5"/>
        <v>18.75</v>
      </c>
      <c r="K11" s="2" t="s">
        <v>24</v>
      </c>
      <c r="L11" s="3" t="s">
        <v>33</v>
      </c>
      <c r="M11" s="32" t="s">
        <v>30</v>
      </c>
      <c r="N11" s="19" t="s">
        <v>34</v>
      </c>
      <c r="O11" s="44"/>
    </row>
    <row r="12" spans="1:15" x14ac:dyDescent="0.2">
      <c r="A12" s="2"/>
      <c r="B12" s="34"/>
      <c r="C12" s="25" t="s">
        <v>35</v>
      </c>
      <c r="D12" s="4">
        <v>0</v>
      </c>
      <c r="E12" s="39">
        <v>1.5</v>
      </c>
      <c r="F12" s="26">
        <f t="shared" si="3"/>
        <v>0</v>
      </c>
      <c r="G12" s="21">
        <v>1.43</v>
      </c>
      <c r="H12" s="20">
        <f t="shared" si="4"/>
        <v>0</v>
      </c>
      <c r="I12" s="21">
        <v>1.35</v>
      </c>
      <c r="J12" s="20">
        <f t="shared" si="5"/>
        <v>0</v>
      </c>
      <c r="K12" s="2" t="s">
        <v>36</v>
      </c>
      <c r="L12" s="3" t="s">
        <v>37</v>
      </c>
      <c r="M12" s="29" t="s">
        <v>30</v>
      </c>
      <c r="N12" s="19" t="s">
        <v>38</v>
      </c>
      <c r="O12" s="44"/>
    </row>
    <row r="13" spans="1:15" x14ac:dyDescent="0.2">
      <c r="A13" s="2"/>
      <c r="B13" s="25"/>
      <c r="C13" s="25" t="s">
        <v>39</v>
      </c>
      <c r="D13" s="4">
        <v>1</v>
      </c>
      <c r="E13" s="39">
        <v>0.3</v>
      </c>
      <c r="F13" s="26">
        <f t="shared" si="3"/>
        <v>0.3</v>
      </c>
      <c r="G13" s="21">
        <v>0.23799999999999999</v>
      </c>
      <c r="H13" s="20">
        <f t="shared" si="4"/>
        <v>2.38</v>
      </c>
      <c r="I13" s="21">
        <v>0.23799999999999999</v>
      </c>
      <c r="J13" s="20">
        <f t="shared" si="5"/>
        <v>5.9499999999999993</v>
      </c>
      <c r="K13" s="2" t="s">
        <v>24</v>
      </c>
      <c r="L13" s="3" t="s">
        <v>51</v>
      </c>
      <c r="M13" s="29" t="s">
        <v>40</v>
      </c>
      <c r="N13" s="19" t="s">
        <v>52</v>
      </c>
      <c r="O13" s="44"/>
    </row>
    <row r="14" spans="1:15" x14ac:dyDescent="0.2">
      <c r="A14" s="2"/>
      <c r="B14" s="25"/>
      <c r="C14" s="25" t="s">
        <v>41</v>
      </c>
      <c r="D14" s="4">
        <v>1</v>
      </c>
      <c r="E14" s="39">
        <v>0.39</v>
      </c>
      <c r="F14" s="26">
        <f t="shared" si="3"/>
        <v>0.39</v>
      </c>
      <c r="G14" s="21">
        <v>0.28799999999999998</v>
      </c>
      <c r="H14" s="20">
        <f t="shared" si="4"/>
        <v>2.88</v>
      </c>
      <c r="I14" s="21">
        <v>0.28799999999999998</v>
      </c>
      <c r="J14" s="20">
        <f t="shared" si="5"/>
        <v>7.1999999999999993</v>
      </c>
      <c r="K14" s="2" t="s">
        <v>24</v>
      </c>
      <c r="L14" s="3" t="s">
        <v>49</v>
      </c>
      <c r="M14" s="29" t="s">
        <v>40</v>
      </c>
      <c r="N14" s="19" t="s">
        <v>50</v>
      </c>
      <c r="O14" s="44"/>
    </row>
    <row r="15" spans="1:15" x14ac:dyDescent="0.2">
      <c r="A15" s="2"/>
      <c r="B15" s="25"/>
      <c r="C15" s="25" t="s">
        <v>42</v>
      </c>
      <c r="D15" s="4">
        <v>1</v>
      </c>
      <c r="E15" s="39">
        <v>1.5</v>
      </c>
      <c r="F15" s="26">
        <f t="shared" si="3"/>
        <v>1.5</v>
      </c>
      <c r="G15" s="21">
        <v>1.5</v>
      </c>
      <c r="H15" s="20">
        <f t="shared" si="4"/>
        <v>15</v>
      </c>
      <c r="I15" s="21">
        <v>1.43</v>
      </c>
      <c r="J15" s="20">
        <f t="shared" si="5"/>
        <v>35.75</v>
      </c>
      <c r="K15" s="2" t="s">
        <v>36</v>
      </c>
      <c r="L15" s="3" t="s">
        <v>43</v>
      </c>
      <c r="M15" s="29" t="s">
        <v>30</v>
      </c>
      <c r="N15" s="19" t="s">
        <v>44</v>
      </c>
      <c r="O15" s="44"/>
    </row>
    <row r="16" spans="1:15" x14ac:dyDescent="0.2">
      <c r="A16" s="2"/>
      <c r="B16" s="25"/>
      <c r="C16" s="25" t="s">
        <v>45</v>
      </c>
      <c r="D16" s="4">
        <v>1</v>
      </c>
      <c r="E16" s="39">
        <v>1.74</v>
      </c>
      <c r="F16" s="26">
        <f t="shared" si="3"/>
        <v>1.74</v>
      </c>
      <c r="G16" s="21">
        <v>1.74</v>
      </c>
      <c r="H16" s="20">
        <f t="shared" si="4"/>
        <v>17.399999999999999</v>
      </c>
      <c r="I16" s="21">
        <v>1.49</v>
      </c>
      <c r="J16" s="20">
        <f t="shared" si="5"/>
        <v>37.25</v>
      </c>
      <c r="K16" s="2" t="s">
        <v>46</v>
      </c>
      <c r="L16" s="3" t="s">
        <v>47</v>
      </c>
      <c r="M16" s="32" t="s">
        <v>30</v>
      </c>
      <c r="N16" s="27" t="s">
        <v>48</v>
      </c>
      <c r="O16" s="44"/>
    </row>
    <row r="17" spans="1:15" x14ac:dyDescent="0.2">
      <c r="A17" s="2"/>
      <c r="B17" s="25"/>
      <c r="C17" s="25"/>
      <c r="D17" s="4"/>
      <c r="E17" s="39"/>
      <c r="F17" s="26">
        <f t="shared" si="3"/>
        <v>0</v>
      </c>
      <c r="G17" s="21"/>
      <c r="H17" s="20">
        <f t="shared" si="4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 t="s">
        <v>54</v>
      </c>
      <c r="D18" s="4">
        <v>1</v>
      </c>
      <c r="E18" s="39">
        <v>1.67</v>
      </c>
      <c r="F18" s="26">
        <f t="shared" si="3"/>
        <v>1.67</v>
      </c>
      <c r="G18" s="21">
        <v>1.58</v>
      </c>
      <c r="H18" s="20">
        <f t="shared" si="4"/>
        <v>15.8</v>
      </c>
      <c r="I18" s="21">
        <v>1.58</v>
      </c>
      <c r="J18" s="20">
        <f t="shared" si="5"/>
        <v>39.5</v>
      </c>
      <c r="K18" s="2" t="s">
        <v>24</v>
      </c>
      <c r="L18" s="3" t="s">
        <v>55</v>
      </c>
      <c r="M18" s="29" t="s">
        <v>56</v>
      </c>
      <c r="N18" s="19" t="s">
        <v>57</v>
      </c>
      <c r="O18" s="44" t="s">
        <v>67</v>
      </c>
    </row>
    <row r="19" spans="1:15" x14ac:dyDescent="0.2">
      <c r="A19" s="2"/>
      <c r="B19" s="34"/>
      <c r="C19" s="25" t="s">
        <v>58</v>
      </c>
      <c r="D19" s="4">
        <v>1</v>
      </c>
      <c r="E19" s="39">
        <v>0.83</v>
      </c>
      <c r="F19" s="26">
        <f t="shared" si="3"/>
        <v>0.83</v>
      </c>
      <c r="G19" s="21">
        <v>0.79</v>
      </c>
      <c r="H19" s="20">
        <f t="shared" si="4"/>
        <v>7.9</v>
      </c>
      <c r="I19" s="21">
        <v>0.79</v>
      </c>
      <c r="J19" s="20">
        <f t="shared" si="5"/>
        <v>19.75</v>
      </c>
      <c r="K19" s="2" t="s">
        <v>24</v>
      </c>
      <c r="L19" s="3" t="s">
        <v>59</v>
      </c>
      <c r="M19" s="29" t="s">
        <v>60</v>
      </c>
      <c r="N19" s="19" t="s">
        <v>61</v>
      </c>
      <c r="O19" s="44" t="s">
        <v>62</v>
      </c>
    </row>
    <row r="20" spans="1:15" x14ac:dyDescent="0.2">
      <c r="A20" s="2"/>
      <c r="B20" s="25"/>
      <c r="C20" s="25" t="s">
        <v>63</v>
      </c>
      <c r="D20" s="4">
        <v>5</v>
      </c>
      <c r="E20" s="39">
        <v>0.83</v>
      </c>
      <c r="F20" s="26">
        <f t="shared" si="3"/>
        <v>4.1499999999999995</v>
      </c>
      <c r="G20" s="21">
        <v>0.79</v>
      </c>
      <c r="H20" s="20">
        <f t="shared" si="4"/>
        <v>39.5</v>
      </c>
      <c r="I20" s="21">
        <v>0.79</v>
      </c>
      <c r="J20" s="20">
        <f t="shared" si="5"/>
        <v>98.75</v>
      </c>
      <c r="K20" s="2" t="s">
        <v>24</v>
      </c>
      <c r="L20" s="3" t="s">
        <v>64</v>
      </c>
      <c r="M20" s="29" t="s">
        <v>65</v>
      </c>
      <c r="N20" s="19" t="s">
        <v>66</v>
      </c>
      <c r="O20" s="44" t="s">
        <v>62</v>
      </c>
    </row>
    <row r="21" spans="1:15" x14ac:dyDescent="0.2">
      <c r="A21" s="2"/>
      <c r="B21" s="25"/>
      <c r="C21" s="25" t="s">
        <v>76</v>
      </c>
      <c r="D21" s="4">
        <v>1</v>
      </c>
      <c r="E21" s="39">
        <v>2.74</v>
      </c>
      <c r="F21" s="26">
        <f t="shared" si="3"/>
        <v>2.74</v>
      </c>
      <c r="G21" s="21">
        <v>2.46</v>
      </c>
      <c r="H21" s="20">
        <f t="shared" si="4"/>
        <v>24.6</v>
      </c>
      <c r="I21" s="21">
        <v>2.29</v>
      </c>
      <c r="J21" s="20">
        <f t="shared" si="5"/>
        <v>57.25</v>
      </c>
      <c r="K21" s="2" t="s">
        <v>24</v>
      </c>
      <c r="L21" s="3" t="s">
        <v>77</v>
      </c>
      <c r="M21" s="29" t="s">
        <v>78</v>
      </c>
      <c r="N21" s="19" t="s">
        <v>79</v>
      </c>
      <c r="O21" s="44"/>
    </row>
    <row r="22" spans="1:15" x14ac:dyDescent="0.2">
      <c r="A22" s="2"/>
      <c r="B22" s="25"/>
      <c r="C22" s="25"/>
      <c r="D22" s="4"/>
      <c r="E22" s="39"/>
      <c r="F22" s="26">
        <f t="shared" si="3"/>
        <v>0</v>
      </c>
      <c r="G22" s="21"/>
      <c r="H22" s="20">
        <f t="shared" si="4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9"/>
      <c r="F23" s="26">
        <f t="shared" si="3"/>
        <v>0</v>
      </c>
      <c r="G23" s="21"/>
      <c r="H23" s="20">
        <f t="shared" si="4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9"/>
      <c r="F24" s="26">
        <f t="shared" si="3"/>
        <v>0</v>
      </c>
      <c r="G24" s="21"/>
      <c r="H24" s="20">
        <f t="shared" si="4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9"/>
      <c r="F25" s="26">
        <f t="shared" si="3"/>
        <v>0</v>
      </c>
      <c r="G25" s="21"/>
      <c r="H25" s="20">
        <f t="shared" si="4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9"/>
      <c r="F26" s="26">
        <f t="shared" si="3"/>
        <v>0</v>
      </c>
      <c r="G26" s="21"/>
      <c r="H26" s="20">
        <f t="shared" si="4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9"/>
      <c r="F27" s="26">
        <f t="shared" si="3"/>
        <v>0</v>
      </c>
      <c r="G27" s="21"/>
      <c r="H27" s="20">
        <f t="shared" si="4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9"/>
      <c r="F28" s="26">
        <f t="shared" si="3"/>
        <v>0</v>
      </c>
      <c r="G28" s="21"/>
      <c r="H28" s="20">
        <f t="shared" si="4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9"/>
      <c r="F29" s="26">
        <f t="shared" si="3"/>
        <v>0</v>
      </c>
      <c r="G29" s="21"/>
      <c r="H29" s="20">
        <f t="shared" si="4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40"/>
      <c r="F30" s="15">
        <f t="shared" si="3"/>
        <v>0</v>
      </c>
      <c r="G30" s="23"/>
      <c r="H30" s="22">
        <f t="shared" si="4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16</v>
      </c>
      <c r="F31" s="24">
        <f>SUM(F4:F30)</f>
        <v>22.9</v>
      </c>
      <c r="G31" s="24" t="s">
        <v>16</v>
      </c>
      <c r="H31" s="24">
        <f t="shared" ref="H31:J31" si="6">SUM(H4:H30)</f>
        <v>220.85999999999999</v>
      </c>
      <c r="I31" s="24" t="s">
        <v>16</v>
      </c>
      <c r="J31" s="24">
        <f t="shared" si="6"/>
        <v>520.65</v>
      </c>
    </row>
    <row r="32" spans="1:15" x14ac:dyDescent="0.2">
      <c r="E32" t="s">
        <v>17</v>
      </c>
      <c r="F32" s="24">
        <f>F31</f>
        <v>22.9</v>
      </c>
      <c r="G32" t="s">
        <v>17</v>
      </c>
      <c r="H32" s="35">
        <f>H31/10</f>
        <v>22.085999999999999</v>
      </c>
      <c r="I32" t="s">
        <v>17</v>
      </c>
      <c r="J32" s="35">
        <f>J31/25</f>
        <v>20.826000000000001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1" r:id="rId3"/>
    <hyperlink ref="N12" r:id="rId4"/>
    <hyperlink ref="N15" r:id="rId5"/>
    <hyperlink ref="N16" r:id="rId6"/>
    <hyperlink ref="N18" r:id="rId7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1" sqref="A11"/>
    </sheetView>
  </sheetViews>
  <sheetFormatPr baseColWidth="10" defaultRowHeight="16" x14ac:dyDescent="0.2"/>
  <sheetData>
    <row r="1" spans="1:12" x14ac:dyDescent="0.2">
      <c r="A1" s="41" t="s">
        <v>18</v>
      </c>
    </row>
    <row r="2" spans="1:12" x14ac:dyDescent="0.2">
      <c r="D2" t="s">
        <v>70</v>
      </c>
      <c r="L2" t="s">
        <v>72</v>
      </c>
    </row>
    <row r="3" spans="1:12" x14ac:dyDescent="0.2">
      <c r="A3" t="s">
        <v>19</v>
      </c>
      <c r="D3" t="s">
        <v>71</v>
      </c>
      <c r="L3" t="s">
        <v>73</v>
      </c>
    </row>
    <row r="4" spans="1:12" x14ac:dyDescent="0.2">
      <c r="D4" t="s">
        <v>74</v>
      </c>
      <c r="L4" t="s">
        <v>80</v>
      </c>
    </row>
    <row r="5" spans="1:12" x14ac:dyDescent="0.2">
      <c r="D5" t="s">
        <v>75</v>
      </c>
      <c r="L5" t="s">
        <v>81</v>
      </c>
    </row>
    <row r="6" spans="1:12" x14ac:dyDescent="0.2">
      <c r="A6" t="s">
        <v>20</v>
      </c>
    </row>
    <row r="8" spans="1:12" x14ac:dyDescent="0.2">
      <c r="A8" t="s">
        <v>69</v>
      </c>
    </row>
    <row r="9" spans="1:12" x14ac:dyDescent="0.2">
      <c r="A9" t="s">
        <v>68</v>
      </c>
    </row>
    <row r="10" spans="1:12" x14ac:dyDescent="0.2">
      <c r="A10" t="s">
        <v>83</v>
      </c>
    </row>
    <row r="12" spans="1:12" x14ac:dyDescent="0.2">
      <c r="A12" t="s">
        <v>21</v>
      </c>
    </row>
    <row r="13" spans="1:12" x14ac:dyDescent="0.2">
      <c r="A13" t="s">
        <v>22</v>
      </c>
    </row>
    <row r="14" spans="1:12" x14ac:dyDescent="0.2">
      <c r="A1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2016-05-21T07:56:59Z</dcterms:modified>
</cp:coreProperties>
</file>