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Intro to Cryptography, Mathematics, and etc/crypto_site_2324/static/labsheets/"/>
    </mc:Choice>
  </mc:AlternateContent>
  <xr:revisionPtr revIDLastSave="23" documentId="8_{1904BB7B-6343-470F-A4C0-AEDFA4BBE110}" xr6:coauthVersionLast="47" xr6:coauthVersionMax="47" xr10:uidLastSave="{ADABC6A8-1351-496F-87B1-CD7A485F1CDA}"/>
  <bookViews>
    <workbookView xWindow="-110" yWindow="-110" windowWidth="19420" windowHeight="10420" xr2:uid="{18BD22D2-0FA4-470C-BC17-C0DFE678AFEB}"/>
  </bookViews>
  <sheets>
    <sheet name="AES" sheetId="1" r:id="rId1"/>
    <sheet name="Rijndael S-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 a="1"/>
  <c r="B39" i="1" s="1"/>
  <c r="C39" i="1" a="1"/>
  <c r="C39" i="1" s="1"/>
  <c r="D39" i="1" a="1"/>
  <c r="D39" i="1" s="1"/>
  <c r="E39" i="1" a="1"/>
  <c r="E39" i="1" s="1"/>
  <c r="B40" i="1" a="1"/>
  <c r="B40" i="1"/>
  <c r="C40" i="1" a="1"/>
  <c r="C40" i="1" s="1"/>
  <c r="D40" i="1" a="1"/>
  <c r="D40" i="1" s="1"/>
  <c r="E40" i="1" a="1"/>
  <c r="E40" i="1" s="1"/>
  <c r="B41" i="1" a="1"/>
  <c r="B41" i="1"/>
  <c r="C41" i="1" a="1"/>
  <c r="C41" i="1" s="1"/>
  <c r="D41" i="1" a="1"/>
  <c r="D41" i="1" s="1"/>
  <c r="E41" i="1" a="1"/>
  <c r="E41" i="1" s="1"/>
  <c r="B42" i="1" a="1"/>
  <c r="B42" i="1" s="1"/>
  <c r="C42" i="1" a="1"/>
  <c r="C42" i="1" s="1"/>
  <c r="D42" i="1" a="1"/>
  <c r="D42" i="1" s="1"/>
  <c r="E42" i="1" a="1"/>
  <c r="E42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K12" i="1"/>
  <c r="K18" i="1" s="1"/>
  <c r="J12" i="1"/>
  <c r="J18" i="1" s="1"/>
  <c r="I12" i="1"/>
  <c r="I18" i="1" s="1"/>
  <c r="H12" i="1"/>
  <c r="H18" i="1" s="1"/>
  <c r="K11" i="1"/>
  <c r="K17" i="1" s="1"/>
  <c r="J11" i="1"/>
  <c r="J17" i="1" s="1"/>
  <c r="I11" i="1"/>
  <c r="I17" i="1" s="1"/>
  <c r="H11" i="1"/>
  <c r="H17" i="1" s="1"/>
  <c r="K10" i="1"/>
  <c r="K16" i="1" s="1"/>
  <c r="J10" i="1"/>
  <c r="J16" i="1" s="1"/>
  <c r="I10" i="1"/>
  <c r="I16" i="1" s="1"/>
  <c r="H10" i="1"/>
  <c r="H16" i="1" s="1"/>
  <c r="K9" i="1"/>
  <c r="K15" i="1" s="1"/>
  <c r="J9" i="1"/>
  <c r="J15" i="1" s="1"/>
  <c r="I9" i="1"/>
  <c r="I15" i="1" s="1"/>
  <c r="H9" i="1"/>
  <c r="H15" i="1" s="1"/>
  <c r="E6" i="1"/>
  <c r="E12" i="1" s="1"/>
  <c r="E18" i="1" s="1"/>
  <c r="D6" i="1"/>
  <c r="D12" i="1" s="1"/>
  <c r="D18" i="1" s="1"/>
  <c r="C6" i="1"/>
  <c r="C12" i="1" s="1"/>
  <c r="C18" i="1" s="1"/>
  <c r="B6" i="1"/>
  <c r="B12" i="1" s="1"/>
  <c r="B18" i="1" s="1"/>
  <c r="E5" i="1"/>
  <c r="E11" i="1" s="1"/>
  <c r="E17" i="1" s="1"/>
  <c r="D5" i="1"/>
  <c r="D11" i="1" s="1"/>
  <c r="D17" i="1" s="1"/>
  <c r="C5" i="1"/>
  <c r="C11" i="1" s="1"/>
  <c r="C17" i="1" s="1"/>
  <c r="B5" i="1"/>
  <c r="B11" i="1" s="1"/>
  <c r="B17" i="1" s="1"/>
  <c r="E4" i="1"/>
  <c r="E10" i="1" s="1"/>
  <c r="E16" i="1" s="1"/>
  <c r="D4" i="1"/>
  <c r="D10" i="1" s="1"/>
  <c r="D16" i="1" s="1"/>
  <c r="C4" i="1"/>
  <c r="C10" i="1" s="1"/>
  <c r="C16" i="1" s="1"/>
  <c r="B4" i="1"/>
  <c r="B10" i="1" s="1"/>
  <c r="B16" i="1" s="1"/>
  <c r="E3" i="1"/>
  <c r="E9" i="1" s="1"/>
  <c r="E15" i="1" s="1"/>
  <c r="D3" i="1"/>
  <c r="D9" i="1" s="1"/>
  <c r="D15" i="1" s="1"/>
  <c r="C3" i="1"/>
  <c r="C9" i="1" s="1"/>
  <c r="C15" i="1" s="1"/>
  <c r="B3" i="1"/>
  <c r="B9" i="1" s="1"/>
  <c r="B15" i="1" s="1"/>
  <c r="D21" i="1" l="1"/>
  <c r="D27" i="1" s="1"/>
  <c r="D22" i="1"/>
  <c r="D28" i="1" s="1"/>
  <c r="D23" i="1"/>
  <c r="D29" i="1" s="1"/>
  <c r="D24" i="1"/>
  <c r="D30" i="1" s="1"/>
  <c r="E21" i="1"/>
  <c r="E27" i="1" s="1"/>
  <c r="E22" i="1"/>
  <c r="E28" i="1" s="1"/>
  <c r="E23" i="1"/>
  <c r="E29" i="1" s="1"/>
  <c r="E24" i="1"/>
  <c r="E30" i="1" s="1"/>
  <c r="B21" i="1"/>
  <c r="B27" i="1" s="1"/>
  <c r="B22" i="1"/>
  <c r="B28" i="1" s="1"/>
  <c r="B23" i="1"/>
  <c r="B29" i="1" s="1"/>
  <c r="B24" i="1"/>
  <c r="B30" i="1" s="1"/>
  <c r="C21" i="1"/>
  <c r="C27" i="1" s="1"/>
  <c r="C22" i="1"/>
  <c r="C28" i="1" s="1"/>
  <c r="C23" i="1"/>
  <c r="C29" i="1" s="1"/>
  <c r="C24" i="1"/>
  <c r="C30" i="1" s="1"/>
  <c r="H27" i="1" l="1" a="1"/>
  <c r="H27" i="1" s="1"/>
  <c r="B33" i="1" s="1" a="1"/>
  <c r="B33" i="1" s="1"/>
  <c r="D33" i="1" l="1" a="1"/>
  <c r="D33" i="1" s="1"/>
  <c r="B34" i="1" a="1"/>
  <c r="B34" i="1" s="1"/>
  <c r="B36" i="1" a="1"/>
  <c r="B36" i="1" s="1"/>
  <c r="B35" i="1" a="1"/>
  <c r="B35" i="1" s="1"/>
  <c r="E33" i="1" a="1"/>
  <c r="E33" i="1" s="1"/>
  <c r="C33" i="1" a="1"/>
  <c r="C33" i="1" s="1"/>
  <c r="C34" i="1" a="1"/>
  <c r="C34" i="1" s="1"/>
  <c r="C35" i="1" a="1"/>
  <c r="C35" i="1" s="1"/>
  <c r="D34" i="1" a="1"/>
  <c r="D34" i="1" s="1"/>
  <c r="D35" i="1" a="1"/>
  <c r="D35" i="1" s="1"/>
  <c r="D36" i="1" a="1"/>
  <c r="D36" i="1" s="1"/>
  <c r="E34" i="1" a="1"/>
  <c r="E34" i="1" s="1"/>
  <c r="E35" i="1" a="1"/>
  <c r="E35" i="1" s="1"/>
  <c r="E36" i="1" a="1"/>
  <c r="E36" i="1" s="1"/>
  <c r="C36" i="1" a="1"/>
  <c r="C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<sst xmlns="http://schemas.openxmlformats.org/spreadsheetml/2006/main" count="282" uniqueCount="270">
  <si>
    <t>Plaintext</t>
  </si>
  <si>
    <t>Array</t>
  </si>
  <si>
    <t>Key</t>
  </si>
  <si>
    <t>0F</t>
  </si>
  <si>
    <t>0C</t>
  </si>
  <si>
    <t>AF</t>
  </si>
  <si>
    <t>D9</t>
  </si>
  <si>
    <t>B7</t>
  </si>
  <si>
    <t>7F</t>
  </si>
  <si>
    <t>E8</t>
  </si>
  <si>
    <t>AD</t>
  </si>
  <si>
    <t>C9</t>
  </si>
  <si>
    <t>D6</t>
  </si>
  <si>
    <t>AddRoundKey</t>
  </si>
  <si>
    <t>Array-Hex</t>
  </si>
  <si>
    <t>Array-Dec</t>
  </si>
  <si>
    <t>Key-Dec</t>
  </si>
  <si>
    <t>Key-Hex</t>
  </si>
  <si>
    <t>Shifts</t>
  </si>
  <si>
    <t>ByteSub</t>
  </si>
  <si>
    <t>ByteSub-Row</t>
  </si>
  <si>
    <t>ByteSub-Col</t>
  </si>
  <si>
    <t>63</t>
  </si>
  <si>
    <t>7C</t>
  </si>
  <si>
    <t>77</t>
  </si>
  <si>
    <t>7B</t>
  </si>
  <si>
    <t>F2</t>
  </si>
  <si>
    <t>6B</t>
  </si>
  <si>
    <t>6F</t>
  </si>
  <si>
    <t>C5</t>
  </si>
  <si>
    <t>30</t>
  </si>
  <si>
    <t>01</t>
  </si>
  <si>
    <t>67</t>
  </si>
  <si>
    <t>2B</t>
  </si>
  <si>
    <t>FE</t>
  </si>
  <si>
    <t>D7</t>
  </si>
  <si>
    <t>AB</t>
  </si>
  <si>
    <t>76</t>
  </si>
  <si>
    <t>CA</t>
  </si>
  <si>
    <t>82</t>
  </si>
  <si>
    <t>7D</t>
  </si>
  <si>
    <t>FA</t>
  </si>
  <si>
    <t>59</t>
  </si>
  <si>
    <t>47</t>
  </si>
  <si>
    <t>F0</t>
  </si>
  <si>
    <t>D4</t>
  </si>
  <si>
    <t>A2</t>
  </si>
  <si>
    <t>9C</t>
  </si>
  <si>
    <t>A4</t>
  </si>
  <si>
    <t>72</t>
  </si>
  <si>
    <t>C0</t>
  </si>
  <si>
    <t>FD</t>
  </si>
  <si>
    <t>93</t>
  </si>
  <si>
    <t>26</t>
  </si>
  <si>
    <t>36</t>
  </si>
  <si>
    <t>3F</t>
  </si>
  <si>
    <t>F7</t>
  </si>
  <si>
    <t>CC</t>
  </si>
  <si>
    <t>34</t>
  </si>
  <si>
    <t>A5</t>
  </si>
  <si>
    <t>E5</t>
  </si>
  <si>
    <t>F1</t>
  </si>
  <si>
    <t>71</t>
  </si>
  <si>
    <t>D8</t>
  </si>
  <si>
    <t>31</t>
  </si>
  <si>
    <t>15</t>
  </si>
  <si>
    <t>04</t>
  </si>
  <si>
    <t>C7</t>
  </si>
  <si>
    <t>23</t>
  </si>
  <si>
    <t>C3</t>
  </si>
  <si>
    <t>18</t>
  </si>
  <si>
    <t>96</t>
  </si>
  <si>
    <t>05</t>
  </si>
  <si>
    <t>9A</t>
  </si>
  <si>
    <t>07</t>
  </si>
  <si>
    <t>12</t>
  </si>
  <si>
    <t>80</t>
  </si>
  <si>
    <t>E2</t>
  </si>
  <si>
    <t>EB</t>
  </si>
  <si>
    <t>27</t>
  </si>
  <si>
    <t>B2</t>
  </si>
  <si>
    <t>75</t>
  </si>
  <si>
    <t>09</t>
  </si>
  <si>
    <t>83</t>
  </si>
  <si>
    <t>2C</t>
  </si>
  <si>
    <t>1A</t>
  </si>
  <si>
    <t>1B</t>
  </si>
  <si>
    <t>6E</t>
  </si>
  <si>
    <t>5A</t>
  </si>
  <si>
    <t>A0</t>
  </si>
  <si>
    <t>52</t>
  </si>
  <si>
    <t>3B</t>
  </si>
  <si>
    <t>B3</t>
  </si>
  <si>
    <t>29</t>
  </si>
  <si>
    <t>E3</t>
  </si>
  <si>
    <t>2F</t>
  </si>
  <si>
    <t>84</t>
  </si>
  <si>
    <t>53</t>
  </si>
  <si>
    <t>D1</t>
  </si>
  <si>
    <t>00</t>
  </si>
  <si>
    <t>ED</t>
  </si>
  <si>
    <t>20</t>
  </si>
  <si>
    <t>FC</t>
  </si>
  <si>
    <t>B1</t>
  </si>
  <si>
    <t>5B</t>
  </si>
  <si>
    <t>6A</t>
  </si>
  <si>
    <t>CB</t>
  </si>
  <si>
    <t>BE</t>
  </si>
  <si>
    <t>39</t>
  </si>
  <si>
    <t>4A</t>
  </si>
  <si>
    <t>4C</t>
  </si>
  <si>
    <t>58</t>
  </si>
  <si>
    <t>CF</t>
  </si>
  <si>
    <t>D0</t>
  </si>
  <si>
    <t>EF</t>
  </si>
  <si>
    <t>AA</t>
  </si>
  <si>
    <t>FB</t>
  </si>
  <si>
    <t>43</t>
  </si>
  <si>
    <t>4D</t>
  </si>
  <si>
    <t>33</t>
  </si>
  <si>
    <t>85</t>
  </si>
  <si>
    <t>45</t>
  </si>
  <si>
    <t>F9</t>
  </si>
  <si>
    <t>02</t>
  </si>
  <si>
    <t>50</t>
  </si>
  <si>
    <t>3C</t>
  </si>
  <si>
    <t>9F</t>
  </si>
  <si>
    <t>A8</t>
  </si>
  <si>
    <t>51</t>
  </si>
  <si>
    <t>A3</t>
  </si>
  <si>
    <t>40</t>
  </si>
  <si>
    <t>8F</t>
  </si>
  <si>
    <t>92</t>
  </si>
  <si>
    <t>9D</t>
  </si>
  <si>
    <t>38</t>
  </si>
  <si>
    <t>F5</t>
  </si>
  <si>
    <t>BC</t>
  </si>
  <si>
    <t>B6</t>
  </si>
  <si>
    <t>DA</t>
  </si>
  <si>
    <t>21</t>
  </si>
  <si>
    <t>10</t>
  </si>
  <si>
    <t>FF</t>
  </si>
  <si>
    <t>F3</t>
  </si>
  <si>
    <t>D2</t>
  </si>
  <si>
    <t>CD</t>
  </si>
  <si>
    <t>13</t>
  </si>
  <si>
    <t>EC</t>
  </si>
  <si>
    <t>5F</t>
  </si>
  <si>
    <t>97</t>
  </si>
  <si>
    <t>44</t>
  </si>
  <si>
    <t>17</t>
  </si>
  <si>
    <t>C4</t>
  </si>
  <si>
    <t>A7</t>
  </si>
  <si>
    <t>7E</t>
  </si>
  <si>
    <t>3D</t>
  </si>
  <si>
    <t>64</t>
  </si>
  <si>
    <t>5D</t>
  </si>
  <si>
    <t>19</t>
  </si>
  <si>
    <t>73</t>
  </si>
  <si>
    <t>60</t>
  </si>
  <si>
    <t>81</t>
  </si>
  <si>
    <t>4F</t>
  </si>
  <si>
    <t>DC</t>
  </si>
  <si>
    <t>22</t>
  </si>
  <si>
    <t>2A</t>
  </si>
  <si>
    <t>90</t>
  </si>
  <si>
    <t>88</t>
  </si>
  <si>
    <t>46</t>
  </si>
  <si>
    <t>EE</t>
  </si>
  <si>
    <t>B8</t>
  </si>
  <si>
    <t>14</t>
  </si>
  <si>
    <t>DE</t>
  </si>
  <si>
    <t>5E</t>
  </si>
  <si>
    <t>0B</t>
  </si>
  <si>
    <t>DB</t>
  </si>
  <si>
    <t>E0</t>
  </si>
  <si>
    <t>32</t>
  </si>
  <si>
    <t>3A</t>
  </si>
  <si>
    <t>0A</t>
  </si>
  <si>
    <t>49</t>
  </si>
  <si>
    <t>06</t>
  </si>
  <si>
    <t>24</t>
  </si>
  <si>
    <t>5C</t>
  </si>
  <si>
    <t>C2</t>
  </si>
  <si>
    <t>D3</t>
  </si>
  <si>
    <t>AC</t>
  </si>
  <si>
    <t>62</t>
  </si>
  <si>
    <t>91</t>
  </si>
  <si>
    <t>95</t>
  </si>
  <si>
    <t>E4</t>
  </si>
  <si>
    <t>79</t>
  </si>
  <si>
    <t>E7</t>
  </si>
  <si>
    <t>C8</t>
  </si>
  <si>
    <t>37</t>
  </si>
  <si>
    <t>6D</t>
  </si>
  <si>
    <t>8D</t>
  </si>
  <si>
    <t>D5</t>
  </si>
  <si>
    <t>4E</t>
  </si>
  <si>
    <t>A9</t>
  </si>
  <si>
    <t>6C</t>
  </si>
  <si>
    <t>56</t>
  </si>
  <si>
    <t>F4</t>
  </si>
  <si>
    <t>EA</t>
  </si>
  <si>
    <t>65</t>
  </si>
  <si>
    <t>7A</t>
  </si>
  <si>
    <t>AE</t>
  </si>
  <si>
    <t>08</t>
  </si>
  <si>
    <t>BA</t>
  </si>
  <si>
    <t>78</t>
  </si>
  <si>
    <t>25</t>
  </si>
  <si>
    <t>2E</t>
  </si>
  <si>
    <t>1C</t>
  </si>
  <si>
    <t>A6</t>
  </si>
  <si>
    <t>B4</t>
  </si>
  <si>
    <t>C6</t>
  </si>
  <si>
    <t>DD</t>
  </si>
  <si>
    <t>74</t>
  </si>
  <si>
    <t>1F</t>
  </si>
  <si>
    <t>4B</t>
  </si>
  <si>
    <t>BD</t>
  </si>
  <si>
    <t>8B</t>
  </si>
  <si>
    <t>8A</t>
  </si>
  <si>
    <t>70</t>
  </si>
  <si>
    <t>3E</t>
  </si>
  <si>
    <t>B5</t>
  </si>
  <si>
    <t>66</t>
  </si>
  <si>
    <t>48</t>
  </si>
  <si>
    <t>03</t>
  </si>
  <si>
    <t>F6</t>
  </si>
  <si>
    <t>0E</t>
  </si>
  <si>
    <t>61</t>
  </si>
  <si>
    <t>35</t>
  </si>
  <si>
    <t>57</t>
  </si>
  <si>
    <t>B9</t>
  </si>
  <si>
    <t>86</t>
  </si>
  <si>
    <t>C1</t>
  </si>
  <si>
    <t>1D</t>
  </si>
  <si>
    <t>9E</t>
  </si>
  <si>
    <t>E1</t>
  </si>
  <si>
    <t>F8</t>
  </si>
  <si>
    <t>98</t>
  </si>
  <si>
    <t>11</t>
  </si>
  <si>
    <t>69</t>
  </si>
  <si>
    <t>8E</t>
  </si>
  <si>
    <t>94</t>
  </si>
  <si>
    <t>9B</t>
  </si>
  <si>
    <t>1E</t>
  </si>
  <si>
    <t>87</t>
  </si>
  <si>
    <t>E9</t>
  </si>
  <si>
    <t>CE</t>
  </si>
  <si>
    <t>55</t>
  </si>
  <si>
    <t>28</t>
  </si>
  <si>
    <t>DF</t>
  </si>
  <si>
    <t>8C</t>
  </si>
  <si>
    <t>A1</t>
  </si>
  <si>
    <t>89</t>
  </si>
  <si>
    <t>0D</t>
  </si>
  <si>
    <t>BF</t>
  </si>
  <si>
    <t>E6</t>
  </si>
  <si>
    <t>42</t>
  </si>
  <si>
    <t>68</t>
  </si>
  <si>
    <t>41</t>
  </si>
  <si>
    <t>99</t>
  </si>
  <si>
    <t>2D</t>
  </si>
  <si>
    <t>B0</t>
  </si>
  <si>
    <t>54</t>
  </si>
  <si>
    <t>BB</t>
  </si>
  <si>
    <t>16</t>
  </si>
  <si>
    <t>ShiftRow</t>
  </si>
  <si>
    <t>CornerAlexCorner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</si>
</sst>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8165-3EF5-47D9-8D70-A2A5428568A0}">
  <dimension ref="A1:K42"/>
  <sheetViews>
    <sheetView tabSelected="1" topLeftCell="A31" zoomScale="160" zoomScaleNormal="160" workbookViewId="0">
      <selection activeCell="B39" sqref="B39"/>
    </sheetView>
  </sheetViews>
  <sheetFormatPr defaultRowHeight="14.5" x14ac:dyDescent="0.35"/>
  <cols>
    <col min="1" max="1" width="13.7265625" bestFit="1" customWidth="1"/>
    <col min="7" max="7" width="12.26953125" bestFit="1" customWidth="1"/>
  </cols>
  <sheetData>
    <row r="1" spans="1:11" x14ac:dyDescent="0.35">
      <c r="A1" s="1" t="s">
        <v>0</v>
      </c>
      <c r="B1" t="s">
        <v>269</v>
      </c>
      <c r="G1" s="1" t="s">
        <v>2</v>
      </c>
    </row>
    <row r="2" spans="1:11" x14ac:dyDescent="0.35">
      <c r="A2" s="1" t="s">
        <v>1</v>
      </c>
      <c r="B2">
        <v>1</v>
      </c>
      <c r="C2">
        <v>2</v>
      </c>
      <c r="D2">
        <v>3</v>
      </c>
      <c r="E2">
        <v>4</v>
      </c>
      <c r="H2">
        <v>1</v>
      </c>
      <c r="I2">
        <v>2</v>
      </c>
      <c r="J2">
        <v>3</v>
      </c>
      <c r="K2">
        <v>4</v>
      </c>
    </row>
    <row r="3" spans="1:11" x14ac:dyDescent="0.35">
      <c r="A3">
        <v>1</v>
      </c>
      <c r="B3" s="3" t="str">
        <f>MID($B$1,4*(B$2-1)+$A3,1)</f>
        <v>C</v>
      </c>
      <c r="C3" s="4" t="str">
        <f t="shared" ref="C3:E6" si="0">MID($B$1,4*(C$2-1)+$A3,1)</f>
        <v>e</v>
      </c>
      <c r="D3" s="4" t="str">
        <f t="shared" si="0"/>
        <v>e</v>
      </c>
      <c r="E3" s="5" t="str">
        <f t="shared" si="0"/>
        <v>r</v>
      </c>
      <c r="G3">
        <v>1</v>
      </c>
      <c r="H3" s="3" t="s">
        <v>153</v>
      </c>
      <c r="I3" s="4" t="s">
        <v>86</v>
      </c>
      <c r="J3" s="4">
        <v>60</v>
      </c>
      <c r="K3" s="5" t="s">
        <v>220</v>
      </c>
    </row>
    <row r="4" spans="1:11" x14ac:dyDescent="0.35">
      <c r="A4">
        <v>2</v>
      </c>
      <c r="B4" s="6" t="str">
        <f t="shared" ref="B4:B6" si="1">MID($B$1,4*(B$2-1)+$A4,1)</f>
        <v>o</v>
      </c>
      <c r="C4" t="str">
        <f t="shared" si="0"/>
        <v>r</v>
      </c>
      <c r="D4" t="str">
        <f t="shared" si="0"/>
        <v>x</v>
      </c>
      <c r="E4" s="7" t="str">
        <f t="shared" si="0"/>
        <v>n</v>
      </c>
      <c r="G4">
        <v>2</v>
      </c>
      <c r="H4" s="6" t="s">
        <v>164</v>
      </c>
      <c r="I4" t="s">
        <v>146</v>
      </c>
      <c r="J4" t="s">
        <v>61</v>
      </c>
      <c r="K4" s="7">
        <v>37</v>
      </c>
    </row>
    <row r="5" spans="1:11" x14ac:dyDescent="0.35">
      <c r="A5">
        <v>3</v>
      </c>
      <c r="B5" s="6" t="str">
        <f t="shared" si="1"/>
        <v>r</v>
      </c>
      <c r="C5" t="str">
        <f t="shared" si="0"/>
        <v>A</v>
      </c>
      <c r="D5" t="str">
        <f t="shared" si="0"/>
        <v>C</v>
      </c>
      <c r="E5" s="7" t="str">
        <f t="shared" si="0"/>
        <v>e</v>
      </c>
      <c r="G5">
        <v>3</v>
      </c>
      <c r="H5" s="6">
        <v>59</v>
      </c>
      <c r="I5" t="s">
        <v>147</v>
      </c>
      <c r="J5" t="s">
        <v>136</v>
      </c>
      <c r="K5" s="7">
        <v>19</v>
      </c>
    </row>
    <row r="6" spans="1:11" x14ac:dyDescent="0.35">
      <c r="A6">
        <v>4</v>
      </c>
      <c r="B6" s="8" t="str">
        <f t="shared" si="1"/>
        <v>n</v>
      </c>
      <c r="C6" s="9" t="str">
        <f t="shared" si="0"/>
        <v>l</v>
      </c>
      <c r="D6" s="9" t="str">
        <f t="shared" si="0"/>
        <v>o</v>
      </c>
      <c r="E6" s="10" t="str">
        <f t="shared" si="0"/>
        <v>r</v>
      </c>
      <c r="G6">
        <v>4</v>
      </c>
      <c r="H6" s="8" t="s">
        <v>45</v>
      </c>
      <c r="I6" s="9" t="s">
        <v>178</v>
      </c>
      <c r="J6" s="9" t="s">
        <v>168</v>
      </c>
      <c r="K6" s="10" t="s">
        <v>112</v>
      </c>
    </row>
    <row r="8" spans="1:11" x14ac:dyDescent="0.35">
      <c r="A8" s="1" t="s">
        <v>14</v>
      </c>
      <c r="B8">
        <v>1</v>
      </c>
      <c r="C8">
        <v>2</v>
      </c>
      <c r="D8">
        <v>3</v>
      </c>
      <c r="E8">
        <v>4</v>
      </c>
      <c r="G8" s="1" t="s">
        <v>17</v>
      </c>
      <c r="H8">
        <v>1</v>
      </c>
      <c r="I8">
        <v>2</v>
      </c>
      <c r="J8">
        <v>3</v>
      </c>
      <c r="K8">
        <v>4</v>
      </c>
    </row>
    <row r="9" spans="1:11" x14ac:dyDescent="0.35">
      <c r="A9">
        <v>1</v>
      </c>
      <c r="B9" s="3" t="str">
        <f>DEC2HEX(CODE(B3),2)</f>
        <v>43</v>
      </c>
      <c r="C9" s="4" t="str">
        <f t="shared" ref="C9:E9" si="2">DEC2HEX(CODE(C3),2)</f>
        <v>65</v>
      </c>
      <c r="D9" s="4" t="str">
        <f t="shared" si="2"/>
        <v>65</v>
      </c>
      <c r="E9" s="5" t="str">
        <f t="shared" si="2"/>
        <v>72</v>
      </c>
      <c r="G9">
        <v>1</v>
      </c>
      <c r="H9" s="3" t="str">
        <f t="shared" ref="H9:K12" si="3">_xlfn.VALUETOTEXT(H3)</f>
        <v>7E</v>
      </c>
      <c r="I9" s="4" t="str">
        <f t="shared" si="3"/>
        <v>1B</v>
      </c>
      <c r="J9" s="4" t="str">
        <f t="shared" si="3"/>
        <v>60</v>
      </c>
      <c r="K9" s="5" t="str">
        <f t="shared" si="3"/>
        <v>8B</v>
      </c>
    </row>
    <row r="10" spans="1:11" x14ac:dyDescent="0.35">
      <c r="A10">
        <v>2</v>
      </c>
      <c r="B10" s="6" t="str">
        <f t="shared" ref="B10:E10" si="4">DEC2HEX(CODE(B4),2)</f>
        <v>6F</v>
      </c>
      <c r="C10" t="str">
        <f t="shared" si="4"/>
        <v>72</v>
      </c>
      <c r="D10" t="str">
        <f t="shared" si="4"/>
        <v>78</v>
      </c>
      <c r="E10" s="7" t="str">
        <f t="shared" si="4"/>
        <v>6E</v>
      </c>
      <c r="G10">
        <v>2</v>
      </c>
      <c r="H10" s="6" t="str">
        <f t="shared" si="3"/>
        <v>2A</v>
      </c>
      <c r="I10" t="str">
        <f t="shared" si="3"/>
        <v>EC</v>
      </c>
      <c r="J10" t="str">
        <f t="shared" si="3"/>
        <v>F1</v>
      </c>
      <c r="K10" s="7" t="str">
        <f t="shared" si="3"/>
        <v>37</v>
      </c>
    </row>
    <row r="11" spans="1:11" x14ac:dyDescent="0.35">
      <c r="A11">
        <v>3</v>
      </c>
      <c r="B11" s="6" t="str">
        <f t="shared" ref="B11:E11" si="5">DEC2HEX(CODE(B5),2)</f>
        <v>72</v>
      </c>
      <c r="C11" t="str">
        <f t="shared" si="5"/>
        <v>41</v>
      </c>
      <c r="D11" t="str">
        <f t="shared" si="5"/>
        <v>43</v>
      </c>
      <c r="E11" s="7" t="str">
        <f t="shared" si="5"/>
        <v>65</v>
      </c>
      <c r="G11">
        <v>3</v>
      </c>
      <c r="H11" s="6" t="str">
        <f t="shared" si="3"/>
        <v>59</v>
      </c>
      <c r="I11" t="str">
        <f t="shared" si="3"/>
        <v>5F</v>
      </c>
      <c r="J11" t="str">
        <f t="shared" si="3"/>
        <v>BC</v>
      </c>
      <c r="K11" s="7" t="str">
        <f t="shared" si="3"/>
        <v>19</v>
      </c>
    </row>
    <row r="12" spans="1:11" x14ac:dyDescent="0.35">
      <c r="A12">
        <v>4</v>
      </c>
      <c r="B12" s="8" t="str">
        <f t="shared" ref="B12:E12" si="6">DEC2HEX(CODE(B6),2)</f>
        <v>6E</v>
      </c>
      <c r="C12" s="9" t="str">
        <f t="shared" si="6"/>
        <v>6C</v>
      </c>
      <c r="D12" s="9" t="str">
        <f t="shared" si="6"/>
        <v>6F</v>
      </c>
      <c r="E12" s="10" t="str">
        <f t="shared" si="6"/>
        <v>72</v>
      </c>
      <c r="G12">
        <v>4</v>
      </c>
      <c r="H12" s="8" t="str">
        <f t="shared" si="3"/>
        <v>D4</v>
      </c>
      <c r="I12" s="9" t="str">
        <f t="shared" si="3"/>
        <v>0A</v>
      </c>
      <c r="J12" s="9" t="str">
        <f t="shared" si="3"/>
        <v>EE</v>
      </c>
      <c r="K12" s="10" t="str">
        <f t="shared" si="3"/>
        <v>CF</v>
      </c>
    </row>
    <row r="14" spans="1:11" x14ac:dyDescent="0.35">
      <c r="A14" s="1" t="s">
        <v>15</v>
      </c>
      <c r="B14">
        <v>1</v>
      </c>
      <c r="C14">
        <v>2</v>
      </c>
      <c r="D14">
        <v>3</v>
      </c>
      <c r="E14">
        <v>4</v>
      </c>
      <c r="G14" s="1" t="s">
        <v>16</v>
      </c>
      <c r="H14">
        <v>1</v>
      </c>
      <c r="I14">
        <v>2</v>
      </c>
      <c r="J14">
        <v>3</v>
      </c>
      <c r="K14">
        <v>4</v>
      </c>
    </row>
    <row r="15" spans="1:11" x14ac:dyDescent="0.35">
      <c r="A15">
        <v>1</v>
      </c>
      <c r="B15" s="3">
        <f>HEX2DEC(B9)</f>
        <v>67</v>
      </c>
      <c r="C15" s="4">
        <f t="shared" ref="C15:E15" si="7">HEX2DEC(C9)</f>
        <v>101</v>
      </c>
      <c r="D15" s="4">
        <f t="shared" si="7"/>
        <v>101</v>
      </c>
      <c r="E15" s="5">
        <f t="shared" si="7"/>
        <v>114</v>
      </c>
      <c r="G15">
        <v>1</v>
      </c>
      <c r="H15" s="3">
        <f t="shared" ref="H15:K15" si="8">HEX2DEC(H9)</f>
        <v>126</v>
      </c>
      <c r="I15" s="4">
        <f t="shared" si="8"/>
        <v>27</v>
      </c>
      <c r="J15" s="4">
        <f t="shared" si="8"/>
        <v>96</v>
      </c>
      <c r="K15" s="5">
        <f t="shared" si="8"/>
        <v>139</v>
      </c>
    </row>
    <row r="16" spans="1:11" x14ac:dyDescent="0.35">
      <c r="A16">
        <v>2</v>
      </c>
      <c r="B16" s="6">
        <f t="shared" ref="B16:E16" si="9">HEX2DEC(B10)</f>
        <v>111</v>
      </c>
      <c r="C16">
        <f t="shared" si="9"/>
        <v>114</v>
      </c>
      <c r="D16">
        <f t="shared" si="9"/>
        <v>120</v>
      </c>
      <c r="E16" s="7">
        <f t="shared" si="9"/>
        <v>110</v>
      </c>
      <c r="G16">
        <v>2</v>
      </c>
      <c r="H16" s="6">
        <f t="shared" ref="H16:K16" si="10">HEX2DEC(H10)</f>
        <v>42</v>
      </c>
      <c r="I16">
        <f t="shared" si="10"/>
        <v>236</v>
      </c>
      <c r="J16">
        <f t="shared" si="10"/>
        <v>241</v>
      </c>
      <c r="K16" s="7">
        <f t="shared" si="10"/>
        <v>55</v>
      </c>
    </row>
    <row r="17" spans="1:11" x14ac:dyDescent="0.35">
      <c r="A17">
        <v>3</v>
      </c>
      <c r="B17" s="6">
        <f t="shared" ref="B17:E17" si="11">HEX2DEC(B11)</f>
        <v>114</v>
      </c>
      <c r="C17">
        <f t="shared" si="11"/>
        <v>65</v>
      </c>
      <c r="D17">
        <f t="shared" si="11"/>
        <v>67</v>
      </c>
      <c r="E17" s="7">
        <f t="shared" si="11"/>
        <v>101</v>
      </c>
      <c r="G17">
        <v>3</v>
      </c>
      <c r="H17" s="6">
        <f t="shared" ref="H17:K17" si="12">HEX2DEC(H11)</f>
        <v>89</v>
      </c>
      <c r="I17">
        <f t="shared" si="12"/>
        <v>95</v>
      </c>
      <c r="J17">
        <f t="shared" si="12"/>
        <v>188</v>
      </c>
      <c r="K17" s="7">
        <f t="shared" si="12"/>
        <v>25</v>
      </c>
    </row>
    <row r="18" spans="1:11" x14ac:dyDescent="0.35">
      <c r="A18">
        <v>4</v>
      </c>
      <c r="B18" s="8">
        <f t="shared" ref="B18:E18" si="13">HEX2DEC(B12)</f>
        <v>110</v>
      </c>
      <c r="C18" s="9">
        <f t="shared" si="13"/>
        <v>108</v>
      </c>
      <c r="D18" s="9">
        <f t="shared" si="13"/>
        <v>111</v>
      </c>
      <c r="E18" s="10">
        <f t="shared" si="13"/>
        <v>114</v>
      </c>
      <c r="G18">
        <v>4</v>
      </c>
      <c r="H18" s="8">
        <f t="shared" ref="H18:K18" si="14">HEX2DEC(H12)</f>
        <v>212</v>
      </c>
      <c r="I18" s="9">
        <f t="shared" si="14"/>
        <v>10</v>
      </c>
      <c r="J18" s="9">
        <f t="shared" si="14"/>
        <v>238</v>
      </c>
      <c r="K18" s="10">
        <f t="shared" si="14"/>
        <v>207</v>
      </c>
    </row>
    <row r="20" spans="1:11" x14ac:dyDescent="0.35">
      <c r="A20" s="1" t="s">
        <v>13</v>
      </c>
      <c r="B20">
        <v>1</v>
      </c>
      <c r="C20">
        <v>2</v>
      </c>
      <c r="D20">
        <v>3</v>
      </c>
      <c r="E20">
        <v>4</v>
      </c>
    </row>
    <row r="21" spans="1:11" x14ac:dyDescent="0.35">
      <c r="A21">
        <v>1</v>
      </c>
      <c r="B21" s="3" t="str">
        <f>DEC2HEX(_xlfn.BITXOR(B15,H15),2)</f>
        <v>3D</v>
      </c>
      <c r="C21" s="4" t="str">
        <f t="shared" ref="C21:E21" si="15">DEC2HEX(_xlfn.BITXOR(C15,I15),2)</f>
        <v>7E</v>
      </c>
      <c r="D21" s="4" t="str">
        <f t="shared" si="15"/>
        <v>05</v>
      </c>
      <c r="E21" s="5" t="str">
        <f t="shared" si="15"/>
        <v>F9</v>
      </c>
    </row>
    <row r="22" spans="1:11" x14ac:dyDescent="0.35">
      <c r="A22">
        <v>2</v>
      </c>
      <c r="B22" s="6" t="str">
        <f t="shared" ref="B22:E22" si="16">DEC2HEX(_xlfn.BITXOR(B16,H16),2)</f>
        <v>45</v>
      </c>
      <c r="C22" t="str">
        <f t="shared" si="16"/>
        <v>9E</v>
      </c>
      <c r="D22" t="str">
        <f t="shared" si="16"/>
        <v>89</v>
      </c>
      <c r="E22" s="7" t="str">
        <f t="shared" si="16"/>
        <v>59</v>
      </c>
    </row>
    <row r="23" spans="1:11" x14ac:dyDescent="0.35">
      <c r="A23">
        <v>3</v>
      </c>
      <c r="B23" s="6" t="str">
        <f t="shared" ref="B23:E23" si="17">DEC2HEX(_xlfn.BITXOR(B17,H17),2)</f>
        <v>2B</v>
      </c>
      <c r="C23" t="str">
        <f t="shared" si="17"/>
        <v>1E</v>
      </c>
      <c r="D23" t="str">
        <f t="shared" si="17"/>
        <v>FF</v>
      </c>
      <c r="E23" s="7" t="str">
        <f t="shared" si="17"/>
        <v>7C</v>
      </c>
    </row>
    <row r="24" spans="1:11" x14ac:dyDescent="0.35">
      <c r="A24">
        <v>4</v>
      </c>
      <c r="B24" s="8" t="str">
        <f t="shared" ref="B24:E24" si="18">DEC2HEX(_xlfn.BITXOR(B18,H18),2)</f>
        <v>BA</v>
      </c>
      <c r="C24" s="9" t="str">
        <f t="shared" si="18"/>
        <v>66</v>
      </c>
      <c r="D24" s="9" t="str">
        <f t="shared" si="18"/>
        <v>81</v>
      </c>
      <c r="E24" s="10" t="str">
        <f t="shared" si="18"/>
        <v>BD</v>
      </c>
    </row>
    <row r="26" spans="1:11" x14ac:dyDescent="0.35">
      <c r="A26" s="1" t="s">
        <v>20</v>
      </c>
      <c r="B26">
        <v>1</v>
      </c>
      <c r="C26">
        <v>2</v>
      </c>
      <c r="D26">
        <v>3</v>
      </c>
      <c r="E26">
        <v>4</v>
      </c>
      <c r="G26" s="1" t="s">
        <v>21</v>
      </c>
      <c r="H26">
        <v>1</v>
      </c>
      <c r="I26">
        <v>2</v>
      </c>
      <c r="J26">
        <v>3</v>
      </c>
      <c r="K26">
        <v>4</v>
      </c>
    </row>
    <row r="27" spans="1:11" x14ac:dyDescent="0.35">
      <c r="A27">
        <v>1</v>
      </c>
      <c r="B27" s="3">
        <f>HEX2DEC(LEFT(B21))</f>
        <v>3</v>
      </c>
      <c r="C27" s="4">
        <f t="shared" ref="C27:E27" si="19">HEX2DEC(LEFT(C21))</f>
        <v>7</v>
      </c>
      <c r="D27" s="4">
        <f t="shared" si="19"/>
        <v>0</v>
      </c>
      <c r="E27" s="5">
        <f t="shared" si="19"/>
        <v>15</v>
      </c>
      <c r="G27">
        <v>1</v>
      </c>
      <c r="H27" s="3" cm="1">
        <f t="array" ref="H27:K30">HEX2DEC(RIGHT(B21:E24))</f>
        <v>13</v>
      </c>
      <c r="I27" s="4">
        <v>14</v>
      </c>
      <c r="J27" s="4">
        <v>5</v>
      </c>
      <c r="K27" s="5">
        <v>9</v>
      </c>
    </row>
    <row r="28" spans="1:11" x14ac:dyDescent="0.35">
      <c r="A28">
        <v>2</v>
      </c>
      <c r="B28" s="6">
        <f t="shared" ref="B28:E28" si="20">HEX2DEC(LEFT(B22))</f>
        <v>4</v>
      </c>
      <c r="C28">
        <f t="shared" si="20"/>
        <v>9</v>
      </c>
      <c r="D28">
        <f t="shared" si="20"/>
        <v>8</v>
      </c>
      <c r="E28" s="7">
        <f t="shared" si="20"/>
        <v>5</v>
      </c>
      <c r="G28">
        <v>2</v>
      </c>
      <c r="H28" s="6">
        <v>5</v>
      </c>
      <c r="I28">
        <v>14</v>
      </c>
      <c r="J28">
        <v>9</v>
      </c>
      <c r="K28" s="7">
        <v>9</v>
      </c>
    </row>
    <row r="29" spans="1:11" x14ac:dyDescent="0.35">
      <c r="A29">
        <v>3</v>
      </c>
      <c r="B29" s="6">
        <f t="shared" ref="B29:E29" si="21">HEX2DEC(LEFT(B23))</f>
        <v>2</v>
      </c>
      <c r="C29">
        <f t="shared" si="21"/>
        <v>1</v>
      </c>
      <c r="D29">
        <f t="shared" si="21"/>
        <v>15</v>
      </c>
      <c r="E29" s="7">
        <f t="shared" si="21"/>
        <v>7</v>
      </c>
      <c r="G29">
        <v>3</v>
      </c>
      <c r="H29" s="6">
        <v>11</v>
      </c>
      <c r="I29">
        <v>14</v>
      </c>
      <c r="J29">
        <v>15</v>
      </c>
      <c r="K29" s="7">
        <v>12</v>
      </c>
    </row>
    <row r="30" spans="1:11" x14ac:dyDescent="0.35">
      <c r="A30">
        <v>4</v>
      </c>
      <c r="B30" s="8">
        <f t="shared" ref="B30:E30" si="22">HEX2DEC(LEFT(B24))</f>
        <v>11</v>
      </c>
      <c r="C30" s="9">
        <f t="shared" si="22"/>
        <v>6</v>
      </c>
      <c r="D30" s="9">
        <f t="shared" si="22"/>
        <v>8</v>
      </c>
      <c r="E30" s="10">
        <f t="shared" si="22"/>
        <v>11</v>
      </c>
      <c r="G30">
        <v>4</v>
      </c>
      <c r="H30" s="8">
        <v>10</v>
      </c>
      <c r="I30" s="9">
        <v>6</v>
      </c>
      <c r="J30" s="9">
        <v>1</v>
      </c>
      <c r="K30" s="10">
        <v>13</v>
      </c>
    </row>
    <row r="32" spans="1:11" x14ac:dyDescent="0.35">
      <c r="A32" s="1" t="s">
        <v>19</v>
      </c>
      <c r="B32">
        <v>1</v>
      </c>
      <c r="C32">
        <v>2</v>
      </c>
      <c r="D32">
        <v>3</v>
      </c>
      <c r="E32">
        <v>4</v>
      </c>
    </row>
    <row r="33" spans="1:11" x14ac:dyDescent="0.35">
      <c r="A33">
        <v>1</v>
      </c>
      <c r="B33" s="3" t="str" cm="1">
        <f t="array" ref="B33">INDEX('Rijndael S-Box'!$B$2:$Q$17,AES!B27+1,AES!H27+1)</f>
        <v>27</v>
      </c>
      <c r="C33" s="4" t="str" cm="1">
        <f t="array" ref="C33">INDEX('Rijndael S-Box'!$B$2:$Q$17,AES!C27+1,AES!I27+1)</f>
        <v>F3</v>
      </c>
      <c r="D33" s="4" t="str" cm="1">
        <f t="array" ref="D33">INDEX('Rijndael S-Box'!$B$2:$Q$17,AES!D27+1,AES!J27+1)</f>
        <v>6B</v>
      </c>
      <c r="E33" s="5" t="str" cm="1">
        <f t="array" ref="E33">INDEX('Rijndael S-Box'!$B$2:$Q$17,AES!E27+1,AES!K27+1)</f>
        <v>99</v>
      </c>
    </row>
    <row r="34" spans="1:11" x14ac:dyDescent="0.35">
      <c r="A34">
        <v>2</v>
      </c>
      <c r="B34" s="6" t="str" cm="1">
        <f t="array" ref="B34">INDEX('Rijndael S-Box'!$B$2:$Q$17,AES!B28+1,AES!H28+1)</f>
        <v>6E</v>
      </c>
      <c r="C34" t="str" cm="1">
        <f t="array" ref="C34">INDEX('Rijndael S-Box'!$B$2:$Q$17,AES!C28+1,AES!I28+1)</f>
        <v>0B</v>
      </c>
      <c r="D34" t="str" cm="1">
        <f t="array" ref="D34">INDEX('Rijndael S-Box'!$B$2:$Q$17,AES!D28+1,AES!J28+1)</f>
        <v>A7</v>
      </c>
      <c r="E34" s="7" t="str" cm="1">
        <f t="array" ref="E34">INDEX('Rijndael S-Box'!$B$2:$Q$17,AES!E28+1,AES!K28+1)</f>
        <v>CB</v>
      </c>
    </row>
    <row r="35" spans="1:11" x14ac:dyDescent="0.35">
      <c r="A35">
        <v>3</v>
      </c>
      <c r="B35" s="6" t="str" cm="1">
        <f t="array" ref="B35">INDEX('Rijndael S-Box'!$B$2:$Q$17,AES!B29+1,AES!H29+1)</f>
        <v>F1</v>
      </c>
      <c r="C35" t="str" cm="1">
        <f t="array" ref="C35">INDEX('Rijndael S-Box'!$B$2:$Q$17,AES!C29+1,AES!I29+1)</f>
        <v>72</v>
      </c>
      <c r="D35" t="str" cm="1">
        <f t="array" ref="D35">INDEX('Rijndael S-Box'!$B$2:$Q$17,AES!D29+1,AES!J29+1)</f>
        <v>16</v>
      </c>
      <c r="E35" s="7" t="str" cm="1">
        <f t="array" ref="E35">INDEX('Rijndael S-Box'!$B$2:$Q$17,AES!E29+1,AES!K29+1)</f>
        <v>10</v>
      </c>
    </row>
    <row r="36" spans="1:11" x14ac:dyDescent="0.35">
      <c r="A36">
        <v>4</v>
      </c>
      <c r="B36" s="8" t="str" cm="1">
        <f t="array" ref="B36">INDEX('Rijndael S-Box'!$B$2:$Q$17,AES!B30+1,AES!H30+1)</f>
        <v>F4</v>
      </c>
      <c r="C36" s="9" t="str" cm="1">
        <f t="array" ref="C36">INDEX('Rijndael S-Box'!$B$2:$Q$17,AES!C30+1,AES!I30+1)</f>
        <v>33</v>
      </c>
      <c r="D36" s="9" t="str" cm="1">
        <f t="array" ref="D36">INDEX('Rijndael S-Box'!$B$2:$Q$17,AES!D30+1,AES!J30+1)</f>
        <v>0C</v>
      </c>
      <c r="E36" s="10" t="str" cm="1">
        <f t="array" ref="E36">INDEX('Rijndael S-Box'!$B$2:$Q$17,AES!E30+1,AES!K30+1)</f>
        <v>7A</v>
      </c>
    </row>
    <row r="38" spans="1:11" x14ac:dyDescent="0.35">
      <c r="A38" s="1" t="s">
        <v>268</v>
      </c>
      <c r="B38">
        <v>1</v>
      </c>
      <c r="C38">
        <v>2</v>
      </c>
      <c r="D38">
        <v>3</v>
      </c>
      <c r="E38">
        <v>4</v>
      </c>
      <c r="G38" s="1" t="s">
        <v>18</v>
      </c>
    </row>
    <row r="39" spans="1:11" x14ac:dyDescent="0.35">
      <c r="A39">
        <v>1</v>
      </c>
      <c r="B39" s="3" t="str" cm="1">
        <f t="array" ref="B39">INDEX($B$33:$E$36,$A39,H39)</f>
        <v>27</v>
      </c>
      <c r="C39" s="4" t="str" cm="1">
        <f t="array" ref="C39">INDEX($B$33:$E$36,$A39,I39)</f>
        <v>F3</v>
      </c>
      <c r="D39" s="4" t="str" cm="1">
        <f t="array" ref="D39">INDEX($B$33:$E$36,$A39,J39)</f>
        <v>6B</v>
      </c>
      <c r="E39" s="5" t="str" cm="1">
        <f t="array" ref="E39">INDEX($B$33:$E$36,$A39,K39)</f>
        <v>99</v>
      </c>
      <c r="H39" s="3">
        <v>1</v>
      </c>
      <c r="I39" s="4">
        <v>2</v>
      </c>
      <c r="J39" s="4">
        <v>3</v>
      </c>
      <c r="K39" s="5">
        <v>4</v>
      </c>
    </row>
    <row r="40" spans="1:11" x14ac:dyDescent="0.35">
      <c r="A40">
        <v>2</v>
      </c>
      <c r="B40" s="6" t="str" cm="1">
        <f t="array" ref="B40">INDEX($B$33:$E$36,$A40,H40)</f>
        <v>0B</v>
      </c>
      <c r="C40" t="str" cm="1">
        <f t="array" ref="C40">INDEX($B$33:$E$36,$A40,I40)</f>
        <v>A7</v>
      </c>
      <c r="D40" t="str" cm="1">
        <f t="array" ref="D40">INDEX($B$33:$E$36,$A40,J40)</f>
        <v>CB</v>
      </c>
      <c r="E40" s="7" t="str" cm="1">
        <f t="array" ref="E40">INDEX($B$33:$E$36,$A40,K40)</f>
        <v>6E</v>
      </c>
      <c r="H40" s="6">
        <v>2</v>
      </c>
      <c r="I40">
        <v>3</v>
      </c>
      <c r="J40">
        <v>4</v>
      </c>
      <c r="K40" s="7">
        <v>1</v>
      </c>
    </row>
    <row r="41" spans="1:11" x14ac:dyDescent="0.35">
      <c r="A41">
        <v>3</v>
      </c>
      <c r="B41" s="6" t="str" cm="1">
        <f t="array" ref="B41">INDEX($B$33:$E$36,$A41,H41)</f>
        <v>16</v>
      </c>
      <c r="C41" t="str" cm="1">
        <f t="array" ref="C41">INDEX($B$33:$E$36,$A41,I41)</f>
        <v>10</v>
      </c>
      <c r="D41" t="str" cm="1">
        <f t="array" ref="D41">INDEX($B$33:$E$36,$A41,J41)</f>
        <v>F1</v>
      </c>
      <c r="E41" s="7" t="str" cm="1">
        <f t="array" ref="E41">INDEX($B$33:$E$36,$A41,K41)</f>
        <v>72</v>
      </c>
      <c r="H41" s="6">
        <v>3</v>
      </c>
      <c r="I41">
        <v>4</v>
      </c>
      <c r="J41">
        <v>1</v>
      </c>
      <c r="K41" s="7">
        <v>2</v>
      </c>
    </row>
    <row r="42" spans="1:11" x14ac:dyDescent="0.35">
      <c r="A42">
        <v>4</v>
      </c>
      <c r="B42" s="8" t="str" cm="1">
        <f t="array" ref="B42">INDEX($B$33:$E$36,$A42,H42)</f>
        <v>7A</v>
      </c>
      <c r="C42" s="9" t="str" cm="1">
        <f t="array" ref="C42">INDEX($B$33:$E$36,$A42,I42)</f>
        <v>F4</v>
      </c>
      <c r="D42" s="9" t="str" cm="1">
        <f t="array" ref="D42">INDEX($B$33:$E$36,$A42,J42)</f>
        <v>33</v>
      </c>
      <c r="E42" s="10" t="str" cm="1">
        <f t="array" ref="E42">INDEX($B$33:$E$36,$A42,K42)</f>
        <v>0C</v>
      </c>
      <c r="H42" s="8">
        <v>4</v>
      </c>
      <c r="I42" s="9">
        <v>1</v>
      </c>
      <c r="J42" s="9">
        <v>2</v>
      </c>
      <c r="K42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65D9-38AE-4C97-8725-24FE1806E389}">
  <dimension ref="A1:Q17"/>
  <sheetViews>
    <sheetView zoomScale="70" zoomScaleNormal="70" workbookViewId="0">
      <selection sqref="A1:Q17"/>
    </sheetView>
  </sheetViews>
  <sheetFormatPr defaultRowHeight="14.5" x14ac:dyDescent="0.35"/>
  <sheetData>
    <row r="1" spans="1:17" x14ac:dyDescent="0.35">
      <c r="B1" s="2">
        <v>0</v>
      </c>
      <c r="C1" s="2">
        <f>B1+1</f>
        <v>1</v>
      </c>
      <c r="D1" s="2">
        <f t="shared" ref="D1:Q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</row>
    <row r="2" spans="1:17" x14ac:dyDescent="0.35">
      <c r="A2" s="2">
        <v>0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35">
      <c r="A3" s="2">
        <f>A2+1</f>
        <v>1</v>
      </c>
      <c r="B3" s="2" t="s">
        <v>38</v>
      </c>
      <c r="C3" s="2" t="s">
        <v>39</v>
      </c>
      <c r="D3" s="2" t="s">
        <v>11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10</v>
      </c>
      <c r="K3" s="2" t="s">
        <v>45</v>
      </c>
      <c r="L3" s="2" t="s">
        <v>46</v>
      </c>
      <c r="M3" s="2" t="s">
        <v>5</v>
      </c>
      <c r="N3" s="2" t="s">
        <v>47</v>
      </c>
      <c r="O3" s="2" t="s">
        <v>48</v>
      </c>
      <c r="P3" s="2" t="s">
        <v>49</v>
      </c>
      <c r="Q3" s="2" t="s">
        <v>50</v>
      </c>
    </row>
    <row r="4" spans="1:17" x14ac:dyDescent="0.35">
      <c r="A4" s="2">
        <f t="shared" ref="A4:A17" si="1">A3+1</f>
        <v>2</v>
      </c>
      <c r="B4" s="2" t="s">
        <v>7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</row>
    <row r="5" spans="1:17" x14ac:dyDescent="0.35">
      <c r="A5" s="2">
        <f t="shared" si="1"/>
        <v>3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 t="s">
        <v>81</v>
      </c>
    </row>
    <row r="6" spans="1:17" x14ac:dyDescent="0.35">
      <c r="A6" s="2">
        <f t="shared" si="1"/>
        <v>4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12</v>
      </c>
      <c r="M6" s="2" t="s">
        <v>92</v>
      </c>
      <c r="N6" s="2" t="s">
        <v>93</v>
      </c>
      <c r="O6" s="2" t="s">
        <v>94</v>
      </c>
      <c r="P6" s="2" t="s">
        <v>95</v>
      </c>
      <c r="Q6" s="2" t="s">
        <v>96</v>
      </c>
    </row>
    <row r="7" spans="1:17" x14ac:dyDescent="0.35">
      <c r="A7" s="2">
        <f t="shared" si="1"/>
        <v>5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</row>
    <row r="8" spans="1:17" x14ac:dyDescent="0.35">
      <c r="A8" s="2">
        <f t="shared" si="1"/>
        <v>6</v>
      </c>
      <c r="B8" s="2" t="s">
        <v>113</v>
      </c>
      <c r="C8" s="2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8</v>
      </c>
      <c r="N8" s="2" t="s">
        <v>124</v>
      </c>
      <c r="O8" s="2" t="s">
        <v>125</v>
      </c>
      <c r="P8" s="2" t="s">
        <v>126</v>
      </c>
      <c r="Q8" s="2" t="s">
        <v>127</v>
      </c>
    </row>
    <row r="9" spans="1:17" x14ac:dyDescent="0.35">
      <c r="A9" s="2">
        <f t="shared" si="1"/>
        <v>7</v>
      </c>
      <c r="B9" s="2" t="s">
        <v>128</v>
      </c>
      <c r="C9" s="2" t="s">
        <v>129</v>
      </c>
      <c r="D9" s="2" t="s">
        <v>130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</row>
    <row r="10" spans="1:17" x14ac:dyDescent="0.35">
      <c r="A10" s="2">
        <f t="shared" si="1"/>
        <v>8</v>
      </c>
      <c r="B10" s="2" t="s">
        <v>144</v>
      </c>
      <c r="C10" s="2" t="s">
        <v>4</v>
      </c>
      <c r="D10" s="2" t="s">
        <v>145</v>
      </c>
      <c r="E10" s="2" t="s">
        <v>146</v>
      </c>
      <c r="F10" s="2" t="s">
        <v>147</v>
      </c>
      <c r="G10" s="2" t="s">
        <v>148</v>
      </c>
      <c r="H10" s="2" t="s">
        <v>149</v>
      </c>
      <c r="I10" s="2" t="s">
        <v>150</v>
      </c>
      <c r="J10" s="2" t="s">
        <v>151</v>
      </c>
      <c r="K10" s="2" t="s">
        <v>152</v>
      </c>
      <c r="L10" s="2" t="s">
        <v>153</v>
      </c>
      <c r="M10" s="2" t="s">
        <v>154</v>
      </c>
      <c r="N10" s="2" t="s">
        <v>155</v>
      </c>
      <c r="O10" s="2" t="s">
        <v>156</v>
      </c>
      <c r="P10" s="2" t="s">
        <v>157</v>
      </c>
      <c r="Q10" s="2" t="s">
        <v>158</v>
      </c>
    </row>
    <row r="11" spans="1:17" x14ac:dyDescent="0.35">
      <c r="A11" s="2">
        <f t="shared" si="1"/>
        <v>9</v>
      </c>
      <c r="B11" s="2" t="s">
        <v>159</v>
      </c>
      <c r="C11" s="2" t="s">
        <v>160</v>
      </c>
      <c r="D11" s="2" t="s">
        <v>161</v>
      </c>
      <c r="E11" s="2" t="s">
        <v>162</v>
      </c>
      <c r="F11" s="2" t="s">
        <v>163</v>
      </c>
      <c r="G11" s="2" t="s">
        <v>164</v>
      </c>
      <c r="H11" s="2" t="s">
        <v>165</v>
      </c>
      <c r="I11" s="2" t="s">
        <v>166</v>
      </c>
      <c r="J11" s="2" t="s">
        <v>167</v>
      </c>
      <c r="K11" s="2" t="s">
        <v>168</v>
      </c>
      <c r="L11" s="2" t="s">
        <v>169</v>
      </c>
      <c r="M11" s="2" t="s">
        <v>170</v>
      </c>
      <c r="N11" s="2" t="s">
        <v>171</v>
      </c>
      <c r="O11" s="2" t="s">
        <v>172</v>
      </c>
      <c r="P11" s="2" t="s">
        <v>173</v>
      </c>
      <c r="Q11" s="2" t="s">
        <v>174</v>
      </c>
    </row>
    <row r="12" spans="1:17" x14ac:dyDescent="0.35">
      <c r="A12" s="2">
        <f t="shared" si="1"/>
        <v>10</v>
      </c>
      <c r="B12" s="2" t="s">
        <v>175</v>
      </c>
      <c r="C12" s="2" t="s">
        <v>176</v>
      </c>
      <c r="D12" s="2" t="s">
        <v>177</v>
      </c>
      <c r="E12" s="2" t="s">
        <v>178</v>
      </c>
      <c r="F12" s="2" t="s">
        <v>179</v>
      </c>
      <c r="G12" s="2" t="s">
        <v>180</v>
      </c>
      <c r="H12" s="2" t="s">
        <v>181</v>
      </c>
      <c r="I12" s="2" t="s">
        <v>182</v>
      </c>
      <c r="J12" s="2" t="s">
        <v>183</v>
      </c>
      <c r="K12" s="2" t="s">
        <v>184</v>
      </c>
      <c r="L12" s="2" t="s">
        <v>185</v>
      </c>
      <c r="M12" s="2" t="s">
        <v>186</v>
      </c>
      <c r="N12" s="2" t="s">
        <v>187</v>
      </c>
      <c r="O12" s="2" t="s">
        <v>188</v>
      </c>
      <c r="P12" s="2" t="s">
        <v>189</v>
      </c>
      <c r="Q12" s="2" t="s">
        <v>190</v>
      </c>
    </row>
    <row r="13" spans="1:17" x14ac:dyDescent="0.35">
      <c r="A13" s="2">
        <f t="shared" si="1"/>
        <v>11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196</v>
      </c>
      <c r="H13" s="2" t="s">
        <v>197</v>
      </c>
      <c r="I13" s="2" t="s">
        <v>198</v>
      </c>
      <c r="J13" s="2" t="s">
        <v>199</v>
      </c>
      <c r="K13" s="2" t="s">
        <v>200</v>
      </c>
      <c r="L13" s="2" t="s">
        <v>201</v>
      </c>
      <c r="M13" s="2" t="s">
        <v>202</v>
      </c>
      <c r="N13" s="2" t="s">
        <v>203</v>
      </c>
      <c r="O13" s="2" t="s">
        <v>204</v>
      </c>
      <c r="P13" s="2" t="s">
        <v>205</v>
      </c>
      <c r="Q13" s="2" t="s">
        <v>206</v>
      </c>
    </row>
    <row r="14" spans="1:17" x14ac:dyDescent="0.35">
      <c r="A14" s="2">
        <f t="shared" si="1"/>
        <v>12</v>
      </c>
      <c r="B14" s="2" t="s">
        <v>207</v>
      </c>
      <c r="C14" s="2" t="s">
        <v>208</v>
      </c>
      <c r="D14" s="2" t="s">
        <v>209</v>
      </c>
      <c r="E14" s="2" t="s">
        <v>210</v>
      </c>
      <c r="F14" s="2" t="s">
        <v>211</v>
      </c>
      <c r="G14" s="2" t="s">
        <v>212</v>
      </c>
      <c r="H14" s="2" t="s">
        <v>213</v>
      </c>
      <c r="I14" s="2" t="s">
        <v>214</v>
      </c>
      <c r="J14" s="2" t="s">
        <v>9</v>
      </c>
      <c r="K14" s="2" t="s">
        <v>215</v>
      </c>
      <c r="L14" s="2" t="s">
        <v>216</v>
      </c>
      <c r="M14" s="2" t="s">
        <v>217</v>
      </c>
      <c r="N14" s="2" t="s">
        <v>218</v>
      </c>
      <c r="O14" s="2" t="s">
        <v>219</v>
      </c>
      <c r="P14" s="2" t="s">
        <v>220</v>
      </c>
      <c r="Q14" s="2" t="s">
        <v>221</v>
      </c>
    </row>
    <row r="15" spans="1:17" x14ac:dyDescent="0.35">
      <c r="A15" s="2">
        <f t="shared" si="1"/>
        <v>13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226</v>
      </c>
      <c r="G15" s="2" t="s">
        <v>227</v>
      </c>
      <c r="H15" s="2" t="s">
        <v>228</v>
      </c>
      <c r="I15" s="2" t="s">
        <v>229</v>
      </c>
      <c r="J15" s="2" t="s">
        <v>230</v>
      </c>
      <c r="K15" s="2" t="s">
        <v>231</v>
      </c>
      <c r="L15" s="2" t="s">
        <v>232</v>
      </c>
      <c r="M15" s="2" t="s">
        <v>233</v>
      </c>
      <c r="N15" s="2" t="s">
        <v>234</v>
      </c>
      <c r="O15" s="2" t="s">
        <v>235</v>
      </c>
      <c r="P15" s="2" t="s">
        <v>236</v>
      </c>
      <c r="Q15" s="2" t="s">
        <v>237</v>
      </c>
    </row>
    <row r="16" spans="1:17" x14ac:dyDescent="0.35">
      <c r="A16" s="2">
        <f t="shared" si="1"/>
        <v>14</v>
      </c>
      <c r="B16" s="2" t="s">
        <v>238</v>
      </c>
      <c r="C16" s="2" t="s">
        <v>239</v>
      </c>
      <c r="D16" s="2" t="s">
        <v>240</v>
      </c>
      <c r="E16" s="2" t="s">
        <v>241</v>
      </c>
      <c r="F16" s="2" t="s">
        <v>242</v>
      </c>
      <c r="G16" s="2" t="s">
        <v>6</v>
      </c>
      <c r="H16" s="2" t="s">
        <v>243</v>
      </c>
      <c r="I16" s="2" t="s">
        <v>244</v>
      </c>
      <c r="J16" s="2" t="s">
        <v>245</v>
      </c>
      <c r="K16" s="2" t="s">
        <v>246</v>
      </c>
      <c r="L16" s="2" t="s">
        <v>247</v>
      </c>
      <c r="M16" s="2" t="s">
        <v>248</v>
      </c>
      <c r="N16" s="2" t="s">
        <v>249</v>
      </c>
      <c r="O16" s="2" t="s">
        <v>250</v>
      </c>
      <c r="P16" s="2" t="s">
        <v>251</v>
      </c>
      <c r="Q16" s="2" t="s">
        <v>252</v>
      </c>
    </row>
    <row r="17" spans="1:17" x14ac:dyDescent="0.35">
      <c r="A17" s="2">
        <f t="shared" si="1"/>
        <v>15</v>
      </c>
      <c r="B17" s="2" t="s">
        <v>253</v>
      </c>
      <c r="C17" s="2" t="s">
        <v>254</v>
      </c>
      <c r="D17" s="2" t="s">
        <v>255</v>
      </c>
      <c r="E17" s="2" t="s">
        <v>256</v>
      </c>
      <c r="F17" s="2" t="s">
        <v>257</v>
      </c>
      <c r="G17" s="2" t="s">
        <v>258</v>
      </c>
      <c r="H17" s="2" t="s">
        <v>259</v>
      </c>
      <c r="I17" s="2" t="s">
        <v>260</v>
      </c>
      <c r="J17" s="2" t="s">
        <v>261</v>
      </c>
      <c r="K17" s="2" t="s">
        <v>262</v>
      </c>
      <c r="L17" s="2" t="s">
        <v>263</v>
      </c>
      <c r="M17" s="2" t="s">
        <v>3</v>
      </c>
      <c r="N17" s="2" t="s">
        <v>264</v>
      </c>
      <c r="O17" s="2" t="s">
        <v>265</v>
      </c>
      <c r="P17" s="2" t="s">
        <v>266</v>
      </c>
      <c r="Q17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AES</vt:lpstr>
      <vt:lpstr>Rijndael S-Box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Corner</dc:creator>
  <cp:lastModifiedBy>Corner, Alexander</cp:lastModifiedBy>
  <dcterms:created xsi:type="dcterms:W3CDTF">2024-03-12T16:12:24Z</dcterms:created>
  <dcterms:modified xsi:type="dcterms:W3CDTF">2024-03-20T12:50:31Z</dcterms:modified>
</cp:coreProperties>
</file>