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8DACD2B-8FD8-43DF-96FD-C456F9A9C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trades" sheetId="2" r:id="rId1"/>
    <sheet name="Stock exchanges" sheetId="3" r:id="rId2"/>
    <sheet name="Profit insights" sheetId="4" r:id="rId3"/>
    <sheet name="Number of trades exchanged" sheetId="5" r:id="rId4"/>
    <sheet name="Dataset.My trades" sheetId="1" r:id="rId5"/>
  </sheets>
  <definedNames>
    <definedName name="_xlnm._FilterDatabase" localSheetId="3" hidden="1">'Number of trades exchanged'!$B$24:$C$224</definedName>
    <definedName name="_xlcn.WorksheetConnection_MytradesC2F2021" hidden="1">'My trades'!$C$2:$F$202</definedName>
  </definedNames>
  <calcPr calcId="191028"/>
  <pivotCaches>
    <pivotCache cacheId="281" r:id="rId6"/>
  </pivotCaches>
  <extLst>
    <ext xmlns:x15="http://schemas.microsoft.com/office/spreadsheetml/2010/11/main" uri="{FCE2AD5D-F65C-4FA6-A056-5C36A1767C68}">
      <x15:dataModel>
        <x15:modelTables>
          <x15:modelTable id="Intervallo" name="Intervallo" connection="WorksheetConnection_My trades!$C$2:$F$20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E7" i="3"/>
  <c r="E9" i="3"/>
  <c r="E12" i="3"/>
  <c r="E15" i="3"/>
  <c r="E17" i="3"/>
  <c r="E19" i="3"/>
  <c r="E22" i="3"/>
  <c r="E24" i="3"/>
  <c r="E26" i="3"/>
  <c r="E28" i="3"/>
  <c r="E30" i="3"/>
  <c r="E32" i="3"/>
  <c r="E34" i="3"/>
  <c r="E36" i="3"/>
  <c r="E38" i="3"/>
  <c r="E3" i="3"/>
  <c r="P18" i="5"/>
  <c r="J12" i="5"/>
  <c r="H25" i="4"/>
  <c r="H24" i="4"/>
  <c r="H2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3" i="4"/>
  <c r="F6" i="5" l="1"/>
  <c r="J6" i="5"/>
  <c r="E7" i="5"/>
  <c r="I7" i="5"/>
  <c r="M7" i="5"/>
  <c r="H8" i="5"/>
  <c r="L8" i="5"/>
  <c r="G9" i="5"/>
  <c r="K9" i="5"/>
  <c r="F10" i="5"/>
  <c r="J10" i="5"/>
  <c r="E11" i="5"/>
  <c r="I11" i="5"/>
  <c r="M11" i="5"/>
  <c r="H12" i="5"/>
  <c r="L12" i="5"/>
  <c r="G13" i="5"/>
  <c r="K13" i="5"/>
  <c r="F14" i="5"/>
  <c r="J14" i="5"/>
  <c r="E15" i="5"/>
  <c r="I15" i="5"/>
  <c r="M15" i="5"/>
  <c r="H16" i="5"/>
  <c r="L16" i="5"/>
  <c r="G17" i="5"/>
  <c r="K17" i="5"/>
  <c r="F18" i="5"/>
  <c r="J18" i="5"/>
  <c r="E19" i="5"/>
  <c r="I19" i="5"/>
  <c r="M19" i="5"/>
  <c r="H20" i="5"/>
  <c r="L20" i="5"/>
  <c r="D7" i="5"/>
  <c r="D11" i="5"/>
  <c r="D15" i="5"/>
  <c r="D19" i="5"/>
  <c r="C4" i="5" a="1"/>
  <c r="G4" i="4"/>
  <c r="G5" i="4"/>
  <c r="G6" i="4"/>
  <c r="G7" i="4"/>
  <c r="G8" i="4"/>
  <c r="G9" i="4"/>
  <c r="G10" i="4"/>
  <c r="G11" i="4"/>
  <c r="G3" i="4"/>
  <c r="C4" i="5" l="1"/>
  <c r="F5" i="5"/>
  <c r="H5" i="5"/>
  <c r="J5" i="5"/>
  <c r="L5" i="5"/>
  <c r="E6" i="5"/>
  <c r="G6" i="5"/>
  <c r="I6" i="5"/>
  <c r="K6" i="5"/>
  <c r="M6" i="5"/>
  <c r="F7" i="5"/>
  <c r="H7" i="5"/>
  <c r="J7" i="5"/>
  <c r="L7" i="5"/>
  <c r="E8" i="5"/>
  <c r="G8" i="5"/>
  <c r="I8" i="5"/>
  <c r="K8" i="5"/>
  <c r="M8" i="5"/>
  <c r="F9" i="5"/>
  <c r="H9" i="5"/>
  <c r="J9" i="5"/>
  <c r="L9" i="5"/>
  <c r="E10" i="5"/>
  <c r="G10" i="5"/>
  <c r="I10" i="5"/>
  <c r="K10" i="5"/>
  <c r="M10" i="5"/>
  <c r="F11" i="5"/>
  <c r="N11" i="5" s="1"/>
  <c r="H11" i="5"/>
  <c r="J11" i="5"/>
  <c r="L11" i="5"/>
  <c r="E12" i="5"/>
  <c r="G12" i="5"/>
  <c r="I12" i="5"/>
  <c r="K12" i="5"/>
  <c r="M12" i="5"/>
  <c r="F13" i="5"/>
  <c r="H13" i="5"/>
  <c r="J13" i="5"/>
  <c r="L13" i="5"/>
  <c r="E14" i="5"/>
  <c r="G14" i="5"/>
  <c r="I14" i="5"/>
  <c r="K14" i="5"/>
  <c r="M14" i="5"/>
  <c r="F15" i="5"/>
  <c r="H15" i="5"/>
  <c r="J15" i="5"/>
  <c r="L15" i="5"/>
  <c r="E16" i="5"/>
  <c r="G16" i="5"/>
  <c r="I16" i="5"/>
  <c r="K16" i="5"/>
  <c r="M16" i="5"/>
  <c r="F17" i="5"/>
  <c r="H17" i="5"/>
  <c r="J17" i="5"/>
  <c r="L17" i="5"/>
  <c r="E18" i="5"/>
  <c r="G18" i="5"/>
  <c r="I18" i="5"/>
  <c r="K18" i="5"/>
  <c r="M18" i="5"/>
  <c r="F19" i="5"/>
  <c r="N19" i="5" s="1"/>
  <c r="H19" i="5"/>
  <c r="J19" i="5"/>
  <c r="L19" i="5"/>
  <c r="E20" i="5"/>
  <c r="G20" i="5"/>
  <c r="I20" i="5"/>
  <c r="K20" i="5"/>
  <c r="M20" i="5"/>
  <c r="D6" i="5"/>
  <c r="D8" i="5"/>
  <c r="D10" i="5"/>
  <c r="D12" i="5"/>
  <c r="D14" i="5"/>
  <c r="D16" i="5"/>
  <c r="D18" i="5"/>
  <c r="D20" i="5"/>
  <c r="E5" i="5"/>
  <c r="G5" i="5"/>
  <c r="I5" i="5"/>
  <c r="K5" i="5"/>
  <c r="D17" i="5"/>
  <c r="D13" i="5"/>
  <c r="D9" i="5"/>
  <c r="D5" i="5"/>
  <c r="J20" i="5"/>
  <c r="F20" i="5"/>
  <c r="K19" i="5"/>
  <c r="G19" i="5"/>
  <c r="L18" i="5"/>
  <c r="H18" i="5"/>
  <c r="M17" i="5"/>
  <c r="I17" i="5"/>
  <c r="E17" i="5"/>
  <c r="J16" i="5"/>
  <c r="F16" i="5"/>
  <c r="K15" i="5"/>
  <c r="G15" i="5"/>
  <c r="N15" i="5" s="1"/>
  <c r="L14" i="5"/>
  <c r="H14" i="5"/>
  <c r="M13" i="5"/>
  <c r="I13" i="5"/>
  <c r="E13" i="5"/>
  <c r="F12" i="5"/>
  <c r="K11" i="5"/>
  <c r="G11" i="5"/>
  <c r="L10" i="5"/>
  <c r="H10" i="5"/>
  <c r="M9" i="5"/>
  <c r="I9" i="5"/>
  <c r="E9" i="5"/>
  <c r="J8" i="5"/>
  <c r="F8" i="5"/>
  <c r="K7" i="5"/>
  <c r="G7" i="5"/>
  <c r="N7" i="5" s="1"/>
  <c r="L6" i="5"/>
  <c r="H6" i="5"/>
  <c r="M5" i="5"/>
  <c r="N12" i="5"/>
  <c r="E4" i="5"/>
  <c r="G4" i="5"/>
  <c r="G21" i="5" s="1"/>
  <c r="I4" i="5"/>
  <c r="K4" i="5"/>
  <c r="K21" i="5" s="1"/>
  <c r="M4" i="5"/>
  <c r="F4" i="5"/>
  <c r="F21" i="5" s="1"/>
  <c r="H4" i="5"/>
  <c r="J4" i="5"/>
  <c r="J21" i="5" s="1"/>
  <c r="L4" i="5"/>
  <c r="D4" i="5"/>
  <c r="N9" i="5" l="1"/>
  <c r="N17" i="5"/>
  <c r="N18" i="5"/>
  <c r="N14" i="5"/>
  <c r="N10" i="5"/>
  <c r="N6" i="5"/>
  <c r="L21" i="5"/>
  <c r="H21" i="5"/>
  <c r="M21" i="5"/>
  <c r="I21" i="5"/>
  <c r="E21" i="5"/>
  <c r="N5" i="5"/>
  <c r="N13" i="5"/>
  <c r="N20" i="5"/>
  <c r="N16" i="5"/>
  <c r="N8" i="5"/>
  <c r="D21" i="5"/>
  <c r="N4" i="5"/>
  <c r="N21" i="5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" i="4"/>
  <c r="P8" i="5" l="1"/>
  <c r="H3" i="4" a="1"/>
  <c r="H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5E92C-F923-466B-8B3B-EB816646CE58}" keepAlive="1" name="ThisWorkbookDataModel" description="Modello di dati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5456F79-2F8E-4372-B7B8-A45AEDCFDF31}" name="WorksheetConnection_My trades!$C$2:$F$202" type="102" refreshedVersion="7" minRefreshableVersion="5">
    <extLst>
      <ext xmlns:x15="http://schemas.microsoft.com/office/spreadsheetml/2010/11/main" uri="{DE250136-89BD-433C-8126-D09CA5730AF9}">
        <x15:connection id="Intervallo" autoDelete="1">
          <x15:rangePr sourceName="_xlcn.WorksheetConnection_MytradesC2F20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<sst xmlns="http://schemas.openxmlformats.org/spreadsheetml/2006/main" count="1277" uniqueCount="265">
  <si>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</si>
  <si>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</si>
  <si>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</si>
  <si>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</si>
  <si>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</si>
  <si>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</si>
  <si>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</si>
  <si>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</si>
  <si>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</si>
  <si>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</si>
  <si>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</si>
  <si>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</si>
  <si>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</si>
  <si>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</si>
  <si>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</si>
  <si>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</si>
  <si>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</si>
  <si>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</si>
  <si>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</si>
  <si>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</si>
  <si>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</si>
  <si>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</si>
  <si>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</si>
  <si>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</si>
  <si>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</si>
  <si>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</si>
  <si>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</si>
  <si>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</si>
  <si>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</si>
  <si>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</si>
  <si>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</si>
  <si>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</si>
  <si>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</si>
  <si>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</si>
  <si>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</si>
  <si>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</si>
  <si>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</si>
  <si>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</si>
  <si>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</si>
  <si>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</si>
  <si>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</si>
  <si>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</si>
  <si>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</si>
  <si>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</si>
  <si>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</si>
  <si>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</si>
  <si>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</si>
  <si>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</si>
  <si>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</si>
  <si>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</si>
  <si>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</si>
  <si>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</si>
  <si>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</si>
  <si>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</si>
  <si>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</si>
  <si>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</si>
  <si>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</si>
  <si>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</si>
  <si>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</si>
  <si>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</si>
  <si>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</si>
  <si>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</si>
  <si>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</si>
  <si>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</si>
  <si>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</si>
  <si>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</si>
  <si>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</si>
  <si>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</si>
  <si>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</si>
  <si>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</si>
  <si>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</si>
  <si>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</si>
  <si>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</si>
  <si>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</si>
  <si>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</si>
  <si>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</si>
  <si>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</si>
  <si>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</si>
  <si>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</si>
  <si>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</si>
  <si>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</si>
  <si>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</si>
  <si>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</si>
  <si>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</si>
  <si>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</si>
  <si>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</si>
  <si>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</si>
  <si>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</si>
  <si>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</si>
  <si>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</si>
  <si>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</si>
  <si>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</si>
  <si>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</si>
  <si>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</si>
  <si>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</si>
  <si>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</si>
  <si>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</si>
  <si>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</si>
  <si>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</si>
  <si>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</si>
  <si>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</si>
  <si>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</si>
  <si>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</si>
  <si>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</si>
  <si>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</si>
  <si>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</si>
  <si>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</si>
  <si>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</si>
  <si>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</si>
  <si>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</si>
  <si>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</si>
  <si>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</si>
  <si>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</si>
  <si>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</si>
  <si>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</si>
  <si>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</si>
  <si>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</si>
  <si>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</si>
  <si>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</si>
  <si>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</si>
  <si>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</si>
  <si>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</si>
  <si>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</si>
  <si>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</si>
  <si>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</si>
  <si>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</si>
  <si>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</si>
  <si>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</si>
  <si>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</si>
  <si>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</si>
  <si>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</si>
  <si>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</si>
  <si>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</si>
  <si>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</si>
  <si>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</si>
  <si>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</si>
  <si>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</si>
  <si>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</si>
  <si>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</si>
  <si>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</si>
  <si>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</si>
  <si>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</si>
  <si>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</si>
  <si>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</si>
  <si>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</si>
  <si>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</si>
  <si>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</si>
  <si>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</si>
  <si>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</si>
  <si>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</si>
  <si>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</si>
  <si>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</si>
  <si>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</si>
  <si>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</si>
  <si>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</si>
  <si>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</si>
  <si>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</si>
  <si>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</si>
  <si>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</si>
  <si>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</si>
  <si>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</si>
  <si>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</si>
  <si>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</si>
  <si>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</si>
  <si>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</si>
  <si>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</si>
  <si>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</si>
  <si>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</si>
  <si>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</si>
  <si>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</si>
  <si>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</si>
  <si>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</si>
  <si>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</si>
  <si>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</si>
  <si>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</si>
  <si>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</si>
  <si>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</si>
  <si>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</si>
  <si>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</si>
  <si>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</si>
  <si>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</si>
  <si>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</si>
  <si>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</si>
  <si>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</si>
  <si>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</si>
  <si>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</si>
  <si>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</si>
  <si>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</si>
  <si>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</si>
  <si>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</si>
  <si>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</si>
  <si>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</si>
  <si>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</si>
  <si>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</si>
  <si>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</si>
  <si>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</si>
  <si>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</si>
  <si>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</si>
  <si>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</si>
  <si>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</si>
  <si>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</si>
  <si>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</si>
  <si>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</si>
  <si>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</si>
  <si>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</si>
  <si>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</si>
  <si>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</si>
  <si>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</si>
  <si>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</si>
  <si>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</si>
  <si>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</si>
  <si>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</si>
  <si>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</si>
  <si>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</si>
  <si>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</si>
  <si>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</si>
  <si>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</si>
  <si>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</si>
  <si>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</si>
  <si>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</si>
  <si>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</si>
  <si>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</si>
  <si>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</si>
  <si>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</si>
  <si>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</si>
  <si>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</si>
  <si>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</si>
  <si>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</si>
  <si>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</si>
  <si>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</si>
  <si>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</si>
  <si>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</si>
  <si>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</si>
  <si>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</si>
  <si>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</si>
  <si>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</si>
  <si>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</si>
  <si>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</si>
  <si>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</si>
  <si>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</si>
  <si>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</si>
  <si>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</si>
  <si>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</si>
  <si>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</si>
  <si>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</si>
  <si>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</si>
  <si>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Mandatory to pay taxes</t>
  </si>
  <si>
    <t>Totale complessivo</t>
  </si>
  <si>
    <t>TradeID</t>
  </si>
  <si>
    <t>Duration</t>
  </si>
  <si>
    <t>Profit</t>
  </si>
  <si>
    <t>Number of trades</t>
  </si>
  <si>
    <t>TOT</t>
  </si>
  <si>
    <t>Intervals considered</t>
  </si>
  <si>
    <t>Duration Frequency</t>
  </si>
  <si>
    <t xml:space="preserve"> Duration Frequency</t>
  </si>
  <si>
    <t>Il grafico mostra quante azioni sono rimaste in possesso del nostro soggetto (Bob) in un determinato intervallo di tempo (unità di misura: giorni).                                                            La variabile Duration Frequency assume una distribuzione normale? NO                          Possiamo notare già dal grafico che NON è presente la tipica forma campanulare, inoltre calcolando media, moda e mediana possiamo notare che queste, infatti, NON coincidono.</t>
  </si>
  <si>
    <t>mode=</t>
  </si>
  <si>
    <t>mean =</t>
  </si>
  <si>
    <t>median=</t>
  </si>
  <si>
    <r>
      <t>The graph shows how many shares remained in the possession of our subject (Bob) in a given period of time (unit of measurement: days).                                                                         Does the Frequency Duration variable take a normal distribution?</t>
    </r>
    <r>
      <rPr>
        <b/>
        <sz val="10"/>
        <color rgb="FF000000"/>
        <rFont val="Arial"/>
        <family val="2"/>
        <scheme val="minor"/>
      </rPr>
      <t xml:space="preserve"> NO  </t>
    </r>
    <r>
      <rPr>
        <sz val="10"/>
        <color rgb="FF000000"/>
        <rFont val="Arial"/>
        <family val="2"/>
        <scheme val="minor"/>
      </rPr>
      <t xml:space="preserve">                                    We can already see from the graph that there is </t>
    </r>
    <r>
      <rPr>
        <b/>
        <sz val="10"/>
        <color rgb="FF000000"/>
        <rFont val="Arial"/>
        <family val="2"/>
        <scheme val="minor"/>
      </rPr>
      <t>NOT</t>
    </r>
    <r>
      <rPr>
        <sz val="10"/>
        <color rgb="FF000000"/>
        <rFont val="Arial"/>
        <family val="2"/>
        <scheme val="minor"/>
      </rPr>
      <t xml:space="preserve"> the typical </t>
    </r>
    <r>
      <rPr>
        <b/>
        <sz val="10"/>
        <color rgb="FF000000"/>
        <rFont val="Arial"/>
        <family val="2"/>
        <scheme val="minor"/>
      </rPr>
      <t>bell shape</t>
    </r>
    <r>
      <rPr>
        <sz val="10"/>
        <color rgb="FF000000"/>
        <rFont val="Arial"/>
        <family val="2"/>
        <scheme val="minor"/>
      </rPr>
      <t xml:space="preserve">, also, by calculating the </t>
    </r>
    <r>
      <rPr>
        <b/>
        <sz val="10"/>
        <color rgb="FF000000"/>
        <rFont val="Arial"/>
        <family val="2"/>
        <scheme val="minor"/>
      </rPr>
      <t>mean, mode and median</t>
    </r>
    <r>
      <rPr>
        <sz val="10"/>
        <color rgb="FF000000"/>
        <rFont val="Arial"/>
        <family val="2"/>
        <scheme val="minor"/>
      </rPr>
      <t xml:space="preserve"> we can see that these, in fact,</t>
    </r>
    <r>
      <rPr>
        <b/>
        <sz val="10"/>
        <color rgb="FF000000"/>
        <rFont val="Arial"/>
        <family val="2"/>
        <scheme val="minor"/>
      </rPr>
      <t xml:space="preserve"> do NOT coincide.</t>
    </r>
  </si>
  <si>
    <r>
      <t xml:space="preserve">The probability that by extracting a TradeID it is from the </t>
    </r>
    <r>
      <rPr>
        <b/>
        <sz val="10"/>
        <color rgb="FF000000"/>
        <rFont val="Arial"/>
        <family val="2"/>
        <scheme val="minor"/>
      </rPr>
      <t>United Kingdom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C00000"/>
        <rFont val="Arial"/>
        <family val="2"/>
        <scheme val="minor"/>
      </rPr>
      <t>&amp;</t>
    </r>
    <r>
      <rPr>
        <sz val="10"/>
        <color rgb="FF000000"/>
        <rFont val="Arial"/>
        <family val="2"/>
        <scheme val="minor"/>
      </rPr>
      <t xml:space="preserve"> has been purchased </t>
    </r>
    <r>
      <rPr>
        <b/>
        <sz val="10"/>
        <color rgb="FF000000"/>
        <rFont val="Arial"/>
        <family val="2"/>
        <scheme val="minor"/>
      </rPr>
      <t>7 times</t>
    </r>
    <r>
      <rPr>
        <sz val="10"/>
        <color rgb="FF000000"/>
        <rFont val="Arial"/>
        <family val="2"/>
        <scheme val="minor"/>
      </rPr>
      <t xml:space="preserve"> is:                 P( X</t>
    </r>
    <r>
      <rPr>
        <vertAlign val="subscript"/>
        <sz val="11"/>
        <color rgb="FF000000"/>
        <rFont val="Arial"/>
        <family val="2"/>
        <scheme val="minor"/>
      </rPr>
      <t>u.k</t>
    </r>
    <r>
      <rPr>
        <sz val="10"/>
        <color rgb="FF000000"/>
        <rFont val="Arial"/>
        <family val="2"/>
        <scheme val="minor"/>
      </rPr>
      <t>.∪ Y</t>
    </r>
    <r>
      <rPr>
        <vertAlign val="subscript"/>
        <sz val="10"/>
        <color rgb="FF000000"/>
        <rFont val="Arial"/>
        <family val="2"/>
        <scheme val="minor"/>
      </rPr>
      <t>7</t>
    </r>
    <r>
      <rPr>
        <sz val="10"/>
        <color rgb="FF000000"/>
        <rFont val="Arial"/>
        <family val="2"/>
        <scheme val="minor"/>
      </rPr>
      <t xml:space="preserve"> ) = </t>
    </r>
  </si>
  <si>
    <r>
      <t xml:space="preserve">The probability that a TradeID extracted belongs to an </t>
    </r>
    <r>
      <rPr>
        <b/>
        <sz val="10"/>
        <color rgb="FF000000"/>
        <rFont val="Arial"/>
        <family val="2"/>
        <scheme val="minor"/>
      </rPr>
      <t>Asian state</t>
    </r>
    <r>
      <rPr>
        <sz val="10"/>
        <color rgb="FF000000"/>
        <rFont val="Arial"/>
        <family val="2"/>
        <scheme val="minor"/>
      </rPr>
      <t xml:space="preserve"> (let's consider a subset that contains these states:</t>
    </r>
    <r>
      <rPr>
        <b/>
        <sz val="10"/>
        <color rgb="FF000000"/>
        <rFont val="Arial"/>
        <family val="2"/>
        <scheme val="minor"/>
      </rPr>
      <t xml:space="preserve"> A</t>
    </r>
    <r>
      <rPr>
        <sz val="10"/>
        <color rgb="FF000000"/>
        <rFont val="Arial"/>
        <family val="2"/>
        <scheme val="minor"/>
      </rPr>
      <t xml:space="preserve"> ) </t>
    </r>
    <r>
      <rPr>
        <sz val="10"/>
        <color rgb="FFC00000"/>
        <rFont val="Arial"/>
        <family val="2"/>
        <scheme val="minor"/>
      </rPr>
      <t>&amp;</t>
    </r>
    <r>
      <rPr>
        <sz val="10"/>
        <color rgb="FF000000"/>
        <rFont val="Arial"/>
        <family val="2"/>
        <scheme val="minor"/>
      </rPr>
      <t xml:space="preserve"> is </t>
    </r>
    <r>
      <rPr>
        <b/>
        <sz val="10"/>
        <color rgb="FF000000"/>
        <rFont val="Arial"/>
        <family val="2"/>
        <scheme val="minor"/>
      </rPr>
      <t>less than or equal to 8</t>
    </r>
    <r>
      <rPr>
        <sz val="10"/>
        <color rgb="FF000000"/>
        <rFont val="Arial"/>
        <family val="2"/>
        <scheme val="minor"/>
      </rPr>
      <t xml:space="preserve"> is:  P(A≤8)=</t>
    </r>
  </si>
  <si>
    <t>Num of trades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</si>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</sst>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;@"/>
    <numFmt numFmtId="166" formatCode="_-[$$-409]* #,##0.00000_ ;_-[$$-409]* \-#,##0.00000\ ;_-[$$-409]* &quot;-&quot;??_ ;_-@_ "/>
    <numFmt numFmtId="167" formatCode="0.0"/>
  </numFmts>
  <fonts count="29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2"/>
      <color rgb="FF000000"/>
      <name val="Comic Sans MS"/>
      <family val="4"/>
    </font>
    <font>
      <b/>
      <sz val="12"/>
      <color theme="1"/>
      <name val="Comic Sans MS"/>
      <family val="4"/>
    </font>
    <font>
      <b/>
      <sz val="12"/>
      <name val="Comic Sans MS"/>
      <family val="4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4"/>
      <color rgb="FF000000"/>
      <name val="Calibri"/>
      <family val="2"/>
    </font>
    <font>
      <sz val="10"/>
      <color theme="2" tint="-0.1499984740745262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rgb="FF000000"/>
      <name val="Arial"/>
      <family val="2"/>
    </font>
    <font>
      <sz val="10"/>
      <color theme="0" tint="-0.34998626667073579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Calibri"/>
      <family val="2"/>
    </font>
    <font>
      <vertAlign val="subscript"/>
      <sz val="10"/>
      <color rgb="FF000000"/>
      <name val="Arial"/>
      <family val="2"/>
      <scheme val="minor"/>
    </font>
    <font>
      <vertAlign val="subscript"/>
      <sz val="11"/>
      <color rgb="FF000000"/>
      <name val="Arial"/>
      <family val="2"/>
      <scheme val="minor"/>
    </font>
    <font>
      <sz val="10"/>
      <color rgb="FFC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indexed="64"/>
      </patternFill>
    </fill>
    <fill>
      <patternFill patternType="mediumGray">
        <fgColor theme="4" tint="-0.24994659260841701"/>
        <bgColor theme="4" tint="0.39994506668294322"/>
      </patternFill>
    </fill>
    <fill>
      <patternFill patternType="solid">
        <fgColor theme="9" tint="0.59999389629810485"/>
        <bgColor indexed="64"/>
      </patternFill>
    </fill>
    <fill>
      <patternFill patternType="gray125">
        <fgColor theme="4" tint="-0.24994659260841701"/>
        <bgColor theme="9" tint="0.59999389629810485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Grid">
        <fgColor theme="2" tint="-4.9989318521683403E-2"/>
        <bgColor theme="7" tint="0.39997558519241921"/>
      </patternFill>
    </fill>
    <fill>
      <patternFill patternType="solid">
        <fgColor theme="7" tint="0.39997558519241921"/>
        <bgColor indexed="64"/>
      </patternFill>
    </fill>
    <fill>
      <patternFill patternType="lightGrid">
        <fgColor theme="0" tint="-4.9989318521683403E-2"/>
        <bgColor theme="7" tint="0.39991454817346722"/>
      </patternFill>
    </fill>
    <fill>
      <patternFill patternType="lightGrid">
        <fgColor theme="0" tint="-4.9989318521683403E-2"/>
        <bgColor theme="7" tint="0.39994506668294322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medium">
        <color theme="4" tint="0.39991454817346722"/>
      </left>
      <right style="thin">
        <color theme="4" tint="0.39994506668294322"/>
      </right>
      <top style="medium">
        <color theme="4" tint="0.39991454817346722"/>
      </top>
      <bottom style="medium">
        <color theme="4" tint="0.399914548173467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4" tint="0.39991454817346722"/>
      </left>
      <right/>
      <top style="medium">
        <color theme="4" tint="0.39991454817346722"/>
      </top>
      <bottom style="medium">
        <color theme="4" tint="0.39991454817346722"/>
      </bottom>
      <diagonal/>
    </border>
    <border>
      <left/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indexed="64"/>
      </left>
      <right style="medium">
        <color theme="9" tint="-0.24994659260841701"/>
      </right>
      <top style="medium">
        <color indexed="64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indexed="64"/>
      </top>
      <bottom style="medium">
        <color theme="9" tint="-0.24994659260841701"/>
      </bottom>
      <diagonal/>
    </border>
    <border>
      <left style="medium">
        <color indexed="64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11" fontId="6" fillId="2" borderId="0" xfId="0" applyNumberFormat="1" applyFont="1" applyFill="1" applyAlignment="1">
      <alignment horizontal="left" wrapText="1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6" fillId="3" borderId="0" xfId="0" applyFont="1" applyFill="1" applyAlignment="1">
      <alignment wrapText="1"/>
    </xf>
    <xf numFmtId="0" fontId="9" fillId="0" borderId="0" xfId="0" applyFont="1" applyAlignment="1">
      <alignment horizontal="right"/>
    </xf>
    <xf numFmtId="0" fontId="0" fillId="4" borderId="0" xfId="0" applyFill="1"/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11" fontId="6" fillId="2" borderId="1" xfId="0" applyNumberFormat="1" applyFont="1" applyFill="1" applyBorder="1" applyAlignment="1">
      <alignment horizontal="center" vertical="top" wrapText="1"/>
    </xf>
    <xf numFmtId="0" fontId="11" fillId="0" borderId="0" xfId="0" applyFont="1"/>
    <xf numFmtId="165" fontId="0" fillId="0" borderId="0" xfId="0" applyNumberFormat="1"/>
    <xf numFmtId="165" fontId="3" fillId="0" borderId="3" xfId="0" applyNumberFormat="1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0" fontId="12" fillId="5" borderId="2" xfId="0" applyFont="1" applyFill="1" applyBorder="1" applyAlignment="1">
      <alignment horizontal="center" vertical="top"/>
    </xf>
    <xf numFmtId="0" fontId="13" fillId="5" borderId="2" xfId="0" applyFont="1" applyFill="1" applyBorder="1" applyAlignment="1">
      <alignment horizontal="center" vertical="top"/>
    </xf>
    <xf numFmtId="0" fontId="14" fillId="5" borderId="2" xfId="0" applyFont="1" applyFill="1" applyBorder="1" applyAlignment="1">
      <alignment horizontal="center" vertical="top"/>
    </xf>
    <xf numFmtId="165" fontId="12" fillId="5" borderId="2" xfId="0" applyNumberFormat="1" applyFont="1" applyFill="1" applyBorder="1" applyAlignment="1">
      <alignment horizontal="center" vertical="top"/>
    </xf>
    <xf numFmtId="0" fontId="15" fillId="0" borderId="3" xfId="0" applyNumberFormat="1" applyFont="1" applyBorder="1" applyAlignment="1">
      <alignment horizontal="center"/>
    </xf>
    <xf numFmtId="0" fontId="13" fillId="5" borderId="2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 wrapText="1"/>
    </xf>
    <xf numFmtId="0" fontId="18" fillId="0" borderId="0" xfId="0" applyFont="1"/>
    <xf numFmtId="0" fontId="0" fillId="0" borderId="1" xfId="0" applyBorder="1" applyAlignment="1">
      <alignment horizontal="center" vertical="top"/>
    </xf>
    <xf numFmtId="166" fontId="5" fillId="0" borderId="3" xfId="0" applyNumberFormat="1" applyFont="1" applyBorder="1" applyAlignment="1">
      <alignment horizontal="center" vertical="top"/>
    </xf>
    <xf numFmtId="0" fontId="19" fillId="4" borderId="0" xfId="0" applyFont="1" applyFill="1"/>
    <xf numFmtId="0" fontId="20" fillId="4" borderId="0" xfId="0" applyFont="1" applyFill="1"/>
    <xf numFmtId="0" fontId="21" fillId="4" borderId="7" xfId="0" applyFont="1" applyFill="1" applyBorder="1" applyAlignment="1">
      <alignment horizontal="center" vertical="top"/>
    </xf>
    <xf numFmtId="0" fontId="0" fillId="4" borderId="7" xfId="0" applyFill="1" applyBorder="1"/>
    <xf numFmtId="0" fontId="21" fillId="4" borderId="8" xfId="0" applyFont="1" applyFill="1" applyBorder="1" applyAlignment="1">
      <alignment horizontal="center" vertical="top"/>
    </xf>
    <xf numFmtId="0" fontId="17" fillId="7" borderId="9" xfId="0" applyFont="1" applyFill="1" applyBorder="1" applyAlignment="1">
      <alignment vertical="center"/>
    </xf>
    <xf numFmtId="0" fontId="22" fillId="4" borderId="8" xfId="0" applyFont="1" applyFill="1" applyBorder="1"/>
    <xf numFmtId="0" fontId="0" fillId="0" borderId="3" xfId="0" applyBorder="1" applyAlignment="1">
      <alignment horizontal="center" vertical="top"/>
    </xf>
    <xf numFmtId="0" fontId="23" fillId="0" borderId="0" xfId="0" applyFont="1" applyAlignment="1">
      <alignment horizontal="center" vertical="top"/>
    </xf>
    <xf numFmtId="0" fontId="23" fillId="0" borderId="0" xfId="0" applyFont="1"/>
    <xf numFmtId="0" fontId="16" fillId="0" borderId="0" xfId="0" applyFont="1"/>
    <xf numFmtId="0" fontId="24" fillId="0" borderId="2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top"/>
    </xf>
    <xf numFmtId="0" fontId="25" fillId="8" borderId="23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7" fillId="8" borderId="1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top"/>
    </xf>
    <xf numFmtId="0" fontId="17" fillId="11" borderId="23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top"/>
    </xf>
    <xf numFmtId="9" fontId="0" fillId="4" borderId="0" xfId="1" applyFont="1" applyFill="1" applyAlignment="1">
      <alignment horizontal="center"/>
    </xf>
    <xf numFmtId="0" fontId="0" fillId="0" borderId="0" xfId="0" applyBorder="1"/>
    <xf numFmtId="0" fontId="0" fillId="6" borderId="25" xfId="0" applyFill="1" applyBorder="1" applyAlignment="1"/>
    <xf numFmtId="0" fontId="0" fillId="6" borderId="0" xfId="0" applyFill="1" applyBorder="1" applyAlignment="1"/>
    <xf numFmtId="0" fontId="0" fillId="6" borderId="21" xfId="0" applyFill="1" applyBorder="1" applyAlignment="1"/>
    <xf numFmtId="0" fontId="0" fillId="6" borderId="26" xfId="0" applyFill="1" applyBorder="1" applyAlignment="1"/>
    <xf numFmtId="0" fontId="0" fillId="6" borderId="27" xfId="0" applyFill="1" applyBorder="1" applyAlignment="1">
      <alignment horizontal="left" vertical="center" indent="1"/>
    </xf>
    <xf numFmtId="0" fontId="16" fillId="6" borderId="30" xfId="0" applyFont="1" applyFill="1" applyBorder="1" applyAlignment="1">
      <alignment horizontal="right"/>
    </xf>
    <xf numFmtId="167" fontId="0" fillId="6" borderId="27" xfId="0" applyNumberFormat="1" applyFill="1" applyBorder="1" applyAlignment="1">
      <alignment horizontal="left" vertical="center" indent="1"/>
    </xf>
    <xf numFmtId="0" fontId="17" fillId="7" borderId="13" xfId="0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left" vertical="center" wrapText="1"/>
    </xf>
    <xf numFmtId="0" fontId="16" fillId="6" borderId="22" xfId="0" applyFont="1" applyFill="1" applyBorder="1" applyAlignment="1">
      <alignment horizontal="left" vertical="center" wrapText="1"/>
    </xf>
    <xf numFmtId="0" fontId="16" fillId="6" borderId="0" xfId="0" applyFont="1" applyFill="1" applyBorder="1" applyAlignment="1">
      <alignment horizontal="left" vertical="center" wrapText="1"/>
    </xf>
    <xf numFmtId="0" fontId="16" fillId="6" borderId="5" xfId="0" applyFont="1" applyFill="1" applyBorder="1" applyAlignment="1">
      <alignment horizontal="left" vertical="center" wrapText="1"/>
    </xf>
    <xf numFmtId="0" fontId="16" fillId="6" borderId="26" xfId="0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left" vertical="center" wrapText="1"/>
    </xf>
    <xf numFmtId="0" fontId="16" fillId="6" borderId="28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 vertical="center" textRotation="90"/>
    </xf>
    <xf numFmtId="0" fontId="14" fillId="5" borderId="15" xfId="0" applyFont="1" applyFill="1" applyBorder="1" applyAlignment="1">
      <alignment horizontal="center" vertical="center" textRotation="90"/>
    </xf>
    <xf numFmtId="0" fontId="14" fillId="5" borderId="16" xfId="0" applyFont="1" applyFill="1" applyBorder="1" applyAlignment="1">
      <alignment horizontal="center" vertical="center" textRotation="90"/>
    </xf>
    <xf numFmtId="0" fontId="16" fillId="10" borderId="20" xfId="0" applyFont="1" applyFill="1" applyBorder="1" applyAlignment="1">
      <alignment horizontal="center" vertical="center" wrapText="1"/>
    </xf>
    <xf numFmtId="0" fontId="16" fillId="10" borderId="22" xfId="0" applyFont="1" applyFill="1" applyBorder="1" applyAlignment="1">
      <alignment horizontal="center"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top"/>
    </xf>
    <xf numFmtId="0" fontId="0" fillId="10" borderId="5" xfId="0" applyFill="1" applyBorder="1" applyAlignment="1">
      <alignment horizontal="center" vertical="top"/>
    </xf>
    <xf numFmtId="0" fontId="0" fillId="10" borderId="21" xfId="0" applyFill="1" applyBorder="1" applyAlignment="1">
      <alignment horizontal="center" vertical="top"/>
    </xf>
    <xf numFmtId="0" fontId="0" fillId="10" borderId="24" xfId="0" applyFill="1" applyBorder="1" applyAlignment="1">
      <alignment horizontal="center" vertical="top"/>
    </xf>
    <xf numFmtId="0" fontId="14" fillId="0" borderId="20" xfId="0" applyFont="1" applyFill="1" applyBorder="1" applyAlignment="1">
      <alignment horizontal="center" vertical="top"/>
    </xf>
    <xf numFmtId="0" fontId="14" fillId="0" borderId="22" xfId="0" applyFont="1" applyFill="1" applyBorder="1" applyAlignment="1">
      <alignment horizontal="center" vertical="top"/>
    </xf>
    <xf numFmtId="0" fontId="14" fillId="0" borderId="21" xfId="0" applyFont="1" applyFill="1" applyBorder="1" applyAlignment="1">
      <alignment horizontal="center" vertical="top"/>
    </xf>
    <xf numFmtId="0" fontId="14" fillId="0" borderId="24" xfId="0" applyFont="1" applyFill="1" applyBorder="1" applyAlignment="1">
      <alignment horizontal="center" vertical="top"/>
    </xf>
    <xf numFmtId="0" fontId="12" fillId="5" borderId="18" xfId="0" applyFont="1" applyFill="1" applyBorder="1" applyAlignment="1">
      <alignment horizontal="center" vertical="top"/>
    </xf>
    <xf numFmtId="0" fontId="12" fillId="5" borderId="19" xfId="0" applyFont="1" applyFill="1" applyBorder="1" applyAlignment="1">
      <alignment horizontal="center" vertical="top"/>
    </xf>
    <xf numFmtId="0" fontId="12" fillId="5" borderId="4" xfId="0" applyFont="1" applyFill="1" applyBorder="1" applyAlignment="1">
      <alignment horizontal="center" vertical="top"/>
    </xf>
    <xf numFmtId="0" fontId="16" fillId="12" borderId="20" xfId="0" applyFont="1" applyFill="1" applyBorder="1" applyAlignment="1">
      <alignment horizontal="center" vertical="center" wrapText="1"/>
    </xf>
    <xf numFmtId="0" fontId="16" fillId="12" borderId="25" xfId="0" applyFont="1" applyFill="1" applyBorder="1" applyAlignment="1">
      <alignment horizontal="center" vertical="center" wrapText="1"/>
    </xf>
    <xf numFmtId="0" fontId="16" fillId="12" borderId="22" xfId="0" applyFont="1" applyFill="1" applyBorder="1" applyAlignment="1">
      <alignment horizontal="center" vertical="center" wrapText="1"/>
    </xf>
    <xf numFmtId="0" fontId="16" fillId="12" borderId="17" xfId="0" applyFont="1" applyFill="1" applyBorder="1" applyAlignment="1">
      <alignment horizontal="center" vertical="center" wrapText="1"/>
    </xf>
    <xf numFmtId="0" fontId="16" fillId="12" borderId="0" xfId="0" applyFont="1" applyFill="1" applyBorder="1" applyAlignment="1">
      <alignment horizontal="center" vertical="center" wrapText="1"/>
    </xf>
    <xf numFmtId="0" fontId="16" fillId="12" borderId="5" xfId="0" applyFont="1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top"/>
    </xf>
    <xf numFmtId="0" fontId="0" fillId="12" borderId="0" xfId="0" applyFill="1" applyBorder="1" applyAlignment="1">
      <alignment horizontal="center" vertical="top"/>
    </xf>
    <xf numFmtId="0" fontId="0" fillId="12" borderId="5" xfId="0" applyFill="1" applyBorder="1" applyAlignment="1">
      <alignment horizontal="center" vertical="top"/>
    </xf>
    <xf numFmtId="0" fontId="0" fillId="12" borderId="21" xfId="0" applyFill="1" applyBorder="1" applyAlignment="1">
      <alignment horizontal="center" vertical="top"/>
    </xf>
    <xf numFmtId="0" fontId="0" fillId="12" borderId="26" xfId="0" applyFill="1" applyBorder="1" applyAlignment="1">
      <alignment horizontal="center" vertical="top"/>
    </xf>
    <xf numFmtId="0" fontId="0" fillId="12" borderId="24" xfId="0" applyFill="1" applyBorder="1" applyAlignment="1">
      <alignment horizontal="center" vertical="top"/>
    </xf>
    <xf numFmtId="0" fontId="25" fillId="13" borderId="12" xfId="0" applyFont="1" applyFill="1" applyBorder="1" applyAlignment="1">
      <alignment horizontal="center" vertical="center"/>
    </xf>
    <xf numFmtId="0" fontId="25" fillId="13" borderId="23" xfId="0" applyFont="1" applyFill="1" applyBorder="1" applyAlignment="1">
      <alignment horizontal="center" vertical="center"/>
    </xf>
    <xf numFmtId="0" fontId="17" fillId="14" borderId="2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5" fillId="15" borderId="3" xfId="0" applyNumberFormat="1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712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sz val="12"/>
        <color theme="1"/>
        <name val="Comic Sans MS"/>
        <family val="4"/>
        <scheme val="none"/>
      </font>
      <fill>
        <patternFill patternType="mediumGray">
          <fgColor theme="4" tint="-0.24994659260841701"/>
          <bgColor theme="4" tint="0.39994506668294322"/>
        </patternFill>
      </fill>
      <alignment wrapText="1"/>
    </dxf>
    <dxf>
      <font>
        <b/>
        <sz val="12"/>
        <color theme="1"/>
        <name val="Comic Sans MS"/>
        <family val="4"/>
        <scheme val="none"/>
      </font>
      <fill>
        <patternFill patternType="mediumGray">
          <fgColor theme="4" tint="-0.24994659260841701"/>
          <bgColor theme="4" tint="0.39994506668294322"/>
        </patternFill>
      </fill>
      <alignment wrapText="1"/>
    </dxf>
    <dxf>
      <font>
        <b/>
        <sz val="12"/>
        <color theme="1"/>
        <name val="Comic Sans MS"/>
        <family val="4"/>
        <scheme val="none"/>
      </font>
      <fill>
        <patternFill patternType="mediumGray">
          <fgColor theme="4" tint="-0.24994659260841701"/>
          <bgColor theme="4" tint="0.39994506668294322"/>
        </patternFill>
      </fill>
      <alignment wrapText="1"/>
    </dxf>
    <dxf>
      <font>
        <b/>
        <sz val="12"/>
        <color theme="1"/>
        <name val="Comic Sans MS"/>
        <family val="4"/>
        <scheme val="none"/>
      </font>
      <fill>
        <patternFill patternType="mediumGray">
          <fgColor theme="4" tint="-0.24994659260841701"/>
          <bgColor theme="4" tint="0.39994506668294322"/>
        </patternFill>
      </fill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/>
    </dxf>
    <dxf>
      <alignment vertical="center"/>
    </dxf>
    <dxf>
      <alignment vertic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0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center"/>
    </dxf>
    <dxf>
      <alignment vertical="top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1F2455"/>
      <color rgb="FFFE7A9D"/>
      <color rgb="FFF95983"/>
      <color rgb="FFFA6298"/>
      <color rgb="FFEF746B"/>
      <color rgb="FFE53F3F"/>
      <color rgb="FFEA473A"/>
      <color rgb="FFEC5D52"/>
      <color rgb="FFEB53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1F2455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u="none">
                <a:solidFill>
                  <a:srgbClr val="1F2455"/>
                </a:solidFill>
              </a:rPr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1F2455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92D050"/>
              </a:solidFill>
            </a:ln>
            <a:effectLst/>
            <a:sp3d>
              <a:contourClr>
                <a:srgbClr val="92D050"/>
              </a:contourClr>
            </a:sp3d>
          </c:spPr>
          <c:invertIfNegative val="0"/>
          <c:dLbls>
            <c:dLbl>
              <c:idx val="0"/>
              <c:layout>
                <c:manualLayout>
                  <c:x val="-2.05761316872428E-3"/>
                  <c:y val="9.3567251461988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FE5-4164-BA9A-730AD203A5B4}"/>
                </c:ext>
              </c:extLst>
            </c:dLbl>
            <c:dLbl>
              <c:idx val="1"/>
              <c:layout>
                <c:manualLayout>
                  <c:x val="-3.7722472320059236E-17"/>
                  <c:y val="9.3567251461988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E5-4164-BA9A-730AD203A5B4}"/>
                </c:ext>
              </c:extLst>
            </c:dLbl>
            <c:dLbl>
              <c:idx val="2"/>
              <c:layout>
                <c:manualLayout>
                  <c:x val="0"/>
                  <c:y val="0.1013645224171539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E5-4164-BA9A-730AD203A5B4}"/>
                </c:ext>
              </c:extLst>
            </c:dLbl>
            <c:dLbl>
              <c:idx val="3"/>
              <c:layout>
                <c:manualLayout>
                  <c:x val="0"/>
                  <c:y val="8.18713450292397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E5-4164-BA9A-730AD203A5B4}"/>
                </c:ext>
              </c:extLst>
            </c:dLbl>
            <c:dLbl>
              <c:idx val="4"/>
              <c:layout>
                <c:manualLayout>
                  <c:x val="0"/>
                  <c:y val="9.3567251461988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E5-4164-BA9A-730AD203A5B4}"/>
                </c:ext>
              </c:extLst>
            </c:dLbl>
            <c:dLbl>
              <c:idx val="5"/>
              <c:layout>
                <c:manualLayout>
                  <c:x val="-7.5444944640118471E-17"/>
                  <c:y val="8.18713450292396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E5-4164-BA9A-730AD203A5B4}"/>
                </c:ext>
              </c:extLst>
            </c:dLbl>
            <c:dLbl>
              <c:idx val="6"/>
              <c:layout>
                <c:manualLayout>
                  <c:x val="2.05761316872428E-3"/>
                  <c:y val="9.3567251461988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E5-4164-BA9A-730AD203A5B4}"/>
                </c:ext>
              </c:extLst>
            </c:dLbl>
            <c:dLbl>
              <c:idx val="7"/>
              <c:layout>
                <c:manualLayout>
                  <c:x val="-2.0576131687244309E-3"/>
                  <c:y val="9.35672514619882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E5-4164-BA9A-730AD203A5B4}"/>
                </c:ext>
              </c:extLst>
            </c:dLbl>
            <c:dLbl>
              <c:idx val="8"/>
              <c:layout>
                <c:manualLayout>
                  <c:x val="-1.5088988928023694E-16"/>
                  <c:y val="7.79727095516569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E5-4164-BA9A-730AD203A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 insights'!$G$3:$G$11</c:f>
              <c:strCache>
                <c:ptCount val="9"/>
                <c:pt idx="0">
                  <c:v>[ 0 - 100 ]</c:v>
                </c:pt>
                <c:pt idx="1">
                  <c:v>[ 100 - 200 ]</c:v>
                </c:pt>
                <c:pt idx="2">
                  <c:v>[ 200 - 300 ]</c:v>
                </c:pt>
                <c:pt idx="3">
                  <c:v>[ 300 - 400 ]</c:v>
                </c:pt>
                <c:pt idx="4">
                  <c:v>[ 400 - 500 ]</c:v>
                </c:pt>
                <c:pt idx="5">
                  <c:v>[ 500 - 600 ]</c:v>
                </c:pt>
                <c:pt idx="6">
                  <c:v>[ 600 - 700 ]</c:v>
                </c:pt>
                <c:pt idx="7">
                  <c:v>[ 700 - 800 ]</c:v>
                </c:pt>
                <c:pt idx="8">
                  <c:v>[ 800 - 900 ]</c:v>
                </c:pt>
              </c:strCache>
            </c:strRef>
          </c:cat>
          <c:val>
            <c:numRef>
              <c:f>'Profit insights'!$H$3:$H$11</c:f>
              <c:numCache>
                <c:formatCode>General</c:formatCode>
                <c:ptCount val="9"/>
                <c:pt idx="0">
                  <c:v>11</c:v>
                </c:pt>
                <c:pt idx="1">
                  <c:v>21</c:v>
                </c:pt>
                <c:pt idx="2">
                  <c:v>28</c:v>
                </c:pt>
                <c:pt idx="3">
                  <c:v>25</c:v>
                </c:pt>
                <c:pt idx="4">
                  <c:v>30</c:v>
                </c:pt>
                <c:pt idx="5">
                  <c:v>23</c:v>
                </c:pt>
                <c:pt idx="6">
                  <c:v>25</c:v>
                </c:pt>
                <c:pt idx="7">
                  <c:v>30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5-4164-BA9A-730AD203A5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gapDepth val="0"/>
        <c:shape val="box"/>
        <c:axId val="415521344"/>
        <c:axId val="415520928"/>
        <c:axId val="0"/>
      </c:bar3DChart>
      <c:catAx>
        <c:axId val="41552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</a:t>
                </a:r>
                <a:r>
                  <a:rPr lang="it-IT" sz="1000" b="0" i="0" u="none" strike="noStrike" baseline="0"/>
                  <a:t>Time intervals (days)</a:t>
                </a:r>
                <a:endParaRPr lang="it-IT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9641327241502222"/>
              <c:y val="0.90967229973446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glow rad="63500">
              <a:schemeClr val="accent2">
                <a:satMod val="175000"/>
                <a:alpha val="40000"/>
              </a:schemeClr>
            </a:glow>
          </a:effectLst>
        </c:spPr>
        <c:txPr>
          <a:bodyPr rot="-1320000" spcFirstLastPara="1" vertOverflow="ellipsis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it-IT"/>
          </a:p>
        </c:txPr>
        <c:crossAx val="415520928"/>
        <c:crosses val="autoZero"/>
        <c:auto val="1"/>
        <c:lblAlgn val="ctr"/>
        <c:lblOffset val="100"/>
        <c:noMultiLvlLbl val="0"/>
      </c:catAx>
      <c:valAx>
        <c:axId val="4155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chemeClr val="tx1">
                        <a:lumMod val="85000"/>
                        <a:lumOff val="15000"/>
                      </a:schemeClr>
                    </a:solidFill>
                  </a:rPr>
                  <a:t> </a:t>
                </a:r>
                <a:r>
                  <a:rPr lang="it-IT" sz="1000" b="0" i="0" u="none" strike="noStrike" baseline="0"/>
                  <a:t>Quantity of shares</a:t>
                </a:r>
                <a:endParaRPr lang="it-IT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7891944844922552E-2"/>
              <c:y val="0.28273119368850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it-IT"/>
          </a:p>
        </c:txPr>
        <c:crossAx val="41552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1</xdr:row>
      <xdr:rowOff>224790</xdr:rowOff>
    </xdr:from>
    <xdr:to>
      <xdr:col>17</xdr:col>
      <xdr:colOff>533400</xdr:colOff>
      <xdr:row>20</xdr:row>
      <xdr:rowOff>60960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3ABF2E3-7B64-4368-B392-056AB53FF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enovo" refreshedDate="45299.513635185183" backgroundQuery="1" createdVersion="7" refreshedVersion="7" minRefreshableVersion="3" recordCount="0" supportSubquery="1" supportAdvancedDrill="1" xr:uid="{4E869074-CD24-4FCE-A822-CD5843E49939}">
  <cacheSource type="external" connectionId="1"/>
  <cacheFields count="3">
    <cacheField name="[Intervallo].[Region].[Region]" caption="Region" numFmtId="0" hierarchy="1" level="1">
      <sharedItems count="17">
        <s v="Australia"/>
        <s v="Brazil"/>
        <s v="Canada"/>
        <s v="China"/>
        <s v="Europe"/>
        <s v="Germany"/>
        <s v="Hong Kong"/>
        <s v="India"/>
        <s v="Iran"/>
        <s v="Japan"/>
        <s v="Saudi Arabia"/>
        <s v="South Africa"/>
        <s v="South Korea"/>
        <s v="Switzerland"/>
        <s v="Taiwan"/>
        <s v="United Kingdom"/>
        <s v="United States"/>
      </sharedItems>
    </cacheField>
    <cacheField name="[Measures].[Somma di Quantity]" caption="Somma di Quantity" numFmtId="0" hierarchy="6" level="32767"/>
    <cacheField name="[Intervallo].[Stock exchange].[Stock exchange]" caption="Stock exchange" numFmtId="0" level="1">
      <sharedItems count="21">
        <s v="Australian Securities Exchange"/>
        <s v="B3 Brasil Bolsa Balcão"/>
        <s v="Toronto Stock Exchange"/>
        <s v="Shanghai Stock Exchange"/>
        <s v="Shenzhen Stock Exchange"/>
        <s v="Euronext"/>
        <s v="Nasdaq Nordic and Baltic Exchanges"/>
        <s v="Deutsche Börse AG"/>
        <s v="Hong Kong Stock Exchange"/>
        <s v="Bombay Stock Exchange"/>
        <s v="National Stock Exchange"/>
        <s v="Tehran Stock Exchange"/>
        <s v="Japan Exchange Group"/>
        <s v="Saudi Stock Exchange (Tadawul)"/>
        <s v="Johannesburg Stock Exchange"/>
        <s v="Korea Exchange"/>
        <s v="SIX Swiss Exchange"/>
        <s v="Taiwan Stock Exchange"/>
        <s v="London Stock Exchange"/>
        <s v="Nasdaq"/>
        <s v="New York Stock Exchange"/>
      </sharedItems>
    </cacheField>
  </cacheFields>
  <cacheHierarchies count="8">
    <cacheHierarchy uniqueName="[Intervallo].[Stock exchange]" caption="Stock exchange" attribute="1" defaultMemberUniqueName="[Intervallo].[Stock exchange].[All]" allUniqueName="[Intervallo].[Stock exchange].[All]" dimensionUniqueName="[Intervallo]" displayFolder="" count="2" memberValueDatatype="130" unbalanced="0">
      <fieldsUsage count="2">
        <fieldUsage x="-1"/>
        <fieldUsage x="2"/>
      </fieldsUsage>
    </cacheHierarchy>
    <cacheHierarchy uniqueName="[Intervallo].[Region]" caption="Region" attribute="1" defaultMemberUniqueName="[Intervallo].[Region].[All]" allUniqueName="[Intervallo].[Region].[All]" dimensionUniqueName="[Intervallo]" displayFolder="" count="2" memberValueDatatype="130" unbalanced="0">
      <fieldsUsage count="2">
        <fieldUsage x="-1"/>
        <fieldUsage x="0"/>
      </fieldsUsage>
    </cacheHierarchy>
    <cacheHierarchy uniqueName="[Intervallo].[Date added]" caption="Date added" attribute="1" time="1" defaultMemberUniqueName="[Intervallo].[Date added].[All]" allUniqueName="[Intervallo].[Date added].[All]" dimensionUniqueName="[Intervallo]" displayFolder="" count="0" memberValueDatatype="7" unbalanced="0"/>
    <cacheHierarchy uniqueName="[Intervallo].[Quantity]" caption="Quantity" attribute="1" defaultMemberUniqueName="[Intervallo].[Quantity].[All]" allUniqueName="[Intervallo].[Quantity].[All]" dimensionUniqueName="[Intervallo]" displayFolder="" count="0" memberValueDatatype="20" unbalanced="0"/>
    <cacheHierarchy uniqueName="[Measures].[__XL_Count Intervallo]" caption="__XL_Count Intervallo" measure="1" displayFolder="" measureGroup="Intervallo" count="0" hidden="1"/>
    <cacheHierarchy uniqueName="[Measures].[__No measures defined]" caption="__No measures defined" measure="1" displayFolder="" count="0" hidden="1"/>
    <cacheHierarchy uniqueName="[Measures].[Somma di Quantity]" caption="Somma di Quantity" measure="1" displayFolder="" measureGroup="Intervallo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eggio di Stock exchange]" caption="Conteggio di Stock exchange" measure="1" displayFolder="" measureGroup="Intervallo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name="Intervallo" uniqueName="[Intervallo]" caption="Intervallo"/>
    <dimension measure="1" name="Measures" uniqueName="[Measures]" caption="Measures"/>
  </dimensions>
  <measureGroups count="1">
    <measureGroup name="Intervallo" caption="Intervallo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60E56-9194-432B-A454-9ADF3A2794DD}" name="Tabella pivot9" cacheId="281" applyNumberFormats="0" applyBorderFormats="0" applyFontFormats="0" applyPatternFormats="0" applyAlignmentFormats="0" applyWidthHeightFormats="1" dataCaption="Valori" updatedVersion="7" minRefreshableVersion="3" useAutoFormatting="1" subtotalHiddenItems="1" itemPrintTitles="1" createdVersion="7" indent="0" outline="1" outlineData="1" multipleFieldFilters="0" rowHeaderCaption="Region">
  <location ref="B2:D41" firstHeaderRow="1" firstDataRow="1" firstDataCol="2"/>
  <pivotFields count="3">
    <pivotField axis="axisRow" compact="0" allDrilled="1" showAll="0" dataSourceSort="1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ubtotalTop="0" showAll="0" defaultSubtotal="0"/>
    <pivotField axis="axisRow" compact="0" allDrilled="1" subtotalTop="0" showAll="0" hideNewItems="1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39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 r="1">
      <x v="4"/>
    </i>
    <i>
      <x v="4"/>
    </i>
    <i r="1">
      <x v="5"/>
    </i>
    <i r="1">
      <x v="6"/>
    </i>
    <i>
      <x v="5"/>
    </i>
    <i r="1">
      <x v="7"/>
    </i>
    <i>
      <x v="6"/>
    </i>
    <i r="1">
      <x v="8"/>
    </i>
    <i>
      <x v="7"/>
    </i>
    <i r="1">
      <x v="9"/>
    </i>
    <i r="1">
      <x v="10"/>
    </i>
    <i>
      <x v="8"/>
    </i>
    <i r="1">
      <x v="11"/>
    </i>
    <i>
      <x v="9"/>
    </i>
    <i r="1">
      <x v="12"/>
    </i>
    <i>
      <x v="10"/>
    </i>
    <i r="1">
      <x v="13"/>
    </i>
    <i>
      <x v="11"/>
    </i>
    <i r="1">
      <x v="14"/>
    </i>
    <i>
      <x v="12"/>
    </i>
    <i r="1">
      <x v="15"/>
    </i>
    <i>
      <x v="13"/>
    </i>
    <i r="1">
      <x v="16"/>
    </i>
    <i>
      <x v="14"/>
    </i>
    <i r="1">
      <x v="17"/>
    </i>
    <i>
      <x v="15"/>
    </i>
    <i r="1">
      <x v="18"/>
    </i>
    <i>
      <x v="16"/>
    </i>
    <i r="1">
      <x v="19"/>
    </i>
    <i r="1">
      <x v="20"/>
    </i>
    <i t="grand">
      <x/>
    </i>
  </rowItems>
  <colItems count="1">
    <i/>
  </colItems>
  <dataFields count="1">
    <dataField name="Num of trades" fld="1" baseField="0" baseItem="0"/>
  </dataFields>
  <formats count="97">
    <format dxfId="697">
      <pivotArea type="all" dataOnly="0" outline="0" fieldPosition="0"/>
    </format>
    <format dxfId="696">
      <pivotArea outline="0" collapsedLevelsAreSubtotals="1" fieldPosition="0"/>
    </format>
    <format dxfId="695">
      <pivotArea field="0" type="button" dataOnly="0" labelOnly="1" outline="0" axis="axisRow" fieldPosition="0"/>
    </format>
    <format dxfId="694">
      <pivotArea field="2" type="button" dataOnly="0" labelOnly="1" outline="0" axis="axisRow" fieldPosition="1"/>
    </format>
    <format dxfId="693">
      <pivotArea dataOnly="0" labelOnly="1" outline="0" fieldPosition="0">
        <references count="1">
          <reference field="0" count="0"/>
        </references>
      </pivotArea>
    </format>
    <format dxfId="692">
      <pivotArea dataOnly="0" labelOnly="1" grandRow="1" outline="0" fieldPosition="0"/>
    </format>
    <format dxfId="691">
      <pivotArea dataOnly="0" labelOnly="1" outline="0" fieldPosition="0">
        <references count="2">
          <reference field="0" count="1" selected="0">
            <x v="0"/>
          </reference>
          <reference field="2" count="1">
            <x v="0"/>
          </reference>
        </references>
      </pivotArea>
    </format>
    <format dxfId="690">
      <pivotArea dataOnly="0" labelOnly="1" outline="0" fieldPosition="0">
        <references count="2">
          <reference field="0" count="1" selected="0">
            <x v="1"/>
          </reference>
          <reference field="2" count="1">
            <x v="1"/>
          </reference>
        </references>
      </pivotArea>
    </format>
    <format dxfId="689">
      <pivotArea dataOnly="0" labelOnly="1" outline="0" fieldPosition="0">
        <references count="2">
          <reference field="0" count="1" selected="0">
            <x v="2"/>
          </reference>
          <reference field="2" count="1">
            <x v="2"/>
          </reference>
        </references>
      </pivotArea>
    </format>
    <format dxfId="688">
      <pivotArea dataOnly="0" labelOnly="1" outline="0" fieldPosition="0">
        <references count="2">
          <reference field="0" count="1" selected="0">
            <x v="3"/>
          </reference>
          <reference field="2" count="2">
            <x v="3"/>
            <x v="4"/>
          </reference>
        </references>
      </pivotArea>
    </format>
    <format dxfId="687">
      <pivotArea dataOnly="0" labelOnly="1" outline="0" fieldPosition="0">
        <references count="2">
          <reference field="0" count="1" selected="0">
            <x v="4"/>
          </reference>
          <reference field="2" count="2">
            <x v="5"/>
            <x v="6"/>
          </reference>
        </references>
      </pivotArea>
    </format>
    <format dxfId="686">
      <pivotArea dataOnly="0" labelOnly="1" outline="0" fieldPosition="0">
        <references count="2">
          <reference field="0" count="1" selected="0">
            <x v="5"/>
          </reference>
          <reference field="2" count="1">
            <x v="7"/>
          </reference>
        </references>
      </pivotArea>
    </format>
    <format dxfId="685">
      <pivotArea dataOnly="0" labelOnly="1" outline="0" fieldPosition="0">
        <references count="2">
          <reference field="0" count="1" selected="0">
            <x v="6"/>
          </reference>
          <reference field="2" count="1">
            <x v="8"/>
          </reference>
        </references>
      </pivotArea>
    </format>
    <format dxfId="684">
      <pivotArea dataOnly="0" labelOnly="1" outline="0" fieldPosition="0">
        <references count="2">
          <reference field="0" count="1" selected="0">
            <x v="7"/>
          </reference>
          <reference field="2" count="2">
            <x v="9"/>
            <x v="10"/>
          </reference>
        </references>
      </pivotArea>
    </format>
    <format dxfId="683">
      <pivotArea dataOnly="0" labelOnly="1" outline="0" fieldPosition="0">
        <references count="2">
          <reference field="0" count="1" selected="0">
            <x v="8"/>
          </reference>
          <reference field="2" count="1">
            <x v="11"/>
          </reference>
        </references>
      </pivotArea>
    </format>
    <format dxfId="682">
      <pivotArea dataOnly="0" labelOnly="1" outline="0" fieldPosition="0">
        <references count="2">
          <reference field="0" count="1" selected="0">
            <x v="9"/>
          </reference>
          <reference field="2" count="1">
            <x v="12"/>
          </reference>
        </references>
      </pivotArea>
    </format>
    <format dxfId="681">
      <pivotArea dataOnly="0" labelOnly="1" outline="0" fieldPosition="0">
        <references count="2">
          <reference field="0" count="1" selected="0">
            <x v="10"/>
          </reference>
          <reference field="2" count="1">
            <x v="13"/>
          </reference>
        </references>
      </pivotArea>
    </format>
    <format dxfId="680">
      <pivotArea dataOnly="0" labelOnly="1" outline="0" fieldPosition="0">
        <references count="2">
          <reference field="0" count="1" selected="0">
            <x v="11"/>
          </reference>
          <reference field="2" count="1">
            <x v="14"/>
          </reference>
        </references>
      </pivotArea>
    </format>
    <format dxfId="679">
      <pivotArea dataOnly="0" labelOnly="1" outline="0" fieldPosition="0">
        <references count="2">
          <reference field="0" count="1" selected="0">
            <x v="12"/>
          </reference>
          <reference field="2" count="1">
            <x v="15"/>
          </reference>
        </references>
      </pivotArea>
    </format>
    <format dxfId="678">
      <pivotArea dataOnly="0" labelOnly="1" outline="0" fieldPosition="0">
        <references count="2">
          <reference field="0" count="1" selected="0">
            <x v="13"/>
          </reference>
          <reference field="2" count="1">
            <x v="16"/>
          </reference>
        </references>
      </pivotArea>
    </format>
    <format dxfId="677">
      <pivotArea dataOnly="0" labelOnly="1" outline="0" fieldPosition="0">
        <references count="2">
          <reference field="0" count="1" selected="0">
            <x v="14"/>
          </reference>
          <reference field="2" count="1">
            <x v="17"/>
          </reference>
        </references>
      </pivotArea>
    </format>
    <format dxfId="676">
      <pivotArea dataOnly="0" labelOnly="1" outline="0" fieldPosition="0">
        <references count="2">
          <reference field="0" count="1" selected="0">
            <x v="15"/>
          </reference>
          <reference field="2" count="1">
            <x v="18"/>
          </reference>
        </references>
      </pivotArea>
    </format>
    <format dxfId="675">
      <pivotArea dataOnly="0" labelOnly="1" outline="0" fieldPosition="0">
        <references count="2">
          <reference field="0" count="1" selected="0">
            <x v="16"/>
          </reference>
          <reference field="2" count="2">
            <x v="19"/>
            <x v="20"/>
          </reference>
        </references>
      </pivotArea>
    </format>
    <format dxfId="674">
      <pivotArea dataOnly="0" labelOnly="1" outline="0" axis="axisValues" fieldPosition="0"/>
    </format>
    <format dxfId="671">
      <pivotArea type="all" dataOnly="0" outline="0" fieldPosition="0"/>
    </format>
    <format dxfId="646">
      <pivotArea outline="0" collapsedLevelsAreSubtotals="1" fieldPosition="0"/>
    </format>
    <format dxfId="645">
      <pivotArea field="0" type="button" dataOnly="0" labelOnly="1" outline="0" axis="axisRow" fieldPosition="0"/>
    </format>
    <format dxfId="644">
      <pivotArea field="2" type="button" dataOnly="0" labelOnly="1" outline="0" axis="axisRow" fieldPosition="1"/>
    </format>
    <format dxfId="643">
      <pivotArea dataOnly="0" labelOnly="1" outline="0" fieldPosition="0">
        <references count="1">
          <reference field="0" count="0"/>
        </references>
      </pivotArea>
    </format>
    <format dxfId="642">
      <pivotArea dataOnly="0" labelOnly="1" grandRow="1" outline="0" fieldPosition="0"/>
    </format>
    <format dxfId="641">
      <pivotArea dataOnly="0" labelOnly="1" outline="0" fieldPosition="0">
        <references count="2">
          <reference field="0" count="1" selected="0">
            <x v="0"/>
          </reference>
          <reference field="2" count="1">
            <x v="0"/>
          </reference>
        </references>
      </pivotArea>
    </format>
    <format dxfId="640">
      <pivotArea dataOnly="0" labelOnly="1" outline="0" fieldPosition="0">
        <references count="2">
          <reference field="0" count="1" selected="0">
            <x v="1"/>
          </reference>
          <reference field="2" count="1">
            <x v="1"/>
          </reference>
        </references>
      </pivotArea>
    </format>
    <format dxfId="639">
      <pivotArea dataOnly="0" labelOnly="1" outline="0" fieldPosition="0">
        <references count="2">
          <reference field="0" count="1" selected="0">
            <x v="2"/>
          </reference>
          <reference field="2" count="1">
            <x v="2"/>
          </reference>
        </references>
      </pivotArea>
    </format>
    <format dxfId="638">
      <pivotArea dataOnly="0" labelOnly="1" outline="0" fieldPosition="0">
        <references count="2">
          <reference field="0" count="1" selected="0">
            <x v="3"/>
          </reference>
          <reference field="2" count="2">
            <x v="3"/>
            <x v="4"/>
          </reference>
        </references>
      </pivotArea>
    </format>
    <format dxfId="637">
      <pivotArea dataOnly="0" labelOnly="1" outline="0" fieldPosition="0">
        <references count="2">
          <reference field="0" count="1" selected="0">
            <x v="4"/>
          </reference>
          <reference field="2" count="2">
            <x v="5"/>
            <x v="6"/>
          </reference>
        </references>
      </pivotArea>
    </format>
    <format dxfId="636">
      <pivotArea dataOnly="0" labelOnly="1" outline="0" fieldPosition="0">
        <references count="2">
          <reference field="0" count="1" selected="0">
            <x v="5"/>
          </reference>
          <reference field="2" count="1">
            <x v="7"/>
          </reference>
        </references>
      </pivotArea>
    </format>
    <format dxfId="635">
      <pivotArea dataOnly="0" labelOnly="1" outline="0" fieldPosition="0">
        <references count="2">
          <reference field="0" count="1" selected="0">
            <x v="6"/>
          </reference>
          <reference field="2" count="1">
            <x v="8"/>
          </reference>
        </references>
      </pivotArea>
    </format>
    <format dxfId="634">
      <pivotArea dataOnly="0" labelOnly="1" outline="0" fieldPosition="0">
        <references count="2">
          <reference field="0" count="1" selected="0">
            <x v="7"/>
          </reference>
          <reference field="2" count="2">
            <x v="9"/>
            <x v="10"/>
          </reference>
        </references>
      </pivotArea>
    </format>
    <format dxfId="633">
      <pivotArea dataOnly="0" labelOnly="1" outline="0" fieldPosition="0">
        <references count="2">
          <reference field="0" count="1" selected="0">
            <x v="8"/>
          </reference>
          <reference field="2" count="1">
            <x v="11"/>
          </reference>
        </references>
      </pivotArea>
    </format>
    <format dxfId="632">
      <pivotArea dataOnly="0" labelOnly="1" outline="0" fieldPosition="0">
        <references count="2">
          <reference field="0" count="1" selected="0">
            <x v="9"/>
          </reference>
          <reference field="2" count="1">
            <x v="12"/>
          </reference>
        </references>
      </pivotArea>
    </format>
    <format dxfId="631">
      <pivotArea dataOnly="0" labelOnly="1" outline="0" fieldPosition="0">
        <references count="2">
          <reference field="0" count="1" selected="0">
            <x v="10"/>
          </reference>
          <reference field="2" count="1">
            <x v="13"/>
          </reference>
        </references>
      </pivotArea>
    </format>
    <format dxfId="630">
      <pivotArea dataOnly="0" labelOnly="1" outline="0" fieldPosition="0">
        <references count="2">
          <reference field="0" count="1" selected="0">
            <x v="11"/>
          </reference>
          <reference field="2" count="1">
            <x v="14"/>
          </reference>
        </references>
      </pivotArea>
    </format>
    <format dxfId="629">
      <pivotArea dataOnly="0" labelOnly="1" outline="0" fieldPosition="0">
        <references count="2">
          <reference field="0" count="1" selected="0">
            <x v="12"/>
          </reference>
          <reference field="2" count="1">
            <x v="15"/>
          </reference>
        </references>
      </pivotArea>
    </format>
    <format dxfId="628">
      <pivotArea dataOnly="0" labelOnly="1" outline="0" fieldPosition="0">
        <references count="2">
          <reference field="0" count="1" selected="0">
            <x v="13"/>
          </reference>
          <reference field="2" count="1">
            <x v="16"/>
          </reference>
        </references>
      </pivotArea>
    </format>
    <format dxfId="627">
      <pivotArea dataOnly="0" labelOnly="1" outline="0" fieldPosition="0">
        <references count="2">
          <reference field="0" count="1" selected="0">
            <x v="14"/>
          </reference>
          <reference field="2" count="1">
            <x v="17"/>
          </reference>
        </references>
      </pivotArea>
    </format>
    <format dxfId="626">
      <pivotArea dataOnly="0" labelOnly="1" outline="0" fieldPosition="0">
        <references count="2">
          <reference field="0" count="1" selected="0">
            <x v="15"/>
          </reference>
          <reference field="2" count="1">
            <x v="18"/>
          </reference>
        </references>
      </pivotArea>
    </format>
    <format dxfId="625">
      <pivotArea dataOnly="0" labelOnly="1" outline="0" fieldPosition="0">
        <references count="2">
          <reference field="0" count="1" selected="0">
            <x v="16"/>
          </reference>
          <reference field="2" count="2">
            <x v="19"/>
            <x v="20"/>
          </reference>
        </references>
      </pivotArea>
    </format>
    <format dxfId="624">
      <pivotArea dataOnly="0" labelOnly="1" outline="0" axis="axisValues" fieldPosition="0"/>
    </format>
    <format dxfId="622">
      <pivotArea fieldPosition="0">
        <references count="2">
          <reference field="0" count="1" selected="0">
            <x v="0"/>
          </reference>
          <reference field="2" count="1">
            <x v="0"/>
          </reference>
        </references>
      </pivotArea>
    </format>
    <format dxfId="621">
      <pivotArea fieldPosition="0">
        <references count="2">
          <reference field="0" count="1" selected="0">
            <x v="1"/>
          </reference>
          <reference field="2" count="1">
            <x v="1"/>
          </reference>
        </references>
      </pivotArea>
    </format>
    <format dxfId="620">
      <pivotArea fieldPosition="0">
        <references count="2">
          <reference field="0" count="1" selected="0">
            <x v="2"/>
          </reference>
          <reference field="2" count="1">
            <x v="2"/>
          </reference>
        </references>
      </pivotArea>
    </format>
    <format dxfId="619">
      <pivotArea fieldPosition="0">
        <references count="2">
          <reference field="0" count="1" selected="0">
            <x v="3"/>
          </reference>
          <reference field="2" count="2">
            <x v="3"/>
            <x v="4"/>
          </reference>
        </references>
      </pivotArea>
    </format>
    <format dxfId="618">
      <pivotArea fieldPosition="0">
        <references count="2">
          <reference field="0" count="1" selected="0">
            <x v="4"/>
          </reference>
          <reference field="2" count="2">
            <x v="5"/>
            <x v="6"/>
          </reference>
        </references>
      </pivotArea>
    </format>
    <format dxfId="617">
      <pivotArea fieldPosition="0">
        <references count="2">
          <reference field="0" count="1" selected="0">
            <x v="5"/>
          </reference>
          <reference field="2" count="1">
            <x v="7"/>
          </reference>
        </references>
      </pivotArea>
    </format>
    <format dxfId="616">
      <pivotArea fieldPosition="0">
        <references count="2">
          <reference field="0" count="1" selected="0">
            <x v="6"/>
          </reference>
          <reference field="2" count="1">
            <x v="8"/>
          </reference>
        </references>
      </pivotArea>
    </format>
    <format dxfId="615">
      <pivotArea fieldPosition="0">
        <references count="2">
          <reference field="0" count="1" selected="0">
            <x v="7"/>
          </reference>
          <reference field="2" count="2">
            <x v="9"/>
            <x v="10"/>
          </reference>
        </references>
      </pivotArea>
    </format>
    <format dxfId="614">
      <pivotArea fieldPosition="0">
        <references count="2">
          <reference field="0" count="1" selected="0">
            <x v="8"/>
          </reference>
          <reference field="2" count="1">
            <x v="11"/>
          </reference>
        </references>
      </pivotArea>
    </format>
    <format dxfId="613">
      <pivotArea fieldPosition="0">
        <references count="2">
          <reference field="0" count="1" selected="0">
            <x v="9"/>
          </reference>
          <reference field="2" count="1">
            <x v="12"/>
          </reference>
        </references>
      </pivotArea>
    </format>
    <format dxfId="612">
      <pivotArea fieldPosition="0">
        <references count="2">
          <reference field="0" count="1" selected="0">
            <x v="10"/>
          </reference>
          <reference field="2" count="1">
            <x v="13"/>
          </reference>
        </references>
      </pivotArea>
    </format>
    <format dxfId="611">
      <pivotArea fieldPosition="0">
        <references count="2">
          <reference field="0" count="1" selected="0">
            <x v="11"/>
          </reference>
          <reference field="2" count="1">
            <x v="14"/>
          </reference>
        </references>
      </pivotArea>
    </format>
    <format dxfId="610">
      <pivotArea fieldPosition="0">
        <references count="2">
          <reference field="0" count="1" selected="0">
            <x v="12"/>
          </reference>
          <reference field="2" count="1">
            <x v="15"/>
          </reference>
        </references>
      </pivotArea>
    </format>
    <format dxfId="609">
      <pivotArea fieldPosition="0">
        <references count="2">
          <reference field="0" count="1" selected="0">
            <x v="13"/>
          </reference>
          <reference field="2" count="1">
            <x v="16"/>
          </reference>
        </references>
      </pivotArea>
    </format>
    <format dxfId="608">
      <pivotArea fieldPosition="0">
        <references count="2">
          <reference field="0" count="1" selected="0">
            <x v="14"/>
          </reference>
          <reference field="2" count="1">
            <x v="17"/>
          </reference>
        </references>
      </pivotArea>
    </format>
    <format dxfId="607">
      <pivotArea fieldPosition="0">
        <references count="2">
          <reference field="0" count="1" selected="0">
            <x v="15"/>
          </reference>
          <reference field="2" count="1">
            <x v="18"/>
          </reference>
        </references>
      </pivotArea>
    </format>
    <format dxfId="606">
      <pivotArea fieldPosition="0">
        <references count="2">
          <reference field="0" count="1" selected="0">
            <x v="16"/>
          </reference>
          <reference field="2" count="2">
            <x v="19"/>
            <x v="20"/>
          </reference>
        </references>
      </pivotArea>
    </format>
    <format dxfId="605">
      <pivotArea type="all" dataOnly="0" outline="0" fieldPosition="0"/>
    </format>
    <format dxfId="604">
      <pivotArea outline="0" collapsedLevelsAreSubtotals="1" fieldPosition="0"/>
    </format>
    <format dxfId="603">
      <pivotArea field="2" type="button" dataOnly="0" labelOnly="1" outline="0" axis="axisRow" fieldPosition="1"/>
    </format>
    <format dxfId="602">
      <pivotArea dataOnly="0" labelOnly="1" outline="0" fieldPosition="0">
        <references count="1">
          <reference field="0" count="0"/>
        </references>
      </pivotArea>
    </format>
    <format dxfId="601">
      <pivotArea dataOnly="0" labelOnly="1" grandRow="1" outline="0" fieldPosition="0"/>
    </format>
    <format dxfId="600">
      <pivotArea dataOnly="0" labelOnly="1" outline="0" fieldPosition="0">
        <references count="2">
          <reference field="0" count="1" selected="0">
            <x v="0"/>
          </reference>
          <reference field="2" count="1">
            <x v="0"/>
          </reference>
        </references>
      </pivotArea>
    </format>
    <format dxfId="599">
      <pivotArea dataOnly="0" labelOnly="1" outline="0" fieldPosition="0">
        <references count="2">
          <reference field="0" count="1" selected="0">
            <x v="1"/>
          </reference>
          <reference field="2" count="1">
            <x v="1"/>
          </reference>
        </references>
      </pivotArea>
    </format>
    <format dxfId="598">
      <pivotArea dataOnly="0" labelOnly="1" outline="0" fieldPosition="0">
        <references count="2">
          <reference field="0" count="1" selected="0">
            <x v="2"/>
          </reference>
          <reference field="2" count="1">
            <x v="2"/>
          </reference>
        </references>
      </pivotArea>
    </format>
    <format dxfId="597">
      <pivotArea dataOnly="0" labelOnly="1" outline="0" fieldPosition="0">
        <references count="2">
          <reference field="0" count="1" selected="0">
            <x v="3"/>
          </reference>
          <reference field="2" count="2">
            <x v="3"/>
            <x v="4"/>
          </reference>
        </references>
      </pivotArea>
    </format>
    <format dxfId="596">
      <pivotArea dataOnly="0" labelOnly="1" outline="0" fieldPosition="0">
        <references count="2">
          <reference field="0" count="1" selected="0">
            <x v="4"/>
          </reference>
          <reference field="2" count="2">
            <x v="5"/>
            <x v="6"/>
          </reference>
        </references>
      </pivotArea>
    </format>
    <format dxfId="595">
      <pivotArea dataOnly="0" labelOnly="1" outline="0" fieldPosition="0">
        <references count="2">
          <reference field="0" count="1" selected="0">
            <x v="5"/>
          </reference>
          <reference field="2" count="1">
            <x v="7"/>
          </reference>
        </references>
      </pivotArea>
    </format>
    <format dxfId="594">
      <pivotArea dataOnly="0" labelOnly="1" outline="0" fieldPosition="0">
        <references count="2">
          <reference field="0" count="1" selected="0">
            <x v="6"/>
          </reference>
          <reference field="2" count="1">
            <x v="8"/>
          </reference>
        </references>
      </pivotArea>
    </format>
    <format dxfId="593">
      <pivotArea dataOnly="0" labelOnly="1" outline="0" fieldPosition="0">
        <references count="2">
          <reference field="0" count="1" selected="0">
            <x v="7"/>
          </reference>
          <reference field="2" count="2">
            <x v="9"/>
            <x v="10"/>
          </reference>
        </references>
      </pivotArea>
    </format>
    <format dxfId="592">
      <pivotArea dataOnly="0" labelOnly="1" outline="0" fieldPosition="0">
        <references count="2">
          <reference field="0" count="1" selected="0">
            <x v="8"/>
          </reference>
          <reference field="2" count="1">
            <x v="11"/>
          </reference>
        </references>
      </pivotArea>
    </format>
    <format dxfId="591">
      <pivotArea dataOnly="0" labelOnly="1" outline="0" fieldPosition="0">
        <references count="2">
          <reference field="0" count="1" selected="0">
            <x v="9"/>
          </reference>
          <reference field="2" count="1">
            <x v="12"/>
          </reference>
        </references>
      </pivotArea>
    </format>
    <format dxfId="590">
      <pivotArea dataOnly="0" labelOnly="1" outline="0" fieldPosition="0">
        <references count="2">
          <reference field="0" count="1" selected="0">
            <x v="10"/>
          </reference>
          <reference field="2" count="1">
            <x v="13"/>
          </reference>
        </references>
      </pivotArea>
    </format>
    <format dxfId="589">
      <pivotArea dataOnly="0" labelOnly="1" outline="0" fieldPosition="0">
        <references count="2">
          <reference field="0" count="1" selected="0">
            <x v="11"/>
          </reference>
          <reference field="2" count="1">
            <x v="14"/>
          </reference>
        </references>
      </pivotArea>
    </format>
    <format dxfId="588">
      <pivotArea dataOnly="0" labelOnly="1" outline="0" fieldPosition="0">
        <references count="2">
          <reference field="0" count="1" selected="0">
            <x v="12"/>
          </reference>
          <reference field="2" count="1">
            <x v="15"/>
          </reference>
        </references>
      </pivotArea>
    </format>
    <format dxfId="587">
      <pivotArea dataOnly="0" labelOnly="1" outline="0" fieldPosition="0">
        <references count="2">
          <reference field="0" count="1" selected="0">
            <x v="13"/>
          </reference>
          <reference field="2" count="1">
            <x v="16"/>
          </reference>
        </references>
      </pivotArea>
    </format>
    <format dxfId="586">
      <pivotArea dataOnly="0" labelOnly="1" outline="0" fieldPosition="0">
        <references count="2">
          <reference field="0" count="1" selected="0">
            <x v="14"/>
          </reference>
          <reference field="2" count="1">
            <x v="17"/>
          </reference>
        </references>
      </pivotArea>
    </format>
    <format dxfId="585">
      <pivotArea dataOnly="0" labelOnly="1" outline="0" fieldPosition="0">
        <references count="2">
          <reference field="0" count="1" selected="0">
            <x v="15"/>
          </reference>
          <reference field="2" count="1">
            <x v="18"/>
          </reference>
        </references>
      </pivotArea>
    </format>
    <format dxfId="584">
      <pivotArea dataOnly="0" labelOnly="1" outline="0" fieldPosition="0">
        <references count="2">
          <reference field="0" count="1" selected="0">
            <x v="16"/>
          </reference>
          <reference field="2" count="2">
            <x v="19"/>
            <x v="20"/>
          </reference>
        </references>
      </pivotArea>
    </format>
    <format dxfId="583">
      <pivotArea dataOnly="0" labelOnly="1" outline="0" axis="axisValues" fieldPosition="0"/>
    </format>
    <format dxfId="581">
      <pivotArea field="0" type="button" dataOnly="0" labelOnly="1" outline="0" axis="axisRow" fieldPosition="0"/>
    </format>
    <format dxfId="578">
      <pivotArea field="2" type="button" dataOnly="0" labelOnly="1" outline="0" axis="axisRow" fieldPosition="1"/>
    </format>
    <format dxfId="577">
      <pivotArea dataOnly="0" labelOnly="1" outline="0" axis="axisValues" fieldPosition="0"/>
    </format>
    <format dxfId="392">
      <pivotArea field="0" type="button" dataOnly="0" labelOnly="1" outline="0" axis="axisRow" fieldPosition="0"/>
    </format>
    <format dxfId="391">
      <pivotArea field="2" type="button" dataOnly="0" labelOnly="1" outline="0" axis="axisRow" fieldPosition="1"/>
    </format>
    <format dxfId="390">
      <pivotArea dataOnly="0" labelOnly="1" outline="0" axis="axisValues" fieldPosition="0"/>
    </format>
    <format dxfId="6">
      <pivotArea field="0" type="button" dataOnly="0" labelOnly="1" outline="0" axis="axisRow" fieldPosition="0"/>
    </format>
    <format dxfId="5">
      <pivotArea field="2" type="button" dataOnly="0" labelOnly="1" outline="0" axis="axisRow" fieldPosition="1"/>
    </format>
    <format dxfId="4">
      <pivotArea dataOnly="0" labelOnly="1" outline="0" axis="axisValues" fieldPosition="0"/>
    </format>
  </formats>
  <pivotHierarchies count="8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Num of trades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y trades!$C$2:$F$202">
        <x15:activeTabTopLevelEntity name="[Intervall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5" Type="http://schemas.openxmlformats.org/officeDocument/2006/relationships/hyperlink" Target="https://en.wikipedia.org/wiki/Shenzhen_Stock_Exchange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51" Type="http://schemas.openxmlformats.org/officeDocument/2006/relationships/hyperlink" Target="https://en.wikipedia.org/wiki/Bombay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Relationship Id="rId60" Type="http://schemas.openxmlformats.org/officeDocument/2006/relationships/hyperlink" Target="https://en.wikipedia.org/wiki/Tadawul" TargetMode="External"/><Relationship Id="rId81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0A90-ABC6-46A7-9634-A8F666D42573}">
  <sheetPr>
    <tabColor theme="5" tint="-0.499984740745262"/>
  </sheetPr>
  <dimension ref="B1:L202"/>
  <sheetViews>
    <sheetView tabSelected="1" workbookViewId="0"/>
  </sheetViews>
  <sheetFormatPr defaultRowHeight="13.2"/>
  <cols>
    <col min="1" max="1" width="0.88671875" customWidth="1"/>
    <col min="2" max="2" width="11.21875" bestFit="1" customWidth="1"/>
    <col min="3" max="3" width="29.109375" bestFit="1" customWidth="1"/>
    <col min="4" max="4" width="13.6640625" bestFit="1" customWidth="1"/>
    <col min="5" max="5" width="16" style="24" bestFit="1" customWidth="1"/>
    <col min="6" max="6" width="12.109375" bestFit="1" customWidth="1"/>
    <col min="7" max="7" width="12.77734375" bestFit="1" customWidth="1"/>
    <col min="8" max="8" width="13.109375" style="24" bestFit="1" customWidth="1"/>
    <col min="9" max="9" width="12.88671875" bestFit="1" customWidth="1"/>
  </cols>
  <sheetData>
    <row r="1" spans="2:12" ht="4.8" customHeight="1" thickBot="1"/>
    <row r="2" spans="2:12" ht="20.399999999999999" thickBot="1">
      <c r="B2" s="29" t="s">
        <v>248</v>
      </c>
      <c r="C2" s="27" t="s">
        <v>0</v>
      </c>
      <c r="D2" s="28" t="s">
        <v>1</v>
      </c>
      <c r="E2" s="30" t="s">
        <v>2</v>
      </c>
      <c r="F2" s="27" t="s">
        <v>3</v>
      </c>
      <c r="G2" s="27" t="s">
        <v>4</v>
      </c>
      <c r="H2" s="30" t="s">
        <v>5</v>
      </c>
      <c r="I2" s="27" t="s">
        <v>6</v>
      </c>
    </row>
    <row r="3" spans="2:12" ht="13.8">
      <c r="B3" s="14" t="s">
        <v>7</v>
      </c>
      <c r="C3" s="15" t="s">
        <v>8</v>
      </c>
      <c r="D3" s="16" t="s">
        <v>9</v>
      </c>
      <c r="E3" s="25">
        <v>44841</v>
      </c>
      <c r="F3" s="17">
        <v>7</v>
      </c>
      <c r="G3" s="17">
        <v>0.28318547112501802</v>
      </c>
      <c r="H3" s="25">
        <v>45092</v>
      </c>
      <c r="I3" s="17">
        <v>0.557129814707503</v>
      </c>
    </row>
    <row r="4" spans="2:12" ht="13.8">
      <c r="B4" s="18" t="s">
        <v>10</v>
      </c>
      <c r="C4" s="19" t="s">
        <v>11</v>
      </c>
      <c r="D4" s="20" t="s">
        <v>12</v>
      </c>
      <c r="E4" s="26">
        <v>44200</v>
      </c>
      <c r="F4" s="21">
        <v>2</v>
      </c>
      <c r="G4" s="21">
        <v>0.64142747007026002</v>
      </c>
      <c r="H4" s="26">
        <v>45039</v>
      </c>
      <c r="I4" s="21">
        <v>0.88983597888511301</v>
      </c>
    </row>
    <row r="5" spans="2:12" ht="13.2" customHeight="1">
      <c r="B5" s="18" t="s">
        <v>13</v>
      </c>
      <c r="C5" s="19" t="s">
        <v>14</v>
      </c>
      <c r="D5" s="20" t="s">
        <v>9</v>
      </c>
      <c r="E5" s="26">
        <v>44519</v>
      </c>
      <c r="F5" s="21">
        <v>6</v>
      </c>
      <c r="G5" s="21">
        <v>0.98092817996517101</v>
      </c>
      <c r="H5" s="26">
        <v>44968</v>
      </c>
      <c r="I5" s="21">
        <v>0.72256312699759195</v>
      </c>
      <c r="L5" s="13"/>
    </row>
    <row r="6" spans="2:12" ht="13.8">
      <c r="B6" s="18" t="s">
        <v>15</v>
      </c>
      <c r="C6" s="19" t="s">
        <v>16</v>
      </c>
      <c r="D6" s="20" t="s">
        <v>17</v>
      </c>
      <c r="E6" s="26">
        <v>44664</v>
      </c>
      <c r="F6" s="21">
        <v>1</v>
      </c>
      <c r="G6" s="21">
        <v>0.46027529609517198</v>
      </c>
      <c r="H6" s="26">
        <v>44971</v>
      </c>
      <c r="I6" s="21">
        <v>0.82793169583258497</v>
      </c>
      <c r="L6" s="13"/>
    </row>
    <row r="7" spans="2:12" ht="13.8">
      <c r="B7" s="18" t="s">
        <v>18</v>
      </c>
      <c r="C7" s="19" t="s">
        <v>8</v>
      </c>
      <c r="D7" s="20" t="s">
        <v>9</v>
      </c>
      <c r="E7" s="26">
        <v>44351</v>
      </c>
      <c r="F7" s="21">
        <v>9</v>
      </c>
      <c r="G7" s="21">
        <v>0.55179844990216698</v>
      </c>
      <c r="H7" s="26">
        <v>44977</v>
      </c>
      <c r="I7" s="21">
        <v>0.19789786446941801</v>
      </c>
      <c r="L7" s="13"/>
    </row>
    <row r="8" spans="2:12" ht="13.8">
      <c r="B8" s="18" t="s">
        <v>19</v>
      </c>
      <c r="C8" s="19" t="s">
        <v>20</v>
      </c>
      <c r="D8" s="20" t="s">
        <v>21</v>
      </c>
      <c r="E8" s="26">
        <v>44529</v>
      </c>
      <c r="F8" s="21">
        <v>1</v>
      </c>
      <c r="G8" s="21">
        <v>0.30386848867018701</v>
      </c>
      <c r="H8" s="26">
        <v>44969</v>
      </c>
      <c r="I8" s="21">
        <v>0.97814412656590199</v>
      </c>
      <c r="L8" s="13"/>
    </row>
    <row r="9" spans="2:12" ht="13.8">
      <c r="B9" s="18" t="s">
        <v>22</v>
      </c>
      <c r="C9" s="19" t="s">
        <v>23</v>
      </c>
      <c r="D9" s="20" t="s">
        <v>24</v>
      </c>
      <c r="E9" s="26">
        <v>44500</v>
      </c>
      <c r="F9" s="21">
        <v>3</v>
      </c>
      <c r="G9" s="21">
        <v>0.100945559071712</v>
      </c>
      <c r="H9" s="26">
        <v>44930</v>
      </c>
      <c r="I9" s="21">
        <v>0.407405377776074</v>
      </c>
      <c r="L9" s="13"/>
    </row>
    <row r="10" spans="2:12" ht="13.8">
      <c r="B10" s="18" t="s">
        <v>25</v>
      </c>
      <c r="C10" s="19" t="s">
        <v>26</v>
      </c>
      <c r="D10" s="20" t="s">
        <v>27</v>
      </c>
      <c r="E10" s="26">
        <v>44584</v>
      </c>
      <c r="F10" s="21">
        <v>4</v>
      </c>
      <c r="G10" s="21">
        <v>0.13652069785058399</v>
      </c>
      <c r="H10" s="26">
        <v>44991</v>
      </c>
      <c r="I10" s="21">
        <v>0.38969057106772598</v>
      </c>
      <c r="L10" s="13"/>
    </row>
    <row r="11" spans="2:12" ht="13.8">
      <c r="B11" s="18" t="s">
        <v>28</v>
      </c>
      <c r="C11" s="19" t="s">
        <v>29</v>
      </c>
      <c r="D11" s="20" t="s">
        <v>30</v>
      </c>
      <c r="E11" s="26">
        <v>44472</v>
      </c>
      <c r="F11" s="21">
        <v>10</v>
      </c>
      <c r="G11" s="21">
        <v>0.41670439236003598</v>
      </c>
      <c r="H11" s="26">
        <v>45045</v>
      </c>
      <c r="I11" s="21">
        <v>0.54934508287877304</v>
      </c>
      <c r="L11" s="13"/>
    </row>
    <row r="12" spans="2:12" ht="13.8">
      <c r="B12" s="18" t="s">
        <v>31</v>
      </c>
      <c r="C12" s="19" t="s">
        <v>20</v>
      </c>
      <c r="D12" s="20" t="s">
        <v>21</v>
      </c>
      <c r="E12" s="26">
        <v>44587</v>
      </c>
      <c r="F12" s="21">
        <v>6</v>
      </c>
      <c r="G12" s="21">
        <v>0.24316986891245501</v>
      </c>
      <c r="H12" s="26">
        <v>44987</v>
      </c>
      <c r="I12" s="21">
        <v>0.420232824731951</v>
      </c>
      <c r="L12" s="13"/>
    </row>
    <row r="13" spans="2:12" ht="13.8">
      <c r="B13" s="18" t="s">
        <v>32</v>
      </c>
      <c r="C13" s="19" t="s">
        <v>33</v>
      </c>
      <c r="D13" s="20" t="s">
        <v>34</v>
      </c>
      <c r="E13" s="26">
        <v>44407</v>
      </c>
      <c r="F13" s="21">
        <v>5</v>
      </c>
      <c r="G13" s="21">
        <v>0.80079383386161695</v>
      </c>
      <c r="H13" s="26">
        <v>44996</v>
      </c>
      <c r="I13" s="21">
        <v>0.89666229529100405</v>
      </c>
      <c r="L13" s="13"/>
    </row>
    <row r="14" spans="2:12" ht="13.8">
      <c r="B14" s="18" t="s">
        <v>35</v>
      </c>
      <c r="C14" s="19" t="s">
        <v>8</v>
      </c>
      <c r="D14" s="20" t="s">
        <v>9</v>
      </c>
      <c r="E14" s="26">
        <v>44543</v>
      </c>
      <c r="F14" s="21">
        <v>10</v>
      </c>
      <c r="G14" s="21">
        <v>0.638981266676107</v>
      </c>
      <c r="H14" s="26">
        <v>45031</v>
      </c>
      <c r="I14" s="21">
        <v>0.77496721699985804</v>
      </c>
      <c r="L14" s="13"/>
    </row>
    <row r="15" spans="2:12" ht="13.8">
      <c r="B15" s="18" t="s">
        <v>36</v>
      </c>
      <c r="C15" s="19" t="s">
        <v>8</v>
      </c>
      <c r="D15" s="20" t="s">
        <v>9</v>
      </c>
      <c r="E15" s="26">
        <v>44925</v>
      </c>
      <c r="F15" s="21">
        <v>8</v>
      </c>
      <c r="G15" s="21">
        <v>0.34625418958602699</v>
      </c>
      <c r="H15" s="26">
        <v>45034</v>
      </c>
      <c r="I15" s="21">
        <v>0.71065052633396197</v>
      </c>
      <c r="L15" s="13"/>
    </row>
    <row r="16" spans="2:12" ht="13.8">
      <c r="B16" s="18" t="s">
        <v>37</v>
      </c>
      <c r="C16" s="19" t="s">
        <v>38</v>
      </c>
      <c r="D16" s="20" t="s">
        <v>39</v>
      </c>
      <c r="E16" s="26">
        <v>44355</v>
      </c>
      <c r="F16" s="21">
        <v>6</v>
      </c>
      <c r="G16" s="21">
        <v>0.36584758654187899</v>
      </c>
      <c r="H16" s="26">
        <v>45023</v>
      </c>
      <c r="I16" s="21">
        <v>0.45311698845143</v>
      </c>
      <c r="L16" s="13"/>
    </row>
    <row r="17" spans="2:12" ht="13.8">
      <c r="B17" s="18" t="s">
        <v>40</v>
      </c>
      <c r="C17" s="19" t="s">
        <v>26</v>
      </c>
      <c r="D17" s="20" t="s">
        <v>27</v>
      </c>
      <c r="E17" s="26">
        <v>44710</v>
      </c>
      <c r="F17" s="21">
        <v>6</v>
      </c>
      <c r="G17" s="21">
        <v>0.379060395757914</v>
      </c>
      <c r="H17" s="26">
        <v>44977</v>
      </c>
      <c r="I17" s="21">
        <v>0.31616207722275602</v>
      </c>
      <c r="L17" s="13"/>
    </row>
    <row r="18" spans="2:12" ht="13.8">
      <c r="B18" s="18" t="s">
        <v>41</v>
      </c>
      <c r="C18" s="19" t="s">
        <v>42</v>
      </c>
      <c r="D18" s="20" t="s">
        <v>43</v>
      </c>
      <c r="E18" s="26">
        <v>44922</v>
      </c>
      <c r="F18" s="21">
        <v>8</v>
      </c>
      <c r="G18" s="21">
        <v>0.72895214290311094</v>
      </c>
      <c r="H18" s="26">
        <v>45000</v>
      </c>
      <c r="I18" s="21">
        <v>0.22418004410534101</v>
      </c>
      <c r="L18" s="13"/>
    </row>
    <row r="19" spans="2:12" ht="13.8">
      <c r="B19" s="18" t="s">
        <v>44</v>
      </c>
      <c r="C19" s="19" t="s">
        <v>45</v>
      </c>
      <c r="D19" s="20" t="s">
        <v>46</v>
      </c>
      <c r="E19" s="26">
        <v>44294</v>
      </c>
      <c r="F19" s="21">
        <v>5</v>
      </c>
      <c r="G19" s="21">
        <v>0.42202075102150899</v>
      </c>
      <c r="H19" s="26">
        <v>45056</v>
      </c>
      <c r="I19" s="21">
        <v>0.38793156543941099</v>
      </c>
      <c r="L19" s="13"/>
    </row>
    <row r="20" spans="2:12" ht="13.8">
      <c r="B20" s="18" t="s">
        <v>47</v>
      </c>
      <c r="C20" s="19" t="s">
        <v>48</v>
      </c>
      <c r="D20" s="20" t="s">
        <v>49</v>
      </c>
      <c r="E20" s="26">
        <v>44341</v>
      </c>
      <c r="F20" s="21">
        <v>4</v>
      </c>
      <c r="G20" s="21">
        <v>0.221183884694959</v>
      </c>
      <c r="H20" s="26">
        <v>44964</v>
      </c>
      <c r="I20" s="21">
        <v>0.33188863151931702</v>
      </c>
      <c r="L20" s="13"/>
    </row>
    <row r="21" spans="2:12" ht="13.8">
      <c r="B21" s="18" t="s">
        <v>50</v>
      </c>
      <c r="C21" s="19" t="s">
        <v>14</v>
      </c>
      <c r="D21" s="20" t="s">
        <v>9</v>
      </c>
      <c r="E21" s="26">
        <v>44205</v>
      </c>
      <c r="F21" s="21">
        <v>1</v>
      </c>
      <c r="G21" s="21">
        <v>0.33608049957319502</v>
      </c>
      <c r="H21" s="26">
        <v>45067</v>
      </c>
      <c r="I21" s="21">
        <v>0.632173644236244</v>
      </c>
      <c r="L21" s="13"/>
    </row>
    <row r="22" spans="2:12" ht="13.8">
      <c r="B22" s="18" t="s">
        <v>51</v>
      </c>
      <c r="C22" s="19" t="s">
        <v>42</v>
      </c>
      <c r="D22" s="20" t="s">
        <v>43</v>
      </c>
      <c r="E22" s="26">
        <v>44385</v>
      </c>
      <c r="F22" s="21">
        <v>1</v>
      </c>
      <c r="G22" s="21">
        <v>0.66879924137456503</v>
      </c>
      <c r="H22" s="26">
        <v>45019</v>
      </c>
      <c r="I22" s="21">
        <v>0.97050369055421803</v>
      </c>
      <c r="L22" s="13"/>
    </row>
    <row r="23" spans="2:12" ht="13.8">
      <c r="B23" s="18" t="s">
        <v>52</v>
      </c>
      <c r="C23" s="19" t="s">
        <v>53</v>
      </c>
      <c r="D23" s="20" t="s">
        <v>54</v>
      </c>
      <c r="E23" s="26">
        <v>44418</v>
      </c>
      <c r="F23" s="21">
        <v>1</v>
      </c>
      <c r="G23" s="21">
        <v>0.94855371414201095</v>
      </c>
      <c r="H23" s="26">
        <v>44964</v>
      </c>
      <c r="I23" s="21">
        <v>0.335795433783181</v>
      </c>
    </row>
    <row r="24" spans="2:12" ht="13.8">
      <c r="B24" s="18" t="s">
        <v>55</v>
      </c>
      <c r="C24" s="19" t="s">
        <v>8</v>
      </c>
      <c r="D24" s="20" t="s">
        <v>9</v>
      </c>
      <c r="E24" s="26">
        <v>44303</v>
      </c>
      <c r="F24" s="21">
        <v>9</v>
      </c>
      <c r="G24" s="21">
        <v>0.84008770787604403</v>
      </c>
      <c r="H24" s="26">
        <v>45011</v>
      </c>
      <c r="I24" s="21">
        <v>0.55247139186324401</v>
      </c>
    </row>
    <row r="25" spans="2:12" ht="13.8">
      <c r="B25" s="18" t="s">
        <v>56</v>
      </c>
      <c r="C25" s="19" t="s">
        <v>57</v>
      </c>
      <c r="D25" s="20" t="s">
        <v>58</v>
      </c>
      <c r="E25" s="26">
        <v>44469</v>
      </c>
      <c r="F25" s="21">
        <v>2</v>
      </c>
      <c r="G25" s="21">
        <v>2.2027610408179498E-3</v>
      </c>
      <c r="H25" s="26">
        <v>45016</v>
      </c>
      <c r="I25" s="21">
        <v>0.38274839978632802</v>
      </c>
    </row>
    <row r="26" spans="2:12" ht="13.8">
      <c r="B26" s="18" t="s">
        <v>59</v>
      </c>
      <c r="C26" s="19" t="s">
        <v>60</v>
      </c>
      <c r="D26" s="20" t="s">
        <v>61</v>
      </c>
      <c r="E26" s="26">
        <v>44786</v>
      </c>
      <c r="F26" s="21">
        <v>3</v>
      </c>
      <c r="G26" s="21">
        <v>0.70520735936114698</v>
      </c>
      <c r="H26" s="26">
        <v>45023</v>
      </c>
      <c r="I26" s="21">
        <v>0.85427426099032899</v>
      </c>
    </row>
    <row r="27" spans="2:12" ht="13.8">
      <c r="B27" s="18" t="s">
        <v>62</v>
      </c>
      <c r="C27" s="19" t="s">
        <v>29</v>
      </c>
      <c r="D27" s="20" t="s">
        <v>30</v>
      </c>
      <c r="E27" s="26">
        <v>44882</v>
      </c>
      <c r="F27" s="21">
        <v>2</v>
      </c>
      <c r="G27" s="21">
        <v>0.83894286337563995</v>
      </c>
      <c r="H27" s="26">
        <v>44933</v>
      </c>
      <c r="I27" s="21">
        <v>0.67630232908539301</v>
      </c>
    </row>
    <row r="28" spans="2:12" ht="13.8">
      <c r="B28" s="18" t="s">
        <v>63</v>
      </c>
      <c r="C28" s="19" t="s">
        <v>57</v>
      </c>
      <c r="D28" s="20" t="s">
        <v>58</v>
      </c>
      <c r="E28" s="26">
        <v>44725</v>
      </c>
      <c r="F28" s="21">
        <v>8</v>
      </c>
      <c r="G28" s="21">
        <v>0.87889715359181098</v>
      </c>
      <c r="H28" s="26">
        <v>44932</v>
      </c>
      <c r="I28" s="21">
        <v>0.20020556920871699</v>
      </c>
    </row>
    <row r="29" spans="2:12" ht="13.8">
      <c r="B29" s="18" t="s">
        <v>64</v>
      </c>
      <c r="C29" s="19" t="s">
        <v>23</v>
      </c>
      <c r="D29" s="20" t="s">
        <v>24</v>
      </c>
      <c r="E29" s="26">
        <v>44599</v>
      </c>
      <c r="F29" s="21">
        <v>7</v>
      </c>
      <c r="G29" s="21">
        <v>0.81200798012546904</v>
      </c>
      <c r="H29" s="26">
        <v>45064</v>
      </c>
      <c r="I29" s="21">
        <v>0.26150647842758601</v>
      </c>
    </row>
    <row r="30" spans="2:12" ht="13.8">
      <c r="B30" s="18" t="s">
        <v>65</v>
      </c>
      <c r="C30" s="19" t="s">
        <v>8</v>
      </c>
      <c r="D30" s="20" t="s">
        <v>9</v>
      </c>
      <c r="E30" s="26">
        <v>44492</v>
      </c>
      <c r="F30" s="21">
        <v>1</v>
      </c>
      <c r="G30" s="21">
        <v>0.27554760755730201</v>
      </c>
      <c r="H30" s="26">
        <v>45049</v>
      </c>
      <c r="I30" s="21">
        <v>0.19858809226913399</v>
      </c>
    </row>
    <row r="31" spans="2:12" ht="13.8">
      <c r="B31" s="18" t="s">
        <v>66</v>
      </c>
      <c r="C31" s="19" t="s">
        <v>8</v>
      </c>
      <c r="D31" s="20" t="s">
        <v>9</v>
      </c>
      <c r="E31" s="26">
        <v>44523</v>
      </c>
      <c r="F31" s="21">
        <v>3</v>
      </c>
      <c r="G31" s="21">
        <v>0.15183590676997499</v>
      </c>
      <c r="H31" s="26">
        <v>45036</v>
      </c>
      <c r="I31" s="21">
        <v>0.96263635120934099</v>
      </c>
    </row>
    <row r="32" spans="2:12" ht="13.8">
      <c r="B32" s="18" t="s">
        <v>67</v>
      </c>
      <c r="C32" s="19" t="s">
        <v>33</v>
      </c>
      <c r="D32" s="20" t="s">
        <v>34</v>
      </c>
      <c r="E32" s="26">
        <v>44281</v>
      </c>
      <c r="F32" s="21">
        <v>1</v>
      </c>
      <c r="G32" s="21">
        <v>0.31751651418006399</v>
      </c>
      <c r="H32" s="26">
        <v>44967</v>
      </c>
      <c r="I32" s="21">
        <v>0.47080505116614901</v>
      </c>
    </row>
    <row r="33" spans="2:9" ht="13.8">
      <c r="B33" s="18" t="s">
        <v>68</v>
      </c>
      <c r="C33" s="19" t="s">
        <v>53</v>
      </c>
      <c r="D33" s="20" t="s">
        <v>54</v>
      </c>
      <c r="E33" s="26">
        <v>44594</v>
      </c>
      <c r="F33" s="21">
        <v>7</v>
      </c>
      <c r="G33" s="21">
        <v>8.2508842921547004E-2</v>
      </c>
      <c r="H33" s="26">
        <v>44981</v>
      </c>
      <c r="I33" s="21">
        <v>0.90723039307728803</v>
      </c>
    </row>
    <row r="34" spans="2:9" ht="13.8">
      <c r="B34" s="18" t="s">
        <v>69</v>
      </c>
      <c r="C34" s="19" t="s">
        <v>70</v>
      </c>
      <c r="D34" s="20" t="s">
        <v>49</v>
      </c>
      <c r="E34" s="26">
        <v>44239</v>
      </c>
      <c r="F34" s="21">
        <v>9</v>
      </c>
      <c r="G34" s="21">
        <v>3.8415611438702597E-2</v>
      </c>
      <c r="H34" s="26">
        <v>45034</v>
      </c>
      <c r="I34" s="21">
        <v>0.69214535069910299</v>
      </c>
    </row>
    <row r="35" spans="2:9" ht="13.8">
      <c r="B35" s="18" t="s">
        <v>71</v>
      </c>
      <c r="C35" s="19" t="s">
        <v>72</v>
      </c>
      <c r="D35" s="20" t="s">
        <v>73</v>
      </c>
      <c r="E35" s="26">
        <v>44541</v>
      </c>
      <c r="F35" s="21">
        <v>9</v>
      </c>
      <c r="G35" s="21">
        <v>0.215773738787989</v>
      </c>
      <c r="H35" s="26">
        <v>45040</v>
      </c>
      <c r="I35" s="21">
        <v>0.54884364241615202</v>
      </c>
    </row>
    <row r="36" spans="2:9" ht="13.8">
      <c r="B36" s="18" t="s">
        <v>74</v>
      </c>
      <c r="C36" s="19" t="s">
        <v>33</v>
      </c>
      <c r="D36" s="20" t="s">
        <v>34</v>
      </c>
      <c r="E36" s="26">
        <v>44446</v>
      </c>
      <c r="F36" s="21">
        <v>5</v>
      </c>
      <c r="G36" s="21">
        <v>0.72585135876436702</v>
      </c>
      <c r="H36" s="26">
        <v>45053</v>
      </c>
      <c r="I36" s="21">
        <v>0.173994592694031</v>
      </c>
    </row>
    <row r="37" spans="2:9" ht="13.8">
      <c r="B37" s="18" t="s">
        <v>75</v>
      </c>
      <c r="C37" s="19" t="s">
        <v>16</v>
      </c>
      <c r="D37" s="20" t="s">
        <v>17</v>
      </c>
      <c r="E37" s="26">
        <v>44554</v>
      </c>
      <c r="F37" s="21">
        <v>8</v>
      </c>
      <c r="G37" s="21">
        <v>0.68255570090641804</v>
      </c>
      <c r="H37" s="26">
        <v>44988</v>
      </c>
      <c r="I37" s="21">
        <v>0.60454082217188998</v>
      </c>
    </row>
    <row r="38" spans="2:9" ht="13.8">
      <c r="B38" s="18" t="s">
        <v>76</v>
      </c>
      <c r="C38" s="19" t="s">
        <v>20</v>
      </c>
      <c r="D38" s="20" t="s">
        <v>21</v>
      </c>
      <c r="E38" s="26">
        <v>44198</v>
      </c>
      <c r="F38" s="21">
        <v>3</v>
      </c>
      <c r="G38" s="21">
        <v>0.80123839065137303</v>
      </c>
      <c r="H38" s="26">
        <v>45049</v>
      </c>
      <c r="I38" s="21">
        <v>0.30527628395158701</v>
      </c>
    </row>
    <row r="39" spans="2:9" ht="13.8">
      <c r="B39" s="18" t="s">
        <v>77</v>
      </c>
      <c r="C39" s="19" t="s">
        <v>72</v>
      </c>
      <c r="D39" s="20" t="s">
        <v>73</v>
      </c>
      <c r="E39" s="26">
        <v>44838</v>
      </c>
      <c r="F39" s="21">
        <v>4</v>
      </c>
      <c r="G39" s="21">
        <v>0.86036052556079601</v>
      </c>
      <c r="H39" s="26">
        <v>44968</v>
      </c>
      <c r="I39" s="21">
        <v>0.75556235613803402</v>
      </c>
    </row>
    <row r="40" spans="2:9" ht="13.8">
      <c r="B40" s="18" t="s">
        <v>78</v>
      </c>
      <c r="C40" s="19" t="s">
        <v>33</v>
      </c>
      <c r="D40" s="20" t="s">
        <v>34</v>
      </c>
      <c r="E40" s="26">
        <v>44503</v>
      </c>
      <c r="F40" s="21">
        <v>3</v>
      </c>
      <c r="G40" s="21">
        <v>0.89411437906362101</v>
      </c>
      <c r="H40" s="26">
        <v>44951</v>
      </c>
      <c r="I40" s="21">
        <v>0.15236785201696099</v>
      </c>
    </row>
    <row r="41" spans="2:9" ht="13.8">
      <c r="B41" s="18" t="s">
        <v>79</v>
      </c>
      <c r="C41" s="19" t="s">
        <v>80</v>
      </c>
      <c r="D41" s="20" t="s">
        <v>61</v>
      </c>
      <c r="E41" s="26">
        <v>44579</v>
      </c>
      <c r="F41" s="21">
        <v>10</v>
      </c>
      <c r="G41" s="21">
        <v>0.93792316902615502</v>
      </c>
      <c r="H41" s="26">
        <v>45061</v>
      </c>
      <c r="I41" s="21">
        <v>0.45551581516099299</v>
      </c>
    </row>
    <row r="42" spans="2:9" ht="13.8">
      <c r="B42" s="18" t="s">
        <v>81</v>
      </c>
      <c r="C42" s="19" t="s">
        <v>11</v>
      </c>
      <c r="D42" s="20" t="s">
        <v>12</v>
      </c>
      <c r="E42" s="26">
        <v>44898</v>
      </c>
      <c r="F42" s="21">
        <v>4</v>
      </c>
      <c r="G42" s="21">
        <v>0.70777097045034598</v>
      </c>
      <c r="H42" s="26">
        <v>44969</v>
      </c>
      <c r="I42" s="21">
        <v>0.29010240599643</v>
      </c>
    </row>
    <row r="43" spans="2:9" ht="13.8">
      <c r="B43" s="18" t="s">
        <v>82</v>
      </c>
      <c r="C43" s="19" t="s">
        <v>80</v>
      </c>
      <c r="D43" s="20" t="s">
        <v>61</v>
      </c>
      <c r="E43" s="26">
        <v>44315</v>
      </c>
      <c r="F43" s="21">
        <v>10</v>
      </c>
      <c r="G43" s="21">
        <v>0.32809052787687998</v>
      </c>
      <c r="H43" s="26">
        <v>45058</v>
      </c>
      <c r="I43" s="21">
        <v>0.53620178529362506</v>
      </c>
    </row>
    <row r="44" spans="2:9" ht="13.8">
      <c r="B44" s="18" t="s">
        <v>83</v>
      </c>
      <c r="C44" s="19" t="s">
        <v>11</v>
      </c>
      <c r="D44" s="20" t="s">
        <v>12</v>
      </c>
      <c r="E44" s="26">
        <v>44921</v>
      </c>
      <c r="F44" s="21">
        <v>10</v>
      </c>
      <c r="G44" s="21">
        <v>0.20148931810460499</v>
      </c>
      <c r="H44" s="26">
        <v>45027</v>
      </c>
      <c r="I44" s="21">
        <v>0.37346939187061601</v>
      </c>
    </row>
    <row r="45" spans="2:9" ht="13.8">
      <c r="B45" s="18" t="s">
        <v>84</v>
      </c>
      <c r="C45" s="19" t="s">
        <v>42</v>
      </c>
      <c r="D45" s="20" t="s">
        <v>43</v>
      </c>
      <c r="E45" s="26">
        <v>44708</v>
      </c>
      <c r="F45" s="21">
        <v>6</v>
      </c>
      <c r="G45" s="21">
        <v>3.5993791246495099E-2</v>
      </c>
      <c r="H45" s="26">
        <v>44985</v>
      </c>
      <c r="I45" s="21">
        <v>0.97861539568179701</v>
      </c>
    </row>
    <row r="46" spans="2:9" ht="13.8">
      <c r="B46" s="18" t="s">
        <v>85</v>
      </c>
      <c r="C46" s="19" t="s">
        <v>8</v>
      </c>
      <c r="D46" s="20" t="s">
        <v>9</v>
      </c>
      <c r="E46" s="26">
        <v>44795</v>
      </c>
      <c r="F46" s="21">
        <v>1</v>
      </c>
      <c r="G46" s="21">
        <v>0.71704537744139196</v>
      </c>
      <c r="H46" s="26">
        <v>45022</v>
      </c>
      <c r="I46" s="21">
        <v>0.16233553287650401</v>
      </c>
    </row>
    <row r="47" spans="2:9" ht="13.8">
      <c r="B47" s="18" t="s">
        <v>86</v>
      </c>
      <c r="C47" s="19" t="s">
        <v>48</v>
      </c>
      <c r="D47" s="20" t="s">
        <v>49</v>
      </c>
      <c r="E47" s="26">
        <v>44338</v>
      </c>
      <c r="F47" s="21">
        <v>9</v>
      </c>
      <c r="G47" s="21">
        <v>0.71155870482197403</v>
      </c>
      <c r="H47" s="26">
        <v>45045</v>
      </c>
      <c r="I47" s="21">
        <v>0.15390650537949099</v>
      </c>
    </row>
    <row r="48" spans="2:9" ht="13.8">
      <c r="B48" s="18" t="s">
        <v>87</v>
      </c>
      <c r="C48" s="19" t="s">
        <v>33</v>
      </c>
      <c r="D48" s="20" t="s">
        <v>34</v>
      </c>
      <c r="E48" s="26">
        <v>44274</v>
      </c>
      <c r="F48" s="21">
        <v>6</v>
      </c>
      <c r="G48" s="21">
        <v>6.4033223650055093E-2</v>
      </c>
      <c r="H48" s="26">
        <v>45004</v>
      </c>
      <c r="I48" s="21">
        <v>4.2104998611888203E-3</v>
      </c>
    </row>
    <row r="49" spans="2:9" ht="13.8">
      <c r="B49" s="18" t="s">
        <v>88</v>
      </c>
      <c r="C49" s="19" t="s">
        <v>45</v>
      </c>
      <c r="D49" s="20" t="s">
        <v>46</v>
      </c>
      <c r="E49" s="26">
        <v>44725</v>
      </c>
      <c r="F49" s="21">
        <v>7</v>
      </c>
      <c r="G49" s="21">
        <v>0.97988976578176401</v>
      </c>
      <c r="H49" s="26">
        <v>45051</v>
      </c>
      <c r="I49" s="21">
        <v>4.3763329833777703E-2</v>
      </c>
    </row>
    <row r="50" spans="2:9" ht="13.8">
      <c r="B50" s="18" t="s">
        <v>89</v>
      </c>
      <c r="C50" s="19" t="s">
        <v>29</v>
      </c>
      <c r="D50" s="20" t="s">
        <v>30</v>
      </c>
      <c r="E50" s="26">
        <v>44340</v>
      </c>
      <c r="F50" s="21">
        <v>10</v>
      </c>
      <c r="G50" s="21">
        <v>0.702645841021446</v>
      </c>
      <c r="H50" s="26">
        <v>44928</v>
      </c>
      <c r="I50" s="21">
        <v>0.369783832169231</v>
      </c>
    </row>
    <row r="51" spans="2:9" ht="13.8">
      <c r="B51" s="18" t="s">
        <v>90</v>
      </c>
      <c r="C51" s="19" t="s">
        <v>23</v>
      </c>
      <c r="D51" s="20" t="s">
        <v>24</v>
      </c>
      <c r="E51" s="26">
        <v>44502</v>
      </c>
      <c r="F51" s="21">
        <v>3</v>
      </c>
      <c r="G51" s="21">
        <v>6.7860349366877903E-2</v>
      </c>
      <c r="H51" s="26">
        <v>45026</v>
      </c>
      <c r="I51" s="21">
        <v>0.67274821533457596</v>
      </c>
    </row>
    <row r="52" spans="2:9" ht="13.8">
      <c r="B52" s="18" t="s">
        <v>91</v>
      </c>
      <c r="C52" s="19" t="s">
        <v>53</v>
      </c>
      <c r="D52" s="20" t="s">
        <v>54</v>
      </c>
      <c r="E52" s="26">
        <v>44560</v>
      </c>
      <c r="F52" s="21">
        <v>9</v>
      </c>
      <c r="G52" s="21">
        <v>0.407593318710052</v>
      </c>
      <c r="H52" s="26">
        <v>44988</v>
      </c>
      <c r="I52" s="21">
        <v>0.63816582309695902</v>
      </c>
    </row>
    <row r="53" spans="2:9" ht="13.8">
      <c r="B53" s="18" t="s">
        <v>92</v>
      </c>
      <c r="C53" s="19" t="s">
        <v>60</v>
      </c>
      <c r="D53" s="20" t="s">
        <v>61</v>
      </c>
      <c r="E53" s="26">
        <v>44361</v>
      </c>
      <c r="F53" s="21">
        <v>4</v>
      </c>
      <c r="G53" s="21">
        <v>0.52920695915069904</v>
      </c>
      <c r="H53" s="26">
        <v>44976</v>
      </c>
      <c r="I53" s="21">
        <v>0.13238552807963799</v>
      </c>
    </row>
    <row r="54" spans="2:9" ht="13.8">
      <c r="B54" s="18" t="s">
        <v>93</v>
      </c>
      <c r="C54" s="19" t="s">
        <v>16</v>
      </c>
      <c r="D54" s="20" t="s">
        <v>17</v>
      </c>
      <c r="E54" s="26">
        <v>44343</v>
      </c>
      <c r="F54" s="21">
        <v>1</v>
      </c>
      <c r="G54" s="21">
        <v>0.83003541427247696</v>
      </c>
      <c r="H54" s="26">
        <v>44965</v>
      </c>
      <c r="I54" s="21">
        <v>0.52621974753425005</v>
      </c>
    </row>
    <row r="55" spans="2:9" ht="13.8">
      <c r="B55" s="18" t="s">
        <v>94</v>
      </c>
      <c r="C55" s="19" t="s">
        <v>16</v>
      </c>
      <c r="D55" s="20" t="s">
        <v>17</v>
      </c>
      <c r="E55" s="26">
        <v>44382</v>
      </c>
      <c r="F55" s="21">
        <v>9</v>
      </c>
      <c r="G55" s="21">
        <v>0.13503720101241901</v>
      </c>
      <c r="H55" s="26">
        <v>45017</v>
      </c>
      <c r="I55" s="21">
        <v>0.85749627053317901</v>
      </c>
    </row>
    <row r="56" spans="2:9" ht="13.8">
      <c r="B56" s="18" t="s">
        <v>95</v>
      </c>
      <c r="C56" s="19" t="s">
        <v>53</v>
      </c>
      <c r="D56" s="20" t="s">
        <v>54</v>
      </c>
      <c r="E56" s="26">
        <v>44680</v>
      </c>
      <c r="F56" s="21">
        <v>2</v>
      </c>
      <c r="G56" s="21">
        <v>0.18457397753690899</v>
      </c>
      <c r="H56" s="26">
        <v>45004</v>
      </c>
      <c r="I56" s="21">
        <v>0.74032989684219797</v>
      </c>
    </row>
    <row r="57" spans="2:9" ht="13.8">
      <c r="B57" s="18" t="s">
        <v>96</v>
      </c>
      <c r="C57" s="19" t="s">
        <v>23</v>
      </c>
      <c r="D57" s="20" t="s">
        <v>24</v>
      </c>
      <c r="E57" s="26">
        <v>44816</v>
      </c>
      <c r="F57" s="21">
        <v>7</v>
      </c>
      <c r="G57" s="21">
        <v>1.4827494446379701E-2</v>
      </c>
      <c r="H57" s="26">
        <v>44978</v>
      </c>
      <c r="I57" s="21">
        <v>0.41833053891377597</v>
      </c>
    </row>
    <row r="58" spans="2:9" ht="13.8">
      <c r="B58" s="18" t="s">
        <v>97</v>
      </c>
      <c r="C58" s="19" t="s">
        <v>26</v>
      </c>
      <c r="D58" s="20" t="s">
        <v>27</v>
      </c>
      <c r="E58" s="26">
        <v>44278</v>
      </c>
      <c r="F58" s="21">
        <v>4</v>
      </c>
      <c r="G58" s="21">
        <v>0.27577765609607802</v>
      </c>
      <c r="H58" s="26">
        <v>45071</v>
      </c>
      <c r="I58" s="21">
        <v>0.84349820990746505</v>
      </c>
    </row>
    <row r="59" spans="2:9" ht="13.8">
      <c r="B59" s="18" t="s">
        <v>98</v>
      </c>
      <c r="C59" s="19" t="s">
        <v>42</v>
      </c>
      <c r="D59" s="20" t="s">
        <v>43</v>
      </c>
      <c r="E59" s="26">
        <v>44667</v>
      </c>
      <c r="F59" s="21">
        <v>2</v>
      </c>
      <c r="G59" s="21">
        <v>1.4798370860461801E-2</v>
      </c>
      <c r="H59" s="26">
        <v>45011</v>
      </c>
      <c r="I59" s="21">
        <v>0.65581817056759795</v>
      </c>
    </row>
    <row r="60" spans="2:9" ht="13.8">
      <c r="B60" s="18" t="s">
        <v>99</v>
      </c>
      <c r="C60" s="19" t="s">
        <v>70</v>
      </c>
      <c r="D60" s="20" t="s">
        <v>49</v>
      </c>
      <c r="E60" s="26">
        <v>44420</v>
      </c>
      <c r="F60" s="21">
        <v>4</v>
      </c>
      <c r="G60" s="21">
        <v>0.71929697815108395</v>
      </c>
      <c r="H60" s="26">
        <v>45029</v>
      </c>
      <c r="I60" s="21">
        <v>5.4091466872212501E-2</v>
      </c>
    </row>
    <row r="61" spans="2:9" ht="13.8">
      <c r="B61" s="18" t="s">
        <v>100</v>
      </c>
      <c r="C61" s="19" t="s">
        <v>33</v>
      </c>
      <c r="D61" s="20" t="s">
        <v>34</v>
      </c>
      <c r="E61" s="26">
        <v>44922</v>
      </c>
      <c r="F61" s="21">
        <v>6</v>
      </c>
      <c r="G61" s="21">
        <v>0.45894107528788403</v>
      </c>
      <c r="H61" s="26">
        <v>44952</v>
      </c>
      <c r="I61" s="21">
        <v>0.64879966285478297</v>
      </c>
    </row>
    <row r="62" spans="2:9" ht="13.8">
      <c r="B62" s="18" t="s">
        <v>101</v>
      </c>
      <c r="C62" s="19" t="s">
        <v>102</v>
      </c>
      <c r="D62" s="20" t="s">
        <v>103</v>
      </c>
      <c r="E62" s="26">
        <v>44356</v>
      </c>
      <c r="F62" s="21">
        <v>6</v>
      </c>
      <c r="G62" s="21">
        <v>0.75369284563293804</v>
      </c>
      <c r="H62" s="26">
        <v>45000</v>
      </c>
      <c r="I62" s="21">
        <v>0.95310350121023102</v>
      </c>
    </row>
    <row r="63" spans="2:9" ht="13.8">
      <c r="B63" s="18" t="s">
        <v>104</v>
      </c>
      <c r="C63" s="19" t="s">
        <v>38</v>
      </c>
      <c r="D63" s="20" t="s">
        <v>39</v>
      </c>
      <c r="E63" s="26">
        <v>44315</v>
      </c>
      <c r="F63" s="21">
        <v>7</v>
      </c>
      <c r="G63" s="21">
        <v>0.73835370024837998</v>
      </c>
      <c r="H63" s="26">
        <v>45020</v>
      </c>
      <c r="I63" s="21">
        <v>0.10264222958663</v>
      </c>
    </row>
    <row r="64" spans="2:9" ht="13.8">
      <c r="B64" s="18" t="s">
        <v>105</v>
      </c>
      <c r="C64" s="19" t="s">
        <v>11</v>
      </c>
      <c r="D64" s="20" t="s">
        <v>12</v>
      </c>
      <c r="E64" s="26">
        <v>44860</v>
      </c>
      <c r="F64" s="21">
        <v>8</v>
      </c>
      <c r="G64" s="21">
        <v>0.585256316656942</v>
      </c>
      <c r="H64" s="26">
        <v>45041</v>
      </c>
      <c r="I64" s="21">
        <v>0.63534355964006295</v>
      </c>
    </row>
    <row r="65" spans="2:9" ht="13.8">
      <c r="B65" s="18" t="s">
        <v>106</v>
      </c>
      <c r="C65" s="19" t="s">
        <v>57</v>
      </c>
      <c r="D65" s="20" t="s">
        <v>58</v>
      </c>
      <c r="E65" s="26">
        <v>44340</v>
      </c>
      <c r="F65" s="21">
        <v>9</v>
      </c>
      <c r="G65" s="21">
        <v>0.87646719833682096</v>
      </c>
      <c r="H65" s="26">
        <v>44957</v>
      </c>
      <c r="I65" s="21">
        <v>0.32932752883912297</v>
      </c>
    </row>
    <row r="66" spans="2:9" ht="13.8">
      <c r="B66" s="18" t="s">
        <v>107</v>
      </c>
      <c r="C66" s="19" t="s">
        <v>33</v>
      </c>
      <c r="D66" s="20" t="s">
        <v>34</v>
      </c>
      <c r="E66" s="26">
        <v>44773</v>
      </c>
      <c r="F66" s="21">
        <v>5</v>
      </c>
      <c r="G66" s="21">
        <v>0.68720157697523698</v>
      </c>
      <c r="H66" s="26">
        <v>45054</v>
      </c>
      <c r="I66" s="21">
        <v>0.79990973215818495</v>
      </c>
    </row>
    <row r="67" spans="2:9" ht="13.8">
      <c r="B67" s="18" t="s">
        <v>108</v>
      </c>
      <c r="C67" s="19" t="s">
        <v>26</v>
      </c>
      <c r="D67" s="20" t="s">
        <v>27</v>
      </c>
      <c r="E67" s="26">
        <v>44347</v>
      </c>
      <c r="F67" s="21">
        <v>1</v>
      </c>
      <c r="G67" s="21">
        <v>0.48588703608226103</v>
      </c>
      <c r="H67" s="26">
        <v>45035</v>
      </c>
      <c r="I67" s="21">
        <v>0.45518918214522902</v>
      </c>
    </row>
    <row r="68" spans="2:9" ht="13.8">
      <c r="B68" s="18" t="s">
        <v>109</v>
      </c>
      <c r="C68" s="19" t="s">
        <v>70</v>
      </c>
      <c r="D68" s="20" t="s">
        <v>49</v>
      </c>
      <c r="E68" s="26">
        <v>44659</v>
      </c>
      <c r="F68" s="21">
        <v>2</v>
      </c>
      <c r="G68" s="21">
        <v>0.68555193640676504</v>
      </c>
      <c r="H68" s="26">
        <v>45014</v>
      </c>
      <c r="I68" s="21">
        <v>0.40035912772023502</v>
      </c>
    </row>
    <row r="69" spans="2:9" ht="13.8">
      <c r="B69" s="18" t="s">
        <v>110</v>
      </c>
      <c r="C69" s="19" t="s">
        <v>57</v>
      </c>
      <c r="D69" s="20" t="s">
        <v>58</v>
      </c>
      <c r="E69" s="26">
        <v>44679</v>
      </c>
      <c r="F69" s="21">
        <v>1</v>
      </c>
      <c r="G69" s="21">
        <v>0.574831092396204</v>
      </c>
      <c r="H69" s="26">
        <v>44936</v>
      </c>
      <c r="I69" s="21">
        <v>0.14703843884491</v>
      </c>
    </row>
    <row r="70" spans="2:9" ht="13.8">
      <c r="B70" s="18" t="s">
        <v>111</v>
      </c>
      <c r="C70" s="19" t="s">
        <v>80</v>
      </c>
      <c r="D70" s="20" t="s">
        <v>61</v>
      </c>
      <c r="E70" s="26">
        <v>44800</v>
      </c>
      <c r="F70" s="21">
        <v>4</v>
      </c>
      <c r="G70" s="21">
        <v>0.89057060464664195</v>
      </c>
      <c r="H70" s="26">
        <v>45004</v>
      </c>
      <c r="I70" s="21">
        <v>0.24766978894018499</v>
      </c>
    </row>
    <row r="71" spans="2:9" ht="13.8">
      <c r="B71" s="18" t="s">
        <v>112</v>
      </c>
      <c r="C71" s="19" t="s">
        <v>8</v>
      </c>
      <c r="D71" s="20" t="s">
        <v>9</v>
      </c>
      <c r="E71" s="26">
        <v>44889</v>
      </c>
      <c r="F71" s="21">
        <v>4</v>
      </c>
      <c r="G71" s="21">
        <v>0.64606533640427699</v>
      </c>
      <c r="H71" s="26">
        <v>44977</v>
      </c>
      <c r="I71" s="21">
        <v>0.75502767909149604</v>
      </c>
    </row>
    <row r="72" spans="2:9" ht="13.8">
      <c r="B72" s="18" t="s">
        <v>113</v>
      </c>
      <c r="C72" s="19" t="s">
        <v>102</v>
      </c>
      <c r="D72" s="20" t="s">
        <v>103</v>
      </c>
      <c r="E72" s="26">
        <v>44574</v>
      </c>
      <c r="F72" s="21">
        <v>5</v>
      </c>
      <c r="G72" s="21">
        <v>2.4408043245797401E-2</v>
      </c>
      <c r="H72" s="26">
        <v>45041</v>
      </c>
      <c r="I72" s="21">
        <v>0.11842008103757801</v>
      </c>
    </row>
    <row r="73" spans="2:9" ht="13.8">
      <c r="B73" s="18" t="s">
        <v>114</v>
      </c>
      <c r="C73" s="19" t="s">
        <v>60</v>
      </c>
      <c r="D73" s="20" t="s">
        <v>61</v>
      </c>
      <c r="E73" s="26">
        <v>44752</v>
      </c>
      <c r="F73" s="21">
        <v>1</v>
      </c>
      <c r="G73" s="21">
        <v>0.144587962809021</v>
      </c>
      <c r="H73" s="26">
        <v>44974</v>
      </c>
      <c r="I73" s="21">
        <v>0.22337306376263399</v>
      </c>
    </row>
    <row r="74" spans="2:9" ht="13.8">
      <c r="B74" s="18" t="s">
        <v>115</v>
      </c>
      <c r="C74" s="19" t="s">
        <v>45</v>
      </c>
      <c r="D74" s="20" t="s">
        <v>46</v>
      </c>
      <c r="E74" s="26">
        <v>44786</v>
      </c>
      <c r="F74" s="21">
        <v>7</v>
      </c>
      <c r="G74" s="21">
        <v>1.31744392227479E-2</v>
      </c>
      <c r="H74" s="26">
        <v>45030</v>
      </c>
      <c r="I74" s="21">
        <v>0.97185682841004495</v>
      </c>
    </row>
    <row r="75" spans="2:9" ht="13.8">
      <c r="B75" s="18" t="s">
        <v>116</v>
      </c>
      <c r="C75" s="19" t="s">
        <v>20</v>
      </c>
      <c r="D75" s="20" t="s">
        <v>21</v>
      </c>
      <c r="E75" s="26">
        <v>44644</v>
      </c>
      <c r="F75" s="21">
        <v>4</v>
      </c>
      <c r="G75" s="21">
        <v>0.81530857906975795</v>
      </c>
      <c r="H75" s="26">
        <v>44954</v>
      </c>
      <c r="I75" s="21">
        <v>0.48260987316073201</v>
      </c>
    </row>
    <row r="76" spans="2:9" ht="13.8">
      <c r="B76" s="18" t="s">
        <v>117</v>
      </c>
      <c r="C76" s="19" t="s">
        <v>16</v>
      </c>
      <c r="D76" s="20" t="s">
        <v>17</v>
      </c>
      <c r="E76" s="26">
        <v>44554</v>
      </c>
      <c r="F76" s="21">
        <v>6</v>
      </c>
      <c r="G76" s="21">
        <v>0.15491081045699601</v>
      </c>
      <c r="H76" s="26">
        <v>45064</v>
      </c>
      <c r="I76" s="21">
        <v>0.76802453424894601</v>
      </c>
    </row>
    <row r="77" spans="2:9" ht="13.8">
      <c r="B77" s="18" t="s">
        <v>118</v>
      </c>
      <c r="C77" s="19" t="s">
        <v>57</v>
      </c>
      <c r="D77" s="20" t="s">
        <v>58</v>
      </c>
      <c r="E77" s="26">
        <v>44706</v>
      </c>
      <c r="F77" s="21">
        <v>1</v>
      </c>
      <c r="G77" s="21">
        <v>0.269555056043635</v>
      </c>
      <c r="H77" s="26">
        <v>45000</v>
      </c>
      <c r="I77" s="21">
        <v>0.122182361751799</v>
      </c>
    </row>
    <row r="78" spans="2:9" ht="13.8">
      <c r="B78" s="18" t="s">
        <v>119</v>
      </c>
      <c r="C78" s="19" t="s">
        <v>14</v>
      </c>
      <c r="D78" s="20" t="s">
        <v>9</v>
      </c>
      <c r="E78" s="26">
        <v>44794</v>
      </c>
      <c r="F78" s="21">
        <v>3</v>
      </c>
      <c r="G78" s="21">
        <v>0.71512622981990404</v>
      </c>
      <c r="H78" s="26">
        <v>45023</v>
      </c>
      <c r="I78" s="21">
        <v>2.82332058926804E-3</v>
      </c>
    </row>
    <row r="79" spans="2:9" ht="13.8">
      <c r="B79" s="18" t="s">
        <v>120</v>
      </c>
      <c r="C79" s="19" t="s">
        <v>33</v>
      </c>
      <c r="D79" s="20" t="s">
        <v>34</v>
      </c>
      <c r="E79" s="26">
        <v>44423</v>
      </c>
      <c r="F79" s="21">
        <v>5</v>
      </c>
      <c r="G79" s="21">
        <v>0.517478802978105</v>
      </c>
      <c r="H79" s="26">
        <v>44991</v>
      </c>
      <c r="I79" s="21">
        <v>0.194941670945359</v>
      </c>
    </row>
    <row r="80" spans="2:9" ht="13.8">
      <c r="B80" s="18" t="s">
        <v>121</v>
      </c>
      <c r="C80" s="19" t="s">
        <v>57</v>
      </c>
      <c r="D80" s="20" t="s">
        <v>58</v>
      </c>
      <c r="E80" s="26">
        <v>44270</v>
      </c>
      <c r="F80" s="21">
        <v>3</v>
      </c>
      <c r="G80" s="21">
        <v>0.98933192835650696</v>
      </c>
      <c r="H80" s="26">
        <v>44952</v>
      </c>
      <c r="I80" s="21">
        <v>0.116747383128981</v>
      </c>
    </row>
    <row r="81" spans="2:9" ht="13.8">
      <c r="B81" s="18" t="s">
        <v>122</v>
      </c>
      <c r="C81" s="19" t="s">
        <v>72</v>
      </c>
      <c r="D81" s="20" t="s">
        <v>73</v>
      </c>
      <c r="E81" s="26">
        <v>44852</v>
      </c>
      <c r="F81" s="21">
        <v>5</v>
      </c>
      <c r="G81" s="21">
        <v>0.32415684712172899</v>
      </c>
      <c r="H81" s="26">
        <v>45051</v>
      </c>
      <c r="I81" s="21">
        <v>0.28398523541759901</v>
      </c>
    </row>
    <row r="82" spans="2:9" ht="13.8">
      <c r="B82" s="18" t="s">
        <v>123</v>
      </c>
      <c r="C82" s="19" t="s">
        <v>8</v>
      </c>
      <c r="D82" s="20" t="s">
        <v>9</v>
      </c>
      <c r="E82" s="26">
        <v>44343</v>
      </c>
      <c r="F82" s="21">
        <v>6</v>
      </c>
      <c r="G82" s="21">
        <v>0.64559425958074801</v>
      </c>
      <c r="H82" s="26">
        <v>45057</v>
      </c>
      <c r="I82" s="21">
        <v>0.74976354481356899</v>
      </c>
    </row>
    <row r="83" spans="2:9" ht="13.8">
      <c r="B83" s="18" t="s">
        <v>124</v>
      </c>
      <c r="C83" s="19" t="s">
        <v>102</v>
      </c>
      <c r="D83" s="20" t="s">
        <v>103</v>
      </c>
      <c r="E83" s="26">
        <v>44643</v>
      </c>
      <c r="F83" s="21">
        <v>10</v>
      </c>
      <c r="G83" s="21">
        <v>0.13502577444900801</v>
      </c>
      <c r="H83" s="26">
        <v>45050</v>
      </c>
      <c r="I83" s="21">
        <v>9.7289928257875094E-2</v>
      </c>
    </row>
    <row r="84" spans="2:9" ht="13.8">
      <c r="B84" s="18" t="s">
        <v>125</v>
      </c>
      <c r="C84" s="19" t="s">
        <v>42</v>
      </c>
      <c r="D84" s="20" t="s">
        <v>43</v>
      </c>
      <c r="E84" s="26">
        <v>44353</v>
      </c>
      <c r="F84" s="21">
        <v>8</v>
      </c>
      <c r="G84" s="21">
        <v>0.74864767306151003</v>
      </c>
      <c r="H84" s="26">
        <v>45075</v>
      </c>
      <c r="I84" s="21">
        <v>0.91487830622236999</v>
      </c>
    </row>
    <row r="85" spans="2:9" ht="13.8">
      <c r="B85" s="18" t="s">
        <v>126</v>
      </c>
      <c r="C85" s="19" t="s">
        <v>48</v>
      </c>
      <c r="D85" s="20" t="s">
        <v>49</v>
      </c>
      <c r="E85" s="26">
        <v>44703</v>
      </c>
      <c r="F85" s="21">
        <v>1</v>
      </c>
      <c r="G85" s="21">
        <v>0.105161391848884</v>
      </c>
      <c r="H85" s="26">
        <v>45054</v>
      </c>
      <c r="I85" s="21">
        <v>0.22690729464404399</v>
      </c>
    </row>
    <row r="86" spans="2:9" ht="13.8">
      <c r="B86" s="18" t="s">
        <v>127</v>
      </c>
      <c r="C86" s="19" t="s">
        <v>128</v>
      </c>
      <c r="D86" s="20" t="s">
        <v>21</v>
      </c>
      <c r="E86" s="26">
        <v>44742</v>
      </c>
      <c r="F86" s="21">
        <v>6</v>
      </c>
      <c r="G86" s="21">
        <v>0.11408685507641</v>
      </c>
      <c r="H86" s="26">
        <v>44954</v>
      </c>
      <c r="I86" s="21">
        <v>0.33571676903915298</v>
      </c>
    </row>
    <row r="87" spans="2:9" ht="13.8">
      <c r="B87" s="18" t="s">
        <v>129</v>
      </c>
      <c r="C87" s="19" t="s">
        <v>60</v>
      </c>
      <c r="D87" s="20" t="s">
        <v>61</v>
      </c>
      <c r="E87" s="26">
        <v>44600</v>
      </c>
      <c r="F87" s="21">
        <v>1</v>
      </c>
      <c r="G87" s="21">
        <v>0.58372843681935904</v>
      </c>
      <c r="H87" s="26">
        <v>44997</v>
      </c>
      <c r="I87" s="21">
        <v>0.38186645762982302</v>
      </c>
    </row>
    <row r="88" spans="2:9" ht="13.8">
      <c r="B88" s="18" t="s">
        <v>130</v>
      </c>
      <c r="C88" s="19" t="s">
        <v>128</v>
      </c>
      <c r="D88" s="20" t="s">
        <v>21</v>
      </c>
      <c r="E88" s="26">
        <v>44721</v>
      </c>
      <c r="F88" s="21">
        <v>6</v>
      </c>
      <c r="G88" s="21">
        <v>1.6069181318315098E-2</v>
      </c>
      <c r="H88" s="26">
        <v>44928</v>
      </c>
      <c r="I88" s="21">
        <v>0.93551003990677095</v>
      </c>
    </row>
    <row r="89" spans="2:9" ht="13.8">
      <c r="B89" s="18" t="s">
        <v>131</v>
      </c>
      <c r="C89" s="19" t="s">
        <v>102</v>
      </c>
      <c r="D89" s="20" t="s">
        <v>103</v>
      </c>
      <c r="E89" s="26">
        <v>44544</v>
      </c>
      <c r="F89" s="21">
        <v>7</v>
      </c>
      <c r="G89" s="21">
        <v>0.77483286137645402</v>
      </c>
      <c r="H89" s="26">
        <v>44977</v>
      </c>
      <c r="I89" s="21">
        <v>0.83972936204120796</v>
      </c>
    </row>
    <row r="90" spans="2:9" ht="13.8">
      <c r="B90" s="18" t="s">
        <v>132</v>
      </c>
      <c r="C90" s="19" t="s">
        <v>33</v>
      </c>
      <c r="D90" s="20" t="s">
        <v>34</v>
      </c>
      <c r="E90" s="26">
        <v>44304</v>
      </c>
      <c r="F90" s="21">
        <v>6</v>
      </c>
      <c r="G90" s="21">
        <v>0.83415711448827101</v>
      </c>
      <c r="H90" s="26">
        <v>45032</v>
      </c>
      <c r="I90" s="21">
        <v>0.73754903864989096</v>
      </c>
    </row>
    <row r="91" spans="2:9" ht="13.8">
      <c r="B91" s="18" t="s">
        <v>133</v>
      </c>
      <c r="C91" s="19" t="s">
        <v>14</v>
      </c>
      <c r="D91" s="20" t="s">
        <v>9</v>
      </c>
      <c r="E91" s="26">
        <v>44285</v>
      </c>
      <c r="F91" s="21">
        <v>7</v>
      </c>
      <c r="G91" s="21">
        <v>0.27349998025771599</v>
      </c>
      <c r="H91" s="26">
        <v>45056</v>
      </c>
      <c r="I91" s="21">
        <v>0.398707058551939</v>
      </c>
    </row>
    <row r="92" spans="2:9" ht="13.8">
      <c r="B92" s="18" t="s">
        <v>134</v>
      </c>
      <c r="C92" s="19" t="s">
        <v>20</v>
      </c>
      <c r="D92" s="20" t="s">
        <v>21</v>
      </c>
      <c r="E92" s="26">
        <v>44279</v>
      </c>
      <c r="F92" s="21">
        <v>10</v>
      </c>
      <c r="G92" s="21">
        <v>0.17894362318854701</v>
      </c>
      <c r="H92" s="26">
        <v>45026</v>
      </c>
      <c r="I92" s="21">
        <v>0.27983535659688702</v>
      </c>
    </row>
    <row r="93" spans="2:9" ht="13.8">
      <c r="B93" s="18" t="s">
        <v>135</v>
      </c>
      <c r="C93" s="19" t="s">
        <v>8</v>
      </c>
      <c r="D93" s="20" t="s">
        <v>9</v>
      </c>
      <c r="E93" s="26">
        <v>44206</v>
      </c>
      <c r="F93" s="21">
        <v>2</v>
      </c>
      <c r="G93" s="21">
        <v>0.90504227111458202</v>
      </c>
      <c r="H93" s="26">
        <v>44957</v>
      </c>
      <c r="I93" s="21">
        <v>0.45883084719257899</v>
      </c>
    </row>
    <row r="94" spans="2:9" ht="13.8">
      <c r="B94" s="18" t="s">
        <v>136</v>
      </c>
      <c r="C94" s="19" t="s">
        <v>57</v>
      </c>
      <c r="D94" s="20" t="s">
        <v>58</v>
      </c>
      <c r="E94" s="26">
        <v>44557</v>
      </c>
      <c r="F94" s="21">
        <v>4</v>
      </c>
      <c r="G94" s="21">
        <v>3.6105377236760302E-3</v>
      </c>
      <c r="H94" s="26">
        <v>44993</v>
      </c>
      <c r="I94" s="21">
        <v>0.430410454177235</v>
      </c>
    </row>
    <row r="95" spans="2:9" ht="13.8">
      <c r="B95" s="18" t="s">
        <v>137</v>
      </c>
      <c r="C95" s="19" t="s">
        <v>80</v>
      </c>
      <c r="D95" s="20" t="s">
        <v>61</v>
      </c>
      <c r="E95" s="26">
        <v>44366</v>
      </c>
      <c r="F95" s="21">
        <v>2</v>
      </c>
      <c r="G95" s="21">
        <v>0.256532208615462</v>
      </c>
      <c r="H95" s="26">
        <v>44975</v>
      </c>
      <c r="I95" s="21">
        <v>0.25683090454434099</v>
      </c>
    </row>
    <row r="96" spans="2:9" ht="13.8">
      <c r="B96" s="18" t="s">
        <v>138</v>
      </c>
      <c r="C96" s="19" t="s">
        <v>102</v>
      </c>
      <c r="D96" s="20" t="s">
        <v>103</v>
      </c>
      <c r="E96" s="26">
        <v>44250</v>
      </c>
      <c r="F96" s="21">
        <v>5</v>
      </c>
      <c r="G96" s="21">
        <v>0.70021844930653598</v>
      </c>
      <c r="H96" s="26">
        <v>45008</v>
      </c>
      <c r="I96" s="21">
        <v>0.61187665279577597</v>
      </c>
    </row>
    <row r="97" spans="2:9" ht="13.8">
      <c r="B97" s="18" t="s">
        <v>139</v>
      </c>
      <c r="C97" s="19" t="s">
        <v>20</v>
      </c>
      <c r="D97" s="20" t="s">
        <v>21</v>
      </c>
      <c r="E97" s="26">
        <v>44235</v>
      </c>
      <c r="F97" s="21">
        <v>2</v>
      </c>
      <c r="G97" s="21">
        <v>0.86236623667253698</v>
      </c>
      <c r="H97" s="26">
        <v>45015</v>
      </c>
      <c r="I97" s="21">
        <v>0.56413054876588398</v>
      </c>
    </row>
    <row r="98" spans="2:9" ht="13.8">
      <c r="B98" s="18" t="s">
        <v>140</v>
      </c>
      <c r="C98" s="19" t="s">
        <v>128</v>
      </c>
      <c r="D98" s="20" t="s">
        <v>21</v>
      </c>
      <c r="E98" s="26">
        <v>44774</v>
      </c>
      <c r="F98" s="21">
        <v>5</v>
      </c>
      <c r="G98" s="21">
        <v>0.309379274915278</v>
      </c>
      <c r="H98" s="26">
        <v>45015</v>
      </c>
      <c r="I98" s="21">
        <v>6.4512653240185102E-3</v>
      </c>
    </row>
    <row r="99" spans="2:9" ht="13.8">
      <c r="B99" s="18" t="s">
        <v>141</v>
      </c>
      <c r="C99" s="19" t="s">
        <v>102</v>
      </c>
      <c r="D99" s="20" t="s">
        <v>103</v>
      </c>
      <c r="E99" s="26">
        <v>44396</v>
      </c>
      <c r="F99" s="21">
        <v>7</v>
      </c>
      <c r="G99" s="21">
        <v>0.55211790295911001</v>
      </c>
      <c r="H99" s="26">
        <v>45011</v>
      </c>
      <c r="I99" s="21">
        <v>0.33871055216854301</v>
      </c>
    </row>
    <row r="100" spans="2:9" ht="13.8">
      <c r="B100" s="18" t="s">
        <v>142</v>
      </c>
      <c r="C100" s="19" t="s">
        <v>128</v>
      </c>
      <c r="D100" s="20" t="s">
        <v>21</v>
      </c>
      <c r="E100" s="26">
        <v>44491</v>
      </c>
      <c r="F100" s="21">
        <v>4</v>
      </c>
      <c r="G100" s="21">
        <v>0.20150989296011099</v>
      </c>
      <c r="H100" s="26">
        <v>45067</v>
      </c>
      <c r="I100" s="21">
        <v>0.23936851527945999</v>
      </c>
    </row>
    <row r="101" spans="2:9" ht="13.8">
      <c r="B101" s="18" t="s">
        <v>143</v>
      </c>
      <c r="C101" s="19" t="s">
        <v>14</v>
      </c>
      <c r="D101" s="20" t="s">
        <v>9</v>
      </c>
      <c r="E101" s="26">
        <v>44534</v>
      </c>
      <c r="F101" s="21">
        <v>5</v>
      </c>
      <c r="G101" s="21">
        <v>0.18484009932934201</v>
      </c>
      <c r="H101" s="26">
        <v>44952</v>
      </c>
      <c r="I101" s="21">
        <v>0.17511595791935999</v>
      </c>
    </row>
    <row r="102" spans="2:9" ht="13.8">
      <c r="B102" s="18" t="s">
        <v>144</v>
      </c>
      <c r="C102" s="19" t="s">
        <v>29</v>
      </c>
      <c r="D102" s="20" t="s">
        <v>30</v>
      </c>
      <c r="E102" s="26">
        <v>44872</v>
      </c>
      <c r="F102" s="21">
        <v>6</v>
      </c>
      <c r="G102" s="21">
        <v>0.34955930087119302</v>
      </c>
      <c r="H102" s="26">
        <v>44929</v>
      </c>
      <c r="I102" s="21">
        <v>0.53327527116873796</v>
      </c>
    </row>
    <row r="103" spans="2:9" ht="13.8">
      <c r="B103" s="18" t="s">
        <v>145</v>
      </c>
      <c r="C103" s="19" t="s">
        <v>102</v>
      </c>
      <c r="D103" s="20" t="s">
        <v>103</v>
      </c>
      <c r="E103" s="26">
        <v>44468</v>
      </c>
      <c r="F103" s="21">
        <v>3</v>
      </c>
      <c r="G103" s="21">
        <v>0.93189165277683395</v>
      </c>
      <c r="H103" s="26">
        <v>44962</v>
      </c>
      <c r="I103" s="21">
        <v>2.43785689040747E-2</v>
      </c>
    </row>
    <row r="104" spans="2:9" ht="13.8">
      <c r="B104" s="18" t="s">
        <v>146</v>
      </c>
      <c r="C104" s="19" t="s">
        <v>72</v>
      </c>
      <c r="D104" s="20" t="s">
        <v>73</v>
      </c>
      <c r="E104" s="26">
        <v>44921</v>
      </c>
      <c r="F104" s="21">
        <v>10</v>
      </c>
      <c r="G104" s="21">
        <v>0.68735083469695002</v>
      </c>
      <c r="H104" s="26">
        <v>44990</v>
      </c>
      <c r="I104" s="21">
        <v>0.41787841201432302</v>
      </c>
    </row>
    <row r="105" spans="2:9" ht="13.8">
      <c r="B105" s="18" t="s">
        <v>147</v>
      </c>
      <c r="C105" s="19" t="s">
        <v>38</v>
      </c>
      <c r="D105" s="20" t="s">
        <v>39</v>
      </c>
      <c r="E105" s="26">
        <v>44605</v>
      </c>
      <c r="F105" s="21">
        <v>5</v>
      </c>
      <c r="G105" s="21">
        <v>0.17493546348643599</v>
      </c>
      <c r="H105" s="26">
        <v>45001</v>
      </c>
      <c r="I105" s="21">
        <v>0.83666855090333903</v>
      </c>
    </row>
    <row r="106" spans="2:9" ht="13.8">
      <c r="B106" s="18" t="s">
        <v>148</v>
      </c>
      <c r="C106" s="19" t="s">
        <v>102</v>
      </c>
      <c r="D106" s="20" t="s">
        <v>103</v>
      </c>
      <c r="E106" s="26">
        <v>44659</v>
      </c>
      <c r="F106" s="21">
        <v>7</v>
      </c>
      <c r="G106" s="21">
        <v>0.75215132834364595</v>
      </c>
      <c r="H106" s="26">
        <v>45051</v>
      </c>
      <c r="I106" s="21">
        <v>2.6168363795351798E-2</v>
      </c>
    </row>
    <row r="107" spans="2:9" ht="13.8">
      <c r="B107" s="18" t="s">
        <v>149</v>
      </c>
      <c r="C107" s="19" t="s">
        <v>38</v>
      </c>
      <c r="D107" s="20" t="s">
        <v>39</v>
      </c>
      <c r="E107" s="26">
        <v>44263</v>
      </c>
      <c r="F107" s="21">
        <v>1</v>
      </c>
      <c r="G107" s="21">
        <v>0.30953917056170199</v>
      </c>
      <c r="H107" s="26">
        <v>45058</v>
      </c>
      <c r="I107" s="21">
        <v>0.66043948995340296</v>
      </c>
    </row>
    <row r="108" spans="2:9" ht="13.8">
      <c r="B108" s="18" t="s">
        <v>150</v>
      </c>
      <c r="C108" s="19" t="s">
        <v>60</v>
      </c>
      <c r="D108" s="20" t="s">
        <v>61</v>
      </c>
      <c r="E108" s="26">
        <v>44422</v>
      </c>
      <c r="F108" s="21">
        <v>10</v>
      </c>
      <c r="G108" s="21">
        <v>0.62147829765565299</v>
      </c>
      <c r="H108" s="26">
        <v>45045</v>
      </c>
      <c r="I108" s="21">
        <v>0.44466276095616802</v>
      </c>
    </row>
    <row r="109" spans="2:9" ht="13.8">
      <c r="B109" s="18" t="s">
        <v>151</v>
      </c>
      <c r="C109" s="19" t="s">
        <v>57</v>
      </c>
      <c r="D109" s="20" t="s">
        <v>58</v>
      </c>
      <c r="E109" s="26">
        <v>44903</v>
      </c>
      <c r="F109" s="21">
        <v>7</v>
      </c>
      <c r="G109" s="21">
        <v>0.60752716500644899</v>
      </c>
      <c r="H109" s="26">
        <v>45029</v>
      </c>
      <c r="I109" s="21">
        <v>0.90286839870973001</v>
      </c>
    </row>
    <row r="110" spans="2:9" ht="13.8">
      <c r="B110" s="18" t="s">
        <v>152</v>
      </c>
      <c r="C110" s="19" t="s">
        <v>45</v>
      </c>
      <c r="D110" s="20" t="s">
        <v>46</v>
      </c>
      <c r="E110" s="26">
        <v>44810</v>
      </c>
      <c r="F110" s="21">
        <v>10</v>
      </c>
      <c r="G110" s="21">
        <v>8.0126723415399101E-2</v>
      </c>
      <c r="H110" s="26">
        <v>44973</v>
      </c>
      <c r="I110" s="21">
        <v>0.51635999068168204</v>
      </c>
    </row>
    <row r="111" spans="2:9" ht="13.8">
      <c r="B111" s="18" t="s">
        <v>153</v>
      </c>
      <c r="C111" s="19" t="s">
        <v>20</v>
      </c>
      <c r="D111" s="20" t="s">
        <v>21</v>
      </c>
      <c r="E111" s="26">
        <v>44716</v>
      </c>
      <c r="F111" s="21">
        <v>1</v>
      </c>
      <c r="G111" s="21">
        <v>0.165768699711766</v>
      </c>
      <c r="H111" s="26">
        <v>44958</v>
      </c>
      <c r="I111" s="21">
        <v>0.35219920122081899</v>
      </c>
    </row>
    <row r="112" spans="2:9" ht="13.8">
      <c r="B112" s="18" t="s">
        <v>154</v>
      </c>
      <c r="C112" s="19" t="s">
        <v>57</v>
      </c>
      <c r="D112" s="20" t="s">
        <v>58</v>
      </c>
      <c r="E112" s="26">
        <v>44276</v>
      </c>
      <c r="F112" s="21">
        <v>7</v>
      </c>
      <c r="G112" s="21">
        <v>0.95038285910889397</v>
      </c>
      <c r="H112" s="26">
        <v>45067</v>
      </c>
      <c r="I112" s="21">
        <v>0.493774747227402</v>
      </c>
    </row>
    <row r="113" spans="2:9" ht="13.8">
      <c r="B113" s="18" t="s">
        <v>155</v>
      </c>
      <c r="C113" s="19" t="s">
        <v>16</v>
      </c>
      <c r="D113" s="20" t="s">
        <v>17</v>
      </c>
      <c r="E113" s="26">
        <v>44709</v>
      </c>
      <c r="F113" s="21">
        <v>8</v>
      </c>
      <c r="G113" s="21">
        <v>0.34324624551472199</v>
      </c>
      <c r="H113" s="26">
        <v>44980</v>
      </c>
      <c r="I113" s="21">
        <v>5.5941217861464797E-2</v>
      </c>
    </row>
    <row r="114" spans="2:9" ht="13.8">
      <c r="B114" s="18" t="s">
        <v>156</v>
      </c>
      <c r="C114" s="19" t="s">
        <v>57</v>
      </c>
      <c r="D114" s="20" t="s">
        <v>58</v>
      </c>
      <c r="E114" s="26">
        <v>44907</v>
      </c>
      <c r="F114" s="21">
        <v>9</v>
      </c>
      <c r="G114" s="21">
        <v>0.88394112549340798</v>
      </c>
      <c r="H114" s="26">
        <v>44949</v>
      </c>
      <c r="I114" s="21">
        <v>0.170650898099275</v>
      </c>
    </row>
    <row r="115" spans="2:9" ht="13.8">
      <c r="B115" s="18" t="s">
        <v>157</v>
      </c>
      <c r="C115" s="19" t="s">
        <v>11</v>
      </c>
      <c r="D115" s="20" t="s">
        <v>12</v>
      </c>
      <c r="E115" s="26">
        <v>44578</v>
      </c>
      <c r="F115" s="21">
        <v>2</v>
      </c>
      <c r="G115" s="21">
        <v>0.19124266932346201</v>
      </c>
      <c r="H115" s="26">
        <v>44953</v>
      </c>
      <c r="I115" s="21">
        <v>0.44988838372928502</v>
      </c>
    </row>
    <row r="116" spans="2:9" ht="13.8">
      <c r="B116" s="18" t="s">
        <v>158</v>
      </c>
      <c r="C116" s="19" t="s">
        <v>42</v>
      </c>
      <c r="D116" s="20" t="s">
        <v>43</v>
      </c>
      <c r="E116" s="26">
        <v>44324</v>
      </c>
      <c r="F116" s="21">
        <v>9</v>
      </c>
      <c r="G116" s="21">
        <v>0.70237024955138705</v>
      </c>
      <c r="H116" s="26">
        <v>45039</v>
      </c>
      <c r="I116" s="21">
        <v>0.23474526869976101</v>
      </c>
    </row>
    <row r="117" spans="2:9" ht="13.8">
      <c r="B117" s="18" t="s">
        <v>159</v>
      </c>
      <c r="C117" s="19" t="s">
        <v>23</v>
      </c>
      <c r="D117" s="20" t="s">
        <v>24</v>
      </c>
      <c r="E117" s="26">
        <v>44464</v>
      </c>
      <c r="F117" s="21">
        <v>1</v>
      </c>
      <c r="G117" s="21">
        <v>0.47664293083306503</v>
      </c>
      <c r="H117" s="26">
        <v>44998</v>
      </c>
      <c r="I117" s="21">
        <v>0.23032087534575099</v>
      </c>
    </row>
    <row r="118" spans="2:9" ht="13.8">
      <c r="B118" s="18" t="s">
        <v>160</v>
      </c>
      <c r="C118" s="19" t="s">
        <v>60</v>
      </c>
      <c r="D118" s="20" t="s">
        <v>61</v>
      </c>
      <c r="E118" s="26">
        <v>44581</v>
      </c>
      <c r="F118" s="21">
        <v>8</v>
      </c>
      <c r="G118" s="21">
        <v>0.52894618812607497</v>
      </c>
      <c r="H118" s="26">
        <v>44998</v>
      </c>
      <c r="I118" s="21">
        <v>0.14894391596640999</v>
      </c>
    </row>
    <row r="119" spans="2:9" ht="13.8">
      <c r="B119" s="18" t="s">
        <v>161</v>
      </c>
      <c r="C119" s="19" t="s">
        <v>102</v>
      </c>
      <c r="D119" s="20" t="s">
        <v>103</v>
      </c>
      <c r="E119" s="26">
        <v>44595</v>
      </c>
      <c r="F119" s="21">
        <v>1</v>
      </c>
      <c r="G119" s="21">
        <v>0.90771622925444195</v>
      </c>
      <c r="H119" s="26">
        <v>44956</v>
      </c>
      <c r="I119" s="21">
        <v>0.76439006848756197</v>
      </c>
    </row>
    <row r="120" spans="2:9" ht="13.8">
      <c r="B120" s="18" t="s">
        <v>162</v>
      </c>
      <c r="C120" s="19" t="s">
        <v>53</v>
      </c>
      <c r="D120" s="20" t="s">
        <v>54</v>
      </c>
      <c r="E120" s="26">
        <v>44625</v>
      </c>
      <c r="F120" s="21">
        <v>4</v>
      </c>
      <c r="G120" s="21">
        <v>0.93532778717298004</v>
      </c>
      <c r="H120" s="26">
        <v>44933</v>
      </c>
      <c r="I120" s="21">
        <v>2.9378328012187802E-2</v>
      </c>
    </row>
    <row r="121" spans="2:9" ht="13.8">
      <c r="B121" s="18" t="s">
        <v>163</v>
      </c>
      <c r="C121" s="19" t="s">
        <v>8</v>
      </c>
      <c r="D121" s="20" t="s">
        <v>9</v>
      </c>
      <c r="E121" s="26">
        <v>44801</v>
      </c>
      <c r="F121" s="21">
        <v>6</v>
      </c>
      <c r="G121" s="21">
        <v>0.103932010083317</v>
      </c>
      <c r="H121" s="26">
        <v>44985</v>
      </c>
      <c r="I121" s="22">
        <v>6.0761804468123501E-5</v>
      </c>
    </row>
    <row r="122" spans="2:9" ht="13.8">
      <c r="B122" s="18" t="s">
        <v>164</v>
      </c>
      <c r="C122" s="19" t="s">
        <v>14</v>
      </c>
      <c r="D122" s="20" t="s">
        <v>9</v>
      </c>
      <c r="E122" s="26">
        <v>44589</v>
      </c>
      <c r="F122" s="21">
        <v>3</v>
      </c>
      <c r="G122" s="21">
        <v>0.33696098865178298</v>
      </c>
      <c r="H122" s="26">
        <v>45034</v>
      </c>
      <c r="I122" s="21">
        <v>0.68587611661549097</v>
      </c>
    </row>
    <row r="123" spans="2:9" ht="13.8">
      <c r="B123" s="18" t="s">
        <v>165</v>
      </c>
      <c r="C123" s="19" t="s">
        <v>45</v>
      </c>
      <c r="D123" s="20" t="s">
        <v>46</v>
      </c>
      <c r="E123" s="26">
        <v>44733</v>
      </c>
      <c r="F123" s="21">
        <v>9</v>
      </c>
      <c r="G123" s="21">
        <v>0.32825674154548301</v>
      </c>
      <c r="H123" s="26">
        <v>44981</v>
      </c>
      <c r="I123" s="21">
        <v>0.48045519677837101</v>
      </c>
    </row>
    <row r="124" spans="2:9" ht="13.8">
      <c r="B124" s="18" t="s">
        <v>166</v>
      </c>
      <c r="C124" s="19" t="s">
        <v>16</v>
      </c>
      <c r="D124" s="20" t="s">
        <v>17</v>
      </c>
      <c r="E124" s="26">
        <v>44879</v>
      </c>
      <c r="F124" s="21">
        <v>10</v>
      </c>
      <c r="G124" s="21">
        <v>0.47307005712237998</v>
      </c>
      <c r="H124" s="26">
        <v>44937</v>
      </c>
      <c r="I124" s="21">
        <v>0.10169187940690801</v>
      </c>
    </row>
    <row r="125" spans="2:9" ht="13.8">
      <c r="B125" s="18" t="s">
        <v>167</v>
      </c>
      <c r="C125" s="19" t="s">
        <v>33</v>
      </c>
      <c r="D125" s="20" t="s">
        <v>34</v>
      </c>
      <c r="E125" s="26">
        <v>44371</v>
      </c>
      <c r="F125" s="21">
        <v>9</v>
      </c>
      <c r="G125" s="21">
        <v>0.71248835178386805</v>
      </c>
      <c r="H125" s="26">
        <v>44975</v>
      </c>
      <c r="I125" s="21">
        <v>0.42914106932160101</v>
      </c>
    </row>
    <row r="126" spans="2:9" ht="13.8">
      <c r="B126" s="18" t="s">
        <v>168</v>
      </c>
      <c r="C126" s="19" t="s">
        <v>26</v>
      </c>
      <c r="D126" s="20" t="s">
        <v>27</v>
      </c>
      <c r="E126" s="26">
        <v>44792</v>
      </c>
      <c r="F126" s="21">
        <v>1</v>
      </c>
      <c r="G126" s="21">
        <v>0.87147093954098998</v>
      </c>
      <c r="H126" s="26">
        <v>44967</v>
      </c>
      <c r="I126" s="21">
        <v>0.35443622359295701</v>
      </c>
    </row>
    <row r="127" spans="2:9" ht="13.8">
      <c r="B127" s="18" t="s">
        <v>169</v>
      </c>
      <c r="C127" s="19" t="s">
        <v>11</v>
      </c>
      <c r="D127" s="20" t="s">
        <v>12</v>
      </c>
      <c r="E127" s="26">
        <v>44272</v>
      </c>
      <c r="F127" s="21">
        <v>6</v>
      </c>
      <c r="G127" s="21">
        <v>5.4464754581670202E-2</v>
      </c>
      <c r="H127" s="26">
        <v>45013</v>
      </c>
      <c r="I127" s="21">
        <v>0.49434155447053002</v>
      </c>
    </row>
    <row r="128" spans="2:9" ht="13.8">
      <c r="B128" s="18" t="s">
        <v>170</v>
      </c>
      <c r="C128" s="19" t="s">
        <v>102</v>
      </c>
      <c r="D128" s="20" t="s">
        <v>103</v>
      </c>
      <c r="E128" s="26">
        <v>44886</v>
      </c>
      <c r="F128" s="21">
        <v>8</v>
      </c>
      <c r="G128" s="21">
        <v>0.46539821567982897</v>
      </c>
      <c r="H128" s="26">
        <v>45038</v>
      </c>
      <c r="I128" s="21">
        <v>0.39766402949830199</v>
      </c>
    </row>
    <row r="129" spans="2:9" ht="13.8">
      <c r="B129" s="18" t="s">
        <v>171</v>
      </c>
      <c r="C129" s="19" t="s">
        <v>57</v>
      </c>
      <c r="D129" s="20" t="s">
        <v>58</v>
      </c>
      <c r="E129" s="26">
        <v>44380</v>
      </c>
      <c r="F129" s="21">
        <v>2</v>
      </c>
      <c r="G129" s="21">
        <v>0.41769016811982401</v>
      </c>
      <c r="H129" s="26">
        <v>44990</v>
      </c>
      <c r="I129" s="21">
        <v>0.67060305745283799</v>
      </c>
    </row>
    <row r="130" spans="2:9" ht="13.8">
      <c r="B130" s="18" t="s">
        <v>172</v>
      </c>
      <c r="C130" s="19" t="s">
        <v>45</v>
      </c>
      <c r="D130" s="20" t="s">
        <v>46</v>
      </c>
      <c r="E130" s="26">
        <v>44661</v>
      </c>
      <c r="F130" s="21">
        <v>5</v>
      </c>
      <c r="G130" s="21">
        <v>0.90898321519765801</v>
      </c>
      <c r="H130" s="26">
        <v>45067</v>
      </c>
      <c r="I130" s="21">
        <v>0.71076510162728801</v>
      </c>
    </row>
    <row r="131" spans="2:9" ht="13.8">
      <c r="B131" s="18" t="s">
        <v>173</v>
      </c>
      <c r="C131" s="19" t="s">
        <v>102</v>
      </c>
      <c r="D131" s="20" t="s">
        <v>103</v>
      </c>
      <c r="E131" s="26">
        <v>44297</v>
      </c>
      <c r="F131" s="21">
        <v>2</v>
      </c>
      <c r="G131" s="21">
        <v>2.2277472344418001E-2</v>
      </c>
      <c r="H131" s="26">
        <v>45053</v>
      </c>
      <c r="I131" s="21">
        <v>0.31572522679826798</v>
      </c>
    </row>
    <row r="132" spans="2:9" ht="13.8">
      <c r="B132" s="18" t="s">
        <v>174</v>
      </c>
      <c r="C132" s="19" t="s">
        <v>14</v>
      </c>
      <c r="D132" s="20" t="s">
        <v>9</v>
      </c>
      <c r="E132" s="26">
        <v>44223</v>
      </c>
      <c r="F132" s="21">
        <v>10</v>
      </c>
      <c r="G132" s="21">
        <v>4.84656763549157E-2</v>
      </c>
      <c r="H132" s="26">
        <v>45041</v>
      </c>
      <c r="I132" s="21">
        <v>0.76568330987062005</v>
      </c>
    </row>
    <row r="133" spans="2:9" ht="13.8">
      <c r="B133" s="18" t="s">
        <v>175</v>
      </c>
      <c r="C133" s="19" t="s">
        <v>72</v>
      </c>
      <c r="D133" s="20" t="s">
        <v>73</v>
      </c>
      <c r="E133" s="26">
        <v>44616</v>
      </c>
      <c r="F133" s="21">
        <v>10</v>
      </c>
      <c r="G133" s="21">
        <v>0.29076178482231801</v>
      </c>
      <c r="H133" s="26">
        <v>44945</v>
      </c>
      <c r="I133" s="21">
        <v>0.33143123502147698</v>
      </c>
    </row>
    <row r="134" spans="2:9" ht="13.8">
      <c r="B134" s="18" t="s">
        <v>176</v>
      </c>
      <c r="C134" s="19" t="s">
        <v>80</v>
      </c>
      <c r="D134" s="20" t="s">
        <v>61</v>
      </c>
      <c r="E134" s="26">
        <v>44398</v>
      </c>
      <c r="F134" s="21">
        <v>6</v>
      </c>
      <c r="G134" s="21">
        <v>0.74483031602755301</v>
      </c>
      <c r="H134" s="26">
        <v>45067</v>
      </c>
      <c r="I134" s="21">
        <v>0.45618689536000101</v>
      </c>
    </row>
    <row r="135" spans="2:9" ht="13.8">
      <c r="B135" s="18" t="s">
        <v>177</v>
      </c>
      <c r="C135" s="19" t="s">
        <v>29</v>
      </c>
      <c r="D135" s="20" t="s">
        <v>30</v>
      </c>
      <c r="E135" s="26">
        <v>44244</v>
      </c>
      <c r="F135" s="21">
        <v>2</v>
      </c>
      <c r="G135" s="21">
        <v>0.55145811024395297</v>
      </c>
      <c r="H135" s="26">
        <v>44938</v>
      </c>
      <c r="I135" s="21">
        <v>0.43942741221319298</v>
      </c>
    </row>
    <row r="136" spans="2:9" ht="13.8">
      <c r="B136" s="18" t="s">
        <v>178</v>
      </c>
      <c r="C136" s="19" t="s">
        <v>33</v>
      </c>
      <c r="D136" s="20" t="s">
        <v>34</v>
      </c>
      <c r="E136" s="26">
        <v>44715</v>
      </c>
      <c r="F136" s="21">
        <v>2</v>
      </c>
      <c r="G136" s="21">
        <v>0.75204781971908696</v>
      </c>
      <c r="H136" s="26">
        <v>45016</v>
      </c>
      <c r="I136" s="21">
        <v>0.46296822834011098</v>
      </c>
    </row>
    <row r="137" spans="2:9" ht="13.8">
      <c r="B137" s="18" t="s">
        <v>179</v>
      </c>
      <c r="C137" s="19" t="s">
        <v>60</v>
      </c>
      <c r="D137" s="20" t="s">
        <v>61</v>
      </c>
      <c r="E137" s="26">
        <v>44225</v>
      </c>
      <c r="F137" s="21">
        <v>7</v>
      </c>
      <c r="G137" s="21">
        <v>0.47691846634392299</v>
      </c>
      <c r="H137" s="26">
        <v>44981</v>
      </c>
      <c r="I137" s="21">
        <v>0.46204966570717498</v>
      </c>
    </row>
    <row r="138" spans="2:9" ht="13.8">
      <c r="B138" s="18" t="s">
        <v>180</v>
      </c>
      <c r="C138" s="19" t="s">
        <v>128</v>
      </c>
      <c r="D138" s="20" t="s">
        <v>21</v>
      </c>
      <c r="E138" s="26">
        <v>44442</v>
      </c>
      <c r="F138" s="21">
        <v>9</v>
      </c>
      <c r="G138" s="21">
        <v>0.351563700735118</v>
      </c>
      <c r="H138" s="26">
        <v>45023</v>
      </c>
      <c r="I138" s="21">
        <v>0.95442216883254405</v>
      </c>
    </row>
    <row r="139" spans="2:9" ht="13.8">
      <c r="B139" s="18" t="s">
        <v>181</v>
      </c>
      <c r="C139" s="19" t="s">
        <v>33</v>
      </c>
      <c r="D139" s="20" t="s">
        <v>34</v>
      </c>
      <c r="E139" s="26">
        <v>44878</v>
      </c>
      <c r="F139" s="21">
        <v>3</v>
      </c>
      <c r="G139" s="21">
        <v>0.708252824575899</v>
      </c>
      <c r="H139" s="26">
        <v>45047</v>
      </c>
      <c r="I139" s="21">
        <v>0.25743349659995701</v>
      </c>
    </row>
    <row r="140" spans="2:9" ht="13.8">
      <c r="B140" s="18" t="s">
        <v>182</v>
      </c>
      <c r="C140" s="19" t="s">
        <v>53</v>
      </c>
      <c r="D140" s="20" t="s">
        <v>54</v>
      </c>
      <c r="E140" s="26">
        <v>44535</v>
      </c>
      <c r="F140" s="21">
        <v>6</v>
      </c>
      <c r="G140" s="21">
        <v>8.1168066351901699E-2</v>
      </c>
      <c r="H140" s="26">
        <v>45004</v>
      </c>
      <c r="I140" s="21">
        <v>0.51544985308443603</v>
      </c>
    </row>
    <row r="141" spans="2:9" ht="13.8">
      <c r="B141" s="18" t="s">
        <v>183</v>
      </c>
      <c r="C141" s="19" t="s">
        <v>72</v>
      </c>
      <c r="D141" s="20" t="s">
        <v>73</v>
      </c>
      <c r="E141" s="26">
        <v>44815</v>
      </c>
      <c r="F141" s="21">
        <v>3</v>
      </c>
      <c r="G141" s="21">
        <v>0.44727279397540398</v>
      </c>
      <c r="H141" s="26">
        <v>44961</v>
      </c>
      <c r="I141" s="21">
        <v>0.72124646028638995</v>
      </c>
    </row>
    <row r="142" spans="2:9" ht="13.8">
      <c r="B142" s="18" t="s">
        <v>184</v>
      </c>
      <c r="C142" s="19" t="s">
        <v>29</v>
      </c>
      <c r="D142" s="20" t="s">
        <v>30</v>
      </c>
      <c r="E142" s="26">
        <v>44690</v>
      </c>
      <c r="F142" s="21">
        <v>5</v>
      </c>
      <c r="G142" s="21">
        <v>0.55996144918041602</v>
      </c>
      <c r="H142" s="26">
        <v>44982</v>
      </c>
      <c r="I142" s="21">
        <v>4.0845294204603297E-3</v>
      </c>
    </row>
    <row r="143" spans="2:9" ht="13.8">
      <c r="B143" s="18" t="s">
        <v>185</v>
      </c>
      <c r="C143" s="19" t="s">
        <v>128</v>
      </c>
      <c r="D143" s="20" t="s">
        <v>21</v>
      </c>
      <c r="E143" s="26">
        <v>44521</v>
      </c>
      <c r="F143" s="21">
        <v>4</v>
      </c>
      <c r="G143" s="21">
        <v>0.56230632063577901</v>
      </c>
      <c r="H143" s="26">
        <v>45060</v>
      </c>
      <c r="I143" s="21">
        <v>0.68743114384612203</v>
      </c>
    </row>
    <row r="144" spans="2:9" ht="13.8">
      <c r="B144" s="18" t="s">
        <v>186</v>
      </c>
      <c r="C144" s="19" t="s">
        <v>29</v>
      </c>
      <c r="D144" s="20" t="s">
        <v>30</v>
      </c>
      <c r="E144" s="26">
        <v>44769</v>
      </c>
      <c r="F144" s="21">
        <v>5</v>
      </c>
      <c r="G144" s="21">
        <v>0.72618042932337601</v>
      </c>
      <c r="H144" s="26">
        <v>45013</v>
      </c>
      <c r="I144" s="21">
        <v>0.31138195774945998</v>
      </c>
    </row>
    <row r="145" spans="2:9" ht="13.8">
      <c r="B145" s="18" t="s">
        <v>187</v>
      </c>
      <c r="C145" s="19" t="s">
        <v>70</v>
      </c>
      <c r="D145" s="20" t="s">
        <v>49</v>
      </c>
      <c r="E145" s="26">
        <v>44206</v>
      </c>
      <c r="F145" s="21">
        <v>3</v>
      </c>
      <c r="G145" s="21">
        <v>0.113699112632604</v>
      </c>
      <c r="H145" s="26">
        <v>45012</v>
      </c>
      <c r="I145" s="21">
        <v>3.0869795040312301E-2</v>
      </c>
    </row>
    <row r="146" spans="2:9" ht="13.8">
      <c r="B146" s="18" t="s">
        <v>188</v>
      </c>
      <c r="C146" s="19" t="s">
        <v>128</v>
      </c>
      <c r="D146" s="20" t="s">
        <v>21</v>
      </c>
      <c r="E146" s="26">
        <v>44822</v>
      </c>
      <c r="F146" s="21">
        <v>1</v>
      </c>
      <c r="G146" s="21">
        <v>8.6409222229514596E-2</v>
      </c>
      <c r="H146" s="26">
        <v>44945</v>
      </c>
      <c r="I146" s="21">
        <v>0.720395287309052</v>
      </c>
    </row>
    <row r="147" spans="2:9" ht="13.8">
      <c r="B147" s="18" t="s">
        <v>189</v>
      </c>
      <c r="C147" s="19" t="s">
        <v>70</v>
      </c>
      <c r="D147" s="20" t="s">
        <v>49</v>
      </c>
      <c r="E147" s="26">
        <v>44484</v>
      </c>
      <c r="F147" s="21">
        <v>4</v>
      </c>
      <c r="G147" s="21">
        <v>0.573839853564304</v>
      </c>
      <c r="H147" s="26">
        <v>45050</v>
      </c>
      <c r="I147" s="21">
        <v>0.74143260510805697</v>
      </c>
    </row>
    <row r="148" spans="2:9" ht="13.8">
      <c r="B148" s="18" t="s">
        <v>190</v>
      </c>
      <c r="C148" s="19" t="s">
        <v>26</v>
      </c>
      <c r="D148" s="20" t="s">
        <v>27</v>
      </c>
      <c r="E148" s="26">
        <v>44734</v>
      </c>
      <c r="F148" s="21">
        <v>10</v>
      </c>
      <c r="G148" s="21">
        <v>5.8312359538940997E-2</v>
      </c>
      <c r="H148" s="26">
        <v>45041</v>
      </c>
      <c r="I148" s="21">
        <v>0.50418526458823998</v>
      </c>
    </row>
    <row r="149" spans="2:9" ht="13.8">
      <c r="B149" s="18" t="s">
        <v>191</v>
      </c>
      <c r="C149" s="19" t="s">
        <v>53</v>
      </c>
      <c r="D149" s="20" t="s">
        <v>54</v>
      </c>
      <c r="E149" s="26">
        <v>44480</v>
      </c>
      <c r="F149" s="21">
        <v>7</v>
      </c>
      <c r="G149" s="21">
        <v>0.717702757066082</v>
      </c>
      <c r="H149" s="26">
        <v>44936</v>
      </c>
      <c r="I149" s="21">
        <v>0.1182538345041</v>
      </c>
    </row>
    <row r="150" spans="2:9" ht="13.8">
      <c r="B150" s="18" t="s">
        <v>192</v>
      </c>
      <c r="C150" s="19" t="s">
        <v>23</v>
      </c>
      <c r="D150" s="20" t="s">
        <v>24</v>
      </c>
      <c r="E150" s="26">
        <v>44534</v>
      </c>
      <c r="F150" s="21">
        <v>1</v>
      </c>
      <c r="G150" s="21">
        <v>0.29181649358212502</v>
      </c>
      <c r="H150" s="26">
        <v>44944</v>
      </c>
      <c r="I150" s="21">
        <v>0.59525600260086198</v>
      </c>
    </row>
    <row r="151" spans="2:9" ht="13.8">
      <c r="B151" s="18" t="s">
        <v>193</v>
      </c>
      <c r="C151" s="19" t="s">
        <v>57</v>
      </c>
      <c r="D151" s="20" t="s">
        <v>58</v>
      </c>
      <c r="E151" s="26">
        <v>44616</v>
      </c>
      <c r="F151" s="21">
        <v>7</v>
      </c>
      <c r="G151" s="21">
        <v>0.41475447056245102</v>
      </c>
      <c r="H151" s="26">
        <v>44992</v>
      </c>
      <c r="I151" s="21">
        <v>0.41302964862980401</v>
      </c>
    </row>
    <row r="152" spans="2:9" ht="13.8">
      <c r="B152" s="18" t="s">
        <v>194</v>
      </c>
      <c r="C152" s="19" t="s">
        <v>11</v>
      </c>
      <c r="D152" s="20" t="s">
        <v>12</v>
      </c>
      <c r="E152" s="26">
        <v>44766</v>
      </c>
      <c r="F152" s="21">
        <v>3</v>
      </c>
      <c r="G152" s="21">
        <v>0.273622029983696</v>
      </c>
      <c r="H152" s="26">
        <v>45026</v>
      </c>
      <c r="I152" s="21">
        <v>0.28004873586635498</v>
      </c>
    </row>
    <row r="153" spans="2:9" ht="13.8">
      <c r="B153" s="18" t="s">
        <v>195</v>
      </c>
      <c r="C153" s="19" t="s">
        <v>102</v>
      </c>
      <c r="D153" s="20" t="s">
        <v>103</v>
      </c>
      <c r="E153" s="26">
        <v>44857</v>
      </c>
      <c r="F153" s="21">
        <v>5</v>
      </c>
      <c r="G153" s="21">
        <v>0.36944159210677702</v>
      </c>
      <c r="H153" s="26">
        <v>44944</v>
      </c>
      <c r="I153" s="21">
        <v>0.83598479662907399</v>
      </c>
    </row>
    <row r="154" spans="2:9" ht="13.8">
      <c r="B154" s="18" t="s">
        <v>196</v>
      </c>
      <c r="C154" s="19" t="s">
        <v>102</v>
      </c>
      <c r="D154" s="20" t="s">
        <v>103</v>
      </c>
      <c r="E154" s="26">
        <v>44607</v>
      </c>
      <c r="F154" s="21">
        <v>1</v>
      </c>
      <c r="G154" s="21">
        <v>0.58311714000128001</v>
      </c>
      <c r="H154" s="26">
        <v>44986</v>
      </c>
      <c r="I154" s="21">
        <v>0.132094119226041</v>
      </c>
    </row>
    <row r="155" spans="2:9" ht="13.8">
      <c r="B155" s="18" t="s">
        <v>197</v>
      </c>
      <c r="C155" s="19" t="s">
        <v>33</v>
      </c>
      <c r="D155" s="20" t="s">
        <v>34</v>
      </c>
      <c r="E155" s="26">
        <v>44312</v>
      </c>
      <c r="F155" s="21">
        <v>6</v>
      </c>
      <c r="G155" s="21">
        <v>0.65300297719761102</v>
      </c>
      <c r="H155" s="26">
        <v>45013</v>
      </c>
      <c r="I155" s="21">
        <v>0.67542025364515701</v>
      </c>
    </row>
    <row r="156" spans="2:9" ht="13.8">
      <c r="B156" s="18" t="s">
        <v>198</v>
      </c>
      <c r="C156" s="19" t="s">
        <v>70</v>
      </c>
      <c r="D156" s="20" t="s">
        <v>49</v>
      </c>
      <c r="E156" s="26">
        <v>44684</v>
      </c>
      <c r="F156" s="21">
        <v>8</v>
      </c>
      <c r="G156" s="21">
        <v>0.29111039384551202</v>
      </c>
      <c r="H156" s="26">
        <v>45003</v>
      </c>
      <c r="I156" s="21">
        <v>0.67736656660512595</v>
      </c>
    </row>
    <row r="157" spans="2:9" ht="13.8">
      <c r="B157" s="18" t="s">
        <v>199</v>
      </c>
      <c r="C157" s="19" t="s">
        <v>70</v>
      </c>
      <c r="D157" s="20" t="s">
        <v>49</v>
      </c>
      <c r="E157" s="26">
        <v>44240</v>
      </c>
      <c r="F157" s="21">
        <v>4</v>
      </c>
      <c r="G157" s="21">
        <v>0.112536236136402</v>
      </c>
      <c r="H157" s="26">
        <v>45051</v>
      </c>
      <c r="I157" s="21">
        <v>0.73892418680528005</v>
      </c>
    </row>
    <row r="158" spans="2:9" ht="13.8">
      <c r="B158" s="18" t="s">
        <v>200</v>
      </c>
      <c r="C158" s="19" t="s">
        <v>33</v>
      </c>
      <c r="D158" s="20" t="s">
        <v>34</v>
      </c>
      <c r="E158" s="26">
        <v>44579</v>
      </c>
      <c r="F158" s="21">
        <v>9</v>
      </c>
      <c r="G158" s="21">
        <v>0.15192205963339001</v>
      </c>
      <c r="H158" s="26">
        <v>44999</v>
      </c>
      <c r="I158" s="21">
        <v>0.20150857478536399</v>
      </c>
    </row>
    <row r="159" spans="2:9" ht="13.8">
      <c r="B159" s="18" t="s">
        <v>201</v>
      </c>
      <c r="C159" s="19" t="s">
        <v>102</v>
      </c>
      <c r="D159" s="20" t="s">
        <v>103</v>
      </c>
      <c r="E159" s="26">
        <v>44830</v>
      </c>
      <c r="F159" s="21">
        <v>2</v>
      </c>
      <c r="G159" s="21">
        <v>0.28151547287029699</v>
      </c>
      <c r="H159" s="26">
        <v>44971</v>
      </c>
      <c r="I159" s="21">
        <v>0.112845737208008</v>
      </c>
    </row>
    <row r="160" spans="2:9" ht="13.8">
      <c r="B160" s="18" t="s">
        <v>202</v>
      </c>
      <c r="C160" s="19" t="s">
        <v>8</v>
      </c>
      <c r="D160" s="20" t="s">
        <v>9</v>
      </c>
      <c r="E160" s="26">
        <v>44580</v>
      </c>
      <c r="F160" s="21">
        <v>2</v>
      </c>
      <c r="G160" s="21">
        <v>0.47294292208057698</v>
      </c>
      <c r="H160" s="26">
        <v>45023</v>
      </c>
      <c r="I160" s="21">
        <v>0.79212265204075905</v>
      </c>
    </row>
    <row r="161" spans="2:9" ht="13.8">
      <c r="B161" s="18" t="s">
        <v>203</v>
      </c>
      <c r="C161" s="19" t="s">
        <v>8</v>
      </c>
      <c r="D161" s="20" t="s">
        <v>9</v>
      </c>
      <c r="E161" s="26">
        <v>44605</v>
      </c>
      <c r="F161" s="21">
        <v>2</v>
      </c>
      <c r="G161" s="21">
        <v>0.95827680251471803</v>
      </c>
      <c r="H161" s="26">
        <v>45009</v>
      </c>
      <c r="I161" s="21">
        <v>0.89660265479322399</v>
      </c>
    </row>
    <row r="162" spans="2:9" ht="13.8">
      <c r="B162" s="18" t="s">
        <v>204</v>
      </c>
      <c r="C162" s="19" t="s">
        <v>38</v>
      </c>
      <c r="D162" s="20" t="s">
        <v>39</v>
      </c>
      <c r="E162" s="26">
        <v>44604</v>
      </c>
      <c r="F162" s="21">
        <v>2</v>
      </c>
      <c r="G162" s="21">
        <v>0.27963347908695002</v>
      </c>
      <c r="H162" s="26">
        <v>44949</v>
      </c>
      <c r="I162" s="21">
        <v>0.24854191017697499</v>
      </c>
    </row>
    <row r="163" spans="2:9" ht="13.8">
      <c r="B163" s="18" t="s">
        <v>205</v>
      </c>
      <c r="C163" s="19" t="s">
        <v>60</v>
      </c>
      <c r="D163" s="20" t="s">
        <v>61</v>
      </c>
      <c r="E163" s="26">
        <v>44257</v>
      </c>
      <c r="F163" s="21">
        <v>8</v>
      </c>
      <c r="G163" s="21">
        <v>0.434644149591145</v>
      </c>
      <c r="H163" s="26">
        <v>44955</v>
      </c>
      <c r="I163" s="21">
        <v>0.625342854199327</v>
      </c>
    </row>
    <row r="164" spans="2:9" ht="13.8">
      <c r="B164" s="18" t="s">
        <v>206</v>
      </c>
      <c r="C164" s="19" t="s">
        <v>48</v>
      </c>
      <c r="D164" s="20" t="s">
        <v>49</v>
      </c>
      <c r="E164" s="26">
        <v>44745</v>
      </c>
      <c r="F164" s="21">
        <v>5</v>
      </c>
      <c r="G164" s="21">
        <v>0.74838580953710099</v>
      </c>
      <c r="H164" s="26">
        <v>44980</v>
      </c>
      <c r="I164" s="21">
        <v>0.56239389347784197</v>
      </c>
    </row>
    <row r="165" spans="2:9" ht="13.8">
      <c r="B165" s="18" t="s">
        <v>207</v>
      </c>
      <c r="C165" s="19" t="s">
        <v>29</v>
      </c>
      <c r="D165" s="20" t="s">
        <v>30</v>
      </c>
      <c r="E165" s="26">
        <v>44916</v>
      </c>
      <c r="F165" s="21">
        <v>6</v>
      </c>
      <c r="G165" s="21">
        <v>0.48045901029779903</v>
      </c>
      <c r="H165" s="26">
        <v>45064</v>
      </c>
      <c r="I165" s="21">
        <v>0.433788778732414</v>
      </c>
    </row>
    <row r="166" spans="2:9" ht="13.8">
      <c r="B166" s="18" t="s">
        <v>208</v>
      </c>
      <c r="C166" s="19" t="s">
        <v>57</v>
      </c>
      <c r="D166" s="20" t="s">
        <v>58</v>
      </c>
      <c r="E166" s="26">
        <v>44354</v>
      </c>
      <c r="F166" s="21">
        <v>7</v>
      </c>
      <c r="G166" s="21">
        <v>0.98744929724646802</v>
      </c>
      <c r="H166" s="26">
        <v>45049</v>
      </c>
      <c r="I166" s="21">
        <v>0.21163360381443899</v>
      </c>
    </row>
    <row r="167" spans="2:9" ht="13.8">
      <c r="B167" s="18" t="s">
        <v>209</v>
      </c>
      <c r="C167" s="19" t="s">
        <v>8</v>
      </c>
      <c r="D167" s="20" t="s">
        <v>9</v>
      </c>
      <c r="E167" s="26">
        <v>44711</v>
      </c>
      <c r="F167" s="21">
        <v>3</v>
      </c>
      <c r="G167" s="21">
        <v>5.2479096578398297E-2</v>
      </c>
      <c r="H167" s="26">
        <v>45069</v>
      </c>
      <c r="I167" s="21">
        <v>5.8390055671951401E-2</v>
      </c>
    </row>
    <row r="168" spans="2:9" ht="13.8">
      <c r="B168" s="18" t="s">
        <v>210</v>
      </c>
      <c r="C168" s="19" t="s">
        <v>48</v>
      </c>
      <c r="D168" s="20" t="s">
        <v>49</v>
      </c>
      <c r="E168" s="26">
        <v>44801</v>
      </c>
      <c r="F168" s="21">
        <v>4</v>
      </c>
      <c r="G168" s="21">
        <v>6.3638338964366797E-2</v>
      </c>
      <c r="H168" s="26">
        <v>45014</v>
      </c>
      <c r="I168" s="21">
        <v>0.82222519151117301</v>
      </c>
    </row>
    <row r="169" spans="2:9" ht="13.8">
      <c r="B169" s="18" t="s">
        <v>211</v>
      </c>
      <c r="C169" s="19" t="s">
        <v>20</v>
      </c>
      <c r="D169" s="20" t="s">
        <v>21</v>
      </c>
      <c r="E169" s="26">
        <v>44515</v>
      </c>
      <c r="F169" s="21">
        <v>3</v>
      </c>
      <c r="G169" s="21">
        <v>7.0327700844507193E-2</v>
      </c>
      <c r="H169" s="26">
        <v>44974</v>
      </c>
      <c r="I169" s="21">
        <v>9.4112460113233404E-2</v>
      </c>
    </row>
    <row r="170" spans="2:9" ht="13.8">
      <c r="B170" s="18" t="s">
        <v>212</v>
      </c>
      <c r="C170" s="19" t="s">
        <v>80</v>
      </c>
      <c r="D170" s="20" t="s">
        <v>61</v>
      </c>
      <c r="E170" s="26">
        <v>44897</v>
      </c>
      <c r="F170" s="21">
        <v>3</v>
      </c>
      <c r="G170" s="21">
        <v>0.95057620706778501</v>
      </c>
      <c r="H170" s="26">
        <v>45040</v>
      </c>
      <c r="I170" s="21">
        <v>0.96163422719710601</v>
      </c>
    </row>
    <row r="171" spans="2:9" ht="13.8">
      <c r="B171" s="18" t="s">
        <v>213</v>
      </c>
      <c r="C171" s="19" t="s">
        <v>102</v>
      </c>
      <c r="D171" s="20" t="s">
        <v>103</v>
      </c>
      <c r="E171" s="26">
        <v>44903</v>
      </c>
      <c r="F171" s="21">
        <v>1</v>
      </c>
      <c r="G171" s="21">
        <v>0.48177369539871401</v>
      </c>
      <c r="H171" s="26">
        <v>45046</v>
      </c>
      <c r="I171" s="21">
        <v>0.92834498334210402</v>
      </c>
    </row>
    <row r="172" spans="2:9" ht="13.8">
      <c r="B172" s="18" t="s">
        <v>214</v>
      </c>
      <c r="C172" s="19" t="s">
        <v>53</v>
      </c>
      <c r="D172" s="20" t="s">
        <v>54</v>
      </c>
      <c r="E172" s="26">
        <v>44204</v>
      </c>
      <c r="F172" s="21">
        <v>2</v>
      </c>
      <c r="G172" s="21">
        <v>0.43098053100217298</v>
      </c>
      <c r="H172" s="26">
        <v>44948</v>
      </c>
      <c r="I172" s="21">
        <v>0.43731221847381901</v>
      </c>
    </row>
    <row r="173" spans="2:9" ht="13.8">
      <c r="B173" s="18" t="s">
        <v>215</v>
      </c>
      <c r="C173" s="19" t="s">
        <v>23</v>
      </c>
      <c r="D173" s="20" t="s">
        <v>24</v>
      </c>
      <c r="E173" s="26">
        <v>44439</v>
      </c>
      <c r="F173" s="21">
        <v>8</v>
      </c>
      <c r="G173" s="21">
        <v>0.59735476523394404</v>
      </c>
      <c r="H173" s="26">
        <v>44982</v>
      </c>
      <c r="I173" s="21">
        <v>0.16822758298431501</v>
      </c>
    </row>
    <row r="174" spans="2:9" ht="13.8">
      <c r="B174" s="18" t="s">
        <v>216</v>
      </c>
      <c r="C174" s="19" t="s">
        <v>23</v>
      </c>
      <c r="D174" s="20" t="s">
        <v>24</v>
      </c>
      <c r="E174" s="26">
        <v>44449</v>
      </c>
      <c r="F174" s="21">
        <v>6</v>
      </c>
      <c r="G174" s="21">
        <v>0.26280269378864801</v>
      </c>
      <c r="H174" s="26">
        <v>45014</v>
      </c>
      <c r="I174" s="21">
        <v>0.14823080489066301</v>
      </c>
    </row>
    <row r="175" spans="2:9" ht="13.8">
      <c r="B175" s="18" t="s">
        <v>217</v>
      </c>
      <c r="C175" s="19" t="s">
        <v>48</v>
      </c>
      <c r="D175" s="20" t="s">
        <v>49</v>
      </c>
      <c r="E175" s="26">
        <v>44779</v>
      </c>
      <c r="F175" s="21">
        <v>4</v>
      </c>
      <c r="G175" s="21">
        <v>0.90284110874477896</v>
      </c>
      <c r="H175" s="26">
        <v>45008</v>
      </c>
      <c r="I175" s="21">
        <v>0.63507569454438495</v>
      </c>
    </row>
    <row r="176" spans="2:9" ht="13.8">
      <c r="B176" s="18" t="s">
        <v>218</v>
      </c>
      <c r="C176" s="19" t="s">
        <v>16</v>
      </c>
      <c r="D176" s="20" t="s">
        <v>17</v>
      </c>
      <c r="E176" s="26">
        <v>44241</v>
      </c>
      <c r="F176" s="21">
        <v>6</v>
      </c>
      <c r="G176" s="21">
        <v>0.98199261995326603</v>
      </c>
      <c r="H176" s="26">
        <v>44994</v>
      </c>
      <c r="I176" s="21">
        <v>0.54481123922804697</v>
      </c>
    </row>
    <row r="177" spans="2:9" ht="13.8">
      <c r="B177" s="18" t="s">
        <v>219</v>
      </c>
      <c r="C177" s="19" t="s">
        <v>42</v>
      </c>
      <c r="D177" s="20" t="s">
        <v>43</v>
      </c>
      <c r="E177" s="26">
        <v>44229</v>
      </c>
      <c r="F177" s="21">
        <v>3</v>
      </c>
      <c r="G177" s="21">
        <v>0.84716039463076198</v>
      </c>
      <c r="H177" s="26">
        <v>45067</v>
      </c>
      <c r="I177" s="21">
        <v>1.3086187744415801E-2</v>
      </c>
    </row>
    <row r="178" spans="2:9" ht="13.8">
      <c r="B178" s="18" t="s">
        <v>220</v>
      </c>
      <c r="C178" s="19" t="s">
        <v>128</v>
      </c>
      <c r="D178" s="20" t="s">
        <v>21</v>
      </c>
      <c r="E178" s="26">
        <v>44836</v>
      </c>
      <c r="F178" s="21">
        <v>5</v>
      </c>
      <c r="G178" s="21">
        <v>0.30637569785375002</v>
      </c>
      <c r="H178" s="26">
        <v>45008</v>
      </c>
      <c r="I178" s="21">
        <v>1.25503463839893E-3</v>
      </c>
    </row>
    <row r="179" spans="2:9" ht="13.8">
      <c r="B179" s="18" t="s">
        <v>221</v>
      </c>
      <c r="C179" s="19" t="s">
        <v>48</v>
      </c>
      <c r="D179" s="20" t="s">
        <v>49</v>
      </c>
      <c r="E179" s="26">
        <v>44211</v>
      </c>
      <c r="F179" s="21">
        <v>6</v>
      </c>
      <c r="G179" s="21">
        <v>0.76879912576772802</v>
      </c>
      <c r="H179" s="26">
        <v>45006</v>
      </c>
      <c r="I179" s="21">
        <v>0.86548533755676105</v>
      </c>
    </row>
    <row r="180" spans="2:9" ht="13.8">
      <c r="B180" s="18" t="s">
        <v>222</v>
      </c>
      <c r="C180" s="19" t="s">
        <v>33</v>
      </c>
      <c r="D180" s="20" t="s">
        <v>34</v>
      </c>
      <c r="E180" s="26">
        <v>44514</v>
      </c>
      <c r="F180" s="21">
        <v>7</v>
      </c>
      <c r="G180" s="21">
        <v>0.38563992038543599</v>
      </c>
      <c r="H180" s="26">
        <v>45004</v>
      </c>
      <c r="I180" s="21">
        <v>0.508902669316179</v>
      </c>
    </row>
    <row r="181" spans="2:9" ht="13.8">
      <c r="B181" s="18" t="s">
        <v>223</v>
      </c>
      <c r="C181" s="19" t="s">
        <v>80</v>
      </c>
      <c r="D181" s="20" t="s">
        <v>61</v>
      </c>
      <c r="E181" s="26">
        <v>44309</v>
      </c>
      <c r="F181" s="21">
        <v>8</v>
      </c>
      <c r="G181" s="21">
        <v>0.85335977277591302</v>
      </c>
      <c r="H181" s="26">
        <v>45021</v>
      </c>
      <c r="I181" s="21">
        <v>0.99207281995433205</v>
      </c>
    </row>
    <row r="182" spans="2:9" ht="13.8">
      <c r="B182" s="18" t="s">
        <v>224</v>
      </c>
      <c r="C182" s="19" t="s">
        <v>11</v>
      </c>
      <c r="D182" s="20" t="s">
        <v>12</v>
      </c>
      <c r="E182" s="26">
        <v>44289</v>
      </c>
      <c r="F182" s="21">
        <v>5</v>
      </c>
      <c r="G182" s="21">
        <v>0.28334897654743202</v>
      </c>
      <c r="H182" s="26">
        <v>44965</v>
      </c>
      <c r="I182" s="21">
        <v>0.63454053513977304</v>
      </c>
    </row>
    <row r="183" spans="2:9" ht="13.8">
      <c r="B183" s="18" t="s">
        <v>225</v>
      </c>
      <c r="C183" s="19" t="s">
        <v>80</v>
      </c>
      <c r="D183" s="20" t="s">
        <v>61</v>
      </c>
      <c r="E183" s="26">
        <v>44572</v>
      </c>
      <c r="F183" s="21">
        <v>3</v>
      </c>
      <c r="G183" s="21">
        <v>0.117748642112043</v>
      </c>
      <c r="H183" s="26">
        <v>45073</v>
      </c>
      <c r="I183" s="21">
        <v>0.67092430905617095</v>
      </c>
    </row>
    <row r="184" spans="2:9" ht="13.8">
      <c r="B184" s="18" t="s">
        <v>226</v>
      </c>
      <c r="C184" s="19" t="s">
        <v>38</v>
      </c>
      <c r="D184" s="20" t="s">
        <v>39</v>
      </c>
      <c r="E184" s="26">
        <v>44790</v>
      </c>
      <c r="F184" s="21">
        <v>5</v>
      </c>
      <c r="G184" s="21">
        <v>0.76783916519082696</v>
      </c>
      <c r="H184" s="26">
        <v>45021</v>
      </c>
      <c r="I184" s="21">
        <v>0.24099871039557799</v>
      </c>
    </row>
    <row r="185" spans="2:9" ht="13.8">
      <c r="B185" s="18" t="s">
        <v>227</v>
      </c>
      <c r="C185" s="19" t="s">
        <v>38</v>
      </c>
      <c r="D185" s="20" t="s">
        <v>39</v>
      </c>
      <c r="E185" s="26">
        <v>44766</v>
      </c>
      <c r="F185" s="21">
        <v>2</v>
      </c>
      <c r="G185" s="21">
        <v>0.14806713315151801</v>
      </c>
      <c r="H185" s="26">
        <v>45051</v>
      </c>
      <c r="I185" s="21">
        <v>0.312315972509696</v>
      </c>
    </row>
    <row r="186" spans="2:9" ht="13.8">
      <c r="B186" s="18" t="s">
        <v>228</v>
      </c>
      <c r="C186" s="19" t="s">
        <v>38</v>
      </c>
      <c r="D186" s="20" t="s">
        <v>39</v>
      </c>
      <c r="E186" s="26">
        <v>44577</v>
      </c>
      <c r="F186" s="21">
        <v>7</v>
      </c>
      <c r="G186" s="21">
        <v>7.8885651390256904E-3</v>
      </c>
      <c r="H186" s="26">
        <v>45037</v>
      </c>
      <c r="I186" s="21">
        <v>0.42001946730883299</v>
      </c>
    </row>
    <row r="187" spans="2:9" ht="13.8">
      <c r="B187" s="18" t="s">
        <v>229</v>
      </c>
      <c r="C187" s="19" t="s">
        <v>72</v>
      </c>
      <c r="D187" s="20" t="s">
        <v>73</v>
      </c>
      <c r="E187" s="26">
        <v>44416</v>
      </c>
      <c r="F187" s="21">
        <v>7</v>
      </c>
      <c r="G187" s="21">
        <v>6.5026558074850402E-2</v>
      </c>
      <c r="H187" s="26">
        <v>45005</v>
      </c>
      <c r="I187" s="21">
        <v>0.566596656084567</v>
      </c>
    </row>
    <row r="188" spans="2:9" ht="13.8">
      <c r="B188" s="18" t="s">
        <v>230</v>
      </c>
      <c r="C188" s="19" t="s">
        <v>14</v>
      </c>
      <c r="D188" s="20" t="s">
        <v>9</v>
      </c>
      <c r="E188" s="26">
        <v>44883</v>
      </c>
      <c r="F188" s="21">
        <v>1</v>
      </c>
      <c r="G188" s="21">
        <v>0.30777843623572698</v>
      </c>
      <c r="H188" s="26">
        <v>44963</v>
      </c>
      <c r="I188" s="21">
        <v>0.172453184843159</v>
      </c>
    </row>
    <row r="189" spans="2:9" ht="13.8">
      <c r="B189" s="18" t="s">
        <v>231</v>
      </c>
      <c r="C189" s="19" t="s">
        <v>26</v>
      </c>
      <c r="D189" s="20" t="s">
        <v>27</v>
      </c>
      <c r="E189" s="26">
        <v>44214</v>
      </c>
      <c r="F189" s="21">
        <v>5</v>
      </c>
      <c r="G189" s="21">
        <v>0.1874453216227</v>
      </c>
      <c r="H189" s="26">
        <v>44961</v>
      </c>
      <c r="I189" s="21">
        <v>0.22911064366850301</v>
      </c>
    </row>
    <row r="190" spans="2:9" ht="13.8">
      <c r="B190" s="18" t="s">
        <v>232</v>
      </c>
      <c r="C190" s="19" t="s">
        <v>42</v>
      </c>
      <c r="D190" s="20" t="s">
        <v>43</v>
      </c>
      <c r="E190" s="26">
        <v>44403</v>
      </c>
      <c r="F190" s="21">
        <v>6</v>
      </c>
      <c r="G190" s="21">
        <v>0.83300140406454304</v>
      </c>
      <c r="H190" s="26">
        <v>45026</v>
      </c>
      <c r="I190" s="21">
        <v>0.70242147925557197</v>
      </c>
    </row>
    <row r="191" spans="2:9" ht="13.8">
      <c r="B191" s="18" t="s">
        <v>233</v>
      </c>
      <c r="C191" s="19" t="s">
        <v>33</v>
      </c>
      <c r="D191" s="20" t="s">
        <v>34</v>
      </c>
      <c r="E191" s="26">
        <v>44694</v>
      </c>
      <c r="F191" s="21">
        <v>3</v>
      </c>
      <c r="G191" s="21">
        <v>0.27727516856333601</v>
      </c>
      <c r="H191" s="26">
        <v>45036</v>
      </c>
      <c r="I191" s="21">
        <v>0.34199564672456301</v>
      </c>
    </row>
    <row r="192" spans="2:9" ht="13.8">
      <c r="B192" s="18" t="s">
        <v>234</v>
      </c>
      <c r="C192" s="19" t="s">
        <v>8</v>
      </c>
      <c r="D192" s="20" t="s">
        <v>9</v>
      </c>
      <c r="E192" s="26">
        <v>44199</v>
      </c>
      <c r="F192" s="21">
        <v>2</v>
      </c>
      <c r="G192" s="21">
        <v>0.22356266053190499</v>
      </c>
      <c r="H192" s="26">
        <v>44951</v>
      </c>
      <c r="I192" s="21">
        <v>0.43217504342818902</v>
      </c>
    </row>
    <row r="193" spans="2:9" ht="13.8">
      <c r="B193" s="18" t="s">
        <v>235</v>
      </c>
      <c r="C193" s="19" t="s">
        <v>45</v>
      </c>
      <c r="D193" s="20" t="s">
        <v>46</v>
      </c>
      <c r="E193" s="26">
        <v>44606</v>
      </c>
      <c r="F193" s="21">
        <v>6</v>
      </c>
      <c r="G193" s="21">
        <v>0.64447099494037297</v>
      </c>
      <c r="H193" s="26">
        <v>44975</v>
      </c>
      <c r="I193" s="21">
        <v>0.96567027076396705</v>
      </c>
    </row>
    <row r="194" spans="2:9" ht="13.8">
      <c r="B194" s="18" t="s">
        <v>236</v>
      </c>
      <c r="C194" s="19" t="s">
        <v>48</v>
      </c>
      <c r="D194" s="20" t="s">
        <v>49</v>
      </c>
      <c r="E194" s="26">
        <v>44760</v>
      </c>
      <c r="F194" s="21">
        <v>6</v>
      </c>
      <c r="G194" s="21">
        <v>0.91937449423976403</v>
      </c>
      <c r="H194" s="26">
        <v>44941</v>
      </c>
      <c r="I194" s="21">
        <v>0.80855685548065803</v>
      </c>
    </row>
    <row r="195" spans="2:9" ht="13.8">
      <c r="B195" s="18" t="s">
        <v>237</v>
      </c>
      <c r="C195" s="19" t="s">
        <v>70</v>
      </c>
      <c r="D195" s="20" t="s">
        <v>49</v>
      </c>
      <c r="E195" s="26">
        <v>44391</v>
      </c>
      <c r="F195" s="21">
        <v>1</v>
      </c>
      <c r="G195" s="21">
        <v>0.26377783191771698</v>
      </c>
      <c r="H195" s="26">
        <v>44943</v>
      </c>
      <c r="I195" s="21">
        <v>0.53464391868976202</v>
      </c>
    </row>
    <row r="196" spans="2:9" ht="13.8">
      <c r="B196" s="18" t="s">
        <v>238</v>
      </c>
      <c r="C196" s="19" t="s">
        <v>26</v>
      </c>
      <c r="D196" s="20" t="s">
        <v>27</v>
      </c>
      <c r="E196" s="26">
        <v>44457</v>
      </c>
      <c r="F196" s="21">
        <v>3</v>
      </c>
      <c r="G196" s="21">
        <v>0.48376018648020602</v>
      </c>
      <c r="H196" s="26">
        <v>44983</v>
      </c>
      <c r="I196" s="21">
        <v>0.28976743361438201</v>
      </c>
    </row>
    <row r="197" spans="2:9" ht="13.8">
      <c r="B197" s="18" t="s">
        <v>239</v>
      </c>
      <c r="C197" s="19" t="s">
        <v>57</v>
      </c>
      <c r="D197" s="20" t="s">
        <v>58</v>
      </c>
      <c r="E197" s="26">
        <v>44409</v>
      </c>
      <c r="F197" s="21">
        <v>2</v>
      </c>
      <c r="G197" s="21">
        <v>0.56649641364178105</v>
      </c>
      <c r="H197" s="26">
        <v>44948</v>
      </c>
      <c r="I197" s="21">
        <v>0.76019400248091895</v>
      </c>
    </row>
    <row r="198" spans="2:9" ht="13.8">
      <c r="B198" s="18" t="s">
        <v>240</v>
      </c>
      <c r="C198" s="19" t="s">
        <v>102</v>
      </c>
      <c r="D198" s="20" t="s">
        <v>103</v>
      </c>
      <c r="E198" s="26">
        <v>44229</v>
      </c>
      <c r="F198" s="21">
        <v>10</v>
      </c>
      <c r="G198" s="21">
        <v>0.81758392927810297</v>
      </c>
      <c r="H198" s="26">
        <v>44937</v>
      </c>
      <c r="I198" s="21">
        <v>0.16419798109251399</v>
      </c>
    </row>
    <row r="199" spans="2:9" ht="13.8">
      <c r="B199" s="18" t="s">
        <v>241</v>
      </c>
      <c r="C199" s="19" t="s">
        <v>45</v>
      </c>
      <c r="D199" s="20" t="s">
        <v>46</v>
      </c>
      <c r="E199" s="26">
        <v>44412</v>
      </c>
      <c r="F199" s="21">
        <v>5</v>
      </c>
      <c r="G199" s="21">
        <v>0.24147425161639699</v>
      </c>
      <c r="H199" s="26">
        <v>45005</v>
      </c>
      <c r="I199" s="21">
        <v>0.23302367858983999</v>
      </c>
    </row>
    <row r="200" spans="2:9" ht="13.8">
      <c r="B200" s="18" t="s">
        <v>242</v>
      </c>
      <c r="C200" s="19" t="s">
        <v>57</v>
      </c>
      <c r="D200" s="20" t="s">
        <v>58</v>
      </c>
      <c r="E200" s="26">
        <v>44828</v>
      </c>
      <c r="F200" s="21">
        <v>6</v>
      </c>
      <c r="G200" s="21">
        <v>0.51291771398490105</v>
      </c>
      <c r="H200" s="26">
        <v>44987</v>
      </c>
      <c r="I200" s="21">
        <v>0.755021488484095</v>
      </c>
    </row>
    <row r="201" spans="2:9" ht="13.8">
      <c r="B201" s="18" t="s">
        <v>243</v>
      </c>
      <c r="C201" s="19" t="s">
        <v>72</v>
      </c>
      <c r="D201" s="20" t="s">
        <v>73</v>
      </c>
      <c r="E201" s="26">
        <v>44742</v>
      </c>
      <c r="F201" s="21">
        <v>9</v>
      </c>
      <c r="G201" s="21">
        <v>0.30094368268289601</v>
      </c>
      <c r="H201" s="26">
        <v>45037</v>
      </c>
      <c r="I201" s="21">
        <v>0.55983002083455202</v>
      </c>
    </row>
    <row r="202" spans="2:9" ht="13.8">
      <c r="B202" s="18" t="s">
        <v>244</v>
      </c>
      <c r="C202" s="19" t="s">
        <v>57</v>
      </c>
      <c r="D202" s="20" t="s">
        <v>58</v>
      </c>
      <c r="E202" s="26">
        <v>44502</v>
      </c>
      <c r="F202" s="21">
        <v>8</v>
      </c>
      <c r="G202" s="21">
        <v>0.91352809441905303</v>
      </c>
      <c r="H202" s="26">
        <v>44978</v>
      </c>
      <c r="I202" s="21">
        <v>0.137985792121295</v>
      </c>
    </row>
  </sheetData>
  <conditionalFormatting sqref="A203:XFD1048576 I1:XFD1 J2:XFD4 C3:I202 A202 J23:XFD202 J5:K22 M5:XFD22">
    <cfRule type="containsBlanks" dxfId="711" priority="5">
      <formula>LEN(TRIM(A1))=0</formula>
    </cfRule>
  </conditionalFormatting>
  <conditionalFormatting sqref="A1:XFD4 A23:XFD1048576 A5:K22 M5:XFD22">
    <cfRule type="containsBlanks" dxfId="710" priority="4">
      <formula>LEN(TRIM(A1))=0</formula>
    </cfRule>
  </conditionalFormatting>
  <hyperlinks>
    <hyperlink ref="C3" r:id="rId1" xr:uid="{93DDC23C-7415-443F-9E07-78F02A9D9A7F}"/>
    <hyperlink ref="C4" r:id="rId2" xr:uid="{C9429B62-BF3D-4EDC-9818-266E259DAF7C}"/>
    <hyperlink ref="C5" r:id="rId3" xr:uid="{2BDA6D30-D0D0-434E-BAF9-7D40714DFCD7}"/>
    <hyperlink ref="C6" r:id="rId4" xr:uid="{9C259E4F-73A3-4E1E-BA32-FF32C871D434}"/>
    <hyperlink ref="C7" r:id="rId5" xr:uid="{1D713924-2B95-49A6-9644-7C2AE01ECA3A}"/>
    <hyperlink ref="C8" r:id="rId6" xr:uid="{599205B9-458F-4468-8A7A-1918A4A14C19}"/>
    <hyperlink ref="C9" r:id="rId7" xr:uid="{4B84BD7A-F3F0-49F5-AD30-8E64B6BBA68A}"/>
    <hyperlink ref="C10" r:id="rId8" xr:uid="{14F34332-0AD3-40A6-A2FE-69099437EAAC}"/>
    <hyperlink ref="C11" r:id="rId9" xr:uid="{9BD31221-48F2-4A6C-86CA-C7EBCDC2D42D}"/>
    <hyperlink ref="C12" r:id="rId10" xr:uid="{5A730581-1D14-40F0-A7B9-06D8C5E00B5D}"/>
    <hyperlink ref="C13" r:id="rId11" xr:uid="{E5CA8E84-FFD4-47FE-871B-6310B36FA844}"/>
    <hyperlink ref="C14" r:id="rId12" xr:uid="{D2B031D6-DCDC-4DE7-AECC-E9536BF2E885}"/>
    <hyperlink ref="C15" r:id="rId13" xr:uid="{B012D3F2-D209-45B8-BF8B-DDB3B39D3AAA}"/>
    <hyperlink ref="C16" r:id="rId14" xr:uid="{D21B6D30-BD58-45FC-A8DF-50336F2AAF97}"/>
    <hyperlink ref="C17" r:id="rId15" xr:uid="{E3A9B06F-5180-4A5D-B372-5CFB3865E03D}"/>
    <hyperlink ref="C18" r:id="rId16" xr:uid="{B98DB0A0-66A9-4D93-A259-66B943D20B4B}"/>
    <hyperlink ref="C19" r:id="rId17" xr:uid="{7E19FBC8-2061-4E51-9134-117E341CFB28}"/>
    <hyperlink ref="C20" r:id="rId18" xr:uid="{FED3FD1F-3AFB-4B5C-A731-BB0AB798C1D1}"/>
    <hyperlink ref="C21" r:id="rId19" xr:uid="{8004CF83-8EC5-4CE2-B358-181B0E22B079}"/>
    <hyperlink ref="C22" r:id="rId20" xr:uid="{09ED5A00-9541-47AA-B4FB-56D0BD268AA8}"/>
    <hyperlink ref="C23" r:id="rId21" xr:uid="{150E69BE-6504-434E-85B9-18D86A95C0E7}"/>
    <hyperlink ref="C24" r:id="rId22" xr:uid="{5EF4CDAD-A587-4E08-8E64-26ED655F7DF1}"/>
    <hyperlink ref="C25" r:id="rId23" xr:uid="{F29EA392-DA62-4F68-B064-C131A4BD65F8}"/>
    <hyperlink ref="C26" r:id="rId24" xr:uid="{DE60ECB7-0182-4F57-98AC-8B78AE4AEB87}"/>
    <hyperlink ref="C27" r:id="rId25" xr:uid="{E619EEEF-5A7A-460A-A528-BF17005C3EF1}"/>
    <hyperlink ref="C28" r:id="rId26" xr:uid="{6C9B4115-2D79-401B-93F0-5D7F0DBE0658}"/>
    <hyperlink ref="C29" r:id="rId27" xr:uid="{B66536E8-43EB-44B5-AA92-746DC94A7625}"/>
    <hyperlink ref="C30" r:id="rId28" xr:uid="{FEA448B6-5FEE-4403-8C0D-A8E297672CB1}"/>
    <hyperlink ref="C31" r:id="rId29" xr:uid="{1A58E9F1-D291-4B51-8555-91CBB1F9050F}"/>
    <hyperlink ref="C32" r:id="rId30" xr:uid="{9E84DC9E-A435-4D32-B88B-7D8205537E0D}"/>
    <hyperlink ref="C33" r:id="rId31" xr:uid="{5CE10C0F-664E-4FB8-96A9-886BCD9AED0C}"/>
    <hyperlink ref="C34" r:id="rId32" xr:uid="{3DC3F741-0709-4751-968B-F0D2FBD10DD0}"/>
    <hyperlink ref="C35" r:id="rId33" xr:uid="{AAF5D01C-9E9D-4056-A5F1-18A9EAAB3E05}"/>
    <hyperlink ref="C36" r:id="rId34" xr:uid="{2E334B14-DC91-4872-AAA1-76DA88D575DF}"/>
    <hyperlink ref="C37" r:id="rId35" xr:uid="{6F0B8556-C5FF-45F3-BEFF-5E94EBDD9137}"/>
    <hyperlink ref="C38" r:id="rId36" xr:uid="{1C0BD20F-34B8-4BD5-AAEE-5A184D17FCB4}"/>
    <hyperlink ref="C39" r:id="rId37" xr:uid="{5B060068-6C1B-470A-AA46-EC19EF75DFED}"/>
    <hyperlink ref="C40" r:id="rId38" xr:uid="{F3A5B591-59B8-4E8C-A216-6D37A6F2B7F9}"/>
    <hyperlink ref="C41" r:id="rId39" xr:uid="{51ABEFAD-C49C-4CFB-BF33-5B177588166B}"/>
    <hyperlink ref="C42" r:id="rId40" xr:uid="{AF895EF4-1DF5-4588-8C78-9EFE50868CBD}"/>
    <hyperlink ref="C43" r:id="rId41" xr:uid="{AE9CFB85-2D25-4EE4-87D1-D384AAFADFC6}"/>
    <hyperlink ref="C44" r:id="rId42" xr:uid="{3AA20E34-6C61-45DE-A13D-63730B65D069}"/>
    <hyperlink ref="C45" r:id="rId43" xr:uid="{57944044-623B-4B36-8660-A91392A3A8FA}"/>
    <hyperlink ref="C46" r:id="rId44" xr:uid="{204E13FF-D722-498E-82AE-C16C2D9BAEA4}"/>
    <hyperlink ref="C47" r:id="rId45" xr:uid="{ACD056BE-6CF3-41B9-A814-41A95B0F40E6}"/>
    <hyperlink ref="C48" r:id="rId46" xr:uid="{95F3E624-78B8-4500-8B4A-C1BC268EEB5F}"/>
    <hyperlink ref="C49" r:id="rId47" xr:uid="{A196C694-8F10-49F3-9FDE-E824C12C1492}"/>
    <hyperlink ref="C50" r:id="rId48" xr:uid="{C3E67D76-3B1E-4BD8-B188-2F9C6FDE90CC}"/>
    <hyperlink ref="C51" r:id="rId49" xr:uid="{9B28ACB5-37FA-4D64-9B4F-A6AD89178AF4}"/>
    <hyperlink ref="C52" r:id="rId50" xr:uid="{D7D7E54D-7224-45CC-A0BA-4548778B0FEF}"/>
    <hyperlink ref="C53" r:id="rId51" xr:uid="{6C9BF4B9-D8B4-459F-95B6-40DF5E1EBE9D}"/>
    <hyperlink ref="C54" r:id="rId52" xr:uid="{33A27E39-2400-4B25-8CBE-7DD85827B1AA}"/>
    <hyperlink ref="C55" r:id="rId53" xr:uid="{6E5E7055-A85B-4D02-8EE8-1FA21C23F7E0}"/>
    <hyperlink ref="C56" r:id="rId54" xr:uid="{71D4DD57-6188-4025-A9E6-CAE54C804502}"/>
    <hyperlink ref="C57" r:id="rId55" xr:uid="{6EBA5A18-2791-4450-AD75-02D684955E63}"/>
    <hyperlink ref="C58" r:id="rId56" xr:uid="{C5764CF6-D5AD-4F9E-B8DD-897AA37BFAE0}"/>
    <hyperlink ref="C59" r:id="rId57" xr:uid="{D2B46859-34A2-4F5C-A0C3-521BC3FC31B7}"/>
    <hyperlink ref="C60" r:id="rId58" xr:uid="{008C12FF-E8AC-4784-9271-CF639EBB2866}"/>
    <hyperlink ref="C61" r:id="rId59" xr:uid="{B2CC1AD5-2008-41AF-931B-CE1E299E2952}"/>
    <hyperlink ref="C63" r:id="rId60" xr:uid="{F1CE4572-E3C9-4CA1-B5E8-21C0B52511F5}"/>
    <hyperlink ref="C64" r:id="rId61" xr:uid="{B0821923-FEBC-4AEA-A382-7ED0E0887188}"/>
    <hyperlink ref="C65" r:id="rId62" xr:uid="{92C3AB9A-EE4D-4EF2-B87C-D1BF8746F060}"/>
    <hyperlink ref="C66" r:id="rId63" xr:uid="{F514E041-259C-4E16-AA82-273DE07FF0B3}"/>
    <hyperlink ref="C67" r:id="rId64" xr:uid="{3139E455-5677-4AB5-A0F3-78B2F3C62FAA}"/>
    <hyperlink ref="C68" r:id="rId65" xr:uid="{83DF1598-7254-4DC3-BD88-63F461B1A5B4}"/>
    <hyperlink ref="C69" r:id="rId66" xr:uid="{7A881E51-E28C-4504-8350-486EFF6FFF2F}"/>
    <hyperlink ref="C70" r:id="rId67" xr:uid="{1760FB30-61AA-482B-BB18-0F222E15DA73}"/>
    <hyperlink ref="C71" r:id="rId68" xr:uid="{10F9AAB3-D7B2-499C-B307-9A3970B03F7C}"/>
    <hyperlink ref="C73" r:id="rId69" xr:uid="{6BFC080D-BAF8-43D5-BD71-6E9F5B820E62}"/>
    <hyperlink ref="C74" r:id="rId70" xr:uid="{093090D4-283F-4330-8F10-EA4A2D5702AA}"/>
    <hyperlink ref="C75" r:id="rId71" xr:uid="{74FAF31D-C652-4010-A717-AE22F7BCFAA0}"/>
    <hyperlink ref="C76" r:id="rId72" xr:uid="{98AEFBF3-7AEA-490B-8558-226661BFB8DF}"/>
    <hyperlink ref="C77" r:id="rId73" xr:uid="{96D144DB-099A-4340-8E82-D8EC6D181ADE}"/>
    <hyperlink ref="C78" r:id="rId74" xr:uid="{2B2B9DAC-0253-41C9-AC41-D475340132BB}"/>
    <hyperlink ref="C79" r:id="rId75" xr:uid="{91BA73A8-05D9-4D2B-B360-2D9826ABFCD3}"/>
    <hyperlink ref="C80" r:id="rId76" xr:uid="{BB290E5A-67EA-433E-9F00-4CE6753EFC02}"/>
    <hyperlink ref="C81" r:id="rId77" xr:uid="{14B5F224-D35D-446B-B501-9EFBBB4AB886}"/>
    <hyperlink ref="C82" r:id="rId78" xr:uid="{14A0D612-C8A4-4A81-9250-389D476D95F2}"/>
    <hyperlink ref="C84" r:id="rId79" xr:uid="{F6397FFF-763C-462E-984B-55F4580FC4FF}"/>
    <hyperlink ref="C85" r:id="rId80" xr:uid="{FBCA153A-321D-431D-A1CB-C1046026AFC5}"/>
    <hyperlink ref="C86" r:id="rId81" xr:uid="{9E6FFE3D-D798-46EE-B4DC-967F9F6B739A}"/>
    <hyperlink ref="C87" r:id="rId82" xr:uid="{CE1777F2-AACE-4561-BBE0-96575B3C35AA}"/>
    <hyperlink ref="C88" r:id="rId83" xr:uid="{76E87992-B109-428F-8534-3BDA2657F790}"/>
    <hyperlink ref="C90" r:id="rId84" xr:uid="{4AB8D14E-DD7D-41DD-92C1-DB466ADA5B02}"/>
    <hyperlink ref="C91" r:id="rId85" xr:uid="{061E5113-699A-496C-9A0C-CC03CFD3F347}"/>
    <hyperlink ref="C92" r:id="rId86" xr:uid="{9DC053E1-A5D5-47FE-AD17-28D14077F05E}"/>
    <hyperlink ref="C93" r:id="rId87" xr:uid="{A97E6A6A-A006-4293-A8C8-0AE584D07E06}"/>
    <hyperlink ref="C94" r:id="rId88" xr:uid="{FB9C453C-F0E1-4145-A0EB-6B434D359745}"/>
    <hyperlink ref="C95" r:id="rId89" xr:uid="{2BD17C4D-839C-4E4F-8B7F-F5E4204F5466}"/>
    <hyperlink ref="C97" r:id="rId90" xr:uid="{2BBF349A-E210-43CA-8A1B-37D5C8B2C50E}"/>
    <hyperlink ref="C98" r:id="rId91" xr:uid="{AFEE70A2-4275-4E1E-8F5A-F8778219866F}"/>
    <hyperlink ref="C100" r:id="rId92" xr:uid="{178B5D4B-C05B-4420-B1F5-A5EE8DFD603A}"/>
    <hyperlink ref="C101" r:id="rId93" xr:uid="{E7229818-7738-45BA-BEBB-6B4C757C6BD2}"/>
    <hyperlink ref="C102" r:id="rId94" xr:uid="{1CFA9F37-D03B-4B92-8863-A66563250E6B}"/>
    <hyperlink ref="C104" r:id="rId95" xr:uid="{74E9C183-7B25-4D3D-882E-8DAE806928E4}"/>
    <hyperlink ref="C105" r:id="rId96" xr:uid="{EBC09F56-8CE2-4915-ADD3-CA6BF505DCAD}"/>
    <hyperlink ref="C107" r:id="rId97" xr:uid="{B5F5CF05-5B12-45AC-ABE7-98918DF4B362}"/>
    <hyperlink ref="C108" r:id="rId98" xr:uid="{F86ED0C2-47CE-4D73-9698-F8155F89A1F9}"/>
    <hyperlink ref="C109" r:id="rId99" xr:uid="{EF0D0230-D7D4-4356-A53D-1C9EABF6068F}"/>
    <hyperlink ref="C110" r:id="rId100" xr:uid="{9C0F2BFC-9C07-487C-9762-A872299F25CF}"/>
    <hyperlink ref="C111" r:id="rId101" xr:uid="{C68123AE-2AEB-4A67-8E56-5FC02936B7DC}"/>
    <hyperlink ref="C112" r:id="rId102" xr:uid="{66EC4903-200F-4B69-8282-C987178A245B}"/>
    <hyperlink ref="C113" r:id="rId103" xr:uid="{588799A0-BC9E-428E-8DC9-CB4F10AEA622}"/>
    <hyperlink ref="C114" r:id="rId104" xr:uid="{3AE822EF-EFF1-40C8-9A32-0BC0D6E61D60}"/>
    <hyperlink ref="C115" r:id="rId105" xr:uid="{CD79A139-D954-4214-80E8-DB3F5412969F}"/>
    <hyperlink ref="C116" r:id="rId106" xr:uid="{4E2966B8-F1CA-44B4-A1C1-787BBFB12ECB}"/>
    <hyperlink ref="C117" r:id="rId107" xr:uid="{72274636-6C8F-4E43-AE27-C8B33384F48A}"/>
    <hyperlink ref="C118" r:id="rId108" xr:uid="{6FA0D076-FBDD-471D-8D1C-A0B15F1033DB}"/>
    <hyperlink ref="C120" r:id="rId109" xr:uid="{73199FF2-3229-4B49-8127-A965AB980E90}"/>
    <hyperlink ref="C121" r:id="rId110" xr:uid="{7B01C8F6-20A6-449B-B87F-CC421F30763C}"/>
    <hyperlink ref="C122" r:id="rId111" xr:uid="{29235D3A-0B28-476D-8058-9722814096FB}"/>
    <hyperlink ref="C123" r:id="rId112" xr:uid="{1B9C9C9B-FD9D-4808-88E3-8E824C4B147D}"/>
    <hyperlink ref="C124" r:id="rId113" xr:uid="{9F07EE72-520D-4B35-B39E-A56A626A1EFD}"/>
    <hyperlink ref="C125" r:id="rId114" xr:uid="{398C3119-95A5-4F48-B8E0-626A0D7CB4B4}"/>
    <hyperlink ref="C126" r:id="rId115" xr:uid="{5D138942-6C01-47BC-9853-C883117D7CFC}"/>
    <hyperlink ref="C127" r:id="rId116" xr:uid="{9820C05B-2768-4F34-BC00-95B365E42716}"/>
    <hyperlink ref="C129" r:id="rId117" xr:uid="{CE9E4740-EEDA-4EA3-A523-E88F704799C1}"/>
    <hyperlink ref="C130" r:id="rId118" xr:uid="{6E7FAB4B-5A99-4D50-9B93-DF803C1679A0}"/>
    <hyperlink ref="C132" r:id="rId119" xr:uid="{946C9A22-178F-4E4A-933E-5F5EF8AAF1C4}"/>
    <hyperlink ref="C133" r:id="rId120" xr:uid="{5FF7D6D8-3D41-45FD-924C-15E6E6838599}"/>
    <hyperlink ref="C134" r:id="rId121" xr:uid="{6E903B91-C576-42C8-BB75-494C5D5DB7F8}"/>
    <hyperlink ref="C135" r:id="rId122" xr:uid="{83782D2B-B7C6-424D-B3ED-2D3CABB30910}"/>
    <hyperlink ref="C136" r:id="rId123" xr:uid="{22D94D06-4A5E-4511-9094-1339591B871E}"/>
    <hyperlink ref="C137" r:id="rId124" xr:uid="{EED3AB22-A80B-468F-8E0C-350EE3019714}"/>
    <hyperlink ref="C138" r:id="rId125" xr:uid="{9308BC78-BB6D-4801-A2B1-8FFAA66C5890}"/>
    <hyperlink ref="C139" r:id="rId126" xr:uid="{473084D3-E507-4B8B-BB66-030A68EEC303}"/>
    <hyperlink ref="C140" r:id="rId127" xr:uid="{ED98A25F-0700-4AD4-A156-A29E2633CEAB}"/>
    <hyperlink ref="C141" r:id="rId128" xr:uid="{7C2A7EED-2D73-4293-A239-74061B7CC5CD}"/>
    <hyperlink ref="C142" r:id="rId129" xr:uid="{2256E9F8-E7AD-4389-AA03-4ABA25B3C8C4}"/>
    <hyperlink ref="C143" r:id="rId130" xr:uid="{1C540A86-1A66-4392-8654-978B4F3CA1C6}"/>
    <hyperlink ref="C144" r:id="rId131" xr:uid="{C7EB31BD-428F-4367-BEBB-BFE6CCACFC46}"/>
    <hyperlink ref="C145" r:id="rId132" xr:uid="{4DDE49F5-A581-43C7-9A22-81DF5D81477B}"/>
    <hyperlink ref="C146" r:id="rId133" xr:uid="{A66CDD43-DF52-4702-A368-867BBFDC91F4}"/>
    <hyperlink ref="C147" r:id="rId134" xr:uid="{C534523E-9B7E-4381-BB7F-F690C1992DEC}"/>
    <hyperlink ref="C148" r:id="rId135" xr:uid="{3AA1BCAC-8F02-4449-A906-F81B02292A5C}"/>
    <hyperlink ref="C149" r:id="rId136" xr:uid="{A5A49FE6-317A-4C3D-A306-7A89C541A6AD}"/>
    <hyperlink ref="C150" r:id="rId137" xr:uid="{FBDE0A2E-18B3-46CA-AD5A-06A862C35C0F}"/>
    <hyperlink ref="C151" r:id="rId138" xr:uid="{7B1C17C2-6C0C-43C5-BF5D-2BD90524E6B3}"/>
    <hyperlink ref="C152" r:id="rId139" xr:uid="{707B2314-FDB6-4FC0-A279-DDE9A4C2E420}"/>
    <hyperlink ref="C155" r:id="rId140" xr:uid="{0CC310E3-43C3-42BA-80EF-8036A53F23BA}"/>
    <hyperlink ref="C156" r:id="rId141" xr:uid="{076E6446-BC25-47D7-AF77-78EC73B7E34A}"/>
    <hyperlink ref="C157" r:id="rId142" xr:uid="{0D0FF8ED-F3C5-4812-BB6E-F86F985F1896}"/>
    <hyperlink ref="C158" r:id="rId143" xr:uid="{E8C90575-AF6A-4CC4-BF96-A387467287A2}"/>
    <hyperlink ref="C160" r:id="rId144" xr:uid="{F17CAF50-07E5-45D4-860B-722D1F8A486C}"/>
    <hyperlink ref="C161" r:id="rId145" xr:uid="{05CC399E-B66F-4E33-AB8F-EC900D7DDBA7}"/>
    <hyperlink ref="C162" r:id="rId146" xr:uid="{DF88AD0E-47B8-4524-AB20-BFBBC15FF460}"/>
    <hyperlink ref="C163" r:id="rId147" xr:uid="{28BF4792-0A5F-49C1-88E8-0D59A2EF47D8}"/>
    <hyperlink ref="C164" r:id="rId148" xr:uid="{0071DE14-F90B-4CC6-8589-C2CE7B2BF61F}"/>
    <hyperlink ref="C165" r:id="rId149" xr:uid="{7A58DC34-C165-463D-9647-3EFFEB7041E0}"/>
    <hyperlink ref="C166" r:id="rId150" xr:uid="{A2DA22DC-A9F2-4F21-9F42-3CD069624FDE}"/>
    <hyperlink ref="C167" r:id="rId151" xr:uid="{06896B8D-DDA0-4B44-9656-CE63442819D1}"/>
    <hyperlink ref="C168" r:id="rId152" xr:uid="{348FC860-2E0A-47FD-9670-C90EFCC4D89B}"/>
    <hyperlink ref="C169" r:id="rId153" xr:uid="{FB14C463-ECE9-4929-B343-542DAC04D11E}"/>
    <hyperlink ref="C170" r:id="rId154" xr:uid="{E3AEDF08-40E4-44C8-9C03-754681610860}"/>
    <hyperlink ref="C172" r:id="rId155" xr:uid="{F5499B31-89B0-467C-A5C4-355DAEC91FDD}"/>
    <hyperlink ref="C173" r:id="rId156" xr:uid="{F7ED3CDA-A5E9-40A0-BEC8-313E3F49728A}"/>
    <hyperlink ref="C174" r:id="rId157" xr:uid="{CD7718D0-CB4D-49C3-A4EB-69AA4B2E49B9}"/>
    <hyperlink ref="C175" r:id="rId158" xr:uid="{F3A78E6E-A681-4C76-B78C-30ADF2B7CD97}"/>
    <hyperlink ref="C176" r:id="rId159" xr:uid="{98B72806-7814-4E32-8E67-50CFE18612AB}"/>
    <hyperlink ref="C177" r:id="rId160" xr:uid="{BA052E15-16C9-43E0-B71E-ADAF83D98584}"/>
    <hyperlink ref="C178" r:id="rId161" xr:uid="{1C52E179-FAA6-4A44-BC53-01B110CE21DD}"/>
    <hyperlink ref="C179" r:id="rId162" xr:uid="{C9B82963-163B-466D-B25E-EB49292D867C}"/>
    <hyperlink ref="C180" r:id="rId163" xr:uid="{01E83F0A-3ED4-4052-A08C-119A4CF5CB12}"/>
    <hyperlink ref="C181" r:id="rId164" xr:uid="{EF4E66A4-9D2D-4EA7-A2A0-0C6DCD2241F5}"/>
    <hyperlink ref="C182" r:id="rId165" xr:uid="{E9048F98-46E7-487D-8DDB-86D6E0F30B05}"/>
    <hyperlink ref="C183" r:id="rId166" xr:uid="{CAAF09E2-BE21-4525-8FBF-7E3CF85439B2}"/>
    <hyperlink ref="C184" r:id="rId167" xr:uid="{FBEB056D-4C85-49B1-A7FB-711C8FE65BDB}"/>
    <hyperlink ref="C185" r:id="rId168" xr:uid="{7672378E-D689-4DB2-B829-D84157862455}"/>
    <hyperlink ref="C186" r:id="rId169" xr:uid="{02EE36FF-CD25-4F76-A587-28E0880CDBD6}"/>
    <hyperlink ref="C187" r:id="rId170" xr:uid="{E7F46BEF-BBAA-4E7C-ACF7-0ECF5B69340E}"/>
    <hyperlink ref="C188" r:id="rId171" xr:uid="{5B3450EB-B5CF-4143-BA4F-FC73039F68AF}"/>
    <hyperlink ref="C189" r:id="rId172" xr:uid="{AC778287-018C-4A84-A332-1F9AECD0A45B}"/>
    <hyperlink ref="C190" r:id="rId173" xr:uid="{E38259E0-24D1-41AA-A8EC-373B64346292}"/>
    <hyperlink ref="C191" r:id="rId174" xr:uid="{4193304E-DD6D-4622-9E4E-9F8B9F815600}"/>
    <hyperlink ref="C192" r:id="rId175" xr:uid="{35EF4543-0EA2-4DCD-AAAF-A907284C1324}"/>
    <hyperlink ref="C193" r:id="rId176" xr:uid="{A2B4C139-785F-43AF-8922-483C5EA3BCAC}"/>
    <hyperlink ref="C194" r:id="rId177" xr:uid="{D0242C02-3B84-47A4-8CA8-0957C5597D75}"/>
    <hyperlink ref="C195" r:id="rId178" xr:uid="{27625164-7794-4717-90C6-D36B626167B4}"/>
    <hyperlink ref="C196" r:id="rId179" xr:uid="{311B4C70-8E8A-4A26-9663-40296520028C}"/>
    <hyperlink ref="C197" r:id="rId180" xr:uid="{6C308F3D-9C85-4358-B1EB-3DE233C56968}"/>
    <hyperlink ref="C199" r:id="rId181" xr:uid="{C12CED70-5789-4F56-B26E-E869A49D79F1}"/>
    <hyperlink ref="C200" r:id="rId182" xr:uid="{A0A7D601-5C61-4F92-9E23-3F3DB07F74D7}"/>
    <hyperlink ref="C201" r:id="rId183" xr:uid="{62FBB44E-A610-46A9-A183-35940CDF66AC}"/>
    <hyperlink ref="C202" r:id="rId184" xr:uid="{A4A702C9-9FAD-49DA-A950-B8A484FBAED2}"/>
  </hyperlinks>
  <pageMargins left="0.7" right="0.7" top="0.75" bottom="0.75" header="0.3" footer="0.3"/>
  <pageSetup paperSize="9" orientation="portrait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2AAC-5752-4E85-8200-FF3813077EC5}">
  <sheetPr>
    <tabColor theme="5" tint="-0.249977111117893"/>
  </sheetPr>
  <dimension ref="B1:G216"/>
  <sheetViews>
    <sheetView workbookViewId="0">
      <selection activeCell="B1" sqref="B1"/>
    </sheetView>
  </sheetViews>
  <sheetFormatPr defaultRowHeight="13.2"/>
  <cols>
    <col min="1" max="1" width="0.88671875" customWidth="1"/>
    <col min="2" max="2" width="17.88671875" bestFit="1" customWidth="1"/>
    <col min="3" max="3" width="31.5546875" style="13" bestFit="1" customWidth="1"/>
    <col min="4" max="4" width="12.6640625" style="24" customWidth="1"/>
    <col min="5" max="5" width="17.77734375" bestFit="1" customWidth="1"/>
    <col min="6" max="6" width="23.109375" bestFit="1" customWidth="1"/>
    <col min="7" max="7" width="18.44140625" style="24" bestFit="1" customWidth="1"/>
    <col min="8" max="8" width="9" bestFit="1" customWidth="1"/>
    <col min="9" max="9" width="26" bestFit="1" customWidth="1"/>
    <col min="10" max="10" width="21.77734375" bestFit="1" customWidth="1"/>
    <col min="11" max="11" width="28.6640625" bestFit="1" customWidth="1"/>
    <col min="12" max="12" width="15.44140625" bestFit="1" customWidth="1"/>
    <col min="13" max="13" width="22.6640625" bestFit="1" customWidth="1"/>
    <col min="14" max="14" width="7.5546875" bestFit="1" customWidth="1"/>
    <col min="15" max="15" width="33.88671875" bestFit="1" customWidth="1"/>
    <col min="16" max="16" width="23.109375" bestFit="1" customWidth="1"/>
    <col min="17" max="17" width="24.33203125" bestFit="1" customWidth="1"/>
    <col min="18" max="18" width="30.21875" bestFit="1" customWidth="1"/>
    <col min="19" max="19" width="24.109375" bestFit="1" customWidth="1"/>
    <col min="20" max="20" width="24.6640625" bestFit="1" customWidth="1"/>
    <col min="21" max="21" width="18.88671875" bestFit="1" customWidth="1"/>
    <col min="22" max="23" width="22.109375" bestFit="1" customWidth="1"/>
    <col min="24" max="24" width="23" bestFit="1" customWidth="1"/>
    <col min="25" max="25" width="17.88671875" bestFit="1" customWidth="1"/>
    <col min="26" max="27" width="22.109375" bestFit="1" customWidth="1"/>
    <col min="28" max="28" width="23" bestFit="1" customWidth="1"/>
    <col min="29" max="29" width="17.88671875" bestFit="1" customWidth="1"/>
  </cols>
  <sheetData>
    <row r="1" spans="2:7" ht="4.8" customHeight="1" thickBot="1">
      <c r="C1"/>
      <c r="G1"/>
    </row>
    <row r="2" spans="2:7" ht="40.200000000000003" customHeight="1" thickBot="1">
      <c r="B2" s="32" t="s">
        <v>1</v>
      </c>
      <c r="C2" s="32" t="s">
        <v>0</v>
      </c>
      <c r="D2" s="32" t="s">
        <v>263</v>
      </c>
      <c r="E2" s="32" t="s">
        <v>246</v>
      </c>
      <c r="G2"/>
    </row>
    <row r="3" spans="2:7">
      <c r="B3" s="114" t="s">
        <v>103</v>
      </c>
      <c r="C3" s="114"/>
      <c r="D3" s="115">
        <v>80</v>
      </c>
      <c r="E3" s="31" t="str">
        <f>IF(D3&gt;=67,"yes","no")</f>
        <v>yes</v>
      </c>
      <c r="G3"/>
    </row>
    <row r="4" spans="2:7">
      <c r="B4" s="114"/>
      <c r="C4" s="114" t="s">
        <v>102</v>
      </c>
      <c r="D4" s="116">
        <v>80</v>
      </c>
      <c r="E4" s="31"/>
      <c r="G4"/>
    </row>
    <row r="5" spans="2:7">
      <c r="B5" s="114" t="s">
        <v>58</v>
      </c>
      <c r="C5" s="114"/>
      <c r="D5" s="115">
        <v>83</v>
      </c>
      <c r="E5" s="31" t="str">
        <f t="shared" ref="E4:E41" si="0">IF(D5&gt;=67,"yes","no")</f>
        <v>yes</v>
      </c>
      <c r="G5"/>
    </row>
    <row r="6" spans="2:7">
      <c r="B6" s="114"/>
      <c r="C6" s="114" t="s">
        <v>57</v>
      </c>
      <c r="D6" s="116">
        <v>83</v>
      </c>
      <c r="E6" s="31"/>
      <c r="G6"/>
    </row>
    <row r="7" spans="2:7">
      <c r="B7" s="114" t="s">
        <v>30</v>
      </c>
      <c r="C7" s="114"/>
      <c r="D7" s="115">
        <v>46</v>
      </c>
      <c r="E7" s="31" t="str">
        <f t="shared" si="0"/>
        <v>no</v>
      </c>
      <c r="G7"/>
    </row>
    <row r="8" spans="2:7">
      <c r="B8" s="114"/>
      <c r="C8" s="114" t="s">
        <v>29</v>
      </c>
      <c r="D8" s="116">
        <v>46</v>
      </c>
      <c r="E8" s="31"/>
      <c r="G8"/>
    </row>
    <row r="9" spans="2:7">
      <c r="B9" s="114" t="s">
        <v>49</v>
      </c>
      <c r="C9" s="114"/>
      <c r="D9" s="115">
        <v>74</v>
      </c>
      <c r="E9" s="31" t="str">
        <f t="shared" si="0"/>
        <v>yes</v>
      </c>
      <c r="G9"/>
    </row>
    <row r="10" spans="2:7" ht="13.2" customHeight="1">
      <c r="B10" s="114"/>
      <c r="C10" s="114" t="s">
        <v>48</v>
      </c>
      <c r="D10" s="116">
        <v>39</v>
      </c>
      <c r="E10" s="31"/>
      <c r="G10"/>
    </row>
    <row r="11" spans="2:7">
      <c r="B11" s="114"/>
      <c r="C11" s="114" t="s">
        <v>70</v>
      </c>
      <c r="D11" s="116">
        <v>35</v>
      </c>
      <c r="E11" s="31"/>
      <c r="G11"/>
    </row>
    <row r="12" spans="2:7">
      <c r="B12" s="114" t="s">
        <v>21</v>
      </c>
      <c r="C12" s="114"/>
      <c r="D12" s="115">
        <v>70</v>
      </c>
      <c r="E12" s="31" t="str">
        <f t="shared" si="0"/>
        <v>yes</v>
      </c>
      <c r="G12"/>
    </row>
    <row r="13" spans="2:7">
      <c r="B13" s="114"/>
      <c r="C13" s="114" t="s">
        <v>20</v>
      </c>
      <c r="D13" s="116">
        <v>30</v>
      </c>
      <c r="E13" s="31"/>
      <c r="G13"/>
    </row>
    <row r="14" spans="2:7">
      <c r="B14" s="114"/>
      <c r="C14" s="114" t="s">
        <v>128</v>
      </c>
      <c r="D14" s="116">
        <v>40</v>
      </c>
      <c r="E14" s="31"/>
      <c r="G14"/>
    </row>
    <row r="15" spans="2:7">
      <c r="B15" s="114" t="s">
        <v>34</v>
      </c>
      <c r="C15" s="114"/>
      <c r="D15" s="115">
        <v>81</v>
      </c>
      <c r="E15" s="31" t="str">
        <f t="shared" si="0"/>
        <v>yes</v>
      </c>
      <c r="G15"/>
    </row>
    <row r="16" spans="2:7">
      <c r="B16" s="114"/>
      <c r="C16" s="114" t="s">
        <v>33</v>
      </c>
      <c r="D16" s="116">
        <v>81</v>
      </c>
      <c r="E16" s="31"/>
      <c r="G16"/>
    </row>
    <row r="17" spans="2:7">
      <c r="B17" s="114" t="s">
        <v>46</v>
      </c>
      <c r="C17" s="114"/>
      <c r="D17" s="115">
        <v>54</v>
      </c>
      <c r="E17" s="31" t="str">
        <f t="shared" si="0"/>
        <v>no</v>
      </c>
      <c r="G17"/>
    </row>
    <row r="18" spans="2:7">
      <c r="B18" s="114"/>
      <c r="C18" s="114" t="s">
        <v>45</v>
      </c>
      <c r="D18" s="116">
        <v>54</v>
      </c>
      <c r="E18" s="31"/>
      <c r="G18"/>
    </row>
    <row r="19" spans="2:7">
      <c r="B19" s="114" t="s">
        <v>9</v>
      </c>
      <c r="C19" s="114"/>
      <c r="D19" s="115">
        <v>111</v>
      </c>
      <c r="E19" s="31" t="str">
        <f t="shared" si="0"/>
        <v>yes</v>
      </c>
      <c r="G19"/>
    </row>
    <row r="20" spans="2:7">
      <c r="B20" s="114"/>
      <c r="C20" s="114" t="s">
        <v>8</v>
      </c>
      <c r="D20" s="116">
        <v>75</v>
      </c>
      <c r="E20" s="31"/>
      <c r="G20"/>
    </row>
    <row r="21" spans="2:7">
      <c r="B21" s="114"/>
      <c r="C21" s="114" t="s">
        <v>14</v>
      </c>
      <c r="D21" s="116">
        <v>36</v>
      </c>
      <c r="E21" s="31"/>
      <c r="G21"/>
    </row>
    <row r="22" spans="2:7">
      <c r="B22" s="114" t="s">
        <v>12</v>
      </c>
      <c r="C22" s="114"/>
      <c r="D22" s="115">
        <v>40</v>
      </c>
      <c r="E22" s="31" t="str">
        <f t="shared" si="0"/>
        <v>no</v>
      </c>
      <c r="G22"/>
    </row>
    <row r="23" spans="2:7">
      <c r="B23" s="114"/>
      <c r="C23" s="114" t="s">
        <v>11</v>
      </c>
      <c r="D23" s="116">
        <v>40</v>
      </c>
      <c r="E23" s="31"/>
      <c r="G23"/>
    </row>
    <row r="24" spans="2:7">
      <c r="B24" s="114" t="s">
        <v>43</v>
      </c>
      <c r="C24" s="114"/>
      <c r="D24" s="115">
        <v>43</v>
      </c>
      <c r="E24" s="31" t="str">
        <f t="shared" si="0"/>
        <v>no</v>
      </c>
      <c r="G24"/>
    </row>
    <row r="25" spans="2:7">
      <c r="B25" s="114"/>
      <c r="C25" s="114" t="s">
        <v>42</v>
      </c>
      <c r="D25" s="116">
        <v>43</v>
      </c>
      <c r="E25" s="31"/>
      <c r="G25"/>
    </row>
    <row r="26" spans="2:7">
      <c r="B26" s="114" t="s">
        <v>39</v>
      </c>
      <c r="C26" s="114"/>
      <c r="D26" s="115">
        <v>35</v>
      </c>
      <c r="E26" s="31" t="str">
        <f t="shared" si="0"/>
        <v>no</v>
      </c>
      <c r="G26"/>
    </row>
    <row r="27" spans="2:7">
      <c r="B27" s="114"/>
      <c r="C27" s="114" t="s">
        <v>38</v>
      </c>
      <c r="D27" s="116">
        <v>35</v>
      </c>
      <c r="E27" s="31"/>
      <c r="G27"/>
    </row>
    <row r="28" spans="2:7">
      <c r="B28" s="114" t="s">
        <v>27</v>
      </c>
      <c r="C28" s="114"/>
      <c r="D28" s="115">
        <v>34</v>
      </c>
      <c r="E28" s="31" t="str">
        <f t="shared" si="0"/>
        <v>no</v>
      </c>
      <c r="G28"/>
    </row>
    <row r="29" spans="2:7">
      <c r="B29" s="114"/>
      <c r="C29" s="114" t="s">
        <v>26</v>
      </c>
      <c r="D29" s="116">
        <v>34</v>
      </c>
      <c r="E29" s="31"/>
      <c r="G29"/>
    </row>
    <row r="30" spans="2:7">
      <c r="B30" s="114" t="s">
        <v>24</v>
      </c>
      <c r="C30" s="114"/>
      <c r="D30" s="115">
        <v>36</v>
      </c>
      <c r="E30" s="31" t="str">
        <f t="shared" si="0"/>
        <v>no</v>
      </c>
      <c r="G30"/>
    </row>
    <row r="31" spans="2:7">
      <c r="B31" s="114"/>
      <c r="C31" s="114" t="s">
        <v>23</v>
      </c>
      <c r="D31" s="116">
        <v>36</v>
      </c>
      <c r="E31" s="31"/>
      <c r="G31"/>
    </row>
    <row r="32" spans="2:7">
      <c r="B32" s="114" t="s">
        <v>17</v>
      </c>
      <c r="C32" s="114"/>
      <c r="D32" s="115">
        <v>49</v>
      </c>
      <c r="E32" s="31" t="str">
        <f t="shared" si="0"/>
        <v>no</v>
      </c>
      <c r="G32"/>
    </row>
    <row r="33" spans="2:7">
      <c r="B33" s="114"/>
      <c r="C33" s="114" t="s">
        <v>16</v>
      </c>
      <c r="D33" s="116">
        <v>49</v>
      </c>
      <c r="E33" s="31"/>
      <c r="G33"/>
    </row>
    <row r="34" spans="2:7">
      <c r="B34" s="114" t="s">
        <v>73</v>
      </c>
      <c r="C34" s="114"/>
      <c r="D34" s="115">
        <v>57</v>
      </c>
      <c r="E34" s="31" t="str">
        <f t="shared" si="0"/>
        <v>no</v>
      </c>
      <c r="G34"/>
    </row>
    <row r="35" spans="2:7">
      <c r="B35" s="114"/>
      <c r="C35" s="114" t="s">
        <v>72</v>
      </c>
      <c r="D35" s="116">
        <v>57</v>
      </c>
      <c r="E35" s="31"/>
      <c r="G35"/>
    </row>
    <row r="36" spans="2:7">
      <c r="B36" s="114" t="s">
        <v>54</v>
      </c>
      <c r="C36" s="114"/>
      <c r="D36" s="115">
        <v>38</v>
      </c>
      <c r="E36" s="31" t="str">
        <f t="shared" si="0"/>
        <v>no</v>
      </c>
      <c r="G36"/>
    </row>
    <row r="37" spans="2:7">
      <c r="B37" s="114"/>
      <c r="C37" s="114" t="s">
        <v>53</v>
      </c>
      <c r="D37" s="116">
        <v>38</v>
      </c>
      <c r="E37" s="31"/>
      <c r="G37"/>
    </row>
    <row r="38" spans="2:7">
      <c r="B38" s="114" t="s">
        <v>61</v>
      </c>
      <c r="C38" s="114"/>
      <c r="D38" s="115">
        <v>88</v>
      </c>
      <c r="E38" s="31" t="str">
        <f t="shared" si="0"/>
        <v>yes</v>
      </c>
      <c r="G38"/>
    </row>
    <row r="39" spans="2:7">
      <c r="B39" s="114"/>
      <c r="C39" s="114" t="s">
        <v>60</v>
      </c>
      <c r="D39" s="116">
        <v>42</v>
      </c>
      <c r="E39" s="31"/>
      <c r="G39"/>
    </row>
    <row r="40" spans="2:7">
      <c r="B40" s="114"/>
      <c r="C40" s="114" t="s">
        <v>80</v>
      </c>
      <c r="D40" s="116">
        <v>46</v>
      </c>
      <c r="E40" s="31"/>
      <c r="G40"/>
    </row>
    <row r="41" spans="2:7">
      <c r="B41" s="114" t="s">
        <v>247</v>
      </c>
      <c r="C41" s="114"/>
      <c r="D41" s="115">
        <v>1019</v>
      </c>
      <c r="E41" s="117" t="s">
        <v>264</v>
      </c>
      <c r="G41"/>
    </row>
    <row r="42" spans="2:7">
      <c r="C42"/>
      <c r="D42"/>
      <c r="G42"/>
    </row>
    <row r="43" spans="2:7">
      <c r="C43"/>
      <c r="D43"/>
      <c r="G43"/>
    </row>
    <row r="44" spans="2:7">
      <c r="C44"/>
      <c r="D44"/>
      <c r="G44"/>
    </row>
    <row r="45" spans="2:7">
      <c r="C45"/>
      <c r="D45"/>
      <c r="G45"/>
    </row>
    <row r="46" spans="2:7">
      <c r="C46"/>
      <c r="D46"/>
      <c r="G46"/>
    </row>
    <row r="47" spans="2:7">
      <c r="C47"/>
      <c r="D47"/>
      <c r="G47"/>
    </row>
    <row r="48" spans="2:7">
      <c r="C48"/>
      <c r="D48"/>
      <c r="G48"/>
    </row>
    <row r="49" spans="3:7">
      <c r="C49"/>
      <c r="D49"/>
      <c r="G49"/>
    </row>
    <row r="50" spans="3:7">
      <c r="C50"/>
      <c r="D50"/>
      <c r="G50"/>
    </row>
    <row r="51" spans="3:7">
      <c r="C51"/>
      <c r="D51"/>
      <c r="G51"/>
    </row>
    <row r="52" spans="3:7">
      <c r="C52"/>
      <c r="D52"/>
      <c r="G52"/>
    </row>
    <row r="53" spans="3:7">
      <c r="C53"/>
      <c r="D53"/>
      <c r="G53"/>
    </row>
    <row r="54" spans="3:7">
      <c r="C54"/>
      <c r="D54"/>
      <c r="G54"/>
    </row>
    <row r="55" spans="3:7">
      <c r="C55"/>
      <c r="D55"/>
      <c r="G55"/>
    </row>
    <row r="56" spans="3:7">
      <c r="D56"/>
      <c r="G56"/>
    </row>
    <row r="57" spans="3:7">
      <c r="D57"/>
      <c r="G57"/>
    </row>
    <row r="58" spans="3:7">
      <c r="D58"/>
      <c r="G58"/>
    </row>
    <row r="59" spans="3:7">
      <c r="D59"/>
      <c r="G59"/>
    </row>
    <row r="60" spans="3:7">
      <c r="D60"/>
      <c r="G60"/>
    </row>
    <row r="61" spans="3:7">
      <c r="D61"/>
      <c r="G61"/>
    </row>
    <row r="62" spans="3:7">
      <c r="D62"/>
      <c r="G62"/>
    </row>
    <row r="63" spans="3:7">
      <c r="D63"/>
      <c r="G63"/>
    </row>
    <row r="64" spans="3:7">
      <c r="D64"/>
      <c r="G64"/>
    </row>
    <row r="65" spans="4:7">
      <c r="D65"/>
      <c r="G65"/>
    </row>
    <row r="66" spans="4:7">
      <c r="D66"/>
      <c r="G66"/>
    </row>
    <row r="67" spans="4:7">
      <c r="D67"/>
      <c r="G67"/>
    </row>
    <row r="68" spans="4:7">
      <c r="D68"/>
      <c r="G68"/>
    </row>
    <row r="69" spans="4:7">
      <c r="D69"/>
      <c r="G69"/>
    </row>
    <row r="70" spans="4:7">
      <c r="D70"/>
      <c r="G70"/>
    </row>
    <row r="71" spans="4:7">
      <c r="D71"/>
      <c r="G71"/>
    </row>
    <row r="72" spans="4:7">
      <c r="D72"/>
      <c r="G72"/>
    </row>
    <row r="73" spans="4:7">
      <c r="D73"/>
      <c r="G73"/>
    </row>
    <row r="74" spans="4:7">
      <c r="D74"/>
      <c r="G74"/>
    </row>
    <row r="75" spans="4:7">
      <c r="D75"/>
      <c r="G75"/>
    </row>
    <row r="76" spans="4:7">
      <c r="D76"/>
      <c r="G76"/>
    </row>
    <row r="77" spans="4:7">
      <c r="D77"/>
      <c r="G77"/>
    </row>
    <row r="78" spans="4:7">
      <c r="D78"/>
      <c r="G78"/>
    </row>
    <row r="79" spans="4:7">
      <c r="D79"/>
      <c r="G79"/>
    </row>
    <row r="80" spans="4:7">
      <c r="D80"/>
      <c r="G80"/>
    </row>
    <row r="81" spans="4:7">
      <c r="D81"/>
      <c r="G81"/>
    </row>
    <row r="82" spans="4:7">
      <c r="D82"/>
      <c r="G82"/>
    </row>
    <row r="83" spans="4:7">
      <c r="D83"/>
      <c r="G83"/>
    </row>
    <row r="84" spans="4:7">
      <c r="D84"/>
      <c r="G84"/>
    </row>
    <row r="85" spans="4:7">
      <c r="D85"/>
      <c r="G85"/>
    </row>
    <row r="86" spans="4:7">
      <c r="D86"/>
      <c r="G86"/>
    </row>
    <row r="87" spans="4:7">
      <c r="D87"/>
      <c r="G87"/>
    </row>
    <row r="88" spans="4:7">
      <c r="D88"/>
      <c r="G88"/>
    </row>
    <row r="89" spans="4:7">
      <c r="D89"/>
      <c r="G89"/>
    </row>
    <row r="90" spans="4:7">
      <c r="D90"/>
      <c r="G90"/>
    </row>
    <row r="91" spans="4:7">
      <c r="D91"/>
      <c r="G91"/>
    </row>
    <row r="92" spans="4:7">
      <c r="D92"/>
      <c r="G92"/>
    </row>
    <row r="93" spans="4:7">
      <c r="D93"/>
      <c r="G93"/>
    </row>
    <row r="94" spans="4:7">
      <c r="D94"/>
      <c r="G94"/>
    </row>
    <row r="95" spans="4:7">
      <c r="D95"/>
      <c r="G95"/>
    </row>
    <row r="96" spans="4:7">
      <c r="D96"/>
      <c r="G96"/>
    </row>
    <row r="97" spans="4:7">
      <c r="D97"/>
      <c r="G97"/>
    </row>
    <row r="98" spans="4:7">
      <c r="D98"/>
      <c r="G98"/>
    </row>
    <row r="99" spans="4:7">
      <c r="D99"/>
      <c r="G99"/>
    </row>
    <row r="100" spans="4:7">
      <c r="D100"/>
      <c r="G100"/>
    </row>
    <row r="101" spans="4:7">
      <c r="D101"/>
      <c r="G101"/>
    </row>
    <row r="102" spans="4:7">
      <c r="D102"/>
      <c r="G102"/>
    </row>
    <row r="103" spans="4:7">
      <c r="D103"/>
      <c r="G103"/>
    </row>
    <row r="104" spans="4:7">
      <c r="D104"/>
      <c r="G104"/>
    </row>
    <row r="105" spans="4:7">
      <c r="D105"/>
      <c r="G105"/>
    </row>
    <row r="106" spans="4:7">
      <c r="D106"/>
      <c r="G106"/>
    </row>
    <row r="107" spans="4:7">
      <c r="D107"/>
      <c r="G107"/>
    </row>
    <row r="108" spans="4:7">
      <c r="D108"/>
      <c r="G108"/>
    </row>
    <row r="109" spans="4:7">
      <c r="D109"/>
      <c r="G109"/>
    </row>
    <row r="110" spans="4:7">
      <c r="D110"/>
      <c r="G110"/>
    </row>
    <row r="111" spans="4:7">
      <c r="D111"/>
      <c r="G111"/>
    </row>
    <row r="112" spans="4:7">
      <c r="D112"/>
      <c r="G112"/>
    </row>
    <row r="113" spans="4:7">
      <c r="D113"/>
      <c r="G113"/>
    </row>
    <row r="114" spans="4:7">
      <c r="D114"/>
      <c r="G114"/>
    </row>
    <row r="115" spans="4:7">
      <c r="D115"/>
      <c r="G115"/>
    </row>
    <row r="116" spans="4:7">
      <c r="D116"/>
      <c r="G116"/>
    </row>
    <row r="117" spans="4:7">
      <c r="D117"/>
      <c r="G117"/>
    </row>
    <row r="118" spans="4:7">
      <c r="D118"/>
      <c r="G118"/>
    </row>
    <row r="119" spans="4:7">
      <c r="D119"/>
      <c r="G119"/>
    </row>
    <row r="120" spans="4:7">
      <c r="D120"/>
      <c r="G120"/>
    </row>
    <row r="121" spans="4:7">
      <c r="D121"/>
      <c r="G121"/>
    </row>
    <row r="122" spans="4:7">
      <c r="D122"/>
      <c r="G122"/>
    </row>
    <row r="123" spans="4:7">
      <c r="D123"/>
      <c r="G123"/>
    </row>
    <row r="124" spans="4:7">
      <c r="D124"/>
      <c r="G124"/>
    </row>
    <row r="125" spans="4:7">
      <c r="D125"/>
      <c r="G125"/>
    </row>
    <row r="126" spans="4:7">
      <c r="D126"/>
      <c r="G126"/>
    </row>
    <row r="127" spans="4:7">
      <c r="D127"/>
      <c r="G127"/>
    </row>
    <row r="128" spans="4:7">
      <c r="D128"/>
      <c r="G128"/>
    </row>
    <row r="129" spans="4:7">
      <c r="D129"/>
      <c r="G129"/>
    </row>
    <row r="130" spans="4:7">
      <c r="D130"/>
      <c r="G130"/>
    </row>
    <row r="131" spans="4:7">
      <c r="D131"/>
      <c r="G131"/>
    </row>
    <row r="132" spans="4:7">
      <c r="D132"/>
      <c r="G132"/>
    </row>
    <row r="133" spans="4:7">
      <c r="D133"/>
      <c r="G133"/>
    </row>
    <row r="134" spans="4:7">
      <c r="D134"/>
      <c r="G134"/>
    </row>
    <row r="135" spans="4:7">
      <c r="D135"/>
      <c r="G135"/>
    </row>
    <row r="136" spans="4:7">
      <c r="D136"/>
      <c r="G136"/>
    </row>
    <row r="137" spans="4:7">
      <c r="D137"/>
      <c r="G137"/>
    </row>
    <row r="138" spans="4:7">
      <c r="D138"/>
      <c r="G138"/>
    </row>
    <row r="139" spans="4:7">
      <c r="D139"/>
      <c r="G139"/>
    </row>
    <row r="140" spans="4:7">
      <c r="D140"/>
      <c r="G140"/>
    </row>
    <row r="141" spans="4:7">
      <c r="D141"/>
      <c r="G141"/>
    </row>
    <row r="142" spans="4:7">
      <c r="D142"/>
      <c r="G142"/>
    </row>
    <row r="143" spans="4:7">
      <c r="D143"/>
      <c r="G143"/>
    </row>
    <row r="144" spans="4:7">
      <c r="D144"/>
      <c r="G144"/>
    </row>
    <row r="145" spans="4:7">
      <c r="D145"/>
      <c r="G145"/>
    </row>
    <row r="146" spans="4:7">
      <c r="D146"/>
      <c r="G146"/>
    </row>
    <row r="147" spans="4:7">
      <c r="D147"/>
      <c r="G147"/>
    </row>
    <row r="148" spans="4:7">
      <c r="D148"/>
      <c r="G148"/>
    </row>
    <row r="149" spans="4:7">
      <c r="D149"/>
      <c r="G149"/>
    </row>
    <row r="150" spans="4:7">
      <c r="D150"/>
      <c r="G150"/>
    </row>
    <row r="151" spans="4:7">
      <c r="D151"/>
      <c r="G151"/>
    </row>
    <row r="152" spans="4:7">
      <c r="D152"/>
      <c r="G152"/>
    </row>
    <row r="153" spans="4:7">
      <c r="D153"/>
      <c r="G153"/>
    </row>
    <row r="154" spans="4:7">
      <c r="D154"/>
      <c r="G154"/>
    </row>
    <row r="155" spans="4:7">
      <c r="D155"/>
      <c r="G155"/>
    </row>
    <row r="156" spans="4:7">
      <c r="D156"/>
      <c r="G156"/>
    </row>
    <row r="157" spans="4:7">
      <c r="D157"/>
      <c r="G157"/>
    </row>
    <row r="158" spans="4:7">
      <c r="D158"/>
      <c r="G158"/>
    </row>
    <row r="159" spans="4:7">
      <c r="D159"/>
      <c r="G159"/>
    </row>
    <row r="160" spans="4:7">
      <c r="D160"/>
      <c r="G160"/>
    </row>
    <row r="161" spans="4:7">
      <c r="D161"/>
      <c r="G161"/>
    </row>
    <row r="162" spans="4:7">
      <c r="D162"/>
      <c r="G162"/>
    </row>
    <row r="163" spans="4:7">
      <c r="D163"/>
      <c r="G163"/>
    </row>
    <row r="164" spans="4:7">
      <c r="D164"/>
      <c r="G164"/>
    </row>
    <row r="165" spans="4:7">
      <c r="D165"/>
      <c r="G165"/>
    </row>
    <row r="166" spans="4:7">
      <c r="D166"/>
      <c r="G166"/>
    </row>
    <row r="167" spans="4:7">
      <c r="D167"/>
      <c r="G167"/>
    </row>
    <row r="168" spans="4:7">
      <c r="D168"/>
      <c r="G168"/>
    </row>
    <row r="169" spans="4:7">
      <c r="D169"/>
      <c r="G169"/>
    </row>
    <row r="170" spans="4:7">
      <c r="D170"/>
      <c r="G170"/>
    </row>
    <row r="171" spans="4:7">
      <c r="D171"/>
      <c r="G171"/>
    </row>
    <row r="172" spans="4:7">
      <c r="D172"/>
      <c r="G172"/>
    </row>
    <row r="173" spans="4:7">
      <c r="D173"/>
      <c r="G173"/>
    </row>
    <row r="174" spans="4:7">
      <c r="D174"/>
      <c r="G174"/>
    </row>
    <row r="175" spans="4:7">
      <c r="D175"/>
      <c r="G175"/>
    </row>
    <row r="176" spans="4:7">
      <c r="D176"/>
      <c r="G176"/>
    </row>
    <row r="177" spans="4:7">
      <c r="D177"/>
      <c r="G177"/>
    </row>
    <row r="178" spans="4:7">
      <c r="D178"/>
      <c r="G178"/>
    </row>
    <row r="179" spans="4:7">
      <c r="D179"/>
      <c r="G179"/>
    </row>
    <row r="180" spans="4:7">
      <c r="D180"/>
      <c r="G180"/>
    </row>
    <row r="181" spans="4:7">
      <c r="D181"/>
      <c r="G181"/>
    </row>
    <row r="182" spans="4:7">
      <c r="D182"/>
      <c r="G182"/>
    </row>
    <row r="183" spans="4:7">
      <c r="D183"/>
      <c r="G183"/>
    </row>
    <row r="184" spans="4:7">
      <c r="D184"/>
      <c r="G184"/>
    </row>
    <row r="185" spans="4:7">
      <c r="D185"/>
      <c r="G185"/>
    </row>
    <row r="186" spans="4:7">
      <c r="D186"/>
      <c r="G186"/>
    </row>
    <row r="187" spans="4:7">
      <c r="D187"/>
      <c r="G187"/>
    </row>
    <row r="188" spans="4:7">
      <c r="D188"/>
      <c r="G188"/>
    </row>
    <row r="189" spans="4:7">
      <c r="D189"/>
      <c r="G189"/>
    </row>
    <row r="190" spans="4:7">
      <c r="D190"/>
      <c r="G190"/>
    </row>
    <row r="191" spans="4:7">
      <c r="D191"/>
      <c r="G191"/>
    </row>
    <row r="192" spans="4:7">
      <c r="D192"/>
      <c r="G192"/>
    </row>
    <row r="193" spans="4:7">
      <c r="D193"/>
      <c r="G193"/>
    </row>
    <row r="194" spans="4:7">
      <c r="D194"/>
      <c r="G194"/>
    </row>
    <row r="195" spans="4:7">
      <c r="D195"/>
      <c r="G195"/>
    </row>
    <row r="196" spans="4:7">
      <c r="D196"/>
      <c r="G196"/>
    </row>
    <row r="197" spans="4:7">
      <c r="D197"/>
      <c r="G197"/>
    </row>
    <row r="198" spans="4:7">
      <c r="D198"/>
      <c r="G198"/>
    </row>
    <row r="199" spans="4:7">
      <c r="D199"/>
      <c r="G199"/>
    </row>
    <row r="200" spans="4:7">
      <c r="D200"/>
      <c r="G200"/>
    </row>
    <row r="201" spans="4:7">
      <c r="D201"/>
      <c r="G201"/>
    </row>
    <row r="202" spans="4:7">
      <c r="D202"/>
      <c r="G202"/>
    </row>
    <row r="203" spans="4:7">
      <c r="D203"/>
    </row>
    <row r="204" spans="4:7">
      <c r="D204"/>
    </row>
    <row r="205" spans="4:7">
      <c r="D205"/>
    </row>
    <row r="206" spans="4:7">
      <c r="D206"/>
    </row>
    <row r="207" spans="4:7">
      <c r="D207"/>
    </row>
    <row r="208" spans="4:7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</sheetData>
  <conditionalFormatting sqref="A203:B1048576 D203:XFD1048576 G170:XFD202 I43:XFD169 J28:XFD42 AD5:XFD22 G22:G169 A1:XFD1 A2:A202 F28:XFD41 F2:G2 I2:XFD3 R22:XFD27 Z4:XFD21 G3 F22:P27">
    <cfRule type="containsBlanks" dxfId="706" priority="13">
      <formula>LEN(TRIM(A1))=0</formula>
    </cfRule>
  </conditionalFormatting>
  <conditionalFormatting sqref="I2:XFD3 I43:XFD202 Z4:XFD4 J28:XFD42 Z23:XFD26 AD5:XFD22 J27:P27 R27:XFD27">
    <cfRule type="containsBlanks" dxfId="705" priority="12">
      <formula>LEN(TRIM(I2))=0</formula>
    </cfRule>
  </conditionalFormatting>
  <conditionalFormatting sqref="A56:XFD1048576 A3:A55 D46:XFD55 E42:XFD45">
    <cfRule type="containsBlanks" dxfId="704" priority="8">
      <formula>LEN(TRIM(A3))=0</formula>
    </cfRule>
  </conditionalFormatting>
  <conditionalFormatting sqref="E2">
    <cfRule type="containsBlanks" dxfId="385" priority="4">
      <formula>LEN(TRIM(E2))=0</formula>
    </cfRule>
  </conditionalFormatting>
  <conditionalFormatting sqref="E2:E41">
    <cfRule type="containsBlanks" dxfId="384" priority="6">
      <formula>LEN(TRIM(E2))=0</formula>
    </cfRule>
  </conditionalFormatting>
  <conditionalFormatting sqref="B2:D2">
    <cfRule type="containsBlanks" dxfId="2" priority="2">
      <formula>LEN(TRIM(B2))=0</formula>
    </cfRule>
  </conditionalFormatting>
  <conditionalFormatting sqref="B2:D2">
    <cfRule type="containsBlanks" dxfId="1" priority="3">
      <formula>LEN(TRIM(B2))=0</formula>
    </cfRule>
  </conditionalFormatting>
  <conditionalFormatting sqref="A1:XFD1048576">
    <cfRule type="containsBlanks" dxfId="0" priority="1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6F4F-CA7F-4982-9B4B-99818C419ED2}">
  <sheetPr>
    <tabColor rgb="FFE53F3F"/>
  </sheetPr>
  <dimension ref="B1:V202"/>
  <sheetViews>
    <sheetView workbookViewId="0">
      <selection activeCell="H23" sqref="H23"/>
    </sheetView>
  </sheetViews>
  <sheetFormatPr defaultRowHeight="13.2"/>
  <cols>
    <col min="1" max="1" width="0.88671875" customWidth="1"/>
    <col min="2" max="2" width="11" bestFit="1" customWidth="1"/>
    <col min="3" max="3" width="12.33203125" customWidth="1"/>
    <col min="4" max="4" width="13.6640625" bestFit="1" customWidth="1"/>
    <col min="5" max="5" width="2.88671875" style="13" customWidth="1"/>
    <col min="6" max="6" width="7.77734375" style="13" customWidth="1"/>
    <col min="7" max="7" width="11" style="13" customWidth="1"/>
    <col min="8" max="8" width="18" style="13" customWidth="1"/>
    <col min="9" max="9" width="1.77734375" style="13" customWidth="1"/>
  </cols>
  <sheetData>
    <row r="1" spans="2:22" ht="4.8" customHeight="1" thickBot="1">
      <c r="E1" s="24"/>
      <c r="F1"/>
      <c r="G1"/>
      <c r="H1" s="24"/>
      <c r="I1"/>
    </row>
    <row r="2" spans="2:22" ht="20.399999999999999" thickBot="1">
      <c r="B2" s="29" t="str">
        <f>'My trades'!B2</f>
        <v>TradeID</v>
      </c>
      <c r="C2" s="27" t="s">
        <v>249</v>
      </c>
      <c r="D2" s="28" t="s">
        <v>250</v>
      </c>
      <c r="F2" s="71" t="s">
        <v>253</v>
      </c>
      <c r="G2" s="72"/>
      <c r="H2" s="42" t="s">
        <v>254</v>
      </c>
    </row>
    <row r="3" spans="2:22" ht="13.8">
      <c r="B3" s="44" t="str">
        <f>'My trades'!B3</f>
        <v>agfgcfxt</v>
      </c>
      <c r="C3" s="15">
        <f>'My trades'!H3-'My trades'!E3</f>
        <v>251</v>
      </c>
      <c r="D3" s="36">
        <f>('My trades'!I3-'My trades'!G3)*'My trades'!F3</f>
        <v>1.917610405077395</v>
      </c>
      <c r="F3" s="41">
        <v>0</v>
      </c>
      <c r="G3" s="43" t="str">
        <f>"[ "&amp;F3&amp;" - "&amp;F4&amp;" ]"</f>
        <v>[ 0 - 100 ]</v>
      </c>
      <c r="H3" s="41" cm="1">
        <f t="array" ref="H3:H11">FREQUENCY(C3:C202,F4:F11)</f>
        <v>11</v>
      </c>
      <c r="T3" s="13"/>
      <c r="U3" s="13"/>
    </row>
    <row r="4" spans="2:22" ht="13.8">
      <c r="B4" s="35" t="str">
        <f>'My trades'!B4</f>
        <v>aieoltom</v>
      </c>
      <c r="C4" s="15">
        <f>'My trades'!H4-'My trades'!E4</f>
        <v>839</v>
      </c>
      <c r="D4" s="36">
        <f>('My trades'!I4-'My trades'!G4)*'My trades'!F4</f>
        <v>0.49681701762970598</v>
      </c>
      <c r="F4" s="39">
        <v>100</v>
      </c>
      <c r="G4" s="43" t="str">
        <f t="shared" ref="G4:G11" si="0">"[ "&amp;F4&amp;" - "&amp;F5&amp;" ]"</f>
        <v>[ 100 - 200 ]</v>
      </c>
      <c r="H4" s="39">
        <v>21</v>
      </c>
      <c r="T4" s="13"/>
      <c r="U4" s="13"/>
      <c r="V4" s="13"/>
    </row>
    <row r="5" spans="2:22" ht="13.8">
      <c r="B5" s="35" t="str">
        <f>'My trades'!B5</f>
        <v>almuieaq</v>
      </c>
      <c r="C5" s="15">
        <f>'My trades'!H5-'My trades'!E5</f>
        <v>449</v>
      </c>
      <c r="D5" s="36">
        <f>('My trades'!I5-'My trades'!G5)*'My trades'!F5</f>
        <v>-1.5501903178054743</v>
      </c>
      <c r="F5" s="39">
        <v>200</v>
      </c>
      <c r="G5" s="43" t="str">
        <f t="shared" si="0"/>
        <v>[ 200 - 300 ]</v>
      </c>
      <c r="H5" s="39">
        <v>28</v>
      </c>
      <c r="T5" s="13"/>
      <c r="U5" s="13"/>
      <c r="V5" s="13"/>
    </row>
    <row r="6" spans="2:22" ht="13.8">
      <c r="B6" s="35" t="str">
        <f>'My trades'!B6</f>
        <v>apxkynfx</v>
      </c>
      <c r="C6" s="15">
        <f>'My trades'!H6-'My trades'!E6</f>
        <v>307</v>
      </c>
      <c r="D6" s="36">
        <f>('My trades'!I6-'My trades'!G6)*'My trades'!F6</f>
        <v>0.36765639973741299</v>
      </c>
      <c r="F6" s="39">
        <v>300</v>
      </c>
      <c r="G6" s="43" t="str">
        <f t="shared" si="0"/>
        <v>[ 300 - 400 ]</v>
      </c>
      <c r="H6" s="39">
        <v>25</v>
      </c>
      <c r="T6" s="13"/>
      <c r="U6" s="13"/>
      <c r="V6" s="13"/>
    </row>
    <row r="7" spans="2:22" ht="13.8">
      <c r="B7" s="35" t="str">
        <f>'My trades'!B7</f>
        <v>bbjeprsq</v>
      </c>
      <c r="C7" s="15">
        <f>'My trades'!H7-'My trades'!E7</f>
        <v>626</v>
      </c>
      <c r="D7" s="36">
        <f>('My trades'!I7-'My trades'!G7)*'My trades'!F7</f>
        <v>-3.1851052688947403</v>
      </c>
      <c r="F7" s="39">
        <v>400</v>
      </c>
      <c r="G7" s="43" t="str">
        <f t="shared" si="0"/>
        <v>[ 400 - 500 ]</v>
      </c>
      <c r="H7" s="39">
        <v>30</v>
      </c>
      <c r="L7" s="23"/>
      <c r="T7" s="13"/>
      <c r="U7" s="13"/>
      <c r="V7" s="13"/>
    </row>
    <row r="8" spans="2:22" ht="13.8">
      <c r="B8" s="35" t="str">
        <f>'My trades'!B8</f>
        <v>bcizkhng</v>
      </c>
      <c r="C8" s="15">
        <f>'My trades'!H8-'My trades'!E8</f>
        <v>440</v>
      </c>
      <c r="D8" s="36">
        <f>('My trades'!I8-'My trades'!G8)*'My trades'!F8</f>
        <v>0.67427563789571499</v>
      </c>
      <c r="F8" s="39">
        <v>500</v>
      </c>
      <c r="G8" s="43" t="str">
        <f t="shared" si="0"/>
        <v>[ 500 - 600 ]</v>
      </c>
      <c r="H8" s="39">
        <v>23</v>
      </c>
      <c r="T8" s="13"/>
      <c r="U8" s="13"/>
      <c r="V8" s="13"/>
    </row>
    <row r="9" spans="2:22" ht="13.8">
      <c r="B9" s="35" t="str">
        <f>'My trades'!B9</f>
        <v>bdkloegq</v>
      </c>
      <c r="C9" s="15">
        <f>'My trades'!H9-'My trades'!E9</f>
        <v>430</v>
      </c>
      <c r="D9" s="36">
        <f>('My trades'!I9-'My trades'!G9)*'My trades'!F9</f>
        <v>0.91937945611308602</v>
      </c>
      <c r="F9" s="39">
        <v>600</v>
      </c>
      <c r="G9" s="43" t="str">
        <f t="shared" si="0"/>
        <v>[ 600 - 700 ]</v>
      </c>
      <c r="H9" s="39">
        <v>25</v>
      </c>
      <c r="T9" s="13"/>
      <c r="U9" s="13"/>
      <c r="V9" s="13"/>
    </row>
    <row r="10" spans="2:22" ht="13.8">
      <c r="B10" s="35" t="str">
        <f>'My trades'!B10</f>
        <v>beszhcyh</v>
      </c>
      <c r="C10" s="15">
        <f>'My trades'!H10-'My trades'!E10</f>
        <v>407</v>
      </c>
      <c r="D10" s="36">
        <f>('My trades'!I10-'My trades'!G10)*'My trades'!F10</f>
        <v>1.0126794928685681</v>
      </c>
      <c r="F10" s="39">
        <v>700</v>
      </c>
      <c r="G10" s="43" t="str">
        <f t="shared" si="0"/>
        <v>[ 700 - 800 ]</v>
      </c>
      <c r="H10" s="39">
        <v>30</v>
      </c>
      <c r="T10" s="13"/>
      <c r="U10" s="13"/>
      <c r="V10" s="13"/>
    </row>
    <row r="11" spans="2:22" ht="13.8">
      <c r="B11" s="35" t="str">
        <f>'My trades'!B11</f>
        <v>bjfxoyxb</v>
      </c>
      <c r="C11" s="15">
        <f>'My trades'!H11-'My trades'!E11</f>
        <v>573</v>
      </c>
      <c r="D11" s="36">
        <f>('My trades'!I11-'My trades'!G11)*'My trades'!F11</f>
        <v>1.3264069051873706</v>
      </c>
      <c r="F11" s="39">
        <v>800</v>
      </c>
      <c r="G11" s="43" t="str">
        <f t="shared" si="0"/>
        <v>[ 800 - 900 ]</v>
      </c>
      <c r="H11" s="39">
        <v>7</v>
      </c>
      <c r="T11" s="13"/>
      <c r="U11" s="13"/>
      <c r="V11" s="13"/>
    </row>
    <row r="12" spans="2:22" ht="13.8">
      <c r="B12" s="35" t="str">
        <f>'My trades'!B12</f>
        <v>bpjmrhjo</v>
      </c>
      <c r="C12" s="15">
        <f>'My trades'!H12-'My trades'!E12</f>
        <v>400</v>
      </c>
      <c r="D12" s="36">
        <f>('My trades'!I12-'My trades'!G12)*'My trades'!F12</f>
        <v>1.0623777349169758</v>
      </c>
      <c r="F12" s="39">
        <v>900</v>
      </c>
      <c r="G12" s="40"/>
      <c r="H12" s="39"/>
      <c r="T12" s="13"/>
      <c r="U12" s="13"/>
      <c r="V12" s="13"/>
    </row>
    <row r="13" spans="2:22" ht="13.8">
      <c r="B13" s="35" t="str">
        <f>'My trades'!B13</f>
        <v>brxwzrct</v>
      </c>
      <c r="C13" s="15">
        <f>'My trades'!H13-'My trades'!E13</f>
        <v>589</v>
      </c>
      <c r="D13" s="36">
        <f>('My trades'!I13-'My trades'!G13)*'My trades'!F13</f>
        <v>0.47934230714693549</v>
      </c>
      <c r="T13" s="13"/>
      <c r="U13" s="13"/>
      <c r="V13" s="13"/>
    </row>
    <row r="14" spans="2:22" ht="13.8">
      <c r="B14" s="35" t="str">
        <f>'My trades'!B14</f>
        <v>bumcnvke</v>
      </c>
      <c r="C14" s="15">
        <f>'My trades'!H14-'My trades'!E14</f>
        <v>488</v>
      </c>
      <c r="D14" s="36">
        <f>('My trades'!I14-'My trades'!G14)*'My trades'!F14</f>
        <v>1.3598595032375105</v>
      </c>
      <c r="F14"/>
      <c r="G14"/>
      <c r="T14" s="13"/>
      <c r="U14" s="13"/>
      <c r="V14" s="13"/>
    </row>
    <row r="15" spans="2:22" ht="13.8">
      <c r="B15" s="35" t="str">
        <f>'My trades'!B15</f>
        <v>cesjzpbs</v>
      </c>
      <c r="C15" s="15">
        <f>'My trades'!H15-'My trades'!E15</f>
        <v>109</v>
      </c>
      <c r="D15" s="36">
        <f>('My trades'!I15-'My trades'!G15)*'My trades'!F15</f>
        <v>2.9151706939834798</v>
      </c>
      <c r="F15"/>
      <c r="G15"/>
      <c r="T15" s="13"/>
      <c r="U15" s="13"/>
      <c r="V15" s="13"/>
    </row>
    <row r="16" spans="2:22" ht="13.8">
      <c r="B16" s="35" t="str">
        <f>'My trades'!B16</f>
        <v>cetffxgx</v>
      </c>
      <c r="C16" s="15">
        <f>'My trades'!H16-'My trades'!E16</f>
        <v>668</v>
      </c>
      <c r="D16" s="36">
        <f>('My trades'!I16-'My trades'!G16)*'My trades'!F16</f>
        <v>0.52361641145730609</v>
      </c>
      <c r="F16"/>
      <c r="G16"/>
      <c r="T16" s="13"/>
      <c r="U16" s="13"/>
      <c r="V16" s="13"/>
    </row>
    <row r="17" spans="2:22" ht="13.8">
      <c r="B17" s="35" t="str">
        <f>'My trades'!B17</f>
        <v>chhqshvn</v>
      </c>
      <c r="C17" s="15">
        <f>'My trades'!H17-'My trades'!E17</f>
        <v>267</v>
      </c>
      <c r="D17" s="36">
        <f>('My trades'!I17-'My trades'!G17)*'My trades'!F17</f>
        <v>-0.37738991121094789</v>
      </c>
      <c r="F17" s="37"/>
      <c r="G17" s="38">
        <v>0</v>
      </c>
      <c r="T17" s="13"/>
      <c r="U17" s="13"/>
      <c r="V17" s="13"/>
    </row>
    <row r="18" spans="2:22" ht="13.8">
      <c r="B18" s="35" t="str">
        <f>'My trades'!B18</f>
        <v>ciykrilb</v>
      </c>
      <c r="C18" s="15">
        <f>'My trades'!H18-'My trades'!E18</f>
        <v>78</v>
      </c>
      <c r="D18" s="36">
        <f>('My trades'!I18-'My trades'!G18)*'My trades'!F18</f>
        <v>-4.0381767903821597</v>
      </c>
      <c r="I18"/>
      <c r="U18" s="13"/>
      <c r="V18" s="13"/>
    </row>
    <row r="19" spans="2:22" ht="13.8">
      <c r="B19" s="35" t="str">
        <f>'My trades'!B19</f>
        <v>cnitsbpk</v>
      </c>
      <c r="C19" s="15">
        <f>'My trades'!H19-'My trades'!E19</f>
        <v>762</v>
      </c>
      <c r="D19" s="36">
        <f>('My trades'!I19-'My trades'!G19)*'My trades'!F19</f>
        <v>-0.17044592791049001</v>
      </c>
      <c r="I19"/>
      <c r="U19" s="13"/>
      <c r="V19" s="13"/>
    </row>
    <row r="20" spans="2:22" ht="13.8">
      <c r="B20" s="35" t="str">
        <f>'My trades'!B20</f>
        <v>cntrbotn</v>
      </c>
      <c r="C20" s="15">
        <f>'My trades'!H20-'My trades'!E20</f>
        <v>623</v>
      </c>
      <c r="D20" s="36">
        <f>('My trades'!I20-'My trades'!G20)*'My trades'!F20</f>
        <v>0.44281898729743208</v>
      </c>
      <c r="I20"/>
      <c r="U20" s="13"/>
      <c r="V20" s="13"/>
    </row>
    <row r="21" spans="2:22" ht="14.4" thickBot="1">
      <c r="B21" s="35" t="str">
        <f>'My trades'!B21</f>
        <v>cwuqczya</v>
      </c>
      <c r="C21" s="15">
        <f>'My trades'!H21-'My trades'!E21</f>
        <v>862</v>
      </c>
      <c r="D21" s="36">
        <f>('My trades'!I21-'My trades'!G21)*'My trades'!F21</f>
        <v>0.29609314466304898</v>
      </c>
      <c r="I21"/>
    </row>
    <row r="22" spans="2:22" ht="14.4" thickBot="1">
      <c r="B22" s="35" t="str">
        <f>'My trades'!B22</f>
        <v>cymioqte</v>
      </c>
      <c r="C22" s="15">
        <f>'My trades'!H22-'My trades'!E22</f>
        <v>634</v>
      </c>
      <c r="D22" s="36">
        <f>('My trades'!I22-'My trades'!G22)*'My trades'!F22</f>
        <v>0.301704449179653</v>
      </c>
      <c r="F22" s="38" t="s">
        <v>256</v>
      </c>
      <c r="G22" s="79" t="s">
        <v>255</v>
      </c>
      <c r="H22" s="80"/>
      <c r="I22" s="64"/>
      <c r="J22" s="73" t="s">
        <v>260</v>
      </c>
      <c r="K22" s="73"/>
      <c r="L22" s="73"/>
      <c r="M22" s="73"/>
      <c r="N22" s="73"/>
      <c r="O22" s="73"/>
      <c r="P22" s="73"/>
      <c r="Q22" s="73"/>
      <c r="R22" s="74"/>
    </row>
    <row r="23" spans="2:22" ht="14.4" thickBot="1">
      <c r="B23" s="35" t="str">
        <f>'My trades'!B23</f>
        <v>dcnexoao</v>
      </c>
      <c r="C23" s="15">
        <f>'My trades'!H23-'My trades'!E23</f>
        <v>546</v>
      </c>
      <c r="D23" s="36">
        <f>('My trades'!I23-'My trades'!G23)*'My trades'!F23</f>
        <v>-0.61275828035882995</v>
      </c>
      <c r="G23" s="69" t="s">
        <v>258</v>
      </c>
      <c r="H23" s="70">
        <f>AVERAGE(C3:C202)</f>
        <v>449.79500000000002</v>
      </c>
      <c r="I23" s="65"/>
      <c r="J23" s="75"/>
      <c r="K23" s="75"/>
      <c r="L23" s="75"/>
      <c r="M23" s="75"/>
      <c r="N23" s="75"/>
      <c r="O23" s="75"/>
      <c r="P23" s="75"/>
      <c r="Q23" s="75"/>
      <c r="R23" s="76"/>
      <c r="S23" s="63"/>
    </row>
    <row r="24" spans="2:22" ht="14.4" thickBot="1">
      <c r="B24" s="35" t="str">
        <f>'My trades'!B24</f>
        <v>dcplrgaa</v>
      </c>
      <c r="C24" s="15">
        <f>'My trades'!H24-'My trades'!E24</f>
        <v>708</v>
      </c>
      <c r="D24" s="36">
        <f>('My trades'!I24-'My trades'!G24)*'My trades'!F24</f>
        <v>-2.5885468441152</v>
      </c>
      <c r="G24" s="69" t="s">
        <v>257</v>
      </c>
      <c r="H24" s="68">
        <f>MODE(C3:C202)</f>
        <v>623</v>
      </c>
      <c r="I24" s="65"/>
      <c r="J24" s="75"/>
      <c r="K24" s="75"/>
      <c r="L24" s="75"/>
      <c r="M24" s="75"/>
      <c r="N24" s="75"/>
      <c r="O24" s="75"/>
      <c r="P24" s="75"/>
      <c r="Q24" s="75"/>
      <c r="R24" s="76"/>
      <c r="S24" s="63"/>
    </row>
    <row r="25" spans="2:22" ht="14.4" thickBot="1">
      <c r="B25" s="35" t="str">
        <f>'My trades'!B25</f>
        <v>dieionnl</v>
      </c>
      <c r="C25" s="15">
        <f>'My trades'!H25-'My trades'!E25</f>
        <v>547</v>
      </c>
      <c r="D25" s="36">
        <f>('My trades'!I25-'My trades'!G25)*'My trades'!F25</f>
        <v>0.76109127749102012</v>
      </c>
      <c r="G25" s="69" t="s">
        <v>259</v>
      </c>
      <c r="H25" s="68">
        <f>MEDIAN(C3:C202)</f>
        <v>444</v>
      </c>
      <c r="I25" s="65"/>
      <c r="J25" s="75"/>
      <c r="K25" s="75"/>
      <c r="L25" s="75"/>
      <c r="M25" s="75"/>
      <c r="N25" s="75"/>
      <c r="O25" s="75"/>
      <c r="P25" s="75"/>
      <c r="Q25" s="75"/>
      <c r="R25" s="76"/>
      <c r="S25" s="63"/>
    </row>
    <row r="26" spans="2:22" ht="14.4" thickBot="1">
      <c r="B26" s="35" t="str">
        <f>'My trades'!B26</f>
        <v>dlgsjszn</v>
      </c>
      <c r="C26" s="15">
        <f>'My trades'!H26-'My trades'!E26</f>
        <v>237</v>
      </c>
      <c r="D26" s="36">
        <f>('My trades'!I26-'My trades'!G26)*'My trades'!F26</f>
        <v>0.44720070488754604</v>
      </c>
      <c r="G26" s="66"/>
      <c r="H26" s="67"/>
      <c r="I26" s="67"/>
      <c r="J26" s="77"/>
      <c r="K26" s="77"/>
      <c r="L26" s="77"/>
      <c r="M26" s="77"/>
      <c r="N26" s="77"/>
      <c r="O26" s="77"/>
      <c r="P26" s="77"/>
      <c r="Q26" s="77"/>
      <c r="R26" s="78"/>
    </row>
    <row r="27" spans="2:22" ht="13.8">
      <c r="B27" s="35" t="str">
        <f>'My trades'!B27</f>
        <v>dpaxyvrx</v>
      </c>
      <c r="C27" s="15">
        <f>'My trades'!H27-'My trades'!E27</f>
        <v>51</v>
      </c>
      <c r="D27" s="36">
        <f>('My trades'!I27-'My trades'!G27)*'My trades'!F27</f>
        <v>-0.32528106858049388</v>
      </c>
      <c r="I27"/>
      <c r="J27" s="63"/>
      <c r="K27" s="63"/>
      <c r="L27" s="63"/>
      <c r="M27" s="63"/>
      <c r="N27" s="63"/>
      <c r="O27" s="63"/>
      <c r="P27" s="63"/>
      <c r="Q27" s="63"/>
      <c r="R27" s="63"/>
    </row>
    <row r="28" spans="2:22" ht="13.8">
      <c r="B28" s="35" t="str">
        <f>'My trades'!B28</f>
        <v>dspetbsq</v>
      </c>
      <c r="C28" s="15">
        <f>'My trades'!H28-'My trades'!E28</f>
        <v>207</v>
      </c>
      <c r="D28" s="36">
        <f>('My trades'!I28-'My trades'!G28)*'My trades'!F28</f>
        <v>-5.4295326750647517</v>
      </c>
      <c r="I28"/>
    </row>
    <row r="29" spans="2:22" ht="13.8">
      <c r="B29" s="35" t="str">
        <f>'My trades'!B29</f>
        <v>ebkkmqbi</v>
      </c>
      <c r="C29" s="15">
        <f>'My trades'!H29-'My trades'!E29</f>
        <v>465</v>
      </c>
      <c r="D29" s="36">
        <f>('My trades'!I29-'My trades'!G29)*'My trades'!F29</f>
        <v>-3.8535105118851813</v>
      </c>
    </row>
    <row r="30" spans="2:22" ht="13.8">
      <c r="B30" s="35" t="str">
        <f>'My trades'!B30</f>
        <v>egvfikiy</v>
      </c>
      <c r="C30" s="15">
        <f>'My trades'!H30-'My trades'!E30</f>
        <v>557</v>
      </c>
      <c r="D30" s="36">
        <f>('My trades'!I30-'My trades'!G30)*'My trades'!F30</f>
        <v>-7.6959515288168023E-2</v>
      </c>
    </row>
    <row r="31" spans="2:22" ht="13.8">
      <c r="B31" s="35" t="str">
        <f>'My trades'!B31</f>
        <v>eknpqcge</v>
      </c>
      <c r="C31" s="15">
        <f>'My trades'!H31-'My trades'!E31</f>
        <v>513</v>
      </c>
      <c r="D31" s="36">
        <f>('My trades'!I31-'My trades'!G31)*'My trades'!F31</f>
        <v>2.432401333318098</v>
      </c>
    </row>
    <row r="32" spans="2:22" ht="13.8">
      <c r="B32" s="35" t="str">
        <f>'My trades'!B32</f>
        <v>ekteqlhb</v>
      </c>
      <c r="C32" s="15">
        <f>'My trades'!H32-'My trades'!E32</f>
        <v>686</v>
      </c>
      <c r="D32" s="36">
        <f>('My trades'!I32-'My trades'!G32)*'My trades'!F32</f>
        <v>0.15328853698608502</v>
      </c>
    </row>
    <row r="33" spans="2:4" ht="13.8">
      <c r="B33" s="35" t="str">
        <f>'My trades'!B33</f>
        <v>emjmheht</v>
      </c>
      <c r="C33" s="15">
        <f>'My trades'!H33-'My trades'!E33</f>
        <v>387</v>
      </c>
      <c r="D33" s="36">
        <f>('My trades'!I33-'My trades'!G33)*'My trades'!F33</f>
        <v>5.7730508510901872</v>
      </c>
    </row>
    <row r="34" spans="2:4" ht="13.8">
      <c r="B34" s="35" t="str">
        <f>'My trades'!B34</f>
        <v>eodhevfz</v>
      </c>
      <c r="C34" s="15">
        <f>'My trades'!H34-'My trades'!E34</f>
        <v>795</v>
      </c>
      <c r="D34" s="36">
        <f>('My trades'!I34-'My trades'!G34)*'My trades'!F34</f>
        <v>5.8835676533436034</v>
      </c>
    </row>
    <row r="35" spans="2:4" ht="13.8">
      <c r="B35" s="35" t="str">
        <f>'My trades'!B35</f>
        <v>ewzlrcco</v>
      </c>
      <c r="C35" s="15">
        <f>'My trades'!H35-'My trades'!E35</f>
        <v>499</v>
      </c>
      <c r="D35" s="36">
        <f>('My trades'!I35-'My trades'!G35)*'My trades'!F35</f>
        <v>2.9976291326534672</v>
      </c>
    </row>
    <row r="36" spans="2:4" ht="13.8">
      <c r="B36" s="35" t="str">
        <f>'My trades'!B36</f>
        <v>fenldjbq</v>
      </c>
      <c r="C36" s="15">
        <f>'My trades'!H36-'My trades'!E36</f>
        <v>607</v>
      </c>
      <c r="D36" s="36">
        <f>('My trades'!I36-'My trades'!G36)*'My trades'!F36</f>
        <v>-2.7592838303516798</v>
      </c>
    </row>
    <row r="37" spans="2:4" ht="13.8">
      <c r="B37" s="35" t="str">
        <f>'My trades'!B37</f>
        <v>fipcayvv</v>
      </c>
      <c r="C37" s="15">
        <f>'My trades'!H37-'My trades'!E37</f>
        <v>434</v>
      </c>
      <c r="D37" s="36">
        <f>('My trades'!I37-'My trades'!G37)*'My trades'!F37</f>
        <v>-0.62411902987622447</v>
      </c>
    </row>
    <row r="38" spans="2:4" ht="13.8">
      <c r="B38" s="35" t="str">
        <f>'My trades'!B38</f>
        <v>fjcdzhde</v>
      </c>
      <c r="C38" s="15">
        <f>'My trades'!H38-'My trades'!E38</f>
        <v>851</v>
      </c>
      <c r="D38" s="36">
        <f>('My trades'!I38-'My trades'!G38)*'My trades'!F38</f>
        <v>-1.4878863200993582</v>
      </c>
    </row>
    <row r="39" spans="2:4" ht="13.8">
      <c r="B39" s="35" t="str">
        <f>'My trades'!B39</f>
        <v>fjhbimle</v>
      </c>
      <c r="C39" s="15">
        <f>'My trades'!H39-'My trades'!E39</f>
        <v>130</v>
      </c>
      <c r="D39" s="36">
        <f>('My trades'!I39-'My trades'!G39)*'My trades'!F39</f>
        <v>-0.41919267769104795</v>
      </c>
    </row>
    <row r="40" spans="2:4" ht="13.8">
      <c r="B40" s="35" t="str">
        <f>'My trades'!B40</f>
        <v>fkgjitio</v>
      </c>
      <c r="C40" s="15">
        <f>'My trades'!H40-'My trades'!E40</f>
        <v>448</v>
      </c>
      <c r="D40" s="36">
        <f>('My trades'!I40-'My trades'!G40)*'My trades'!F40</f>
        <v>-2.2252395811399799</v>
      </c>
    </row>
    <row r="41" spans="2:4" ht="13.8">
      <c r="B41" s="35" t="str">
        <f>'My trades'!B41</f>
        <v>frlnnmpc</v>
      </c>
      <c r="C41" s="15">
        <f>'My trades'!H41-'My trades'!E41</f>
        <v>482</v>
      </c>
      <c r="D41" s="36">
        <f>('My trades'!I41-'My trades'!G41)*'My trades'!F41</f>
        <v>-4.8240735386516205</v>
      </c>
    </row>
    <row r="42" spans="2:4" ht="13.8">
      <c r="B42" s="35" t="str">
        <f>'My trades'!B42</f>
        <v>fucpzbpk</v>
      </c>
      <c r="C42" s="15">
        <f>'My trades'!H42-'My trades'!E42</f>
        <v>71</v>
      </c>
      <c r="D42" s="36">
        <f>('My trades'!I42-'My trades'!G42)*'My trades'!F42</f>
        <v>-1.6706742578156639</v>
      </c>
    </row>
    <row r="43" spans="2:4" ht="13.8">
      <c r="B43" s="35" t="str">
        <f>'My trades'!B43</f>
        <v>fzpkolfu</v>
      </c>
      <c r="C43" s="15">
        <f>'My trades'!H43-'My trades'!E43</f>
        <v>743</v>
      </c>
      <c r="D43" s="36">
        <f>('My trades'!I43-'My trades'!G43)*'My trades'!F43</f>
        <v>2.0811125741674505</v>
      </c>
    </row>
    <row r="44" spans="2:4" ht="13.8">
      <c r="B44" s="35" t="str">
        <f>'My trades'!B44</f>
        <v>gcndrwci</v>
      </c>
      <c r="C44" s="15">
        <f>'My trades'!H44-'My trades'!E44</f>
        <v>106</v>
      </c>
      <c r="D44" s="36">
        <f>('My trades'!I44-'My trades'!G44)*'My trades'!F44</f>
        <v>1.7198007376601101</v>
      </c>
    </row>
    <row r="45" spans="2:4" ht="13.8">
      <c r="B45" s="35" t="str">
        <f>'My trades'!B45</f>
        <v>gfiuzniq</v>
      </c>
      <c r="C45" s="15">
        <f>'My trades'!H45-'My trades'!E45</f>
        <v>277</v>
      </c>
      <c r="D45" s="36">
        <f>('My trades'!I45-'My trades'!G45)*'My trades'!F45</f>
        <v>5.6557296266118122</v>
      </c>
    </row>
    <row r="46" spans="2:4" ht="13.8">
      <c r="B46" s="35" t="str">
        <f>'My trades'!B46</f>
        <v>giuqiukz</v>
      </c>
      <c r="C46" s="15">
        <f>'My trades'!H46-'My trades'!E46</f>
        <v>227</v>
      </c>
      <c r="D46" s="36">
        <f>('My trades'!I46-'My trades'!G46)*'My trades'!F46</f>
        <v>-0.55470984456488792</v>
      </c>
    </row>
    <row r="47" spans="2:4" ht="13.8">
      <c r="B47" s="35" t="str">
        <f>'My trades'!B47</f>
        <v>gnghjpok</v>
      </c>
      <c r="C47" s="15">
        <f>'My trades'!H47-'My trades'!E47</f>
        <v>707</v>
      </c>
      <c r="D47" s="36">
        <f>('My trades'!I47-'My trades'!G47)*'My trades'!F47</f>
        <v>-5.0188697949823471</v>
      </c>
    </row>
    <row r="48" spans="2:4" ht="13.8">
      <c r="B48" s="35" t="str">
        <f>'My trades'!B48</f>
        <v>goxmkirb</v>
      </c>
      <c r="C48" s="15">
        <f>'My trades'!H48-'My trades'!E48</f>
        <v>730</v>
      </c>
      <c r="D48" s="36">
        <f>('My trades'!I48-'My trades'!G48)*'My trades'!F48</f>
        <v>-0.35893634273319763</v>
      </c>
    </row>
    <row r="49" spans="2:4" ht="13.8">
      <c r="B49" s="35" t="str">
        <f>'My trades'!B49</f>
        <v>gsarsxnf</v>
      </c>
      <c r="C49" s="15">
        <f>'My trades'!H49-'My trades'!E49</f>
        <v>326</v>
      </c>
      <c r="D49" s="36">
        <f>('My trades'!I49-'My trades'!G49)*'My trades'!F49</f>
        <v>-6.5528850516359043</v>
      </c>
    </row>
    <row r="50" spans="2:4" ht="13.8">
      <c r="B50" s="35" t="str">
        <f>'My trades'!B50</f>
        <v>hafqyymf</v>
      </c>
      <c r="C50" s="15">
        <f>'My trades'!H50-'My trades'!E50</f>
        <v>588</v>
      </c>
      <c r="D50" s="36">
        <f>('My trades'!I50-'My trades'!G50)*'My trades'!F50</f>
        <v>-3.32862008852215</v>
      </c>
    </row>
    <row r="51" spans="2:4" ht="13.8">
      <c r="B51" s="35" t="str">
        <f>'My trades'!B51</f>
        <v>hdpggnqd</v>
      </c>
      <c r="C51" s="15">
        <f>'My trades'!H51-'My trades'!E51</f>
        <v>524</v>
      </c>
      <c r="D51" s="36">
        <f>('My trades'!I51-'My trades'!G51)*'My trades'!F51</f>
        <v>1.8146635979030941</v>
      </c>
    </row>
    <row r="52" spans="2:4" ht="13.8">
      <c r="B52" s="35" t="str">
        <f>'My trades'!B52</f>
        <v>hdslpwul</v>
      </c>
      <c r="C52" s="15">
        <f>'My trades'!H52-'My trades'!E52</f>
        <v>428</v>
      </c>
      <c r="D52" s="36">
        <f>('My trades'!I52-'My trades'!G52)*'My trades'!F52</f>
        <v>2.075152539482163</v>
      </c>
    </row>
    <row r="53" spans="2:4" ht="13.8">
      <c r="B53" s="35" t="str">
        <f>'My trades'!B53</f>
        <v>heuzjzpi</v>
      </c>
      <c r="C53" s="15">
        <f>'My trades'!H53-'My trades'!E53</f>
        <v>615</v>
      </c>
      <c r="D53" s="36">
        <f>('My trades'!I53-'My trades'!G53)*'My trades'!F53</f>
        <v>-1.5872857242842442</v>
      </c>
    </row>
    <row r="54" spans="2:4" ht="13.8">
      <c r="B54" s="35" t="str">
        <f>'My trades'!B54</f>
        <v>hfdavabb</v>
      </c>
      <c r="C54" s="15">
        <f>'My trades'!H54-'My trades'!E54</f>
        <v>622</v>
      </c>
      <c r="D54" s="36">
        <f>('My trades'!I54-'My trades'!G54)*'My trades'!F54</f>
        <v>-0.30381566673822691</v>
      </c>
    </row>
    <row r="55" spans="2:4" ht="13.8">
      <c r="B55" s="35" t="str">
        <f>'My trades'!B55</f>
        <v>hfjghpbq</v>
      </c>
      <c r="C55" s="15">
        <f>'My trades'!H55-'My trades'!E55</f>
        <v>635</v>
      </c>
      <c r="D55" s="36">
        <f>('My trades'!I55-'My trades'!G55)*'My trades'!F55</f>
        <v>6.5021316256868396</v>
      </c>
    </row>
    <row r="56" spans="2:4" ht="13.8">
      <c r="B56" s="35" t="str">
        <f>'My trades'!B56</f>
        <v>hflsqchs</v>
      </c>
      <c r="C56" s="15">
        <f>'My trades'!H56-'My trades'!E56</f>
        <v>324</v>
      </c>
      <c r="D56" s="36">
        <f>('My trades'!I56-'My trades'!G56)*'My trades'!F56</f>
        <v>1.111511838610578</v>
      </c>
    </row>
    <row r="57" spans="2:4" ht="13.8">
      <c r="B57" s="35" t="str">
        <f>'My trades'!B57</f>
        <v>hfwtmipz</v>
      </c>
      <c r="C57" s="15">
        <f>'My trades'!H57-'My trades'!E57</f>
        <v>162</v>
      </c>
      <c r="D57" s="36">
        <f>('My trades'!I57-'My trades'!G57)*'My trades'!F57</f>
        <v>2.824521311271774</v>
      </c>
    </row>
    <row r="58" spans="2:4" ht="13.8">
      <c r="B58" s="35" t="str">
        <f>'My trades'!B58</f>
        <v>hkesgmfj</v>
      </c>
      <c r="C58" s="15">
        <f>'My trades'!H58-'My trades'!E58</f>
        <v>793</v>
      </c>
      <c r="D58" s="36">
        <f>('My trades'!I58-'My trades'!G58)*'My trades'!F58</f>
        <v>2.2708822152455479</v>
      </c>
    </row>
    <row r="59" spans="2:4" ht="13.8">
      <c r="B59" s="35" t="str">
        <f>'My trades'!B59</f>
        <v>hmtiybmi</v>
      </c>
      <c r="C59" s="15">
        <f>'My trades'!H59-'My trades'!E59</f>
        <v>344</v>
      </c>
      <c r="D59" s="36">
        <f>('My trades'!I59-'My trades'!G59)*'My trades'!F59</f>
        <v>1.2820395994142724</v>
      </c>
    </row>
    <row r="60" spans="2:4" ht="13.8">
      <c r="B60" s="35" t="str">
        <f>'My trades'!B60</f>
        <v>hnmvqkxv</v>
      </c>
      <c r="C60" s="15">
        <f>'My trades'!H60-'My trades'!E60</f>
        <v>609</v>
      </c>
      <c r="D60" s="36">
        <f>('My trades'!I60-'My trades'!G60)*'My trades'!F60</f>
        <v>-2.660822045115486</v>
      </c>
    </row>
    <row r="61" spans="2:4" ht="13.8">
      <c r="B61" s="35" t="str">
        <f>'My trades'!B61</f>
        <v>hpvfzslv</v>
      </c>
      <c r="C61" s="15">
        <f>'My trades'!H61-'My trades'!E61</f>
        <v>30</v>
      </c>
      <c r="D61" s="36">
        <f>('My trades'!I61-'My trades'!G61)*'My trades'!F61</f>
        <v>1.1391515254013935</v>
      </c>
    </row>
    <row r="62" spans="2:4" ht="13.8">
      <c r="B62" s="35" t="str">
        <f>'My trades'!B62</f>
        <v>hrfilyua</v>
      </c>
      <c r="C62" s="15">
        <f>'My trades'!H62-'My trades'!E62</f>
        <v>644</v>
      </c>
      <c r="D62" s="36">
        <f>('My trades'!I62-'My trades'!G62)*'My trades'!F62</f>
        <v>1.1964639334637579</v>
      </c>
    </row>
    <row r="63" spans="2:4" ht="13.8">
      <c r="B63" s="35" t="str">
        <f>'My trades'!B63</f>
        <v>hutszssu</v>
      </c>
      <c r="C63" s="15">
        <f>'My trades'!H63-'My trades'!E63</f>
        <v>705</v>
      </c>
      <c r="D63" s="36">
        <f>('My trades'!I63-'My trades'!G63)*'My trades'!F63</f>
        <v>-4.4499802946322493</v>
      </c>
    </row>
    <row r="64" spans="2:4" ht="13.8">
      <c r="B64" s="35" t="str">
        <f>'My trades'!B64</f>
        <v>iagrfath</v>
      </c>
      <c r="C64" s="15">
        <f>'My trades'!H64-'My trades'!E64</f>
        <v>181</v>
      </c>
      <c r="D64" s="36">
        <f>('My trades'!I64-'My trades'!G64)*'My trades'!F64</f>
        <v>0.4006979438649676</v>
      </c>
    </row>
    <row r="65" spans="2:4" ht="13.8">
      <c r="B65" s="35" t="str">
        <f>'My trades'!B65</f>
        <v>icbmbfqb</v>
      </c>
      <c r="C65" s="15">
        <f>'My trades'!H65-'My trades'!E65</f>
        <v>617</v>
      </c>
      <c r="D65" s="36">
        <f>('My trades'!I65-'My trades'!G65)*'My trades'!F65</f>
        <v>-4.9242570254792817</v>
      </c>
    </row>
    <row r="66" spans="2:4" ht="13.8">
      <c r="B66" s="35" t="str">
        <f>'My trades'!B66</f>
        <v>icgddrqk</v>
      </c>
      <c r="C66" s="15">
        <f>'My trades'!H66-'My trades'!E66</f>
        <v>281</v>
      </c>
      <c r="D66" s="36">
        <f>('My trades'!I66-'My trades'!G66)*'My trades'!F66</f>
        <v>0.56354077591473983</v>
      </c>
    </row>
    <row r="67" spans="2:4" ht="13.8">
      <c r="B67" s="35" t="str">
        <f>'My trades'!B67</f>
        <v>ifomvwpk</v>
      </c>
      <c r="C67" s="15">
        <f>'My trades'!H67-'My trades'!E67</f>
        <v>688</v>
      </c>
      <c r="D67" s="36">
        <f>('My trades'!I67-'My trades'!G67)*'My trades'!F67</f>
        <v>-3.0697853937032005E-2</v>
      </c>
    </row>
    <row r="68" spans="2:4" ht="13.8">
      <c r="B68" s="35" t="str">
        <f>'My trades'!B68</f>
        <v>ifskxsgr</v>
      </c>
      <c r="C68" s="15">
        <f>'My trades'!H68-'My trades'!E68</f>
        <v>355</v>
      </c>
      <c r="D68" s="36">
        <f>('My trades'!I68-'My trades'!G68)*'My trades'!F68</f>
        <v>-0.57038561737306004</v>
      </c>
    </row>
    <row r="69" spans="2:4" ht="13.8">
      <c r="B69" s="35" t="str">
        <f>'My trades'!B69</f>
        <v>ivnpgban</v>
      </c>
      <c r="C69" s="15">
        <f>'My trades'!H69-'My trades'!E69</f>
        <v>257</v>
      </c>
      <c r="D69" s="36">
        <f>('My trades'!I69-'My trades'!G69)*'My trades'!F69</f>
        <v>-0.42779265355129403</v>
      </c>
    </row>
    <row r="70" spans="2:4" ht="13.8">
      <c r="B70" s="35" t="str">
        <f>'My trades'!B70</f>
        <v>iztdnkqz</v>
      </c>
      <c r="C70" s="15">
        <f>'My trades'!H70-'My trades'!E70</f>
        <v>204</v>
      </c>
      <c r="D70" s="36">
        <f>('My trades'!I70-'My trades'!G70)*'My trades'!F70</f>
        <v>-2.5716032628258279</v>
      </c>
    </row>
    <row r="71" spans="2:4" ht="13.8">
      <c r="B71" s="35" t="str">
        <f>'My trades'!B71</f>
        <v>jarhgmub</v>
      </c>
      <c r="C71" s="15">
        <f>'My trades'!H71-'My trades'!E71</f>
        <v>88</v>
      </c>
      <c r="D71" s="36">
        <f>('My trades'!I71-'My trades'!G71)*'My trades'!F71</f>
        <v>0.4358493707488762</v>
      </c>
    </row>
    <row r="72" spans="2:4" ht="13.8">
      <c r="B72" s="35" t="str">
        <f>'My trades'!B72</f>
        <v>jgrpnvil</v>
      </c>
      <c r="C72" s="15">
        <f>'My trades'!H72-'My trades'!E72</f>
        <v>467</v>
      </c>
      <c r="D72" s="36">
        <f>('My trades'!I72-'My trades'!G72)*'My trades'!F72</f>
        <v>0.470060188958903</v>
      </c>
    </row>
    <row r="73" spans="2:4" ht="13.8">
      <c r="B73" s="35" t="str">
        <f>'My trades'!B73</f>
        <v>jhrvrggo</v>
      </c>
      <c r="C73" s="15">
        <f>'My trades'!H73-'My trades'!E73</f>
        <v>222</v>
      </c>
      <c r="D73" s="36">
        <f>('My trades'!I73-'My trades'!G73)*'My trades'!F73</f>
        <v>7.8785100953612991E-2</v>
      </c>
    </row>
    <row r="74" spans="2:4" ht="13.8">
      <c r="B74" s="35" t="str">
        <f>'My trades'!B74</f>
        <v>jszxcuxx</v>
      </c>
      <c r="C74" s="15">
        <f>'My trades'!H74-'My trades'!E74</f>
        <v>244</v>
      </c>
      <c r="D74" s="36">
        <f>('My trades'!I74-'My trades'!G74)*'My trades'!F74</f>
        <v>6.7107767243110796</v>
      </c>
    </row>
    <row r="75" spans="2:4" ht="13.8">
      <c r="B75" s="35" t="str">
        <f>'My trades'!B75</f>
        <v>jvcllvko</v>
      </c>
      <c r="C75" s="15">
        <f>'My trades'!H75-'My trades'!E75</f>
        <v>310</v>
      </c>
      <c r="D75" s="36">
        <f>('My trades'!I75-'My trades'!G75)*'My trades'!F75</f>
        <v>-1.3307948236361038</v>
      </c>
    </row>
    <row r="76" spans="2:4" ht="13.8">
      <c r="B76" s="35" t="str">
        <f>'My trades'!B76</f>
        <v>jxgqnvpx</v>
      </c>
      <c r="C76" s="15">
        <f>'My trades'!H76-'My trades'!E76</f>
        <v>510</v>
      </c>
      <c r="D76" s="36">
        <f>('My trades'!I76-'My trades'!G76)*'My trades'!F76</f>
        <v>3.6786823427516997</v>
      </c>
    </row>
    <row r="77" spans="2:4" ht="13.8">
      <c r="B77" s="35" t="str">
        <f>'My trades'!B77</f>
        <v>jyrrbwon</v>
      </c>
      <c r="C77" s="15">
        <f>'My trades'!H77-'My trades'!E77</f>
        <v>294</v>
      </c>
      <c r="D77" s="36">
        <f>('My trades'!I77-'My trades'!G77)*'My trades'!F77</f>
        <v>-0.147372694291836</v>
      </c>
    </row>
    <row r="78" spans="2:4" ht="13.8">
      <c r="B78" s="35" t="str">
        <f>'My trades'!B78</f>
        <v>kcqqvvon</v>
      </c>
      <c r="C78" s="15">
        <f>'My trades'!H78-'My trades'!E78</f>
        <v>229</v>
      </c>
      <c r="D78" s="36">
        <f>('My trades'!I78-'My trades'!G78)*'My trades'!F78</f>
        <v>-2.1369087276919081</v>
      </c>
    </row>
    <row r="79" spans="2:4" ht="13.8">
      <c r="B79" s="35" t="str">
        <f>'My trades'!B79</f>
        <v>kdxpqsjj</v>
      </c>
      <c r="C79" s="15">
        <f>'My trades'!H79-'My trades'!E79</f>
        <v>568</v>
      </c>
      <c r="D79" s="36">
        <f>('My trades'!I79-'My trades'!G79)*'My trades'!F79</f>
        <v>-1.6126856601637303</v>
      </c>
    </row>
    <row r="80" spans="2:4" ht="13.8">
      <c r="B80" s="35" t="str">
        <f>'My trades'!B80</f>
        <v>kltxxoqv</v>
      </c>
      <c r="C80" s="15">
        <f>'My trades'!H80-'My trades'!E80</f>
        <v>682</v>
      </c>
      <c r="D80" s="36">
        <f>('My trades'!I80-'My trades'!G80)*'My trades'!F80</f>
        <v>-2.6177536356825777</v>
      </c>
    </row>
    <row r="81" spans="2:4" ht="13.8">
      <c r="B81" s="35" t="str">
        <f>'My trades'!B81</f>
        <v>kmlcsefq</v>
      </c>
      <c r="C81" s="15">
        <f>'My trades'!H81-'My trades'!E81</f>
        <v>199</v>
      </c>
      <c r="D81" s="36">
        <f>('My trades'!I81-'My trades'!G81)*'My trades'!F81</f>
        <v>-0.20085805852064986</v>
      </c>
    </row>
    <row r="82" spans="2:4" ht="13.8">
      <c r="B82" s="35" t="str">
        <f>'My trades'!B82</f>
        <v>knifvikn</v>
      </c>
      <c r="C82" s="15">
        <f>'My trades'!H82-'My trades'!E82</f>
        <v>714</v>
      </c>
      <c r="D82" s="36">
        <f>('My trades'!I82-'My trades'!G82)*'My trades'!F82</f>
        <v>0.62501571139692591</v>
      </c>
    </row>
    <row r="83" spans="2:4" ht="13.8">
      <c r="B83" s="35" t="str">
        <f>'My trades'!B83</f>
        <v>knrhgdai</v>
      </c>
      <c r="C83" s="15">
        <f>'My trades'!H83-'My trades'!E83</f>
        <v>407</v>
      </c>
      <c r="D83" s="36">
        <f>('My trades'!I83-'My trades'!G83)*'My trades'!F83</f>
        <v>-0.37735846191132916</v>
      </c>
    </row>
    <row r="84" spans="2:4" ht="13.8">
      <c r="B84" s="35" t="str">
        <f>'My trades'!B84</f>
        <v>koqfbdwf</v>
      </c>
      <c r="C84" s="15">
        <f>'My trades'!H84-'My trades'!E84</f>
        <v>722</v>
      </c>
      <c r="D84" s="36">
        <f>('My trades'!I84-'My trades'!G84)*'My trades'!F84</f>
        <v>1.3298450652868796</v>
      </c>
    </row>
    <row r="85" spans="2:4" ht="13.8">
      <c r="B85" s="35" t="str">
        <f>'My trades'!B85</f>
        <v>kpoujdyl</v>
      </c>
      <c r="C85" s="15">
        <f>'My trades'!H85-'My trades'!E85</f>
        <v>351</v>
      </c>
      <c r="D85" s="36">
        <f>('My trades'!I85-'My trades'!G85)*'My trades'!F85</f>
        <v>0.12174590279516</v>
      </c>
    </row>
    <row r="86" spans="2:4" ht="13.8">
      <c r="B86" s="35" t="str">
        <f>'My trades'!B86</f>
        <v>kqbdcljv</v>
      </c>
      <c r="C86" s="15">
        <f>'My trades'!H86-'My trades'!E86</f>
        <v>212</v>
      </c>
      <c r="D86" s="36">
        <f>('My trades'!I86-'My trades'!G86)*'My trades'!F86</f>
        <v>1.3297794837764578</v>
      </c>
    </row>
    <row r="87" spans="2:4" ht="13.8">
      <c r="B87" s="35" t="str">
        <f>'My trades'!B87</f>
        <v>krqkwnaw</v>
      </c>
      <c r="C87" s="15">
        <f>'My trades'!H87-'My trades'!E87</f>
        <v>397</v>
      </c>
      <c r="D87" s="36">
        <f>('My trades'!I87-'My trades'!G87)*'My trades'!F87</f>
        <v>-0.20186197918953602</v>
      </c>
    </row>
    <row r="88" spans="2:4" ht="13.8">
      <c r="B88" s="35" t="str">
        <f>'My trades'!B88</f>
        <v>kwbxqlin</v>
      </c>
      <c r="C88" s="15">
        <f>'My trades'!H88-'My trades'!E88</f>
        <v>207</v>
      </c>
      <c r="D88" s="36">
        <f>('My trades'!I88-'My trades'!G88)*'My trades'!F88</f>
        <v>5.5166451515307351</v>
      </c>
    </row>
    <row r="89" spans="2:4" ht="13.8">
      <c r="B89" s="35" t="str">
        <f>'My trades'!B89</f>
        <v>kweyaukr</v>
      </c>
      <c r="C89" s="15">
        <f>'My trades'!H89-'My trades'!E89</f>
        <v>433</v>
      </c>
      <c r="D89" s="36">
        <f>('My trades'!I89-'My trades'!G89)*'My trades'!F89</f>
        <v>0.4542755046532776</v>
      </c>
    </row>
    <row r="90" spans="2:4" ht="13.8">
      <c r="B90" s="35" t="str">
        <f>'My trades'!B90</f>
        <v>ldjllwvy</v>
      </c>
      <c r="C90" s="15">
        <f>'My trades'!H90-'My trades'!E90</f>
        <v>728</v>
      </c>
      <c r="D90" s="36">
        <f>('My trades'!I90-'My trades'!G90)*'My trades'!F90</f>
        <v>-0.57964845503028029</v>
      </c>
    </row>
    <row r="91" spans="2:4" ht="13.8">
      <c r="B91" s="35" t="str">
        <f>'My trades'!B91</f>
        <v>lenpuaop</v>
      </c>
      <c r="C91" s="15">
        <f>'My trades'!H91-'My trades'!E91</f>
        <v>771</v>
      </c>
      <c r="D91" s="36">
        <f>('My trades'!I91-'My trades'!G91)*'My trades'!F91</f>
        <v>0.8764495480595611</v>
      </c>
    </row>
    <row r="92" spans="2:4" ht="13.8">
      <c r="B92" s="35" t="str">
        <f>'My trades'!B92</f>
        <v>lkxgzzvq</v>
      </c>
      <c r="C92" s="15">
        <f>'My trades'!H92-'My trades'!E92</f>
        <v>747</v>
      </c>
      <c r="D92" s="36">
        <f>('My trades'!I92-'My trades'!G92)*'My trades'!F92</f>
        <v>1.0089173340834001</v>
      </c>
    </row>
    <row r="93" spans="2:4" ht="13.8">
      <c r="B93" s="35" t="str">
        <f>'My trades'!B93</f>
        <v>loffykcg</v>
      </c>
      <c r="C93" s="15">
        <f>'My trades'!H93-'My trades'!E93</f>
        <v>751</v>
      </c>
      <c r="D93" s="36">
        <f>('My trades'!I93-'My trades'!G93)*'My trades'!F93</f>
        <v>-0.89242284784400605</v>
      </c>
    </row>
    <row r="94" spans="2:4" ht="13.8">
      <c r="B94" s="35" t="str">
        <f>'My trades'!B94</f>
        <v>lpzjhtkm</v>
      </c>
      <c r="C94" s="15">
        <f>'My trades'!H94-'My trades'!E94</f>
        <v>436</v>
      </c>
      <c r="D94" s="36">
        <f>('My trades'!I94-'My trades'!G94)*'My trades'!F94</f>
        <v>1.7071996658142359</v>
      </c>
    </row>
    <row r="95" spans="2:4" ht="13.8">
      <c r="B95" s="35" t="str">
        <f>'My trades'!B95</f>
        <v>maizvkuo</v>
      </c>
      <c r="C95" s="15">
        <f>'My trades'!H95-'My trades'!E95</f>
        <v>609</v>
      </c>
      <c r="D95" s="36">
        <f>('My trades'!I95-'My trades'!G95)*'My trades'!F95</f>
        <v>5.9739185775797843E-4</v>
      </c>
    </row>
    <row r="96" spans="2:4" ht="13.8">
      <c r="B96" s="35" t="str">
        <f>'My trades'!B96</f>
        <v>mfdlyjqb</v>
      </c>
      <c r="C96" s="15">
        <f>'My trades'!H96-'My trades'!E96</f>
        <v>758</v>
      </c>
      <c r="D96" s="36">
        <f>('My trades'!I96-'My trades'!G96)*'My trades'!F96</f>
        <v>-0.44170898255380009</v>
      </c>
    </row>
    <row r="97" spans="2:4" ht="13.8">
      <c r="B97" s="35" t="str">
        <f>'My trades'!B97</f>
        <v>mfwvjgje</v>
      </c>
      <c r="C97" s="15">
        <f>'My trades'!H97-'My trades'!E97</f>
        <v>780</v>
      </c>
      <c r="D97" s="36">
        <f>('My trades'!I97-'My trades'!G97)*'My trades'!F97</f>
        <v>-0.596471375813306</v>
      </c>
    </row>
    <row r="98" spans="2:4" ht="13.8">
      <c r="B98" s="35" t="str">
        <f>'My trades'!B98</f>
        <v>mghfyjbr</v>
      </c>
      <c r="C98" s="15">
        <f>'My trades'!H98-'My trades'!E98</f>
        <v>241</v>
      </c>
      <c r="D98" s="36">
        <f>('My trades'!I98-'My trades'!G98)*'My trades'!F98</f>
        <v>-1.5146400479562974</v>
      </c>
    </row>
    <row r="99" spans="2:4" ht="13.8">
      <c r="B99" s="35" t="str">
        <f>'My trades'!B99</f>
        <v>mjbwcafl</v>
      </c>
      <c r="C99" s="15">
        <f>'My trades'!H99-'My trades'!E99</f>
        <v>615</v>
      </c>
      <c r="D99" s="36">
        <f>('My trades'!I99-'My trades'!G99)*'My trades'!F99</f>
        <v>-1.493851455533969</v>
      </c>
    </row>
    <row r="100" spans="2:4" ht="13.8">
      <c r="B100" s="35" t="str">
        <f>'My trades'!B100</f>
        <v>mjyuxzvj</v>
      </c>
      <c r="C100" s="15">
        <f>'My trades'!H100-'My trades'!E100</f>
        <v>576</v>
      </c>
      <c r="D100" s="36">
        <f>('My trades'!I100-'My trades'!G100)*'My trades'!F100</f>
        <v>0.151434489277396</v>
      </c>
    </row>
    <row r="101" spans="2:4" ht="13.8">
      <c r="B101" s="35" t="str">
        <f>'My trades'!B101</f>
        <v>mkxkerbr</v>
      </c>
      <c r="C101" s="15">
        <f>'My trades'!H101-'My trades'!E101</f>
        <v>418</v>
      </c>
      <c r="D101" s="36">
        <f>('My trades'!I101-'My trades'!G101)*'My trades'!F101</f>
        <v>-4.8620707049910061E-2</v>
      </c>
    </row>
    <row r="102" spans="2:4" ht="13.8">
      <c r="B102" s="35" t="str">
        <f>'My trades'!B102</f>
        <v>mxmztjnk</v>
      </c>
      <c r="C102" s="15">
        <f>'My trades'!H102-'My trades'!E102</f>
        <v>57</v>
      </c>
      <c r="D102" s="36">
        <f>('My trades'!I102-'My trades'!G102)*'My trades'!F102</f>
        <v>1.1022958217852696</v>
      </c>
    </row>
    <row r="103" spans="2:4" ht="13.8">
      <c r="B103" s="35" t="str">
        <f>'My trades'!B103</f>
        <v>mxpzparg</v>
      </c>
      <c r="C103" s="15">
        <f>'My trades'!H103-'My trades'!E103</f>
        <v>494</v>
      </c>
      <c r="D103" s="36">
        <f>('My trades'!I103-'My trades'!G103)*'My trades'!F103</f>
        <v>-2.7225392516182776</v>
      </c>
    </row>
    <row r="104" spans="2:4" ht="13.8">
      <c r="B104" s="35" t="str">
        <f>'My trades'!B104</f>
        <v>nheepbxg</v>
      </c>
      <c r="C104" s="15">
        <f>'My trades'!H104-'My trades'!E104</f>
        <v>69</v>
      </c>
      <c r="D104" s="36">
        <f>('My trades'!I104-'My trades'!G104)*'My trades'!F104</f>
        <v>-2.6947242268262701</v>
      </c>
    </row>
    <row r="105" spans="2:4" ht="13.8">
      <c r="B105" s="35" t="str">
        <f>'My trades'!B105</f>
        <v>njxhycea</v>
      </c>
      <c r="C105" s="15">
        <f>'My trades'!H105-'My trades'!E105</f>
        <v>396</v>
      </c>
      <c r="D105" s="36">
        <f>('My trades'!I105-'My trades'!G105)*'My trades'!F105</f>
        <v>3.3086654370845152</v>
      </c>
    </row>
    <row r="106" spans="2:4" ht="13.8">
      <c r="B106" s="35" t="str">
        <f>'My trades'!B106</f>
        <v>nklszbdc</v>
      </c>
      <c r="C106" s="15">
        <f>'My trades'!H106-'My trades'!E106</f>
        <v>392</v>
      </c>
      <c r="D106" s="36">
        <f>('My trades'!I106-'My trades'!G106)*'My trades'!F106</f>
        <v>-5.0818807518380593</v>
      </c>
    </row>
    <row r="107" spans="2:4" ht="13.8">
      <c r="B107" s="35" t="str">
        <f>'My trades'!B107</f>
        <v>nqgoiuik</v>
      </c>
      <c r="C107" s="15">
        <f>'My trades'!H107-'My trades'!E107</f>
        <v>795</v>
      </c>
      <c r="D107" s="36">
        <f>('My trades'!I107-'My trades'!G107)*'My trades'!F107</f>
        <v>0.35090031939170097</v>
      </c>
    </row>
    <row r="108" spans="2:4" ht="13.8">
      <c r="B108" s="35" t="str">
        <f>'My trades'!B108</f>
        <v>nriklgrf</v>
      </c>
      <c r="C108" s="15">
        <f>'My trades'!H108-'My trades'!E108</f>
        <v>623</v>
      </c>
      <c r="D108" s="36">
        <f>('My trades'!I108-'My trades'!G108)*'My trades'!F108</f>
        <v>-1.7681553669948498</v>
      </c>
    </row>
    <row r="109" spans="2:4" ht="13.8">
      <c r="B109" s="35" t="str">
        <f>'My trades'!B109</f>
        <v>nuleyiit</v>
      </c>
      <c r="C109" s="15">
        <f>'My trades'!H109-'My trades'!E109</f>
        <v>126</v>
      </c>
      <c r="D109" s="36">
        <f>('My trades'!I109-'My trades'!G109)*'My trades'!F109</f>
        <v>2.067388635922967</v>
      </c>
    </row>
    <row r="110" spans="2:4" ht="13.8">
      <c r="B110" s="35" t="str">
        <f>'My trades'!B110</f>
        <v>nzyednpn</v>
      </c>
      <c r="C110" s="15">
        <f>'My trades'!H110-'My trades'!E110</f>
        <v>163</v>
      </c>
      <c r="D110" s="36">
        <f>('My trades'!I110-'My trades'!G110)*'My trades'!F110</f>
        <v>4.3623326726628289</v>
      </c>
    </row>
    <row r="111" spans="2:4" ht="13.8">
      <c r="B111" s="35" t="str">
        <f>'My trades'!B111</f>
        <v>ogszgnpm</v>
      </c>
      <c r="C111" s="15">
        <f>'My trades'!H111-'My trades'!E111</f>
        <v>242</v>
      </c>
      <c r="D111" s="36">
        <f>('My trades'!I111-'My trades'!G111)*'My trades'!F111</f>
        <v>0.18643050150905299</v>
      </c>
    </row>
    <row r="112" spans="2:4" ht="13.8">
      <c r="B112" s="35" t="str">
        <f>'My trades'!B112</f>
        <v>ohtzxhrm</v>
      </c>
      <c r="C112" s="15">
        <f>'My trades'!H112-'My trades'!E112</f>
        <v>791</v>
      </c>
      <c r="D112" s="36">
        <f>('My trades'!I112-'My trades'!G112)*'My trades'!F112</f>
        <v>-3.196256783170444</v>
      </c>
    </row>
    <row r="113" spans="2:4" ht="13.8">
      <c r="B113" s="35" t="str">
        <f>'My trades'!B113</f>
        <v>olnjegug</v>
      </c>
      <c r="C113" s="15">
        <f>'My trades'!H113-'My trades'!E113</f>
        <v>271</v>
      </c>
      <c r="D113" s="36">
        <f>('My trades'!I113-'My trades'!G113)*'My trades'!F113</f>
        <v>-2.2984402212260577</v>
      </c>
    </row>
    <row r="114" spans="2:4" ht="13.8">
      <c r="B114" s="35" t="str">
        <f>'My trades'!B114</f>
        <v>oplgqwal</v>
      </c>
      <c r="C114" s="15">
        <f>'My trades'!H114-'My trades'!E114</f>
        <v>42</v>
      </c>
      <c r="D114" s="36">
        <f>('My trades'!I114-'My trades'!G114)*'My trades'!F114</f>
        <v>-6.4196120465471962</v>
      </c>
    </row>
    <row r="115" spans="2:4" ht="13.8">
      <c r="B115" s="35" t="str">
        <f>'My trades'!B115</f>
        <v>orgnwenh</v>
      </c>
      <c r="C115" s="15">
        <f>'My trades'!H115-'My trades'!E115</f>
        <v>375</v>
      </c>
      <c r="D115" s="36">
        <f>('My trades'!I115-'My trades'!G115)*'My trades'!F115</f>
        <v>0.51729142881164603</v>
      </c>
    </row>
    <row r="116" spans="2:4" ht="13.8">
      <c r="B116" s="35" t="str">
        <f>'My trades'!B116</f>
        <v>ossshndu</v>
      </c>
      <c r="C116" s="15">
        <f>'My trades'!H116-'My trades'!E116</f>
        <v>715</v>
      </c>
      <c r="D116" s="36">
        <f>('My trades'!I116-'My trades'!G116)*'My trades'!F116</f>
        <v>-4.208624827664635</v>
      </c>
    </row>
    <row r="117" spans="2:4" ht="13.8">
      <c r="B117" s="35" t="str">
        <f>'My trades'!B117</f>
        <v>pberstsl</v>
      </c>
      <c r="C117" s="15">
        <f>'My trades'!H117-'My trades'!E117</f>
        <v>534</v>
      </c>
      <c r="D117" s="36">
        <f>('My trades'!I117-'My trades'!G117)*'My trades'!F117</f>
        <v>-0.24632205548731403</v>
      </c>
    </row>
    <row r="118" spans="2:4" ht="13.8">
      <c r="B118" s="35" t="str">
        <f>'My trades'!B118</f>
        <v>pcifviip</v>
      </c>
      <c r="C118" s="15">
        <f>'My trades'!H118-'My trades'!E118</f>
        <v>417</v>
      </c>
      <c r="D118" s="36">
        <f>('My trades'!I118-'My trades'!G118)*'My trades'!F118</f>
        <v>-3.0400181772773198</v>
      </c>
    </row>
    <row r="119" spans="2:4" ht="13.8">
      <c r="B119" s="35" t="str">
        <f>'My trades'!B119</f>
        <v>pnsxdhqo</v>
      </c>
      <c r="C119" s="15">
        <f>'My trades'!H119-'My trades'!E119</f>
        <v>361</v>
      </c>
      <c r="D119" s="36">
        <f>('My trades'!I119-'My trades'!G119)*'My trades'!F119</f>
        <v>-0.14332616076687998</v>
      </c>
    </row>
    <row r="120" spans="2:4" ht="13.8">
      <c r="B120" s="35" t="str">
        <f>'My trades'!B120</f>
        <v>poohpdwc</v>
      </c>
      <c r="C120" s="15">
        <f>'My trades'!H120-'My trades'!E120</f>
        <v>308</v>
      </c>
      <c r="D120" s="36">
        <f>('My trades'!I120-'My trades'!G120)*'My trades'!F120</f>
        <v>-3.6237978366431691</v>
      </c>
    </row>
    <row r="121" spans="2:4" ht="13.8">
      <c r="B121" s="35" t="str">
        <f>'My trades'!B121</f>
        <v>pswtoazn</v>
      </c>
      <c r="C121" s="15">
        <f>'My trades'!H121-'My trades'!E121</f>
        <v>184</v>
      </c>
      <c r="D121" s="36">
        <f>('My trades'!I121-'My trades'!G121)*'My trades'!F121</f>
        <v>-0.62322748967309327</v>
      </c>
    </row>
    <row r="122" spans="2:4" ht="13.8">
      <c r="B122" s="35" t="str">
        <f>'My trades'!B122</f>
        <v>pxkjcmpp</v>
      </c>
      <c r="C122" s="15">
        <f>'My trades'!H122-'My trades'!E122</f>
        <v>445</v>
      </c>
      <c r="D122" s="36">
        <f>('My trades'!I122-'My trades'!G122)*'My trades'!F122</f>
        <v>1.046745383891124</v>
      </c>
    </row>
    <row r="123" spans="2:4" ht="13.8">
      <c r="B123" s="35" t="str">
        <f>'My trades'!B123</f>
        <v>pxzcvvvv</v>
      </c>
      <c r="C123" s="15">
        <f>'My trades'!H123-'My trades'!E123</f>
        <v>248</v>
      </c>
      <c r="D123" s="36">
        <f>('My trades'!I123-'My trades'!G123)*'My trades'!F123</f>
        <v>1.3697860970959921</v>
      </c>
    </row>
    <row r="124" spans="2:4" ht="13.8">
      <c r="B124" s="35" t="str">
        <f>'My trades'!B124</f>
        <v>pyljmfku</v>
      </c>
      <c r="C124" s="15">
        <f>'My trades'!H124-'My trades'!E124</f>
        <v>58</v>
      </c>
      <c r="D124" s="36">
        <f>('My trades'!I124-'My trades'!G124)*'My trades'!F124</f>
        <v>-3.7137817771547201</v>
      </c>
    </row>
    <row r="125" spans="2:4" ht="13.8">
      <c r="B125" s="35" t="str">
        <f>'My trades'!B125</f>
        <v>pysaclod</v>
      </c>
      <c r="C125" s="15">
        <f>'My trades'!H125-'My trades'!E125</f>
        <v>604</v>
      </c>
      <c r="D125" s="36">
        <f>('My trades'!I125-'My trades'!G125)*'My trades'!F125</f>
        <v>-2.5501255421604032</v>
      </c>
    </row>
    <row r="126" spans="2:4" ht="13.8">
      <c r="B126" s="35" t="str">
        <f>'My trades'!B126</f>
        <v>pywztrno</v>
      </c>
      <c r="C126" s="15">
        <f>'My trades'!H126-'My trades'!E126</f>
        <v>175</v>
      </c>
      <c r="D126" s="36">
        <f>('My trades'!I126-'My trades'!G126)*'My trades'!F126</f>
        <v>-0.51703471594803296</v>
      </c>
    </row>
    <row r="127" spans="2:4" ht="13.8">
      <c r="B127" s="35" t="str">
        <f>'My trades'!B127</f>
        <v>qdqbwhng</v>
      </c>
      <c r="C127" s="15">
        <f>'My trades'!H127-'My trades'!E127</f>
        <v>741</v>
      </c>
      <c r="D127" s="36">
        <f>('My trades'!I127-'My trades'!G127)*'My trades'!F127</f>
        <v>2.6392607993331589</v>
      </c>
    </row>
    <row r="128" spans="2:4" ht="13.8">
      <c r="B128" s="35" t="str">
        <f>'My trades'!B128</f>
        <v>qexyofhb</v>
      </c>
      <c r="C128" s="15">
        <f>'My trades'!H128-'My trades'!E128</f>
        <v>152</v>
      </c>
      <c r="D128" s="36">
        <f>('My trades'!I128-'My trades'!G128)*'My trades'!F128</f>
        <v>-0.54187348945221592</v>
      </c>
    </row>
    <row r="129" spans="2:4" ht="13.8">
      <c r="B129" s="35" t="str">
        <f>'My trades'!B129</f>
        <v>qhprzdnb</v>
      </c>
      <c r="C129" s="15">
        <f>'My trades'!H129-'My trades'!E129</f>
        <v>610</v>
      </c>
      <c r="D129" s="36">
        <f>('My trades'!I129-'My trades'!G129)*'My trades'!F129</f>
        <v>0.50582577866602796</v>
      </c>
    </row>
    <row r="130" spans="2:4" ht="13.8">
      <c r="B130" s="35" t="str">
        <f>'My trades'!B130</f>
        <v>qklyndfp</v>
      </c>
      <c r="C130" s="15">
        <f>'My trades'!H130-'My trades'!E130</f>
        <v>406</v>
      </c>
      <c r="D130" s="36">
        <f>('My trades'!I130-'My trades'!G130)*'My trades'!F130</f>
        <v>-0.99109056785185001</v>
      </c>
    </row>
    <row r="131" spans="2:4" ht="13.8">
      <c r="B131" s="35" t="str">
        <f>'My trades'!B131</f>
        <v>qonnwndv</v>
      </c>
      <c r="C131" s="15">
        <f>'My trades'!H131-'My trades'!E131</f>
        <v>756</v>
      </c>
      <c r="D131" s="36">
        <f>('My trades'!I131-'My trades'!G131)*'My trades'!F131</f>
        <v>0.58689550890769993</v>
      </c>
    </row>
    <row r="132" spans="2:4" ht="13.8">
      <c r="B132" s="35" t="str">
        <f>'My trades'!B132</f>
        <v>rcmrnpig</v>
      </c>
      <c r="C132" s="15">
        <f>'My trades'!H132-'My trades'!E132</f>
        <v>818</v>
      </c>
      <c r="D132" s="36">
        <f>('My trades'!I132-'My trades'!G132)*'My trades'!F132</f>
        <v>7.1721763351570438</v>
      </c>
    </row>
    <row r="133" spans="2:4" ht="13.8">
      <c r="B133" s="35" t="str">
        <f>'My trades'!B133</f>
        <v>rfngluke</v>
      </c>
      <c r="C133" s="15">
        <f>'My trades'!H133-'My trades'!E133</f>
        <v>329</v>
      </c>
      <c r="D133" s="36">
        <f>('My trades'!I133-'My trades'!G133)*'My trades'!F133</f>
        <v>0.40669450199158963</v>
      </c>
    </row>
    <row r="134" spans="2:4" ht="13.8">
      <c r="B134" s="35" t="str">
        <f>'My trades'!B134</f>
        <v>rgbcrwet</v>
      </c>
      <c r="C134" s="15">
        <f>'My trades'!H134-'My trades'!E134</f>
        <v>669</v>
      </c>
      <c r="D134" s="36">
        <f>('My trades'!I134-'My trades'!G134)*'My trades'!F134</f>
        <v>-1.731860524005312</v>
      </c>
    </row>
    <row r="135" spans="2:4" ht="13.8">
      <c r="B135" s="35" t="str">
        <f>'My trades'!B135</f>
        <v>rkupdsbn</v>
      </c>
      <c r="C135" s="15">
        <f>'My trades'!H135-'My trades'!E135</f>
        <v>694</v>
      </c>
      <c r="D135" s="36">
        <f>('My trades'!I135-'My trades'!G135)*'My trades'!F135</f>
        <v>-0.22406139606151998</v>
      </c>
    </row>
    <row r="136" spans="2:4" ht="13.8">
      <c r="B136" s="35" t="str">
        <f>'My trades'!B136</f>
        <v>rxbzlipl</v>
      </c>
      <c r="C136" s="15">
        <f>'My trades'!H136-'My trades'!E136</f>
        <v>301</v>
      </c>
      <c r="D136" s="36">
        <f>('My trades'!I136-'My trades'!G136)*'My trades'!F136</f>
        <v>-0.57815918275795197</v>
      </c>
    </row>
    <row r="137" spans="2:4" ht="13.8">
      <c r="B137" s="35" t="str">
        <f>'My trades'!B137</f>
        <v>rypujago</v>
      </c>
      <c r="C137" s="15">
        <f>'My trades'!H137-'My trades'!E137</f>
        <v>756</v>
      </c>
      <c r="D137" s="36">
        <f>('My trades'!I137-'My trades'!G137)*'My trades'!F137</f>
        <v>-0.10408160445723602</v>
      </c>
    </row>
    <row r="138" spans="2:4" ht="13.8">
      <c r="B138" s="35" t="str">
        <f>'My trades'!B138</f>
        <v>scoljxeg</v>
      </c>
      <c r="C138" s="15">
        <f>'My trades'!H138-'My trades'!E138</f>
        <v>581</v>
      </c>
      <c r="D138" s="36">
        <f>('My trades'!I138-'My trades'!G138)*'My trades'!F138</f>
        <v>5.4257262128768344</v>
      </c>
    </row>
    <row r="139" spans="2:4" ht="13.8">
      <c r="B139" s="35" t="str">
        <f>'My trades'!B139</f>
        <v>seaeoiib</v>
      </c>
      <c r="C139" s="15">
        <f>'My trades'!H139-'My trades'!E139</f>
        <v>169</v>
      </c>
      <c r="D139" s="36">
        <f>('My trades'!I139-'My trades'!G139)*'My trades'!F139</f>
        <v>-1.3524579839278259</v>
      </c>
    </row>
    <row r="140" spans="2:4" ht="13.8">
      <c r="B140" s="35" t="str">
        <f>'My trades'!B140</f>
        <v>sejklwar</v>
      </c>
      <c r="C140" s="15">
        <f>'My trades'!H140-'My trades'!E140</f>
        <v>469</v>
      </c>
      <c r="D140" s="36">
        <f>('My trades'!I140-'My trades'!G140)*'My trades'!F140</f>
        <v>2.6056907203952058</v>
      </c>
    </row>
    <row r="141" spans="2:4" ht="13.8">
      <c r="B141" s="35" t="str">
        <f>'My trades'!B141</f>
        <v>seszlhqz</v>
      </c>
      <c r="C141" s="15">
        <f>'My trades'!H141-'My trades'!E141</f>
        <v>146</v>
      </c>
      <c r="D141" s="36">
        <f>('My trades'!I141-'My trades'!G141)*'My trades'!F141</f>
        <v>0.82192099893295789</v>
      </c>
    </row>
    <row r="142" spans="2:4" ht="13.8">
      <c r="B142" s="35" t="str">
        <f>'My trades'!B142</f>
        <v>sgdkuekd</v>
      </c>
      <c r="C142" s="15">
        <f>'My trades'!H142-'My trades'!E142</f>
        <v>292</v>
      </c>
      <c r="D142" s="36">
        <f>('My trades'!I142-'My trades'!G142)*'My trades'!F142</f>
        <v>-2.7793845987997785</v>
      </c>
    </row>
    <row r="143" spans="2:4" ht="13.8">
      <c r="B143" s="35" t="str">
        <f>'My trades'!B143</f>
        <v>slqawwyu</v>
      </c>
      <c r="C143" s="15">
        <f>'My trades'!H143-'My trades'!E143</f>
        <v>539</v>
      </c>
      <c r="D143" s="36">
        <f>('My trades'!I143-'My trades'!G143)*'My trades'!F143</f>
        <v>0.50049929284137207</v>
      </c>
    </row>
    <row r="144" spans="2:4" ht="13.8">
      <c r="B144" s="35" t="str">
        <f>'My trades'!B144</f>
        <v>stsjuvrd</v>
      </c>
      <c r="C144" s="15">
        <f>'My trades'!H144-'My trades'!E144</f>
        <v>244</v>
      </c>
      <c r="D144" s="36">
        <f>('My trades'!I144-'My trades'!G144)*'My trades'!F144</f>
        <v>-2.0739923578695802</v>
      </c>
    </row>
    <row r="145" spans="2:4" ht="13.8">
      <c r="B145" s="35" t="str">
        <f>'My trades'!B145</f>
        <v>tazccemg</v>
      </c>
      <c r="C145" s="15">
        <f>'My trades'!H145-'My trades'!E145</f>
        <v>806</v>
      </c>
      <c r="D145" s="36">
        <f>('My trades'!I145-'My trades'!G145)*'My trades'!F145</f>
        <v>-0.2484879527768751</v>
      </c>
    </row>
    <row r="146" spans="2:4" ht="13.8">
      <c r="B146" s="35" t="str">
        <f>'My trades'!B146</f>
        <v>tgayvhvz</v>
      </c>
      <c r="C146" s="15">
        <f>'My trades'!H146-'My trades'!E146</f>
        <v>123</v>
      </c>
      <c r="D146" s="36">
        <f>('My trades'!I146-'My trades'!G146)*'My trades'!F146</f>
        <v>0.63398606507953736</v>
      </c>
    </row>
    <row r="147" spans="2:4" ht="13.8">
      <c r="B147" s="35" t="str">
        <f>'My trades'!B147</f>
        <v>tiebtpqq</v>
      </c>
      <c r="C147" s="15">
        <f>'My trades'!H147-'My trades'!E147</f>
        <v>566</v>
      </c>
      <c r="D147" s="36">
        <f>('My trades'!I147-'My trades'!G147)*'My trades'!F147</f>
        <v>0.67037100617501189</v>
      </c>
    </row>
    <row r="148" spans="2:4" ht="13.8">
      <c r="B148" s="35" t="str">
        <f>'My trades'!B148</f>
        <v>tjtyuhoi</v>
      </c>
      <c r="C148" s="15">
        <f>'My trades'!H148-'My trades'!E148</f>
        <v>307</v>
      </c>
      <c r="D148" s="36">
        <f>('My trades'!I148-'My trades'!G148)*'My trades'!F148</f>
        <v>4.4587290504929902</v>
      </c>
    </row>
    <row r="149" spans="2:4" ht="13.8">
      <c r="B149" s="35" t="str">
        <f>'My trades'!B149</f>
        <v>tsmbtvip</v>
      </c>
      <c r="C149" s="15">
        <f>'My trades'!H149-'My trades'!E149</f>
        <v>456</v>
      </c>
      <c r="D149" s="36">
        <f>('My trades'!I149-'My trades'!G149)*'My trades'!F149</f>
        <v>-4.196142457933874</v>
      </c>
    </row>
    <row r="150" spans="2:4" ht="13.8">
      <c r="B150" s="35" t="str">
        <f>'My trades'!B150</f>
        <v>tsrjnkjg</v>
      </c>
      <c r="C150" s="15">
        <f>'My trades'!H150-'My trades'!E150</f>
        <v>410</v>
      </c>
      <c r="D150" s="36">
        <f>('My trades'!I150-'My trades'!G150)*'My trades'!F150</f>
        <v>0.30343950901873695</v>
      </c>
    </row>
    <row r="151" spans="2:4" ht="13.8">
      <c r="B151" s="35" t="str">
        <f>'My trades'!B151</f>
        <v>ttxgpfqy</v>
      </c>
      <c r="C151" s="15">
        <f>'My trades'!H151-'My trades'!E151</f>
        <v>376</v>
      </c>
      <c r="D151" s="36">
        <f>('My trades'!I151-'My trades'!G151)*'My trades'!F151</f>
        <v>-1.2073753528529019E-2</v>
      </c>
    </row>
    <row r="152" spans="2:4" ht="13.8">
      <c r="B152" s="35" t="str">
        <f>'My trades'!B152</f>
        <v>tuneagik</v>
      </c>
      <c r="C152" s="15">
        <f>'My trades'!H152-'My trades'!E152</f>
        <v>260</v>
      </c>
      <c r="D152" s="36">
        <f>('My trades'!I152-'My trades'!G152)*'My trades'!F152</f>
        <v>1.9280117647976935E-2</v>
      </c>
    </row>
    <row r="153" spans="2:4" ht="13.8">
      <c r="B153" s="35" t="str">
        <f>'My trades'!B153</f>
        <v>twxakkhn</v>
      </c>
      <c r="C153" s="15">
        <f>'My trades'!H153-'My trades'!E153</f>
        <v>87</v>
      </c>
      <c r="D153" s="36">
        <f>('My trades'!I153-'My trades'!G153)*'My trades'!F153</f>
        <v>2.3327160226114847</v>
      </c>
    </row>
    <row r="154" spans="2:4" ht="13.8">
      <c r="B154" s="35" t="str">
        <f>'My trades'!B154</f>
        <v>txuwmhfn</v>
      </c>
      <c r="C154" s="15">
        <f>'My trades'!H154-'My trades'!E154</f>
        <v>379</v>
      </c>
      <c r="D154" s="36">
        <f>('My trades'!I154-'My trades'!G154)*'My trades'!F154</f>
        <v>-0.45102302077523904</v>
      </c>
    </row>
    <row r="155" spans="2:4" ht="13.8">
      <c r="B155" s="35" t="str">
        <f>'My trades'!B155</f>
        <v>tyoavqhc</v>
      </c>
      <c r="C155" s="15">
        <f>'My trades'!H155-'My trades'!E155</f>
        <v>701</v>
      </c>
      <c r="D155" s="36">
        <f>('My trades'!I155-'My trades'!G155)*'My trades'!F155</f>
        <v>0.13450365868527592</v>
      </c>
    </row>
    <row r="156" spans="2:4" ht="13.8">
      <c r="B156" s="35" t="str">
        <f>'My trades'!B156</f>
        <v>ucjtvrzo</v>
      </c>
      <c r="C156" s="15">
        <f>'My trades'!H156-'My trades'!E156</f>
        <v>319</v>
      </c>
      <c r="D156" s="36">
        <f>('My trades'!I156-'My trades'!G156)*'My trades'!F156</f>
        <v>3.0900493820769115</v>
      </c>
    </row>
    <row r="157" spans="2:4" ht="13.8">
      <c r="B157" s="35" t="str">
        <f>'My trades'!B157</f>
        <v>ueoaufxg</v>
      </c>
      <c r="C157" s="15">
        <f>'My trades'!H157-'My trades'!E157</f>
        <v>811</v>
      </c>
      <c r="D157" s="36">
        <f>('My trades'!I157-'My trades'!G157)*'My trades'!F157</f>
        <v>2.5055518026755124</v>
      </c>
    </row>
    <row r="158" spans="2:4" ht="13.8">
      <c r="B158" s="35" t="str">
        <f>'My trades'!B158</f>
        <v>ugegxjpi</v>
      </c>
      <c r="C158" s="15">
        <f>'My trades'!H158-'My trades'!E158</f>
        <v>420</v>
      </c>
      <c r="D158" s="36">
        <f>('My trades'!I158-'My trades'!G158)*'My trades'!F158</f>
        <v>0.44627863636776588</v>
      </c>
    </row>
    <row r="159" spans="2:4" ht="13.8">
      <c r="B159" s="35" t="str">
        <f>'My trades'!B159</f>
        <v>uijhzhtp</v>
      </c>
      <c r="C159" s="15">
        <f>'My trades'!H159-'My trades'!E159</f>
        <v>141</v>
      </c>
      <c r="D159" s="36">
        <f>('My trades'!I159-'My trades'!G159)*'My trades'!F159</f>
        <v>-0.33733947132457798</v>
      </c>
    </row>
    <row r="160" spans="2:4" ht="13.8">
      <c r="B160" s="35" t="str">
        <f>'My trades'!B160</f>
        <v>uiytklhp</v>
      </c>
      <c r="C160" s="15">
        <f>'My trades'!H160-'My trades'!E160</f>
        <v>443</v>
      </c>
      <c r="D160" s="36">
        <f>('My trades'!I160-'My trades'!G160)*'My trades'!F160</f>
        <v>0.63835945992036414</v>
      </c>
    </row>
    <row r="161" spans="2:4" ht="13.8">
      <c r="B161" s="35" t="str">
        <f>'My trades'!B161</f>
        <v>umdvcmek</v>
      </c>
      <c r="C161" s="15">
        <f>'My trades'!H161-'My trades'!E161</f>
        <v>404</v>
      </c>
      <c r="D161" s="36">
        <f>('My trades'!I161-'My trades'!G161)*'My trades'!F161</f>
        <v>-0.12334829544298809</v>
      </c>
    </row>
    <row r="162" spans="2:4" ht="13.8">
      <c r="B162" s="35" t="str">
        <f>'My trades'!B162</f>
        <v>unxxstxp</v>
      </c>
      <c r="C162" s="15">
        <f>'My trades'!H162-'My trades'!E162</f>
        <v>345</v>
      </c>
      <c r="D162" s="36">
        <f>('My trades'!I162-'My trades'!G162)*'My trades'!F162</f>
        <v>-6.2183137819950052E-2</v>
      </c>
    </row>
    <row r="163" spans="2:4" ht="13.8">
      <c r="B163" s="35" t="str">
        <f>'My trades'!B163</f>
        <v>upcbwvls</v>
      </c>
      <c r="C163" s="15">
        <f>'My trades'!H163-'My trades'!E163</f>
        <v>698</v>
      </c>
      <c r="D163" s="36">
        <f>('My trades'!I163-'My trades'!G163)*'My trades'!F163</f>
        <v>1.525589636865456</v>
      </c>
    </row>
    <row r="164" spans="2:4" ht="13.8">
      <c r="B164" s="35" t="str">
        <f>'My trades'!B164</f>
        <v>uvenvheh</v>
      </c>
      <c r="C164" s="15">
        <f>'My trades'!H164-'My trades'!E164</f>
        <v>235</v>
      </c>
      <c r="D164" s="36">
        <f>('My trades'!I164-'My trades'!G164)*'My trades'!F164</f>
        <v>-0.92995958029629511</v>
      </c>
    </row>
    <row r="165" spans="2:4" ht="13.8">
      <c r="B165" s="35" t="str">
        <f>'My trades'!B165</f>
        <v>vajwbmmv</v>
      </c>
      <c r="C165" s="15">
        <f>'My trades'!H165-'My trades'!E165</f>
        <v>148</v>
      </c>
      <c r="D165" s="36">
        <f>('My trades'!I165-'My trades'!G165)*'My trades'!F165</f>
        <v>-0.28002138939231014</v>
      </c>
    </row>
    <row r="166" spans="2:4" ht="13.8">
      <c r="B166" s="35" t="str">
        <f>'My trades'!B166</f>
        <v>vggvbbxh</v>
      </c>
      <c r="C166" s="15">
        <f>'My trades'!H166-'My trades'!E166</f>
        <v>695</v>
      </c>
      <c r="D166" s="36">
        <f>('My trades'!I166-'My trades'!G166)*'My trades'!F166</f>
        <v>-5.4307098540242036</v>
      </c>
    </row>
    <row r="167" spans="2:4" ht="13.8">
      <c r="B167" s="35" t="str">
        <f>'My trades'!B167</f>
        <v>vjtxbscg</v>
      </c>
      <c r="C167" s="15">
        <f>'My trades'!H167-'My trades'!E167</f>
        <v>358</v>
      </c>
      <c r="D167" s="36">
        <f>('My trades'!I167-'My trades'!G167)*'My trades'!F167</f>
        <v>1.7732877280659309E-2</v>
      </c>
    </row>
    <row r="168" spans="2:4" ht="13.8">
      <c r="B168" s="35" t="str">
        <f>'My trades'!B168</f>
        <v>vnkvbrpg</v>
      </c>
      <c r="C168" s="15">
        <f>'My trades'!H168-'My trades'!E168</f>
        <v>213</v>
      </c>
      <c r="D168" s="36">
        <f>('My trades'!I168-'My trades'!G168)*'My trades'!F168</f>
        <v>3.034347410187225</v>
      </c>
    </row>
    <row r="169" spans="2:4" ht="13.8">
      <c r="B169" s="35" t="str">
        <f>'My trades'!B169</f>
        <v>vqkagvwm</v>
      </c>
      <c r="C169" s="15">
        <f>'My trades'!H169-'My trades'!E169</f>
        <v>459</v>
      </c>
      <c r="D169" s="36">
        <f>('My trades'!I169-'My trades'!G169)*'My trades'!F169</f>
        <v>7.1354277806178631E-2</v>
      </c>
    </row>
    <row r="170" spans="2:4" ht="13.8">
      <c r="B170" s="35" t="str">
        <f>'My trades'!B170</f>
        <v>waxzujox</v>
      </c>
      <c r="C170" s="15">
        <f>'My trades'!H170-'My trades'!E170</f>
        <v>143</v>
      </c>
      <c r="D170" s="36">
        <f>('My trades'!I170-'My trades'!G170)*'My trades'!F170</f>
        <v>3.3174060387963E-2</v>
      </c>
    </row>
    <row r="171" spans="2:4" ht="13.8">
      <c r="B171" s="35" t="str">
        <f>'My trades'!B171</f>
        <v>wfglkcmq</v>
      </c>
      <c r="C171" s="15">
        <f>'My trades'!H171-'My trades'!E171</f>
        <v>143</v>
      </c>
      <c r="D171" s="36">
        <f>('My trades'!I171-'My trades'!G171)*'My trades'!F171</f>
        <v>0.44657128794339002</v>
      </c>
    </row>
    <row r="172" spans="2:4" ht="13.8">
      <c r="B172" s="35" t="str">
        <f>'My trades'!B172</f>
        <v>wgpoqytj</v>
      </c>
      <c r="C172" s="15">
        <f>'My trades'!H172-'My trades'!E172</f>
        <v>744</v>
      </c>
      <c r="D172" s="36">
        <f>('My trades'!I172-'My trades'!G172)*'My trades'!F172</f>
        <v>1.2663374943292061E-2</v>
      </c>
    </row>
    <row r="173" spans="2:4" ht="13.8">
      <c r="B173" s="35" t="str">
        <f>'My trades'!B173</f>
        <v>wgzgfkki</v>
      </c>
      <c r="C173" s="15">
        <f>'My trades'!H173-'My trades'!E173</f>
        <v>543</v>
      </c>
      <c r="D173" s="36">
        <f>('My trades'!I173-'My trades'!G173)*'My trades'!F173</f>
        <v>-3.4330174579970323</v>
      </c>
    </row>
    <row r="174" spans="2:4" ht="13.8">
      <c r="B174" s="35" t="str">
        <f>'My trades'!B174</f>
        <v>wiujcxll</v>
      </c>
      <c r="C174" s="15">
        <f>'My trades'!H174-'My trades'!E174</f>
        <v>565</v>
      </c>
      <c r="D174" s="36">
        <f>('My trades'!I174-'My trades'!G174)*'My trades'!F174</f>
        <v>-0.68743133338791007</v>
      </c>
    </row>
    <row r="175" spans="2:4" ht="13.8">
      <c r="B175" s="35" t="str">
        <f>'My trades'!B175</f>
        <v>wmesgogf</v>
      </c>
      <c r="C175" s="15">
        <f>'My trades'!H175-'My trades'!E175</f>
        <v>229</v>
      </c>
      <c r="D175" s="36">
        <f>('My trades'!I175-'My trades'!G175)*'My trades'!F175</f>
        <v>-1.0710616568015761</v>
      </c>
    </row>
    <row r="176" spans="2:4" ht="13.8">
      <c r="B176" s="35" t="str">
        <f>'My trades'!B176</f>
        <v>wzerurjz</v>
      </c>
      <c r="C176" s="15">
        <f>'My trades'!H176-'My trades'!E176</f>
        <v>753</v>
      </c>
      <c r="D176" s="36">
        <f>('My trades'!I176-'My trades'!G176)*'My trades'!F176</f>
        <v>-2.6230882843513141</v>
      </c>
    </row>
    <row r="177" spans="2:4" ht="13.8">
      <c r="B177" s="35" t="str">
        <f>'My trades'!B177</f>
        <v>xbcdvdtp</v>
      </c>
      <c r="C177" s="15">
        <f>'My trades'!H177-'My trades'!E177</f>
        <v>838</v>
      </c>
      <c r="D177" s="36">
        <f>('My trades'!I177-'My trades'!G177)*'My trades'!F177</f>
        <v>-2.5022226206590386</v>
      </c>
    </row>
    <row r="178" spans="2:4" ht="13.8">
      <c r="B178" s="35" t="str">
        <f>'My trades'!B178</f>
        <v>xgimgqvp</v>
      </c>
      <c r="C178" s="15">
        <f>'My trades'!H178-'My trades'!E178</f>
        <v>172</v>
      </c>
      <c r="D178" s="36">
        <f>('My trades'!I178-'My trades'!G178)*'My trades'!F178</f>
        <v>-1.5256033160767555</v>
      </c>
    </row>
    <row r="179" spans="2:4" ht="13.8">
      <c r="B179" s="35" t="str">
        <f>'My trades'!B179</f>
        <v>xgszegxx</v>
      </c>
      <c r="C179" s="15">
        <f>'My trades'!H179-'My trades'!E179</f>
        <v>795</v>
      </c>
      <c r="D179" s="36">
        <f>('My trades'!I179-'My trades'!G179)*'My trades'!F179</f>
        <v>0.58011727073419816</v>
      </c>
    </row>
    <row r="180" spans="2:4" ht="13.8">
      <c r="B180" s="35" t="str">
        <f>'My trades'!B180</f>
        <v>xgxazdwr</v>
      </c>
      <c r="C180" s="15">
        <f>'My trades'!H180-'My trades'!E180</f>
        <v>490</v>
      </c>
      <c r="D180" s="36">
        <f>('My trades'!I180-'My trades'!G180)*'My trades'!F180</f>
        <v>0.86283924251520117</v>
      </c>
    </row>
    <row r="181" spans="2:4" ht="13.8">
      <c r="B181" s="35" t="str">
        <f>'My trades'!B181</f>
        <v>xkdlzakx</v>
      </c>
      <c r="C181" s="15">
        <f>'My trades'!H181-'My trades'!E181</f>
        <v>712</v>
      </c>
      <c r="D181" s="36">
        <f>('My trades'!I181-'My trades'!G181)*'My trades'!F181</f>
        <v>1.1097043774273523</v>
      </c>
    </row>
    <row r="182" spans="2:4" ht="13.8">
      <c r="B182" s="35" t="str">
        <f>'My trades'!B182</f>
        <v>xmfevyrg</v>
      </c>
      <c r="C182" s="15">
        <f>'My trades'!H182-'My trades'!E182</f>
        <v>676</v>
      </c>
      <c r="D182" s="36">
        <f>('My trades'!I182-'My trades'!G182)*'My trades'!F182</f>
        <v>1.7559577929617052</v>
      </c>
    </row>
    <row r="183" spans="2:4" ht="13.8">
      <c r="B183" s="35" t="str">
        <f>'My trades'!B183</f>
        <v>xmzhzbvl</v>
      </c>
      <c r="C183" s="15">
        <f>'My trades'!H183-'My trades'!E183</f>
        <v>501</v>
      </c>
      <c r="D183" s="36">
        <f>('My trades'!I183-'My trades'!G183)*'My trades'!F183</f>
        <v>1.6595270008323837</v>
      </c>
    </row>
    <row r="184" spans="2:4" ht="13.8">
      <c r="B184" s="35" t="str">
        <f>'My trades'!B184</f>
        <v>xslzwome</v>
      </c>
      <c r="C184" s="15">
        <f>'My trades'!H184-'My trades'!E184</f>
        <v>231</v>
      </c>
      <c r="D184" s="36">
        <f>('My trades'!I184-'My trades'!G184)*'My trades'!F184</f>
        <v>-2.634202273976245</v>
      </c>
    </row>
    <row r="185" spans="2:4" ht="13.8">
      <c r="B185" s="35" t="str">
        <f>'My trades'!B185</f>
        <v>xydeqivj</v>
      </c>
      <c r="C185" s="15">
        <f>'My trades'!H185-'My trades'!E185</f>
        <v>285</v>
      </c>
      <c r="D185" s="36">
        <f>('My trades'!I185-'My trades'!G185)*'My trades'!F185</f>
        <v>0.32849767871635599</v>
      </c>
    </row>
    <row r="186" spans="2:4" ht="13.8">
      <c r="B186" s="35" t="str">
        <f>'My trades'!B186</f>
        <v>ybasexlh</v>
      </c>
      <c r="C186" s="15">
        <f>'My trades'!H186-'My trades'!E186</f>
        <v>460</v>
      </c>
      <c r="D186" s="36">
        <f>('My trades'!I186-'My trades'!G186)*'My trades'!F186</f>
        <v>2.8849163151886512</v>
      </c>
    </row>
    <row r="187" spans="2:4" ht="13.8">
      <c r="B187" s="35" t="str">
        <f>'My trades'!B187</f>
        <v>ydcmffnz</v>
      </c>
      <c r="C187" s="15">
        <f>'My trades'!H187-'My trades'!E187</f>
        <v>589</v>
      </c>
      <c r="D187" s="36">
        <f>('My trades'!I187-'My trades'!G187)*'My trades'!F187</f>
        <v>3.5109906860680162</v>
      </c>
    </row>
    <row r="188" spans="2:4" ht="13.8">
      <c r="B188" s="35" t="str">
        <f>'My trades'!B188</f>
        <v>yjrqvwdc</v>
      </c>
      <c r="C188" s="15">
        <f>'My trades'!H188-'My trades'!E188</f>
        <v>80</v>
      </c>
      <c r="D188" s="36">
        <f>('My trades'!I188-'My trades'!G188)*'My trades'!F188</f>
        <v>-0.13532525139256799</v>
      </c>
    </row>
    <row r="189" spans="2:4" ht="13.8">
      <c r="B189" s="35" t="str">
        <f>'My trades'!B189</f>
        <v>ynqvlbrq</v>
      </c>
      <c r="C189" s="15">
        <f>'My trades'!H189-'My trades'!E189</f>
        <v>747</v>
      </c>
      <c r="D189" s="36">
        <f>('My trades'!I189-'My trades'!G189)*'My trades'!F189</f>
        <v>0.20832661022901502</v>
      </c>
    </row>
    <row r="190" spans="2:4" ht="13.8">
      <c r="B190" s="35" t="str">
        <f>'My trades'!B190</f>
        <v>ynrcizqr</v>
      </c>
      <c r="C190" s="15">
        <f>'My trades'!H190-'My trades'!E190</f>
        <v>623</v>
      </c>
      <c r="D190" s="36">
        <f>('My trades'!I190-'My trades'!G190)*'My trades'!F190</f>
        <v>-0.78347954885382642</v>
      </c>
    </row>
    <row r="191" spans="2:4" ht="13.8">
      <c r="B191" s="35" t="str">
        <f>'My trades'!B191</f>
        <v>ypdwpcvo</v>
      </c>
      <c r="C191" s="15">
        <f>'My trades'!H191-'My trades'!E191</f>
        <v>342</v>
      </c>
      <c r="D191" s="36">
        <f>('My trades'!I191-'My trades'!G191)*'My trades'!F191</f>
        <v>0.19416143448368101</v>
      </c>
    </row>
    <row r="192" spans="2:4" ht="13.8">
      <c r="B192" s="35" t="str">
        <f>'My trades'!B192</f>
        <v>yrvvdedn</v>
      </c>
      <c r="C192" s="15">
        <f>'My trades'!H192-'My trades'!E192</f>
        <v>752</v>
      </c>
      <c r="D192" s="36">
        <f>('My trades'!I192-'My trades'!G192)*'My trades'!F192</f>
        <v>0.41722476579256806</v>
      </c>
    </row>
    <row r="193" spans="2:4" ht="13.8">
      <c r="B193" s="35" t="str">
        <f>'My trades'!B193</f>
        <v>ysndnwiy</v>
      </c>
      <c r="C193" s="15">
        <f>'My trades'!H193-'My trades'!E193</f>
        <v>369</v>
      </c>
      <c r="D193" s="36">
        <f>('My trades'!I193-'My trades'!G193)*'My trades'!F193</f>
        <v>1.9271956549415645</v>
      </c>
    </row>
    <row r="194" spans="2:4" ht="13.8">
      <c r="B194" s="35" t="str">
        <f>'My trades'!B194</f>
        <v>ywfotaaf</v>
      </c>
      <c r="C194" s="15">
        <f>'My trades'!H194-'My trades'!E194</f>
        <v>181</v>
      </c>
      <c r="D194" s="36">
        <f>('My trades'!I194-'My trades'!G194)*'My trades'!F194</f>
        <v>-0.66490583255463598</v>
      </c>
    </row>
    <row r="195" spans="2:4" ht="13.8">
      <c r="B195" s="35" t="str">
        <f>'My trades'!B195</f>
        <v>yyclexzy</v>
      </c>
      <c r="C195" s="15">
        <f>'My trades'!H195-'My trades'!E195</f>
        <v>552</v>
      </c>
      <c r="D195" s="36">
        <f>('My trades'!I195-'My trades'!G195)*'My trades'!F195</f>
        <v>0.27086608677204504</v>
      </c>
    </row>
    <row r="196" spans="2:4" ht="13.8">
      <c r="B196" s="35" t="str">
        <f>'My trades'!B196</f>
        <v>zhhtkovi</v>
      </c>
      <c r="C196" s="15">
        <f>'My trades'!H196-'My trades'!E196</f>
        <v>526</v>
      </c>
      <c r="D196" s="36">
        <f>('My trades'!I196-'My trades'!G196)*'My trades'!F196</f>
        <v>-0.58197825859747199</v>
      </c>
    </row>
    <row r="197" spans="2:4" ht="13.8">
      <c r="B197" s="35" t="str">
        <f>'My trades'!B197</f>
        <v>zkxftiop</v>
      </c>
      <c r="C197" s="15">
        <f>'My trades'!H197-'My trades'!E197</f>
        <v>539</v>
      </c>
      <c r="D197" s="36">
        <f>('My trades'!I197-'My trades'!G197)*'My trades'!F197</f>
        <v>0.3873951776782758</v>
      </c>
    </row>
    <row r="198" spans="2:4" ht="13.8">
      <c r="B198" s="35" t="str">
        <f>'My trades'!B198</f>
        <v>zlqfijoe</v>
      </c>
      <c r="C198" s="15">
        <f>'My trades'!H198-'My trades'!E198</f>
        <v>708</v>
      </c>
      <c r="D198" s="36">
        <f>('My trades'!I198-'My trades'!G198)*'My trades'!F198</f>
        <v>-6.5338594818558899</v>
      </c>
    </row>
    <row r="199" spans="2:4" ht="13.8">
      <c r="B199" s="35" t="str">
        <f>'My trades'!B199</f>
        <v>zrgkwdyf</v>
      </c>
      <c r="C199" s="15">
        <f>'My trades'!H199-'My trades'!E199</f>
        <v>593</v>
      </c>
      <c r="D199" s="36">
        <f>('My trades'!I199-'My trades'!G199)*'My trades'!F199</f>
        <v>-4.2252865132784978E-2</v>
      </c>
    </row>
    <row r="200" spans="2:4" ht="13.8">
      <c r="B200" s="35" t="str">
        <f>'My trades'!B200</f>
        <v>zsbkamjf</v>
      </c>
      <c r="C200" s="15">
        <f>'My trades'!H200-'My trades'!E200</f>
        <v>159</v>
      </c>
      <c r="D200" s="36">
        <f>('My trades'!I200-'My trades'!G200)*'My trades'!F200</f>
        <v>1.4526226469951637</v>
      </c>
    </row>
    <row r="201" spans="2:4" ht="13.8">
      <c r="B201" s="35" t="str">
        <f>'My trades'!B201</f>
        <v>zsylhezi</v>
      </c>
      <c r="C201" s="15">
        <f>'My trades'!H201-'My trades'!E201</f>
        <v>295</v>
      </c>
      <c r="D201" s="36">
        <f>('My trades'!I201-'My trades'!G201)*'My trades'!F201</f>
        <v>2.3299770433649041</v>
      </c>
    </row>
    <row r="202" spans="2:4" ht="13.8">
      <c r="B202" s="35" t="str">
        <f>'My trades'!B202</f>
        <v>zvxjotpr</v>
      </c>
      <c r="C202" s="15">
        <f>'My trades'!H202-'My trades'!E202</f>
        <v>476</v>
      </c>
      <c r="D202" s="36">
        <f>('My trades'!I202-'My trades'!G202)*'My trades'!F202</f>
        <v>-6.204338418382064</v>
      </c>
    </row>
  </sheetData>
  <mergeCells count="3">
    <mergeCell ref="F2:G2"/>
    <mergeCell ref="J22:R26"/>
    <mergeCell ref="G22:H22"/>
  </mergeCells>
  <conditionalFormatting sqref="J27:XFD1048576 J22 S22:XFD26 A1:XFD1 A2:E13 I1:XFD2 F3:H12 F2 H2 A21:XFD21 I3:S13 A14:S17 V3:XFD3 C3:D202 A18:T20 W4:XFD20 A27:XFD29 A31:XFD1048576 A30:G30 I30:XFD30 F22">
    <cfRule type="containsBlanks" dxfId="703" priority="6">
      <formula>LEN(TRIM(A1))=0</formula>
    </cfRule>
  </conditionalFormatting>
  <conditionalFormatting sqref="A1:XFD1 J2:XFD2 A2:D2 A203:D1048576 A3:A202 J27:XFD1048576 J22 S22:XFD26 J21:XFD21 J3:S17 V3:XFD3 C3:D202 J18:T20 W4:XFD20">
    <cfRule type="containsBlanks" dxfId="702" priority="5">
      <formula>LEN(TRIM(A1))=0</formula>
    </cfRule>
  </conditionalFormatting>
  <conditionalFormatting sqref="A22:G22 A23:F26 S22:XFD26 J22">
    <cfRule type="containsBlanks" dxfId="701" priority="4">
      <formula>LEN(TRIM(A22))=0</formula>
    </cfRule>
  </conditionalFormatting>
  <conditionalFormatting sqref="H3:H11">
    <cfRule type="dataBar" priority="1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{A9546C2F-2848-47C2-AC77-67459BEE15A5}</x14:id>
        </ext>
      </extLst>
    </cfRule>
    <cfRule type="dataBar" priority="2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{CE047145-010C-4D3A-816C-C3684635A26F}</x14:id>
        </ext>
      </extLst>
    </cfRule>
    <cfRule type="dataBar" priority="3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{7304E093-8634-4E2C-9188-84862C3EA8BD}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546C2F-2848-47C2-AC77-67459BEE15A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14:cfRule type="dataBar" id="{CE047145-010C-4D3A-816C-C3684635A2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304E093-8634-4E2C-9188-84862C3EA8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E15A-A0B9-49DF-960A-46673FF216A2}">
  <sheetPr>
    <tabColor rgb="FFFE7A9D"/>
  </sheetPr>
  <dimension ref="B1:AC224"/>
  <sheetViews>
    <sheetView workbookViewId="0">
      <selection activeCell="B2" sqref="B2:C3"/>
    </sheetView>
  </sheetViews>
  <sheetFormatPr defaultRowHeight="13.2"/>
  <cols>
    <col min="1" max="1" width="0.88671875" customWidth="1"/>
    <col min="2" max="2" width="4" customWidth="1"/>
    <col min="3" max="3" width="13.88671875" customWidth="1"/>
    <col min="5" max="14" width="8.77734375" customWidth="1"/>
    <col min="15" max="15" width="3" customWidth="1"/>
    <col min="16" max="16" width="10.6640625" customWidth="1"/>
    <col min="17" max="17" width="10.44140625" customWidth="1"/>
    <col min="18" max="18" width="6.77734375" customWidth="1"/>
    <col min="19" max="19" width="14.77734375" customWidth="1"/>
    <col min="20" max="22" width="3" bestFit="1" customWidth="1"/>
    <col min="23" max="28" width="4" bestFit="1" customWidth="1"/>
    <col min="29" max="29" width="17.88671875" bestFit="1" customWidth="1"/>
  </cols>
  <sheetData>
    <row r="1" spans="2:29" ht="4.8" customHeight="1" thickBot="1"/>
    <row r="2" spans="2:29" ht="20.399999999999999" customHeight="1" thickBot="1">
      <c r="B2" s="92"/>
      <c r="C2" s="93"/>
      <c r="D2" s="96" t="s">
        <v>251</v>
      </c>
      <c r="E2" s="97"/>
      <c r="F2" s="97"/>
      <c r="G2" s="97"/>
      <c r="H2" s="97"/>
      <c r="I2" s="97"/>
      <c r="J2" s="97"/>
      <c r="K2" s="97"/>
      <c r="L2" s="97"/>
      <c r="M2" s="97"/>
      <c r="N2" s="98"/>
      <c r="P2" s="84" t="s">
        <v>261</v>
      </c>
      <c r="Q2" s="85"/>
      <c r="R2" s="13"/>
    </row>
    <row r="3" spans="2:29" ht="13.8" customHeight="1" thickBot="1">
      <c r="B3" s="94"/>
      <c r="C3" s="95"/>
      <c r="D3" s="53">
        <v>1</v>
      </c>
      <c r="E3" s="54">
        <v>2</v>
      </c>
      <c r="F3" s="54">
        <v>3</v>
      </c>
      <c r="G3" s="54">
        <v>4</v>
      </c>
      <c r="H3" s="54">
        <v>5</v>
      </c>
      <c r="I3" s="54">
        <v>6</v>
      </c>
      <c r="J3" s="54">
        <v>7</v>
      </c>
      <c r="K3" s="54">
        <v>8</v>
      </c>
      <c r="L3" s="54">
        <v>9</v>
      </c>
      <c r="M3" s="55">
        <v>10</v>
      </c>
      <c r="N3" s="49" t="s">
        <v>252</v>
      </c>
      <c r="O3" s="13"/>
      <c r="P3" s="86"/>
      <c r="Q3" s="87"/>
      <c r="R3" s="13"/>
    </row>
    <row r="4" spans="2:29" ht="13.8" customHeight="1">
      <c r="B4" s="81" t="s">
        <v>1</v>
      </c>
      <c r="C4" s="111" t="str" cm="1">
        <f t="array" ref="C4:C20">_xlfn.UNIQUE('My trades'!D3:D202)</f>
        <v>India</v>
      </c>
      <c r="D4" s="61">
        <f>COUNTIFS('My trades'!$D$3:$D$202,'Number of trades exchanged'!$C4,'My trades'!$F$3:$F$202,'Number of trades exchanged'!D$3)</f>
        <v>4</v>
      </c>
      <c r="E4" s="61">
        <f>COUNTIFS('My trades'!$D$3:$D$202,'Number of trades exchanged'!$C4,'My trades'!$F$3:$F$202,'Number of trades exchanged'!E$3)</f>
        <v>4</v>
      </c>
      <c r="F4" s="61">
        <f>COUNTIFS('My trades'!$D$3:$D$202,'Number of trades exchanged'!$C4,'My trades'!$F$3:$F$202,'Number of trades exchanged'!F$3)</f>
        <v>4</v>
      </c>
      <c r="G4" s="61">
        <f>COUNTIFS('My trades'!$D$3:$D$202,'Number of trades exchanged'!$C4,'My trades'!$F$3:$F$202,'Number of trades exchanged'!G$3)</f>
        <v>1</v>
      </c>
      <c r="H4" s="61">
        <f>COUNTIFS('My trades'!$D$3:$D$202,'Number of trades exchanged'!$C4,'My trades'!$F$3:$F$202,'Number of trades exchanged'!H$3)</f>
        <v>1</v>
      </c>
      <c r="I4" s="61">
        <f>COUNTIFS('My trades'!$D$3:$D$202,'Number of trades exchanged'!$C4,'My trades'!$F$3:$F$202,'Number of trades exchanged'!I$3)</f>
        <v>3</v>
      </c>
      <c r="J4" s="61">
        <f>COUNTIFS('My trades'!$D$3:$D$202,'Number of trades exchanged'!$C4,'My trades'!$F$3:$F$202,'Number of trades exchanged'!J$3)</f>
        <v>2</v>
      </c>
      <c r="K4" s="61">
        <f>COUNTIFS('My trades'!$D$3:$D$202,'Number of trades exchanged'!$C4,'My trades'!$F$3:$F$202,'Number of trades exchanged'!K$3)</f>
        <v>1</v>
      </c>
      <c r="L4" s="35">
        <f>COUNTIFS('My trades'!$D$3:$D$202,'Number of trades exchanged'!$C4,'My trades'!$F$3:$F$202,'Number of trades exchanged'!L$3)</f>
        <v>2</v>
      </c>
      <c r="M4" s="35">
        <f>COUNTIFS('My trades'!$D$3:$D$202,'Number of trades exchanged'!$C4,'My trades'!$F$3:$F$202,'Number of trades exchanged'!M$3)</f>
        <v>2</v>
      </c>
      <c r="N4" s="56">
        <f>SUM(D4:M4)</f>
        <v>24</v>
      </c>
      <c r="O4" s="13"/>
      <c r="P4" s="86"/>
      <c r="Q4" s="87"/>
      <c r="R4" s="13"/>
    </row>
    <row r="5" spans="2:29" ht="13.8" customHeight="1">
      <c r="B5" s="82"/>
      <c r="C5" s="112" t="str">
        <v>Iran</v>
      </c>
      <c r="D5" s="61">
        <f>COUNTIFS('My trades'!$D$3:$D$202,'Number of trades exchanged'!$C5,'My trades'!$F$3:$F$202,'Number of trades exchanged'!D$3)</f>
        <v>0</v>
      </c>
      <c r="E5" s="61">
        <f>COUNTIFS('My trades'!$D$3:$D$202,'Number of trades exchanged'!$C5,'My trades'!$F$3:$F$202,'Number of trades exchanged'!E$3)</f>
        <v>2</v>
      </c>
      <c r="F5" s="61">
        <f>COUNTIFS('My trades'!$D$3:$D$202,'Number of trades exchanged'!$C5,'My trades'!$F$3:$F$202,'Number of trades exchanged'!F$3)</f>
        <v>1</v>
      </c>
      <c r="G5" s="61">
        <f>COUNTIFS('My trades'!$D$3:$D$202,'Number of trades exchanged'!$C5,'My trades'!$F$3:$F$202,'Number of trades exchanged'!G$3)</f>
        <v>1</v>
      </c>
      <c r="H5" s="61">
        <f>COUNTIFS('My trades'!$D$3:$D$202,'Number of trades exchanged'!$C5,'My trades'!$F$3:$F$202,'Number of trades exchanged'!H$3)</f>
        <v>1</v>
      </c>
      <c r="I5" s="61">
        <f>COUNTIFS('My trades'!$D$3:$D$202,'Number of trades exchanged'!$C5,'My trades'!$F$3:$F$202,'Number of trades exchanged'!I$3)</f>
        <v>1</v>
      </c>
      <c r="J5" s="61">
        <f>COUNTIFS('My trades'!$D$3:$D$202,'Number of trades exchanged'!$C5,'My trades'!$F$3:$F$202,'Number of trades exchanged'!J$3)</f>
        <v>0</v>
      </c>
      <c r="K5" s="61">
        <f>COUNTIFS('My trades'!$D$3:$D$202,'Number of trades exchanged'!$C5,'My trades'!$F$3:$F$202,'Number of trades exchanged'!K$3)</f>
        <v>1</v>
      </c>
      <c r="L5" s="35">
        <f>COUNTIFS('My trades'!$D$3:$D$202,'Number of trades exchanged'!$C5,'My trades'!$F$3:$F$202,'Number of trades exchanged'!L$3)</f>
        <v>0</v>
      </c>
      <c r="M5" s="35">
        <f>COUNTIFS('My trades'!$D$3:$D$202,'Number of trades exchanged'!$C5,'My trades'!$F$3:$F$202,'Number of trades exchanged'!M$3)</f>
        <v>1</v>
      </c>
      <c r="N5" s="56">
        <f>SUM(D5:M5)</f>
        <v>8</v>
      </c>
      <c r="O5" s="13"/>
      <c r="P5" s="86"/>
      <c r="Q5" s="87"/>
      <c r="R5" s="13"/>
    </row>
    <row r="6" spans="2:29" ht="13.8" customHeight="1">
      <c r="B6" s="82"/>
      <c r="C6" s="50" t="str">
        <v>Switzerland</v>
      </c>
      <c r="D6" s="35">
        <f>COUNTIFS('My trades'!$D$3:$D$202,'Number of trades exchanged'!$C6,'My trades'!$F$3:$F$202,'Number of trades exchanged'!D$3)</f>
        <v>2</v>
      </c>
      <c r="E6" s="35">
        <f>COUNTIFS('My trades'!$D$3:$D$202,'Number of trades exchanged'!$C6,'My trades'!$F$3:$F$202,'Number of trades exchanged'!E$3)</f>
        <v>0</v>
      </c>
      <c r="F6" s="35">
        <f>COUNTIFS('My trades'!$D$3:$D$202,'Number of trades exchanged'!$C6,'My trades'!$F$3:$F$202,'Number of trades exchanged'!F$3)</f>
        <v>0</v>
      </c>
      <c r="G6" s="35">
        <f>COUNTIFS('My trades'!$D$3:$D$202,'Number of trades exchanged'!$C6,'My trades'!$F$3:$F$202,'Number of trades exchanged'!G$3)</f>
        <v>0</v>
      </c>
      <c r="H6" s="35">
        <f>COUNTIFS('My trades'!$D$3:$D$202,'Number of trades exchanged'!$C6,'My trades'!$F$3:$F$202,'Number of trades exchanged'!H$3)</f>
        <v>0</v>
      </c>
      <c r="I6" s="35">
        <f>COUNTIFS('My trades'!$D$3:$D$202,'Number of trades exchanged'!$C6,'My trades'!$F$3:$F$202,'Number of trades exchanged'!I$3)</f>
        <v>2</v>
      </c>
      <c r="J6" s="35">
        <f>COUNTIFS('My trades'!$D$3:$D$202,'Number of trades exchanged'!$C6,'My trades'!$F$3:$F$202,'Number of trades exchanged'!J$3)</f>
        <v>0</v>
      </c>
      <c r="K6" s="35">
        <f>COUNTIFS('My trades'!$D$3:$D$202,'Number of trades exchanged'!$C6,'My trades'!$F$3:$F$202,'Number of trades exchanged'!K$3)</f>
        <v>2</v>
      </c>
      <c r="L6" s="35">
        <f>COUNTIFS('My trades'!$D$3:$D$202,'Number of trades exchanged'!$C6,'My trades'!$F$3:$F$202,'Number of trades exchanged'!L$3)</f>
        <v>1</v>
      </c>
      <c r="M6" s="35">
        <f>COUNTIFS('My trades'!$D$3:$D$202,'Number of trades exchanged'!$C6,'My trades'!$F$3:$F$202,'Number of trades exchanged'!M$3)</f>
        <v>1</v>
      </c>
      <c r="N6" s="56">
        <f t="shared" ref="N6:N20" si="0">SUM(D6:M6)</f>
        <v>8</v>
      </c>
      <c r="O6" s="13"/>
      <c r="P6" s="86"/>
      <c r="Q6" s="87"/>
      <c r="R6" s="13"/>
    </row>
    <row r="7" spans="2:29" ht="13.8" customHeight="1">
      <c r="B7" s="82"/>
      <c r="C7" s="50" t="str">
        <v>Europe</v>
      </c>
      <c r="D7" s="35">
        <f>COUNTIFS('My trades'!$D$3:$D$202,'Number of trades exchanged'!$C7,'My trades'!$F$3:$F$202,'Number of trades exchanged'!D$3)</f>
        <v>3</v>
      </c>
      <c r="E7" s="35">
        <f>COUNTIFS('My trades'!$D$3:$D$202,'Number of trades exchanged'!$C7,'My trades'!$F$3:$F$202,'Number of trades exchanged'!E$3)</f>
        <v>1</v>
      </c>
      <c r="F7" s="35">
        <f>COUNTIFS('My trades'!$D$3:$D$202,'Number of trades exchanged'!$C7,'My trades'!$F$3:$F$202,'Number of trades exchanged'!F$3)</f>
        <v>2</v>
      </c>
      <c r="G7" s="35">
        <f>COUNTIFS('My trades'!$D$3:$D$202,'Number of trades exchanged'!$C7,'My trades'!$F$3:$F$202,'Number of trades exchanged'!G$3)</f>
        <v>3</v>
      </c>
      <c r="H7" s="35">
        <f>COUNTIFS('My trades'!$D$3:$D$202,'Number of trades exchanged'!$C7,'My trades'!$F$3:$F$202,'Number of trades exchanged'!H$3)</f>
        <v>2</v>
      </c>
      <c r="I7" s="35">
        <f>COUNTIFS('My trades'!$D$3:$D$202,'Number of trades exchanged'!$C7,'My trades'!$F$3:$F$202,'Number of trades exchanged'!I$3)</f>
        <v>3</v>
      </c>
      <c r="J7" s="35">
        <f>COUNTIFS('My trades'!$D$3:$D$202,'Number of trades exchanged'!$C7,'My trades'!$F$3:$F$202,'Number of trades exchanged'!J$3)</f>
        <v>0</v>
      </c>
      <c r="K7" s="35">
        <f>COUNTIFS('My trades'!$D$3:$D$202,'Number of trades exchanged'!$C7,'My trades'!$F$3:$F$202,'Number of trades exchanged'!K$3)</f>
        <v>0</v>
      </c>
      <c r="L7" s="35">
        <f>COUNTIFS('My trades'!$D$3:$D$202,'Number of trades exchanged'!$C7,'My trades'!$F$3:$F$202,'Number of trades exchanged'!L$3)</f>
        <v>1</v>
      </c>
      <c r="M7" s="35">
        <f>COUNTIFS('My trades'!$D$3:$D$202,'Number of trades exchanged'!$C7,'My trades'!$F$3:$F$202,'Number of trades exchanged'!M$3)</f>
        <v>1</v>
      </c>
      <c r="N7" s="56">
        <f t="shared" si="0"/>
        <v>16</v>
      </c>
      <c r="O7" s="13"/>
      <c r="P7" s="86"/>
      <c r="Q7" s="87"/>
      <c r="R7" s="13"/>
    </row>
    <row r="8" spans="2:29" ht="13.2" customHeight="1">
      <c r="B8" s="82"/>
      <c r="C8" s="60" t="str">
        <v>South Korea</v>
      </c>
      <c r="D8" s="61">
        <f>COUNTIFS('My trades'!$D$3:$D$202,'Number of trades exchanged'!$C8,'My trades'!$F$3:$F$202,'Number of trades exchanged'!D$3)</f>
        <v>2</v>
      </c>
      <c r="E8" s="61">
        <f>COUNTIFS('My trades'!$D$3:$D$202,'Number of trades exchanged'!$C8,'My trades'!$F$3:$F$202,'Number of trades exchanged'!E$3)</f>
        <v>0</v>
      </c>
      <c r="F8" s="61">
        <f>COUNTIFS('My trades'!$D$3:$D$202,'Number of trades exchanged'!$C8,'My trades'!$F$3:$F$202,'Number of trades exchanged'!F$3)</f>
        <v>2</v>
      </c>
      <c r="G8" s="61">
        <f>COUNTIFS('My trades'!$D$3:$D$202,'Number of trades exchanged'!$C8,'My trades'!$F$3:$F$202,'Number of trades exchanged'!G$3)</f>
        <v>0</v>
      </c>
      <c r="H8" s="61">
        <f>COUNTIFS('My trades'!$D$3:$D$202,'Number of trades exchanged'!$C8,'My trades'!$F$3:$F$202,'Number of trades exchanged'!H$3)</f>
        <v>0</v>
      </c>
      <c r="I8" s="61">
        <f>COUNTIFS('My trades'!$D$3:$D$202,'Number of trades exchanged'!$C8,'My trades'!$F$3:$F$202,'Number of trades exchanged'!I$3)</f>
        <v>1</v>
      </c>
      <c r="J8" s="61">
        <f>COUNTIFS('My trades'!$D$3:$D$202,'Number of trades exchanged'!$C8,'My trades'!$F$3:$F$202,'Number of trades exchanged'!J$3)</f>
        <v>2</v>
      </c>
      <c r="K8" s="61">
        <f>COUNTIFS('My trades'!$D$3:$D$202,'Number of trades exchanged'!$C8,'My trades'!$F$3:$F$202,'Number of trades exchanged'!K$3)</f>
        <v>1</v>
      </c>
      <c r="L8" s="35">
        <f>COUNTIFS('My trades'!$D$3:$D$202,'Number of trades exchanged'!$C8,'My trades'!$F$3:$F$202,'Number of trades exchanged'!L$3)</f>
        <v>0</v>
      </c>
      <c r="M8" s="35">
        <f>COUNTIFS('My trades'!$D$3:$D$202,'Number of trades exchanged'!$C8,'My trades'!$F$3:$F$202,'Number of trades exchanged'!M$3)</f>
        <v>0</v>
      </c>
      <c r="N8" s="56">
        <f t="shared" si="0"/>
        <v>8</v>
      </c>
      <c r="O8" s="13"/>
      <c r="P8" s="88" t="str">
        <f>J16/N21&amp;" that is "&amp;ROUND((J16/N21)*100,0)&amp;"%"</f>
        <v>0,01 that is 1%</v>
      </c>
      <c r="Q8" s="89"/>
    </row>
    <row r="9" spans="2:29" ht="13.2" customHeight="1" thickBot="1">
      <c r="B9" s="82"/>
      <c r="C9" s="51" t="str">
        <v>South Africa</v>
      </c>
      <c r="D9" s="35">
        <f>COUNTIFS('My trades'!$D$3:$D$202,'Number of trades exchanged'!$C9,'My trades'!$F$3:$F$202,'Number of trades exchanged'!D$3)</f>
        <v>2</v>
      </c>
      <c r="E9" s="35">
        <f>COUNTIFS('My trades'!$D$3:$D$202,'Number of trades exchanged'!$C9,'My trades'!$F$3:$F$202,'Number of trades exchanged'!E$3)</f>
        <v>0</v>
      </c>
      <c r="F9" s="35">
        <f>COUNTIFS('My trades'!$D$3:$D$202,'Number of trades exchanged'!$C9,'My trades'!$F$3:$F$202,'Number of trades exchanged'!F$3)</f>
        <v>1</v>
      </c>
      <c r="G9" s="35">
        <f>COUNTIFS('My trades'!$D$3:$D$202,'Number of trades exchanged'!$C9,'My trades'!$F$3:$F$202,'Number of trades exchanged'!G$3)</f>
        <v>2</v>
      </c>
      <c r="H9" s="35">
        <f>COUNTIFS('My trades'!$D$3:$D$202,'Number of trades exchanged'!$C9,'My trades'!$F$3:$F$202,'Number of trades exchanged'!H$3)</f>
        <v>1</v>
      </c>
      <c r="I9" s="35">
        <f>COUNTIFS('My trades'!$D$3:$D$202,'Number of trades exchanged'!$C9,'My trades'!$F$3:$F$202,'Number of trades exchanged'!I$3)</f>
        <v>1</v>
      </c>
      <c r="J9" s="35">
        <f>COUNTIFS('My trades'!$D$3:$D$202,'Number of trades exchanged'!$C9,'My trades'!$F$3:$F$202,'Number of trades exchanged'!J$3)</f>
        <v>0</v>
      </c>
      <c r="K9" s="35">
        <f>COUNTIFS('My trades'!$D$3:$D$202,'Number of trades exchanged'!$C9,'My trades'!$F$3:$F$202,'Number of trades exchanged'!K$3)</f>
        <v>0</v>
      </c>
      <c r="L9" s="35">
        <f>COUNTIFS('My trades'!$D$3:$D$202,'Number of trades exchanged'!$C9,'My trades'!$F$3:$F$202,'Number of trades exchanged'!L$3)</f>
        <v>0</v>
      </c>
      <c r="M9" s="35">
        <f>COUNTIFS('My trades'!$D$3:$D$202,'Number of trades exchanged'!$C9,'My trades'!$F$3:$F$202,'Number of trades exchanged'!M$3)</f>
        <v>1</v>
      </c>
      <c r="N9" s="56">
        <f t="shared" si="0"/>
        <v>8</v>
      </c>
      <c r="O9" s="13"/>
      <c r="P9" s="90"/>
      <c r="Q9" s="91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2:29" ht="13.2" customHeight="1" thickBot="1">
      <c r="B10" s="82"/>
      <c r="C10" s="51" t="str">
        <v>Canada</v>
      </c>
      <c r="D10" s="35">
        <f>COUNTIFS('My trades'!$D$3:$D$202,'Number of trades exchanged'!$C10,'My trades'!$F$3:$F$202,'Number of trades exchanged'!D$3)</f>
        <v>0</v>
      </c>
      <c r="E10" s="35">
        <f>COUNTIFS('My trades'!$D$3:$D$202,'Number of trades exchanged'!$C10,'My trades'!$F$3:$F$202,'Number of trades exchanged'!E$3)</f>
        <v>2</v>
      </c>
      <c r="F10" s="35">
        <f>COUNTIFS('My trades'!$D$3:$D$202,'Number of trades exchanged'!$C10,'My trades'!$F$3:$F$202,'Number of trades exchanged'!F$3)</f>
        <v>0</v>
      </c>
      <c r="G10" s="35">
        <f>COUNTIFS('My trades'!$D$3:$D$202,'Number of trades exchanged'!$C10,'My trades'!$F$3:$F$202,'Number of trades exchanged'!G$3)</f>
        <v>0</v>
      </c>
      <c r="H10" s="35">
        <f>COUNTIFS('My trades'!$D$3:$D$202,'Number of trades exchanged'!$C10,'My trades'!$F$3:$F$202,'Number of trades exchanged'!H$3)</f>
        <v>2</v>
      </c>
      <c r="I10" s="35">
        <f>COUNTIFS('My trades'!$D$3:$D$202,'Number of trades exchanged'!$C10,'My trades'!$F$3:$F$202,'Number of trades exchanged'!I$3)</f>
        <v>2</v>
      </c>
      <c r="J10" s="35">
        <f>COUNTIFS('My trades'!$D$3:$D$202,'Number of trades exchanged'!$C10,'My trades'!$F$3:$F$202,'Number of trades exchanged'!J$3)</f>
        <v>0</v>
      </c>
      <c r="K10" s="35">
        <f>COUNTIFS('My trades'!$D$3:$D$202,'Number of trades exchanged'!$C10,'My trades'!$F$3:$F$202,'Number of trades exchanged'!K$3)</f>
        <v>0</v>
      </c>
      <c r="L10" s="35">
        <f>COUNTIFS('My trades'!$D$3:$D$202,'Number of trades exchanged'!$C10,'My trades'!$F$3:$F$202,'Number of trades exchanged'!L$3)</f>
        <v>0</v>
      </c>
      <c r="M10" s="35">
        <f>COUNTIFS('My trades'!$D$3:$D$202,'Number of trades exchanged'!$C10,'My trades'!$F$3:$F$202,'Number of trades exchanged'!M$3)</f>
        <v>2</v>
      </c>
      <c r="N10" s="56">
        <f t="shared" si="0"/>
        <v>8</v>
      </c>
      <c r="O10" s="13"/>
      <c r="P10" s="47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2:29" ht="13.2" customHeight="1">
      <c r="B11" s="82"/>
      <c r="C11" s="51" t="str">
        <v>Germany</v>
      </c>
      <c r="D11" s="35">
        <f>COUNTIFS('My trades'!$D$3:$D$202,'Number of trades exchanged'!$C11,'My trades'!$F$3:$F$202,'Number of trades exchanged'!D$3)</f>
        <v>1</v>
      </c>
      <c r="E11" s="35">
        <f>COUNTIFS('My trades'!$D$3:$D$202,'Number of trades exchanged'!$C11,'My trades'!$F$3:$F$202,'Number of trades exchanged'!E$3)</f>
        <v>1</v>
      </c>
      <c r="F11" s="35">
        <f>COUNTIFS('My trades'!$D$3:$D$202,'Number of trades exchanged'!$C11,'My trades'!$F$3:$F$202,'Number of trades exchanged'!F$3)</f>
        <v>3</v>
      </c>
      <c r="G11" s="35">
        <f>COUNTIFS('My trades'!$D$3:$D$202,'Number of trades exchanged'!$C11,'My trades'!$F$3:$F$202,'Number of trades exchanged'!G$3)</f>
        <v>0</v>
      </c>
      <c r="H11" s="35">
        <f>COUNTIFS('My trades'!$D$3:$D$202,'Number of trades exchanged'!$C11,'My trades'!$F$3:$F$202,'Number of trades exchanged'!H$3)</f>
        <v>4</v>
      </c>
      <c r="I11" s="35">
        <f>COUNTIFS('My trades'!$D$3:$D$202,'Number of trades exchanged'!$C11,'My trades'!$F$3:$F$202,'Number of trades exchanged'!I$3)</f>
        <v>4</v>
      </c>
      <c r="J11" s="35">
        <f>COUNTIFS('My trades'!$D$3:$D$202,'Number of trades exchanged'!$C11,'My trades'!$F$3:$F$202,'Number of trades exchanged'!J$3)</f>
        <v>1</v>
      </c>
      <c r="K11" s="35">
        <f>COUNTIFS('My trades'!$D$3:$D$202,'Number of trades exchanged'!$C11,'My trades'!$F$3:$F$202,'Number of trades exchanged'!K$3)</f>
        <v>0</v>
      </c>
      <c r="L11" s="35">
        <f>COUNTIFS('My trades'!$D$3:$D$202,'Number of trades exchanged'!$C11,'My trades'!$F$3:$F$202,'Number of trades exchanged'!L$3)</f>
        <v>2</v>
      </c>
      <c r="M11" s="35">
        <f>COUNTIFS('My trades'!$D$3:$D$202,'Number of trades exchanged'!$C11,'My trades'!$F$3:$F$202,'Number of trades exchanged'!M$3)</f>
        <v>0</v>
      </c>
      <c r="N11" s="56">
        <f t="shared" si="0"/>
        <v>16</v>
      </c>
      <c r="O11" s="13"/>
      <c r="P11" s="99" t="s">
        <v>262</v>
      </c>
      <c r="Q11" s="100"/>
      <c r="R11" s="101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2:29" ht="13.2" customHeight="1">
      <c r="B12" s="82"/>
      <c r="C12" s="113" t="str">
        <v>Saudi Arabia</v>
      </c>
      <c r="D12" s="61">
        <f>COUNTIFS('My trades'!$D$3:$D$202,'Number of trades exchanged'!$C12,'My trades'!$F$3:$F$202,'Number of trades exchanged'!D$3)</f>
        <v>1</v>
      </c>
      <c r="E12" s="61">
        <f>COUNTIFS('My trades'!$D$3:$D$202,'Number of trades exchanged'!$C12,'My trades'!$F$3:$F$202,'Number of trades exchanged'!E$3)</f>
        <v>2</v>
      </c>
      <c r="F12" s="61">
        <f>COUNTIFS('My trades'!$D$3:$D$202,'Number of trades exchanged'!$C12,'My trades'!$F$3:$F$202,'Number of trades exchanged'!F$3)</f>
        <v>0</v>
      </c>
      <c r="G12" s="61">
        <f>COUNTIFS('My trades'!$D$3:$D$202,'Number of trades exchanged'!$C12,'My trades'!$F$3:$F$202,'Number of trades exchanged'!G$3)</f>
        <v>0</v>
      </c>
      <c r="H12" s="61">
        <f>COUNTIFS('My trades'!$D$3:$D$202,'Number of trades exchanged'!$C12,'My trades'!$F$3:$F$202,'Number of trades exchanged'!H$3)</f>
        <v>2</v>
      </c>
      <c r="I12" s="61">
        <f>COUNTIFS('My trades'!$D$3:$D$202,'Number of trades exchanged'!$C12,'My trades'!$F$3:$F$202,'Number of trades exchanged'!I$3)</f>
        <v>1</v>
      </c>
      <c r="J12" s="61">
        <f>COUNTIFS('My trades'!$D$3:$D$202,'Number of trades exchanged'!$C12,'My trades'!$F$3:$F$202,'Number of trades exchanged'!J$3)</f>
        <v>2</v>
      </c>
      <c r="K12" s="61">
        <f>COUNTIFS('My trades'!$D$3:$D$202,'Number of trades exchanged'!$C12,'My trades'!$F$3:$F$202,'Number of trades exchanged'!K$3)</f>
        <v>0</v>
      </c>
      <c r="L12" s="35">
        <f>COUNTIFS('My trades'!$D$3:$D$202,'Number of trades exchanged'!$C12,'My trades'!$F$3:$F$202,'Number of trades exchanged'!L$3)</f>
        <v>0</v>
      </c>
      <c r="M12" s="35">
        <f>COUNTIFS('My trades'!$D$3:$D$202,'Number of trades exchanged'!$C12,'My trades'!$F$3:$F$202,'Number of trades exchanged'!M$3)</f>
        <v>0</v>
      </c>
      <c r="N12" s="56">
        <f t="shared" si="0"/>
        <v>8</v>
      </c>
      <c r="P12" s="102"/>
      <c r="Q12" s="103"/>
      <c r="R12" s="104"/>
      <c r="S12" s="62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2:29" ht="13.2" customHeight="1">
      <c r="B13" s="82"/>
      <c r="C13" s="60" t="str">
        <v>Japan</v>
      </c>
      <c r="D13" s="61">
        <f>COUNTIFS('My trades'!$D$3:$D$202,'Number of trades exchanged'!$C13,'My trades'!$F$3:$F$202,'Number of trades exchanged'!D$3)</f>
        <v>1</v>
      </c>
      <c r="E13" s="61">
        <f>COUNTIFS('My trades'!$D$3:$D$202,'Number of trades exchanged'!$C13,'My trades'!$F$3:$F$202,'Number of trades exchanged'!E$3)</f>
        <v>1</v>
      </c>
      <c r="F13" s="61">
        <f>COUNTIFS('My trades'!$D$3:$D$202,'Number of trades exchanged'!$C13,'My trades'!$F$3:$F$202,'Number of trades exchanged'!F$3)</f>
        <v>1</v>
      </c>
      <c r="G13" s="61">
        <f>COUNTIFS('My trades'!$D$3:$D$202,'Number of trades exchanged'!$C13,'My trades'!$F$3:$F$202,'Number of trades exchanged'!G$3)</f>
        <v>0</v>
      </c>
      <c r="H13" s="61">
        <f>COUNTIFS('My trades'!$D$3:$D$202,'Number of trades exchanged'!$C13,'My trades'!$F$3:$F$202,'Number of trades exchanged'!H$3)</f>
        <v>0</v>
      </c>
      <c r="I13" s="61">
        <f>COUNTIFS('My trades'!$D$3:$D$202,'Number of trades exchanged'!$C13,'My trades'!$F$3:$F$202,'Number of trades exchanged'!I$3)</f>
        <v>2</v>
      </c>
      <c r="J13" s="61">
        <f>COUNTIFS('My trades'!$D$3:$D$202,'Number of trades exchanged'!$C13,'My trades'!$F$3:$F$202,'Number of trades exchanged'!J$3)</f>
        <v>0</v>
      </c>
      <c r="K13" s="61">
        <f>COUNTIFS('My trades'!$D$3:$D$202,'Number of trades exchanged'!$C13,'My trades'!$F$3:$F$202,'Number of trades exchanged'!K$3)</f>
        <v>2</v>
      </c>
      <c r="L13" s="35">
        <f>COUNTIFS('My trades'!$D$3:$D$202,'Number of trades exchanged'!$C13,'My trades'!$F$3:$F$202,'Number of trades exchanged'!L$3)</f>
        <v>1</v>
      </c>
      <c r="M13" s="35">
        <f>COUNTIFS('My trades'!$D$3:$D$202,'Number of trades exchanged'!$C13,'My trades'!$F$3:$F$202,'Number of trades exchanged'!M$3)</f>
        <v>0</v>
      </c>
      <c r="N13" s="56">
        <f t="shared" si="0"/>
        <v>8</v>
      </c>
      <c r="P13" s="102"/>
      <c r="Q13" s="103"/>
      <c r="R13" s="104"/>
      <c r="U13" s="13"/>
      <c r="V13" s="13"/>
      <c r="W13" s="13"/>
      <c r="X13" s="13"/>
      <c r="Y13" s="13"/>
      <c r="Z13" s="13"/>
      <c r="AA13" s="13"/>
      <c r="AB13" s="13"/>
      <c r="AC13" s="13"/>
    </row>
    <row r="14" spans="2:29" ht="13.2" customHeight="1">
      <c r="B14" s="82"/>
      <c r="C14" s="60" t="str">
        <v>Hong Kong</v>
      </c>
      <c r="D14" s="61">
        <f>COUNTIFS('My trades'!$D$3:$D$202,'Number of trades exchanged'!$C14,'My trades'!$F$3:$F$202,'Number of trades exchanged'!D$3)</f>
        <v>0</v>
      </c>
      <c r="E14" s="61">
        <f>COUNTIFS('My trades'!$D$3:$D$202,'Number of trades exchanged'!$C14,'My trades'!$F$3:$F$202,'Number of trades exchanged'!E$3)</f>
        <v>0</v>
      </c>
      <c r="F14" s="61">
        <f>COUNTIFS('My trades'!$D$3:$D$202,'Number of trades exchanged'!$C14,'My trades'!$F$3:$F$202,'Number of trades exchanged'!F$3)</f>
        <v>0</v>
      </c>
      <c r="G14" s="61">
        <f>COUNTIFS('My trades'!$D$3:$D$202,'Number of trades exchanged'!$C14,'My trades'!$F$3:$F$202,'Number of trades exchanged'!G$3)</f>
        <v>0</v>
      </c>
      <c r="H14" s="61">
        <f>COUNTIFS('My trades'!$D$3:$D$202,'Number of trades exchanged'!$C14,'My trades'!$F$3:$F$202,'Number of trades exchanged'!H$3)</f>
        <v>3</v>
      </c>
      <c r="I14" s="61">
        <f>COUNTIFS('My trades'!$D$3:$D$202,'Number of trades exchanged'!$C14,'My trades'!$F$3:$F$202,'Number of trades exchanged'!I$3)</f>
        <v>1</v>
      </c>
      <c r="J14" s="61">
        <f>COUNTIFS('My trades'!$D$3:$D$202,'Number of trades exchanged'!$C14,'My trades'!$F$3:$F$202,'Number of trades exchanged'!J$3)</f>
        <v>2</v>
      </c>
      <c r="K14" s="61">
        <f>COUNTIFS('My trades'!$D$3:$D$202,'Number of trades exchanged'!$C14,'My trades'!$F$3:$F$202,'Number of trades exchanged'!K$3)</f>
        <v>0</v>
      </c>
      <c r="L14" s="35">
        <f>COUNTIFS('My trades'!$D$3:$D$202,'Number of trades exchanged'!$C14,'My trades'!$F$3:$F$202,'Number of trades exchanged'!L$3)</f>
        <v>1</v>
      </c>
      <c r="M14" s="35">
        <f>COUNTIFS('My trades'!$D$3:$D$202,'Number of trades exchanged'!$C14,'My trades'!$F$3:$F$202,'Number of trades exchanged'!M$3)</f>
        <v>1</v>
      </c>
      <c r="N14" s="56">
        <f t="shared" si="0"/>
        <v>8</v>
      </c>
      <c r="P14" s="102"/>
      <c r="Q14" s="103"/>
      <c r="R14" s="104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2:29" ht="13.2" customHeight="1">
      <c r="B15" s="82"/>
      <c r="C15" s="60" t="str">
        <v>China</v>
      </c>
      <c r="D15" s="61">
        <f>COUNTIFS('My trades'!$D$3:$D$202,'Number of trades exchanged'!$C15,'My trades'!$F$3:$F$202,'Number of trades exchanged'!D$3)</f>
        <v>2</v>
      </c>
      <c r="E15" s="61">
        <f>COUNTIFS('My trades'!$D$3:$D$202,'Number of trades exchanged'!$C15,'My trades'!$F$3:$F$202,'Number of trades exchanged'!E$3)</f>
        <v>1</v>
      </c>
      <c r="F15" s="61">
        <f>COUNTIFS('My trades'!$D$3:$D$202,'Number of trades exchanged'!$C15,'My trades'!$F$3:$F$202,'Number of trades exchanged'!F$3)</f>
        <v>1</v>
      </c>
      <c r="G15" s="61">
        <f>COUNTIFS('My trades'!$D$3:$D$202,'Number of trades exchanged'!$C15,'My trades'!$F$3:$F$202,'Number of trades exchanged'!G$3)</f>
        <v>6</v>
      </c>
      <c r="H15" s="61">
        <f>COUNTIFS('My trades'!$D$3:$D$202,'Number of trades exchanged'!$C15,'My trades'!$F$3:$F$202,'Number of trades exchanged'!H$3)</f>
        <v>1</v>
      </c>
      <c r="I15" s="61">
        <f>COUNTIFS('My trades'!$D$3:$D$202,'Number of trades exchanged'!$C15,'My trades'!$F$3:$F$202,'Number of trades exchanged'!I$3)</f>
        <v>2</v>
      </c>
      <c r="J15" s="61">
        <f>COUNTIFS('My trades'!$D$3:$D$202,'Number of trades exchanged'!$C15,'My trades'!$F$3:$F$202,'Number of trades exchanged'!J$3)</f>
        <v>0</v>
      </c>
      <c r="K15" s="61">
        <f>COUNTIFS('My trades'!$D$3:$D$202,'Number of trades exchanged'!$C15,'My trades'!$F$3:$F$202,'Number of trades exchanged'!K$3)</f>
        <v>1</v>
      </c>
      <c r="L15" s="35">
        <f>COUNTIFS('My trades'!$D$3:$D$202,'Number of trades exchanged'!$C15,'My trades'!$F$3:$F$202,'Number of trades exchanged'!L$3)</f>
        <v>2</v>
      </c>
      <c r="M15" s="35">
        <f>COUNTIFS('My trades'!$D$3:$D$202,'Number of trades exchanged'!$C15,'My trades'!$F$3:$F$202,'Number of trades exchanged'!M$3)</f>
        <v>0</v>
      </c>
      <c r="N15" s="56">
        <f t="shared" si="0"/>
        <v>16</v>
      </c>
      <c r="P15" s="102"/>
      <c r="Q15" s="103"/>
      <c r="R15" s="104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2:29" ht="13.2" customHeight="1">
      <c r="B16" s="82"/>
      <c r="C16" s="51" t="str">
        <v>United Kingdom</v>
      </c>
      <c r="D16" s="35">
        <f>COUNTIFS('My trades'!$D$3:$D$202,'Number of trades exchanged'!$C16,'My trades'!$F$3:$F$202,'Number of trades exchanged'!D$3)</f>
        <v>1</v>
      </c>
      <c r="E16" s="35">
        <f>COUNTIFS('My trades'!$D$3:$D$202,'Number of trades exchanged'!$C16,'My trades'!$F$3:$F$202,'Number of trades exchanged'!E$3)</f>
        <v>2</v>
      </c>
      <c r="F16" s="35">
        <f>COUNTIFS('My trades'!$D$3:$D$202,'Number of trades exchanged'!$C16,'My trades'!$F$3:$F$202,'Number of trades exchanged'!F$3)</f>
        <v>0</v>
      </c>
      <c r="G16" s="35">
        <f>COUNTIFS('My trades'!$D$3:$D$202,'Number of trades exchanged'!$C16,'My trades'!$F$3:$F$202,'Number of trades exchanged'!G$3)</f>
        <v>1</v>
      </c>
      <c r="H16" s="35">
        <f>COUNTIFS('My trades'!$D$3:$D$202,'Number of trades exchanged'!$C16,'My trades'!$F$3:$F$202,'Number of trades exchanged'!H$3)</f>
        <v>0</v>
      </c>
      <c r="I16" s="35">
        <f>COUNTIFS('My trades'!$D$3:$D$202,'Number of trades exchanged'!$C16,'My trades'!$F$3:$F$202,'Number of trades exchanged'!I$3)</f>
        <v>1</v>
      </c>
      <c r="J16" s="59">
        <f>COUNTIFS('My trades'!$D$3:$D$202,'Number of trades exchanged'!$C16,'My trades'!$F$3:$F$202,'Number of trades exchanged'!J$3)</f>
        <v>2</v>
      </c>
      <c r="K16" s="35">
        <f>COUNTIFS('My trades'!$D$3:$D$202,'Number of trades exchanged'!$C16,'My trades'!$F$3:$F$202,'Number of trades exchanged'!K$3)</f>
        <v>0</v>
      </c>
      <c r="L16" s="35">
        <f>COUNTIFS('My trades'!$D$3:$D$202,'Number of trades exchanged'!$C16,'My trades'!$F$3:$F$202,'Number of trades exchanged'!L$3)</f>
        <v>1</v>
      </c>
      <c r="M16" s="35">
        <f>COUNTIFS('My trades'!$D$3:$D$202,'Number of trades exchanged'!$C16,'My trades'!$F$3:$F$202,'Number of trades exchanged'!M$3)</f>
        <v>0</v>
      </c>
      <c r="N16" s="56">
        <f t="shared" si="0"/>
        <v>8</v>
      </c>
      <c r="P16" s="102"/>
      <c r="Q16" s="103"/>
      <c r="R16" s="104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2:29" ht="13.2" customHeight="1">
      <c r="B17" s="82"/>
      <c r="C17" s="51" t="str">
        <v>Brazil</v>
      </c>
      <c r="D17" s="35">
        <f>COUNTIFS('My trades'!$D$3:$D$202,'Number of trades exchanged'!$C17,'My trades'!$F$3:$F$202,'Number of trades exchanged'!D$3)</f>
        <v>2</v>
      </c>
      <c r="E17" s="35">
        <f>COUNTIFS('My trades'!$D$3:$D$202,'Number of trades exchanged'!$C17,'My trades'!$F$3:$F$202,'Number of trades exchanged'!E$3)</f>
        <v>3</v>
      </c>
      <c r="F17" s="35">
        <f>COUNTIFS('My trades'!$D$3:$D$202,'Number of trades exchanged'!$C17,'My trades'!$F$3:$F$202,'Number of trades exchanged'!F$3)</f>
        <v>1</v>
      </c>
      <c r="G17" s="35">
        <f>COUNTIFS('My trades'!$D$3:$D$202,'Number of trades exchanged'!$C17,'My trades'!$F$3:$F$202,'Number of trades exchanged'!G$3)</f>
        <v>1</v>
      </c>
      <c r="H17" s="35">
        <f>COUNTIFS('My trades'!$D$3:$D$202,'Number of trades exchanged'!$C17,'My trades'!$F$3:$F$202,'Number of trades exchanged'!H$3)</f>
        <v>0</v>
      </c>
      <c r="I17" s="35">
        <f>COUNTIFS('My trades'!$D$3:$D$202,'Number of trades exchanged'!$C17,'My trades'!$F$3:$F$202,'Number of trades exchanged'!I$3)</f>
        <v>1</v>
      </c>
      <c r="J17" s="35">
        <f>COUNTIFS('My trades'!$D$3:$D$202,'Number of trades exchanged'!$C17,'My trades'!$F$3:$F$202,'Number of trades exchanged'!J$3)</f>
        <v>4</v>
      </c>
      <c r="K17" s="35">
        <f>COUNTIFS('My trades'!$D$3:$D$202,'Number of trades exchanged'!$C17,'My trades'!$F$3:$F$202,'Number of trades exchanged'!K$3)</f>
        <v>2</v>
      </c>
      <c r="L17" s="35">
        <f>COUNTIFS('My trades'!$D$3:$D$202,'Number of trades exchanged'!$C17,'My trades'!$F$3:$F$202,'Number of trades exchanged'!L$3)</f>
        <v>2</v>
      </c>
      <c r="M17" s="35">
        <f>COUNTIFS('My trades'!$D$3:$D$202,'Number of trades exchanged'!$C17,'My trades'!$F$3:$F$202,'Number of trades exchanged'!M$3)</f>
        <v>0</v>
      </c>
      <c r="N17" s="56">
        <f t="shared" si="0"/>
        <v>16</v>
      </c>
      <c r="P17" s="102"/>
      <c r="Q17" s="103"/>
      <c r="R17" s="10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2:29" ht="13.2" customHeight="1">
      <c r="B18" s="82"/>
      <c r="C18" s="51" t="str">
        <v>United States</v>
      </c>
      <c r="D18" s="35">
        <f>COUNTIFS('My trades'!$D$3:$D$202,'Number of trades exchanged'!$C18,'My trades'!$F$3:$F$202,'Number of trades exchanged'!D$3)</f>
        <v>2</v>
      </c>
      <c r="E18" s="35">
        <f>COUNTIFS('My trades'!$D$3:$D$202,'Number of trades exchanged'!$C18,'My trades'!$F$3:$F$202,'Number of trades exchanged'!E$3)</f>
        <v>1</v>
      </c>
      <c r="F18" s="35">
        <f>COUNTIFS('My trades'!$D$3:$D$202,'Number of trades exchanged'!$C18,'My trades'!$F$3:$F$202,'Number of trades exchanged'!F$3)</f>
        <v>3</v>
      </c>
      <c r="G18" s="35">
        <f>COUNTIFS('My trades'!$D$3:$D$202,'Number of trades exchanged'!$C18,'My trades'!$F$3:$F$202,'Number of trades exchanged'!G$3)</f>
        <v>2</v>
      </c>
      <c r="H18" s="35">
        <f>COUNTIFS('My trades'!$D$3:$D$202,'Number of trades exchanged'!$C18,'My trades'!$F$3:$F$202,'Number of trades exchanged'!H$3)</f>
        <v>0</v>
      </c>
      <c r="I18" s="35">
        <f>COUNTIFS('My trades'!$D$3:$D$202,'Number of trades exchanged'!$C18,'My trades'!$F$3:$F$202,'Number of trades exchanged'!I$3)</f>
        <v>1</v>
      </c>
      <c r="J18" s="35">
        <f>COUNTIFS('My trades'!$D$3:$D$202,'Number of trades exchanged'!$C18,'My trades'!$F$3:$F$202,'Number of trades exchanged'!J$3)</f>
        <v>1</v>
      </c>
      <c r="K18" s="35">
        <f>COUNTIFS('My trades'!$D$3:$D$202,'Number of trades exchanged'!$C18,'My trades'!$F$3:$F$202,'Number of trades exchanged'!K$3)</f>
        <v>3</v>
      </c>
      <c r="L18" s="35">
        <f>COUNTIFS('My trades'!$D$3:$D$202,'Number of trades exchanged'!$C18,'My trades'!$F$3:$F$202,'Number of trades exchanged'!L$3)</f>
        <v>0</v>
      </c>
      <c r="M18" s="35">
        <f>COUNTIFS('My trades'!$D$3:$D$202,'Number of trades exchanged'!$C18,'My trades'!$F$3:$F$202,'Number of trades exchanged'!M$3)</f>
        <v>3</v>
      </c>
      <c r="N18" s="56">
        <f t="shared" si="0"/>
        <v>16</v>
      </c>
      <c r="P18" s="105" t="str">
        <f>SUM(SUM(D8:K8),SUM(D13:K13),SUM(D14:K14),SUM(D15:K15),SUM(D19:K19),SUM(D4:K4),SUM(D5:K5),SUM(D12:K12))/N21&amp;" that is "&amp;ROUND((SUM(SUM(D8:K8),SUM(D13:K13),SUM(D14:K14),SUM(D15:K15),SUM(D19:K19),SUM(D4:K4),SUM(D5:K5),SUM(D12:K12))/N21)*100,0)&amp;"%"</f>
        <v>0,37 that is 37%</v>
      </c>
      <c r="Q18" s="106"/>
      <c r="R18" s="10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2:29" ht="13.2" customHeight="1" thickBot="1">
      <c r="B19" s="82"/>
      <c r="C19" s="60" t="str">
        <v>Taiwan</v>
      </c>
      <c r="D19" s="61">
        <f>COUNTIFS('My trades'!$D$3:$D$202,'Number of trades exchanged'!$C19,'My trades'!$F$3:$F$202,'Number of trades exchanged'!D$3)</f>
        <v>0</v>
      </c>
      <c r="E19" s="61">
        <f>COUNTIFS('My trades'!$D$3:$D$202,'Number of trades exchanged'!$C19,'My trades'!$F$3:$F$202,'Number of trades exchanged'!E$3)</f>
        <v>0</v>
      </c>
      <c r="F19" s="61">
        <f>COUNTIFS('My trades'!$D$3:$D$202,'Number of trades exchanged'!$C19,'My trades'!$F$3:$F$202,'Number of trades exchanged'!F$3)</f>
        <v>1</v>
      </c>
      <c r="G19" s="61">
        <f>COUNTIFS('My trades'!$D$3:$D$202,'Number of trades exchanged'!$C19,'My trades'!$F$3:$F$202,'Number of trades exchanged'!G$3)</f>
        <v>1</v>
      </c>
      <c r="H19" s="61">
        <f>COUNTIFS('My trades'!$D$3:$D$202,'Number of trades exchanged'!$C19,'My trades'!$F$3:$F$202,'Number of trades exchanged'!H$3)</f>
        <v>1</v>
      </c>
      <c r="I19" s="61">
        <f>COUNTIFS('My trades'!$D$3:$D$202,'Number of trades exchanged'!$C19,'My trades'!$F$3:$F$202,'Number of trades exchanged'!I$3)</f>
        <v>0</v>
      </c>
      <c r="J19" s="61">
        <f>COUNTIFS('My trades'!$D$3:$D$202,'Number of trades exchanged'!$C19,'My trades'!$F$3:$F$202,'Number of trades exchanged'!J$3)</f>
        <v>1</v>
      </c>
      <c r="K19" s="61">
        <f>COUNTIFS('My trades'!$D$3:$D$202,'Number of trades exchanged'!$C19,'My trades'!$F$3:$F$202,'Number of trades exchanged'!K$3)</f>
        <v>0</v>
      </c>
      <c r="L19" s="35">
        <f>COUNTIFS('My trades'!$D$3:$D$202,'Number of trades exchanged'!$C19,'My trades'!$F$3:$F$202,'Number of trades exchanged'!L$3)</f>
        <v>2</v>
      </c>
      <c r="M19" s="35">
        <f>COUNTIFS('My trades'!$D$3:$D$202,'Number of trades exchanged'!$C19,'My trades'!$F$3:$F$202,'Number of trades exchanged'!M$3)</f>
        <v>2</v>
      </c>
      <c r="N19" s="56">
        <f t="shared" si="0"/>
        <v>8</v>
      </c>
      <c r="P19" s="108"/>
      <c r="Q19" s="109"/>
      <c r="R19" s="110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2:29" ht="13.8" customHeight="1">
      <c r="B20" s="82"/>
      <c r="C20" s="52" t="str">
        <v>Australia</v>
      </c>
      <c r="D20" s="35">
        <f>COUNTIFS('My trades'!$D$3:$D$202,'Number of trades exchanged'!$C20,'My trades'!$F$3:$F$202,'Number of trades exchanged'!D$3)</f>
        <v>3</v>
      </c>
      <c r="E20" s="35">
        <f>COUNTIFS('My trades'!$D$3:$D$202,'Number of trades exchanged'!$C20,'My trades'!$F$3:$F$202,'Number of trades exchanged'!E$3)</f>
        <v>2</v>
      </c>
      <c r="F20" s="35">
        <f>COUNTIFS('My trades'!$D$3:$D$202,'Number of trades exchanged'!$C20,'My trades'!$F$3:$F$202,'Number of trades exchanged'!F$3)</f>
        <v>1</v>
      </c>
      <c r="G20" s="35">
        <f>COUNTIFS('My trades'!$D$3:$D$202,'Number of trades exchanged'!$C20,'My trades'!$F$3:$F$202,'Number of trades exchanged'!G$3)</f>
        <v>0</v>
      </c>
      <c r="H20" s="35">
        <f>COUNTIFS('My trades'!$D$3:$D$202,'Number of trades exchanged'!$C20,'My trades'!$F$3:$F$202,'Number of trades exchanged'!H$3)</f>
        <v>3</v>
      </c>
      <c r="I20" s="35">
        <f>COUNTIFS('My trades'!$D$3:$D$202,'Number of trades exchanged'!$C20,'My trades'!$F$3:$F$202,'Number of trades exchanged'!I$3)</f>
        <v>1</v>
      </c>
      <c r="J20" s="35">
        <f>COUNTIFS('My trades'!$D$3:$D$202,'Number of trades exchanged'!$C20,'My trades'!$F$3:$F$202,'Number of trades exchanged'!J$3)</f>
        <v>3</v>
      </c>
      <c r="K20" s="35">
        <f>COUNTIFS('My trades'!$D$3:$D$202,'Number of trades exchanged'!$C20,'My trades'!$F$3:$F$202,'Number of trades exchanged'!K$3)</f>
        <v>1</v>
      </c>
      <c r="L20" s="35">
        <f>COUNTIFS('My trades'!$D$3:$D$202,'Number of trades exchanged'!$C20,'My trades'!$F$3:$F$202,'Number of trades exchanged'!L$3)</f>
        <v>0</v>
      </c>
      <c r="M20" s="35">
        <f>COUNTIFS('My trades'!$D$3:$D$202,'Number of trades exchanged'!$C20,'My trades'!$F$3:$F$202,'Number of trades exchanged'!M$3)</f>
        <v>2</v>
      </c>
      <c r="N20" s="56">
        <f t="shared" si="0"/>
        <v>16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2:29" ht="13.8" thickBot="1">
      <c r="B21" s="83"/>
      <c r="C21" s="48" t="s">
        <v>252</v>
      </c>
      <c r="D21" s="57">
        <f>SUM(D4:D20)</f>
        <v>26</v>
      </c>
      <c r="E21" s="57">
        <f t="shared" ref="E21:M21" si="1">SUM(E4:E20)</f>
        <v>22</v>
      </c>
      <c r="F21" s="57">
        <f t="shared" si="1"/>
        <v>21</v>
      </c>
      <c r="G21" s="57">
        <f t="shared" si="1"/>
        <v>18</v>
      </c>
      <c r="H21" s="57">
        <f t="shared" si="1"/>
        <v>21</v>
      </c>
      <c r="I21" s="57">
        <f t="shared" si="1"/>
        <v>27</v>
      </c>
      <c r="J21" s="57">
        <f t="shared" si="1"/>
        <v>20</v>
      </c>
      <c r="K21" s="57">
        <f t="shared" si="1"/>
        <v>14</v>
      </c>
      <c r="L21" s="57">
        <f t="shared" si="1"/>
        <v>15</v>
      </c>
      <c r="M21" s="57">
        <f t="shared" si="1"/>
        <v>16</v>
      </c>
      <c r="N21" s="58">
        <f>SUM(N4:N20)</f>
        <v>200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2:29"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2:29"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2:29">
      <c r="B24" s="45"/>
      <c r="C24" s="4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2:29">
      <c r="B25" s="45"/>
      <c r="C25" s="45"/>
      <c r="D25" s="4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2:29">
      <c r="B26" s="45"/>
      <c r="C26" s="45"/>
      <c r="D26" s="4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2:29">
      <c r="B27" s="45"/>
      <c r="C27" s="45"/>
      <c r="D27" s="4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2:29">
      <c r="B28" s="45"/>
      <c r="C28" s="45"/>
      <c r="D28" s="4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2:29">
      <c r="B29" s="45"/>
      <c r="C29" s="45"/>
      <c r="D29" s="4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2:29">
      <c r="B30" s="45"/>
      <c r="C30" s="45"/>
      <c r="D30" s="4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2:29">
      <c r="B31" s="45"/>
      <c r="C31" s="45"/>
      <c r="D31" s="46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2:29">
      <c r="B32" s="45"/>
      <c r="C32" s="45"/>
      <c r="D32" s="4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2:17">
      <c r="B33" s="45"/>
      <c r="C33" s="45"/>
      <c r="D33" s="46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>
      <c r="B34" s="45"/>
      <c r="C34" s="45"/>
      <c r="D34" s="46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2:17">
      <c r="B35" s="45"/>
      <c r="C35" s="45"/>
      <c r="D35" s="46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2:17">
      <c r="B36" s="45"/>
      <c r="C36" s="45"/>
      <c r="D36" s="46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2:17">
      <c r="B37" s="45"/>
      <c r="C37" s="45"/>
      <c r="D37" s="46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2:17">
      <c r="B38" s="45"/>
      <c r="C38" s="45"/>
      <c r="D38" s="46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2:17">
      <c r="B39" s="45"/>
      <c r="C39" s="45"/>
      <c r="D39" s="46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2:17">
      <c r="B40" s="45"/>
      <c r="C40" s="45"/>
      <c r="D40" s="46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2:17">
      <c r="B41" s="45"/>
      <c r="C41" s="45"/>
      <c r="D41" s="46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2:17">
      <c r="B42" s="45"/>
      <c r="C42" s="45"/>
      <c r="D42" s="46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2:17">
      <c r="B43" s="45"/>
      <c r="C43" s="45"/>
      <c r="D43" s="4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2:17">
      <c r="B44" s="45"/>
      <c r="C44" s="45"/>
      <c r="D44" s="4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2:17">
      <c r="B45" s="45"/>
      <c r="C45" s="45"/>
      <c r="D45" s="46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2:17">
      <c r="B46" s="45"/>
      <c r="C46" s="45"/>
      <c r="D46" s="46"/>
    </row>
    <row r="47" spans="2:17">
      <c r="B47" s="45"/>
      <c r="C47" s="45"/>
      <c r="D47" s="46"/>
    </row>
    <row r="48" spans="2:17">
      <c r="B48" s="45"/>
      <c r="C48" s="45"/>
      <c r="D48" s="46"/>
    </row>
    <row r="49" spans="2:4">
      <c r="B49" s="45"/>
      <c r="C49" s="45"/>
      <c r="D49" s="46"/>
    </row>
    <row r="50" spans="2:4">
      <c r="B50" s="45"/>
      <c r="C50" s="45"/>
      <c r="D50" s="46"/>
    </row>
    <row r="51" spans="2:4">
      <c r="B51" s="45"/>
      <c r="C51" s="45"/>
      <c r="D51" s="46"/>
    </row>
    <row r="52" spans="2:4">
      <c r="B52" s="45"/>
      <c r="C52" s="45"/>
      <c r="D52" s="46"/>
    </row>
    <row r="53" spans="2:4">
      <c r="B53" s="45"/>
      <c r="C53" s="45"/>
      <c r="D53" s="46"/>
    </row>
    <row r="54" spans="2:4">
      <c r="B54" s="45"/>
      <c r="C54" s="45"/>
      <c r="D54" s="46"/>
    </row>
    <row r="55" spans="2:4">
      <c r="B55" s="45"/>
      <c r="C55" s="45"/>
      <c r="D55" s="46"/>
    </row>
    <row r="56" spans="2:4">
      <c r="B56" s="45"/>
      <c r="C56" s="45"/>
      <c r="D56" s="46"/>
    </row>
    <row r="57" spans="2:4">
      <c r="B57" s="45"/>
      <c r="C57" s="45"/>
      <c r="D57" s="46"/>
    </row>
    <row r="58" spans="2:4">
      <c r="B58" s="45"/>
      <c r="C58" s="45"/>
      <c r="D58" s="46"/>
    </row>
    <row r="59" spans="2:4">
      <c r="B59" s="45"/>
      <c r="C59" s="45"/>
      <c r="D59" s="46"/>
    </row>
    <row r="60" spans="2:4">
      <c r="B60" s="45"/>
      <c r="C60" s="45"/>
      <c r="D60" s="46"/>
    </row>
    <row r="61" spans="2:4">
      <c r="B61" s="45"/>
      <c r="C61" s="45"/>
      <c r="D61" s="46"/>
    </row>
    <row r="62" spans="2:4">
      <c r="B62" s="45"/>
      <c r="C62" s="45"/>
      <c r="D62" s="46"/>
    </row>
    <row r="63" spans="2:4">
      <c r="B63" s="45"/>
      <c r="C63" s="45"/>
      <c r="D63" s="46"/>
    </row>
    <row r="64" spans="2:4">
      <c r="B64" s="45"/>
      <c r="C64" s="45"/>
      <c r="D64" s="46"/>
    </row>
    <row r="65" spans="2:4">
      <c r="B65" s="45"/>
      <c r="C65" s="45"/>
      <c r="D65" s="46"/>
    </row>
    <row r="66" spans="2:4">
      <c r="B66" s="45"/>
      <c r="C66" s="45"/>
      <c r="D66" s="46"/>
    </row>
    <row r="67" spans="2:4">
      <c r="B67" s="45"/>
      <c r="C67" s="45"/>
      <c r="D67" s="46"/>
    </row>
    <row r="68" spans="2:4">
      <c r="B68" s="45"/>
      <c r="C68" s="45"/>
      <c r="D68" s="46"/>
    </row>
    <row r="69" spans="2:4">
      <c r="B69" s="45"/>
      <c r="C69" s="45"/>
      <c r="D69" s="46"/>
    </row>
    <row r="70" spans="2:4">
      <c r="B70" s="45"/>
      <c r="C70" s="45"/>
      <c r="D70" s="46"/>
    </row>
    <row r="71" spans="2:4">
      <c r="B71" s="45"/>
      <c r="C71" s="45"/>
      <c r="D71" s="46"/>
    </row>
    <row r="72" spans="2:4">
      <c r="B72" s="45"/>
      <c r="C72" s="45"/>
      <c r="D72" s="46"/>
    </row>
    <row r="73" spans="2:4">
      <c r="B73" s="45"/>
      <c r="C73" s="45"/>
      <c r="D73" s="46"/>
    </row>
    <row r="74" spans="2:4">
      <c r="B74" s="45"/>
      <c r="C74" s="45"/>
      <c r="D74" s="46"/>
    </row>
    <row r="75" spans="2:4">
      <c r="B75" s="45"/>
      <c r="C75" s="45"/>
      <c r="D75" s="46"/>
    </row>
    <row r="76" spans="2:4">
      <c r="B76" s="45"/>
      <c r="C76" s="45"/>
      <c r="D76" s="46"/>
    </row>
    <row r="77" spans="2:4">
      <c r="B77" s="45"/>
      <c r="C77" s="45"/>
      <c r="D77" s="46"/>
    </row>
    <row r="78" spans="2:4">
      <c r="B78" s="45"/>
      <c r="C78" s="45"/>
      <c r="D78" s="46"/>
    </row>
    <row r="79" spans="2:4">
      <c r="B79" s="45"/>
      <c r="C79" s="45"/>
      <c r="D79" s="46"/>
    </row>
    <row r="80" spans="2:4">
      <c r="B80" s="45"/>
      <c r="C80" s="45"/>
      <c r="D80" s="46"/>
    </row>
    <row r="81" spans="2:4">
      <c r="B81" s="45"/>
      <c r="C81" s="45"/>
      <c r="D81" s="46"/>
    </row>
    <row r="82" spans="2:4">
      <c r="B82" s="45"/>
      <c r="C82" s="45"/>
      <c r="D82" s="46"/>
    </row>
    <row r="83" spans="2:4">
      <c r="B83" s="45"/>
      <c r="C83" s="45"/>
      <c r="D83" s="46"/>
    </row>
    <row r="84" spans="2:4">
      <c r="B84" s="45"/>
      <c r="C84" s="45"/>
      <c r="D84" s="46"/>
    </row>
    <row r="85" spans="2:4">
      <c r="B85" s="45"/>
      <c r="C85" s="45"/>
      <c r="D85" s="46"/>
    </row>
    <row r="86" spans="2:4">
      <c r="B86" s="45"/>
      <c r="C86" s="45"/>
      <c r="D86" s="46"/>
    </row>
    <row r="87" spans="2:4">
      <c r="B87" s="45"/>
      <c r="C87" s="45"/>
      <c r="D87" s="46"/>
    </row>
    <row r="88" spans="2:4">
      <c r="B88" s="45"/>
      <c r="C88" s="45"/>
      <c r="D88" s="46"/>
    </row>
    <row r="89" spans="2:4">
      <c r="B89" s="45"/>
      <c r="C89" s="45"/>
      <c r="D89" s="46"/>
    </row>
    <row r="90" spans="2:4">
      <c r="B90" s="45"/>
      <c r="C90" s="45"/>
      <c r="D90" s="46"/>
    </row>
    <row r="91" spans="2:4">
      <c r="B91" s="45"/>
      <c r="C91" s="45"/>
      <c r="D91" s="46"/>
    </row>
    <row r="92" spans="2:4">
      <c r="B92" s="45"/>
      <c r="C92" s="45"/>
      <c r="D92" s="46"/>
    </row>
    <row r="93" spans="2:4">
      <c r="B93" s="45"/>
      <c r="C93" s="45"/>
      <c r="D93" s="46"/>
    </row>
    <row r="94" spans="2:4">
      <c r="B94" s="45"/>
      <c r="C94" s="45"/>
      <c r="D94" s="46"/>
    </row>
    <row r="95" spans="2:4">
      <c r="B95" s="45"/>
      <c r="C95" s="45"/>
      <c r="D95" s="46"/>
    </row>
    <row r="96" spans="2:4">
      <c r="B96" s="45"/>
      <c r="C96" s="45"/>
      <c r="D96" s="46"/>
    </row>
    <row r="97" spans="2:4">
      <c r="B97" s="45"/>
      <c r="C97" s="45"/>
      <c r="D97" s="46"/>
    </row>
    <row r="98" spans="2:4">
      <c r="B98" s="45"/>
      <c r="C98" s="45"/>
      <c r="D98" s="46"/>
    </row>
    <row r="99" spans="2:4">
      <c r="B99" s="45"/>
      <c r="C99" s="45"/>
      <c r="D99" s="46"/>
    </row>
    <row r="100" spans="2:4">
      <c r="B100" s="45"/>
      <c r="C100" s="45"/>
      <c r="D100" s="46"/>
    </row>
    <row r="101" spans="2:4">
      <c r="B101" s="45"/>
      <c r="C101" s="45"/>
      <c r="D101" s="46"/>
    </row>
    <row r="102" spans="2:4">
      <c r="B102" s="45"/>
      <c r="C102" s="45"/>
      <c r="D102" s="46"/>
    </row>
    <row r="103" spans="2:4">
      <c r="B103" s="45"/>
      <c r="C103" s="45"/>
      <c r="D103" s="46"/>
    </row>
    <row r="104" spans="2:4">
      <c r="B104" s="45"/>
      <c r="C104" s="45"/>
      <c r="D104" s="46"/>
    </row>
    <row r="105" spans="2:4">
      <c r="B105" s="45"/>
      <c r="C105" s="45"/>
      <c r="D105" s="46"/>
    </row>
    <row r="106" spans="2:4">
      <c r="B106" s="45"/>
      <c r="C106" s="45"/>
      <c r="D106" s="46"/>
    </row>
    <row r="107" spans="2:4">
      <c r="B107" s="45"/>
      <c r="C107" s="45"/>
      <c r="D107" s="46"/>
    </row>
    <row r="108" spans="2:4">
      <c r="B108" s="45"/>
      <c r="C108" s="45"/>
      <c r="D108" s="46"/>
    </row>
    <row r="109" spans="2:4">
      <c r="B109" s="45"/>
      <c r="C109" s="45"/>
      <c r="D109" s="46"/>
    </row>
    <row r="110" spans="2:4">
      <c r="B110" s="45"/>
      <c r="C110" s="45"/>
      <c r="D110" s="46"/>
    </row>
    <row r="111" spans="2:4">
      <c r="B111" s="45"/>
      <c r="C111" s="45"/>
      <c r="D111" s="46"/>
    </row>
    <row r="112" spans="2:4">
      <c r="B112" s="45"/>
      <c r="C112" s="45"/>
      <c r="D112" s="46"/>
    </row>
    <row r="113" spans="2:4">
      <c r="B113" s="45"/>
      <c r="C113" s="45"/>
      <c r="D113" s="46"/>
    </row>
    <row r="114" spans="2:4">
      <c r="B114" s="45"/>
      <c r="C114" s="45"/>
      <c r="D114" s="46"/>
    </row>
    <row r="115" spans="2:4">
      <c r="B115" s="45"/>
      <c r="C115" s="45"/>
      <c r="D115" s="46"/>
    </row>
    <row r="116" spans="2:4">
      <c r="B116" s="45"/>
      <c r="C116" s="45"/>
      <c r="D116" s="46"/>
    </row>
    <row r="117" spans="2:4">
      <c r="B117" s="45"/>
      <c r="C117" s="45"/>
      <c r="D117" s="46"/>
    </row>
    <row r="118" spans="2:4">
      <c r="B118" s="45"/>
      <c r="C118" s="45"/>
      <c r="D118" s="46"/>
    </row>
    <row r="119" spans="2:4">
      <c r="B119" s="45"/>
      <c r="C119" s="45"/>
      <c r="D119" s="46"/>
    </row>
    <row r="120" spans="2:4">
      <c r="B120" s="45"/>
      <c r="C120" s="45"/>
      <c r="D120" s="46"/>
    </row>
    <row r="121" spans="2:4">
      <c r="B121" s="45"/>
      <c r="C121" s="45"/>
      <c r="D121" s="46"/>
    </row>
    <row r="122" spans="2:4">
      <c r="B122" s="45"/>
      <c r="C122" s="45"/>
      <c r="D122" s="46"/>
    </row>
    <row r="123" spans="2:4">
      <c r="B123" s="45"/>
      <c r="C123" s="45"/>
      <c r="D123" s="46"/>
    </row>
    <row r="124" spans="2:4">
      <c r="B124" s="45"/>
      <c r="C124" s="45"/>
      <c r="D124" s="46"/>
    </row>
    <row r="125" spans="2:4">
      <c r="B125" s="45"/>
      <c r="C125" s="45"/>
      <c r="D125" s="46"/>
    </row>
    <row r="126" spans="2:4">
      <c r="B126" s="45"/>
      <c r="C126" s="45"/>
      <c r="D126" s="46"/>
    </row>
    <row r="127" spans="2:4">
      <c r="B127" s="45"/>
      <c r="C127" s="45"/>
      <c r="D127" s="46"/>
    </row>
    <row r="128" spans="2:4">
      <c r="B128" s="45"/>
      <c r="C128" s="45"/>
      <c r="D128" s="46"/>
    </row>
    <row r="129" spans="2:4">
      <c r="B129" s="45"/>
      <c r="C129" s="45"/>
      <c r="D129" s="46"/>
    </row>
    <row r="130" spans="2:4">
      <c r="B130" s="45"/>
      <c r="C130" s="45"/>
      <c r="D130" s="46"/>
    </row>
    <row r="131" spans="2:4">
      <c r="B131" s="45"/>
      <c r="C131" s="45"/>
      <c r="D131" s="46"/>
    </row>
    <row r="132" spans="2:4">
      <c r="B132" s="45"/>
      <c r="C132" s="45"/>
      <c r="D132" s="46"/>
    </row>
    <row r="133" spans="2:4">
      <c r="B133" s="45"/>
      <c r="C133" s="45"/>
      <c r="D133" s="46"/>
    </row>
    <row r="134" spans="2:4">
      <c r="B134" s="45"/>
      <c r="C134" s="45"/>
      <c r="D134" s="46"/>
    </row>
    <row r="135" spans="2:4">
      <c r="B135" s="45"/>
      <c r="C135" s="45"/>
      <c r="D135" s="46"/>
    </row>
    <row r="136" spans="2:4">
      <c r="B136" s="45"/>
      <c r="C136" s="45"/>
      <c r="D136" s="46"/>
    </row>
    <row r="137" spans="2:4">
      <c r="B137" s="45"/>
      <c r="C137" s="45"/>
      <c r="D137" s="46"/>
    </row>
    <row r="138" spans="2:4">
      <c r="B138" s="45"/>
      <c r="C138" s="45"/>
      <c r="D138" s="46"/>
    </row>
    <row r="139" spans="2:4">
      <c r="B139" s="45"/>
      <c r="C139" s="45"/>
      <c r="D139" s="46"/>
    </row>
    <row r="140" spans="2:4">
      <c r="B140" s="45"/>
      <c r="C140" s="45"/>
      <c r="D140" s="46"/>
    </row>
    <row r="141" spans="2:4">
      <c r="B141" s="45"/>
      <c r="C141" s="45"/>
      <c r="D141" s="46"/>
    </row>
    <row r="142" spans="2:4">
      <c r="B142" s="45"/>
      <c r="C142" s="45"/>
      <c r="D142" s="46"/>
    </row>
    <row r="143" spans="2:4">
      <c r="B143" s="45"/>
      <c r="C143" s="45"/>
      <c r="D143" s="46"/>
    </row>
    <row r="144" spans="2:4">
      <c r="B144" s="45"/>
      <c r="C144" s="45"/>
      <c r="D144" s="46"/>
    </row>
    <row r="145" spans="2:4">
      <c r="B145" s="45"/>
      <c r="C145" s="45"/>
      <c r="D145" s="46"/>
    </row>
    <row r="146" spans="2:4">
      <c r="B146" s="45"/>
      <c r="C146" s="45"/>
      <c r="D146" s="46"/>
    </row>
    <row r="147" spans="2:4">
      <c r="B147" s="45"/>
      <c r="C147" s="45"/>
      <c r="D147" s="46"/>
    </row>
    <row r="148" spans="2:4">
      <c r="B148" s="45"/>
      <c r="C148" s="45"/>
      <c r="D148" s="46"/>
    </row>
    <row r="149" spans="2:4">
      <c r="B149" s="45"/>
      <c r="C149" s="45"/>
      <c r="D149" s="46"/>
    </row>
    <row r="150" spans="2:4">
      <c r="B150" s="45"/>
      <c r="C150" s="45"/>
      <c r="D150" s="46"/>
    </row>
    <row r="151" spans="2:4">
      <c r="B151" s="45"/>
      <c r="C151" s="45"/>
      <c r="D151" s="46"/>
    </row>
    <row r="152" spans="2:4">
      <c r="B152" s="45"/>
      <c r="C152" s="45"/>
      <c r="D152" s="46"/>
    </row>
    <row r="153" spans="2:4">
      <c r="B153" s="45"/>
      <c r="C153" s="45"/>
      <c r="D153" s="46"/>
    </row>
    <row r="154" spans="2:4">
      <c r="B154" s="45"/>
      <c r="C154" s="45"/>
      <c r="D154" s="46"/>
    </row>
    <row r="155" spans="2:4">
      <c r="B155" s="45"/>
      <c r="C155" s="45"/>
      <c r="D155" s="46"/>
    </row>
    <row r="156" spans="2:4">
      <c r="B156" s="45"/>
      <c r="C156" s="45"/>
      <c r="D156" s="46"/>
    </row>
    <row r="157" spans="2:4">
      <c r="B157" s="45"/>
      <c r="C157" s="45"/>
      <c r="D157" s="46"/>
    </row>
    <row r="158" spans="2:4">
      <c r="B158" s="45"/>
      <c r="C158" s="45"/>
      <c r="D158" s="46"/>
    </row>
    <row r="159" spans="2:4">
      <c r="B159" s="45"/>
      <c r="C159" s="45"/>
      <c r="D159" s="46"/>
    </row>
    <row r="160" spans="2:4">
      <c r="B160" s="45"/>
      <c r="C160" s="45"/>
      <c r="D160" s="46"/>
    </row>
    <row r="161" spans="2:4">
      <c r="B161" s="45"/>
      <c r="C161" s="45"/>
      <c r="D161" s="46"/>
    </row>
    <row r="162" spans="2:4">
      <c r="B162" s="45"/>
      <c r="C162" s="45"/>
      <c r="D162" s="46"/>
    </row>
    <row r="163" spans="2:4">
      <c r="B163" s="45"/>
      <c r="C163" s="45"/>
      <c r="D163" s="46"/>
    </row>
    <row r="164" spans="2:4">
      <c r="B164" s="45"/>
      <c r="C164" s="45"/>
      <c r="D164" s="46"/>
    </row>
    <row r="165" spans="2:4">
      <c r="B165" s="45"/>
      <c r="C165" s="45"/>
      <c r="D165" s="46"/>
    </row>
    <row r="166" spans="2:4">
      <c r="B166" s="45"/>
      <c r="C166" s="45"/>
      <c r="D166" s="46"/>
    </row>
    <row r="167" spans="2:4">
      <c r="B167" s="45"/>
      <c r="C167" s="45"/>
      <c r="D167" s="46"/>
    </row>
    <row r="168" spans="2:4">
      <c r="B168" s="45"/>
      <c r="C168" s="45"/>
      <c r="D168" s="46"/>
    </row>
    <row r="169" spans="2:4">
      <c r="B169" s="45"/>
      <c r="C169" s="45"/>
      <c r="D169" s="46"/>
    </row>
    <row r="170" spans="2:4">
      <c r="B170" s="45"/>
      <c r="C170" s="45"/>
      <c r="D170" s="46"/>
    </row>
    <row r="171" spans="2:4">
      <c r="B171" s="45"/>
      <c r="C171" s="45"/>
      <c r="D171" s="46"/>
    </row>
    <row r="172" spans="2:4">
      <c r="B172" s="45"/>
      <c r="C172" s="45"/>
      <c r="D172" s="46"/>
    </row>
    <row r="173" spans="2:4">
      <c r="B173" s="45"/>
      <c r="C173" s="45"/>
      <c r="D173" s="46"/>
    </row>
    <row r="174" spans="2:4">
      <c r="B174" s="45"/>
      <c r="C174" s="45"/>
      <c r="D174" s="46"/>
    </row>
    <row r="175" spans="2:4">
      <c r="B175" s="45"/>
      <c r="C175" s="45"/>
      <c r="D175" s="46"/>
    </row>
    <row r="176" spans="2:4">
      <c r="B176" s="45"/>
      <c r="C176" s="45"/>
      <c r="D176" s="46"/>
    </row>
    <row r="177" spans="2:4">
      <c r="B177" s="45"/>
      <c r="C177" s="45"/>
      <c r="D177" s="46"/>
    </row>
    <row r="178" spans="2:4">
      <c r="B178" s="45"/>
      <c r="C178" s="45"/>
      <c r="D178" s="46"/>
    </row>
    <row r="179" spans="2:4">
      <c r="B179" s="45"/>
      <c r="C179" s="45"/>
      <c r="D179" s="46"/>
    </row>
    <row r="180" spans="2:4">
      <c r="B180" s="45"/>
      <c r="C180" s="45"/>
      <c r="D180" s="46"/>
    </row>
    <row r="181" spans="2:4">
      <c r="B181" s="45"/>
      <c r="C181" s="45"/>
      <c r="D181" s="46"/>
    </row>
    <row r="182" spans="2:4">
      <c r="B182" s="45"/>
      <c r="C182" s="45"/>
      <c r="D182" s="46"/>
    </row>
    <row r="183" spans="2:4">
      <c r="B183" s="45"/>
      <c r="C183" s="45"/>
      <c r="D183" s="46"/>
    </row>
    <row r="184" spans="2:4">
      <c r="B184" s="45"/>
      <c r="C184" s="45"/>
      <c r="D184" s="46"/>
    </row>
    <row r="185" spans="2:4">
      <c r="B185" s="45"/>
      <c r="C185" s="45"/>
      <c r="D185" s="46"/>
    </row>
    <row r="186" spans="2:4">
      <c r="B186" s="45"/>
      <c r="C186" s="45"/>
      <c r="D186" s="46"/>
    </row>
    <row r="187" spans="2:4">
      <c r="B187" s="45"/>
      <c r="C187" s="45"/>
      <c r="D187" s="46"/>
    </row>
    <row r="188" spans="2:4">
      <c r="B188" s="45"/>
      <c r="C188" s="45"/>
      <c r="D188" s="46"/>
    </row>
    <row r="189" spans="2:4">
      <c r="B189" s="45"/>
      <c r="C189" s="45"/>
      <c r="D189" s="46"/>
    </row>
    <row r="190" spans="2:4">
      <c r="B190" s="45"/>
      <c r="C190" s="45"/>
      <c r="D190" s="46"/>
    </row>
    <row r="191" spans="2:4">
      <c r="B191" s="45"/>
      <c r="C191" s="45"/>
      <c r="D191" s="46"/>
    </row>
    <row r="192" spans="2:4">
      <c r="B192" s="45"/>
      <c r="C192" s="45"/>
      <c r="D192" s="46"/>
    </row>
    <row r="193" spans="2:4">
      <c r="B193" s="45"/>
      <c r="C193" s="45"/>
      <c r="D193" s="46"/>
    </row>
    <row r="194" spans="2:4">
      <c r="B194" s="45"/>
      <c r="C194" s="45"/>
      <c r="D194" s="46"/>
    </row>
    <row r="195" spans="2:4">
      <c r="B195" s="45"/>
      <c r="C195" s="45"/>
      <c r="D195" s="46"/>
    </row>
    <row r="196" spans="2:4">
      <c r="B196" s="45"/>
      <c r="C196" s="45"/>
      <c r="D196" s="46"/>
    </row>
    <row r="197" spans="2:4">
      <c r="B197" s="45"/>
      <c r="C197" s="45"/>
      <c r="D197" s="46"/>
    </row>
    <row r="198" spans="2:4">
      <c r="B198" s="45"/>
      <c r="C198" s="45"/>
      <c r="D198" s="46"/>
    </row>
    <row r="199" spans="2:4">
      <c r="B199" s="45"/>
      <c r="C199" s="45"/>
      <c r="D199" s="46"/>
    </row>
    <row r="200" spans="2:4">
      <c r="B200" s="45"/>
      <c r="C200" s="45"/>
      <c r="D200" s="46"/>
    </row>
    <row r="201" spans="2:4">
      <c r="B201" s="45"/>
      <c r="C201" s="45"/>
      <c r="D201" s="46"/>
    </row>
    <row r="202" spans="2:4">
      <c r="B202" s="45"/>
      <c r="C202" s="45"/>
      <c r="D202" s="46"/>
    </row>
    <row r="203" spans="2:4">
      <c r="B203" s="45"/>
      <c r="C203" s="45"/>
      <c r="D203" s="46"/>
    </row>
    <row r="204" spans="2:4">
      <c r="B204" s="45"/>
      <c r="C204" s="45"/>
      <c r="D204" s="46"/>
    </row>
    <row r="205" spans="2:4">
      <c r="B205" s="45"/>
      <c r="C205" s="45"/>
      <c r="D205" s="46"/>
    </row>
    <row r="206" spans="2:4">
      <c r="B206" s="45"/>
      <c r="C206" s="45"/>
      <c r="D206" s="46"/>
    </row>
    <row r="207" spans="2:4">
      <c r="B207" s="45"/>
      <c r="C207" s="45"/>
      <c r="D207" s="46"/>
    </row>
    <row r="208" spans="2:4">
      <c r="B208" s="45"/>
      <c r="C208" s="45"/>
      <c r="D208" s="46"/>
    </row>
    <row r="209" spans="2:4">
      <c r="B209" s="45"/>
      <c r="C209" s="45"/>
      <c r="D209" s="46"/>
    </row>
    <row r="210" spans="2:4">
      <c r="B210" s="45"/>
      <c r="C210" s="45"/>
      <c r="D210" s="46"/>
    </row>
    <row r="211" spans="2:4">
      <c r="B211" s="45"/>
      <c r="C211" s="45"/>
      <c r="D211" s="46"/>
    </row>
    <row r="212" spans="2:4">
      <c r="B212" s="45"/>
      <c r="C212" s="45"/>
      <c r="D212" s="46"/>
    </row>
    <row r="213" spans="2:4">
      <c r="B213" s="45"/>
      <c r="C213" s="45"/>
      <c r="D213" s="46"/>
    </row>
    <row r="214" spans="2:4">
      <c r="B214" s="45"/>
      <c r="C214" s="45"/>
      <c r="D214" s="46"/>
    </row>
    <row r="215" spans="2:4">
      <c r="B215" s="45"/>
      <c r="C215" s="45"/>
      <c r="D215" s="46"/>
    </row>
    <row r="216" spans="2:4">
      <c r="B216" s="45"/>
      <c r="C216" s="45"/>
      <c r="D216" s="46"/>
    </row>
    <row r="217" spans="2:4">
      <c r="B217" s="45"/>
      <c r="C217" s="45"/>
      <c r="D217" s="46"/>
    </row>
    <row r="218" spans="2:4">
      <c r="B218" s="45"/>
      <c r="C218" s="45"/>
      <c r="D218" s="46"/>
    </row>
    <row r="219" spans="2:4">
      <c r="B219" s="45"/>
      <c r="C219" s="45"/>
      <c r="D219" s="46"/>
    </row>
    <row r="220" spans="2:4">
      <c r="B220" s="45"/>
      <c r="C220" s="45"/>
      <c r="D220" s="46"/>
    </row>
    <row r="221" spans="2:4">
      <c r="B221" s="45"/>
      <c r="C221" s="45"/>
      <c r="D221" s="46"/>
    </row>
    <row r="222" spans="2:4">
      <c r="B222" s="45"/>
      <c r="C222" s="45"/>
      <c r="D222" s="46"/>
    </row>
    <row r="223" spans="2:4">
      <c r="B223" s="45"/>
      <c r="C223" s="45"/>
      <c r="D223" s="46"/>
    </row>
    <row r="224" spans="2:4">
      <c r="B224" s="45"/>
      <c r="C224" s="45"/>
      <c r="D224" s="46"/>
    </row>
  </sheetData>
  <mergeCells count="7">
    <mergeCell ref="B4:B21"/>
    <mergeCell ref="P2:Q7"/>
    <mergeCell ref="P8:Q9"/>
    <mergeCell ref="B2:C3"/>
    <mergeCell ref="D2:N2"/>
    <mergeCell ref="P11:R17"/>
    <mergeCell ref="P18:R19"/>
  </mergeCells>
  <conditionalFormatting sqref="A1:XFD1 A2:B2 O2:P2 D2 A7:A21 C8:C20 O20:Q20 A46:XFD1048576 A22:Q25 A26:E45 D3:N20 C21:Q21 R27:XFD45 R9:R10 AD9:XFD26 R7:XFD8 S2:XFD3 S5:XFD6 T4:XFD4 P10:Q10 P8 P11 O13:O19 R20:R26 S12">
    <cfRule type="containsBlanks" dxfId="700" priority="3">
      <formula>LEN(TRIM(A1))=0</formula>
    </cfRule>
  </conditionalFormatting>
  <conditionalFormatting sqref="A3:A6 C4:C7">
    <cfRule type="containsBlanks" dxfId="699" priority="2">
      <formula>LEN(TRIM(A3))=0</formula>
    </cfRule>
  </conditionalFormatting>
  <conditionalFormatting sqref="A3:A6 C4:C7">
    <cfRule type="containsBlanks" dxfId="698" priority="1">
      <formula>LEN(TRIM(A3))=0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outlinePr summaryBelow="0" summaryRight="0"/>
  </sheetPr>
  <dimension ref="A1:I204"/>
  <sheetViews>
    <sheetView workbookViewId="0">
      <pane ySplit="1" topLeftCell="A2" activePane="bottomLeft" state="frozen"/>
      <selection pane="bottomLeft"/>
    </sheetView>
  </sheetViews>
  <sheetFormatPr defaultColWidth="12.5546875" defaultRowHeight="15.75" customHeight="1"/>
  <cols>
    <col min="2" max="2" width="33.88671875" customWidth="1"/>
    <col min="4" max="4" width="13.33203125" bestFit="1" customWidth="1"/>
    <col min="6" max="6" width="13.6640625" customWidth="1"/>
  </cols>
  <sheetData>
    <row r="1" spans="1:9" ht="18">
      <c r="A1" s="34" t="s">
        <v>248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4.4">
      <c r="A2" s="3" t="s">
        <v>7</v>
      </c>
      <c r="B2" s="4" t="s">
        <v>8</v>
      </c>
      <c r="C2" s="5" t="s">
        <v>9</v>
      </c>
      <c r="D2" s="6">
        <v>44841</v>
      </c>
      <c r="E2" s="7">
        <v>7</v>
      </c>
      <c r="F2" s="7">
        <v>0.28318547112501802</v>
      </c>
      <c r="G2" s="6">
        <v>45092</v>
      </c>
      <c r="H2" s="7">
        <v>0.557129814707503</v>
      </c>
      <c r="I2" s="5"/>
    </row>
    <row r="3" spans="1:9" ht="14.4">
      <c r="A3" s="3" t="s">
        <v>10</v>
      </c>
      <c r="B3" s="4" t="s">
        <v>11</v>
      </c>
      <c r="C3" s="5" t="s">
        <v>12</v>
      </c>
      <c r="D3" s="6">
        <v>44200</v>
      </c>
      <c r="E3" s="7">
        <v>2</v>
      </c>
      <c r="F3" s="7">
        <v>0.64142747007026002</v>
      </c>
      <c r="G3" s="6">
        <v>45039</v>
      </c>
      <c r="H3" s="7">
        <v>0.88983597888511301</v>
      </c>
      <c r="I3" s="5"/>
    </row>
    <row r="4" spans="1:9" ht="14.4">
      <c r="A4" s="3" t="s">
        <v>13</v>
      </c>
      <c r="B4" s="4" t="s">
        <v>14</v>
      </c>
      <c r="C4" s="5" t="s">
        <v>9</v>
      </c>
      <c r="D4" s="6">
        <v>44519</v>
      </c>
      <c r="E4" s="7">
        <v>6</v>
      </c>
      <c r="F4" s="7">
        <v>0.98092817996517101</v>
      </c>
      <c r="G4" s="6">
        <v>44968</v>
      </c>
      <c r="H4" s="7">
        <v>0.72256312699759195</v>
      </c>
      <c r="I4" s="5"/>
    </row>
    <row r="5" spans="1:9" ht="14.4">
      <c r="A5" s="3" t="s">
        <v>15</v>
      </c>
      <c r="B5" s="4" t="s">
        <v>16</v>
      </c>
      <c r="C5" s="5" t="s">
        <v>17</v>
      </c>
      <c r="D5" s="6">
        <v>44664</v>
      </c>
      <c r="E5" s="7">
        <v>1</v>
      </c>
      <c r="F5" s="7">
        <v>0.46027529609517198</v>
      </c>
      <c r="G5" s="6">
        <v>44971</v>
      </c>
      <c r="H5" s="7">
        <v>0.82793169583258497</v>
      </c>
      <c r="I5" s="5"/>
    </row>
    <row r="6" spans="1:9" ht="14.4">
      <c r="A6" s="3" t="s">
        <v>18</v>
      </c>
      <c r="B6" s="4" t="s">
        <v>8</v>
      </c>
      <c r="C6" s="5" t="s">
        <v>9</v>
      </c>
      <c r="D6" s="6">
        <v>44351</v>
      </c>
      <c r="E6" s="7">
        <v>9</v>
      </c>
      <c r="F6" s="7">
        <v>0.55179844990216698</v>
      </c>
      <c r="G6" s="6">
        <v>44977</v>
      </c>
      <c r="H6" s="7">
        <v>0.19789786446941801</v>
      </c>
      <c r="I6" s="5"/>
    </row>
    <row r="7" spans="1:9" ht="14.4">
      <c r="A7" s="3" t="s">
        <v>19</v>
      </c>
      <c r="B7" s="4" t="s">
        <v>20</v>
      </c>
      <c r="C7" s="5" t="s">
        <v>21</v>
      </c>
      <c r="D7" s="6">
        <v>44529</v>
      </c>
      <c r="E7" s="7">
        <v>1</v>
      </c>
      <c r="F7" s="7">
        <v>0.30386848867018701</v>
      </c>
      <c r="G7" s="6">
        <v>44969</v>
      </c>
      <c r="H7" s="7">
        <v>0.97814412656590199</v>
      </c>
      <c r="I7" s="5"/>
    </row>
    <row r="8" spans="1:9" ht="14.4">
      <c r="A8" s="3" t="s">
        <v>22</v>
      </c>
      <c r="B8" s="4" t="s">
        <v>23</v>
      </c>
      <c r="C8" s="5" t="s">
        <v>24</v>
      </c>
      <c r="D8" s="6">
        <v>44500</v>
      </c>
      <c r="E8" s="7">
        <v>3</v>
      </c>
      <c r="F8" s="7">
        <v>0.100945559071712</v>
      </c>
      <c r="G8" s="6">
        <v>44930</v>
      </c>
      <c r="H8" s="7">
        <v>0.407405377776074</v>
      </c>
      <c r="I8" s="5"/>
    </row>
    <row r="9" spans="1:9" ht="14.4">
      <c r="A9" s="3" t="s">
        <v>25</v>
      </c>
      <c r="B9" s="4" t="s">
        <v>26</v>
      </c>
      <c r="C9" s="5" t="s">
        <v>27</v>
      </c>
      <c r="D9" s="6">
        <v>44584</v>
      </c>
      <c r="E9" s="7">
        <v>4</v>
      </c>
      <c r="F9" s="7">
        <v>0.13652069785058399</v>
      </c>
      <c r="G9" s="6">
        <v>44991</v>
      </c>
      <c r="H9" s="7">
        <v>0.38969057106772598</v>
      </c>
      <c r="I9" s="5"/>
    </row>
    <row r="10" spans="1:9" ht="14.4">
      <c r="A10" s="3" t="s">
        <v>28</v>
      </c>
      <c r="B10" s="4" t="s">
        <v>29</v>
      </c>
      <c r="C10" s="5" t="s">
        <v>30</v>
      </c>
      <c r="D10" s="6">
        <v>44472</v>
      </c>
      <c r="E10" s="7">
        <v>10</v>
      </c>
      <c r="F10" s="7">
        <v>0.41670439236003598</v>
      </c>
      <c r="G10" s="6">
        <v>45045</v>
      </c>
      <c r="H10" s="7">
        <v>0.54934508287877304</v>
      </c>
      <c r="I10" s="5"/>
    </row>
    <row r="11" spans="1:9" ht="14.4">
      <c r="A11" s="3" t="s">
        <v>31</v>
      </c>
      <c r="B11" s="4" t="s">
        <v>20</v>
      </c>
      <c r="C11" s="5" t="s">
        <v>21</v>
      </c>
      <c r="D11" s="6">
        <v>44587</v>
      </c>
      <c r="E11" s="7">
        <v>6</v>
      </c>
      <c r="F11" s="7">
        <v>0.24316986891245501</v>
      </c>
      <c r="G11" s="6">
        <v>44987</v>
      </c>
      <c r="H11" s="7">
        <v>0.420232824731951</v>
      </c>
      <c r="I11" s="5"/>
    </row>
    <row r="12" spans="1:9" ht="14.4">
      <c r="A12" s="3" t="s">
        <v>32</v>
      </c>
      <c r="B12" s="4" t="s">
        <v>33</v>
      </c>
      <c r="C12" s="5" t="s">
        <v>34</v>
      </c>
      <c r="D12" s="6">
        <v>44407</v>
      </c>
      <c r="E12" s="7">
        <v>5</v>
      </c>
      <c r="F12" s="7">
        <v>0.80079383386161695</v>
      </c>
      <c r="G12" s="6">
        <v>44996</v>
      </c>
      <c r="H12" s="7">
        <v>0.89666229529100405</v>
      </c>
      <c r="I12" s="5"/>
    </row>
    <row r="13" spans="1:9" ht="14.4">
      <c r="A13" s="3" t="s">
        <v>35</v>
      </c>
      <c r="B13" s="4" t="s">
        <v>8</v>
      </c>
      <c r="C13" s="5" t="s">
        <v>9</v>
      </c>
      <c r="D13" s="6">
        <v>44543</v>
      </c>
      <c r="E13" s="7">
        <v>10</v>
      </c>
      <c r="F13" s="7">
        <v>0.638981266676107</v>
      </c>
      <c r="G13" s="6">
        <v>45031</v>
      </c>
      <c r="H13" s="7">
        <v>0.77496721699985804</v>
      </c>
      <c r="I13" s="5"/>
    </row>
    <row r="14" spans="1:9" ht="14.4">
      <c r="A14" s="3" t="s">
        <v>36</v>
      </c>
      <c r="B14" s="4" t="s">
        <v>8</v>
      </c>
      <c r="C14" s="5" t="s">
        <v>9</v>
      </c>
      <c r="D14" s="6">
        <v>44925</v>
      </c>
      <c r="E14" s="7">
        <v>8</v>
      </c>
      <c r="F14" s="7">
        <v>0.34625418958602699</v>
      </c>
      <c r="G14" s="6">
        <v>45034</v>
      </c>
      <c r="H14" s="7">
        <v>0.71065052633396197</v>
      </c>
      <c r="I14" s="5"/>
    </row>
    <row r="15" spans="1:9" ht="14.4">
      <c r="A15" s="3" t="s">
        <v>37</v>
      </c>
      <c r="B15" s="4" t="s">
        <v>38</v>
      </c>
      <c r="C15" s="5" t="s">
        <v>39</v>
      </c>
      <c r="D15" s="6">
        <v>44355</v>
      </c>
      <c r="E15" s="7">
        <v>6</v>
      </c>
      <c r="F15" s="7">
        <v>0.36584758654187899</v>
      </c>
      <c r="G15" s="6">
        <v>45023</v>
      </c>
      <c r="H15" s="7">
        <v>0.45311698845143</v>
      </c>
      <c r="I15" s="5"/>
    </row>
    <row r="16" spans="1:9" ht="14.4">
      <c r="A16" s="3" t="s">
        <v>40</v>
      </c>
      <c r="B16" s="4" t="s">
        <v>26</v>
      </c>
      <c r="C16" s="5" t="s">
        <v>27</v>
      </c>
      <c r="D16" s="6">
        <v>44710</v>
      </c>
      <c r="E16" s="7">
        <v>6</v>
      </c>
      <c r="F16" s="7">
        <v>0.379060395757914</v>
      </c>
      <c r="G16" s="6">
        <v>44977</v>
      </c>
      <c r="H16" s="7">
        <v>0.31616207722275602</v>
      </c>
      <c r="I16" s="5"/>
    </row>
    <row r="17" spans="1:9" ht="14.4">
      <c r="A17" s="3" t="s">
        <v>41</v>
      </c>
      <c r="B17" s="4" t="s">
        <v>42</v>
      </c>
      <c r="C17" s="5" t="s">
        <v>43</v>
      </c>
      <c r="D17" s="6">
        <v>44922</v>
      </c>
      <c r="E17" s="7">
        <v>8</v>
      </c>
      <c r="F17" s="7">
        <v>0.72895214290311094</v>
      </c>
      <c r="G17" s="6">
        <v>45000</v>
      </c>
      <c r="H17" s="7">
        <v>0.22418004410534101</v>
      </c>
      <c r="I17" s="5"/>
    </row>
    <row r="18" spans="1:9" ht="14.4">
      <c r="A18" s="3" t="s">
        <v>44</v>
      </c>
      <c r="B18" s="4" t="s">
        <v>45</v>
      </c>
      <c r="C18" s="5" t="s">
        <v>46</v>
      </c>
      <c r="D18" s="6">
        <v>44294</v>
      </c>
      <c r="E18" s="7">
        <v>5</v>
      </c>
      <c r="F18" s="7">
        <v>0.42202075102150899</v>
      </c>
      <c r="G18" s="6">
        <v>45056</v>
      </c>
      <c r="H18" s="7">
        <v>0.38793156543941099</v>
      </c>
      <c r="I18" s="5"/>
    </row>
    <row r="19" spans="1:9" ht="14.4">
      <c r="A19" s="3" t="s">
        <v>47</v>
      </c>
      <c r="B19" s="4" t="s">
        <v>48</v>
      </c>
      <c r="C19" s="5" t="s">
        <v>49</v>
      </c>
      <c r="D19" s="6">
        <v>44341</v>
      </c>
      <c r="E19" s="7">
        <v>4</v>
      </c>
      <c r="F19" s="7">
        <v>0.221183884694959</v>
      </c>
      <c r="G19" s="6">
        <v>44964</v>
      </c>
      <c r="H19" s="7">
        <v>0.33188863151931702</v>
      </c>
      <c r="I19" s="5"/>
    </row>
    <row r="20" spans="1:9" ht="14.4">
      <c r="A20" s="3" t="s">
        <v>50</v>
      </c>
      <c r="B20" s="4" t="s">
        <v>14</v>
      </c>
      <c r="C20" s="5" t="s">
        <v>9</v>
      </c>
      <c r="D20" s="6">
        <v>44205</v>
      </c>
      <c r="E20" s="7">
        <v>1</v>
      </c>
      <c r="F20" s="7">
        <v>0.33608049957319502</v>
      </c>
      <c r="G20" s="6">
        <v>45067</v>
      </c>
      <c r="H20" s="7">
        <v>0.632173644236244</v>
      </c>
      <c r="I20" s="5"/>
    </row>
    <row r="21" spans="1:9" ht="14.4">
      <c r="A21" s="3" t="s">
        <v>51</v>
      </c>
      <c r="B21" s="4" t="s">
        <v>42</v>
      </c>
      <c r="C21" s="5" t="s">
        <v>43</v>
      </c>
      <c r="D21" s="6">
        <v>44385</v>
      </c>
      <c r="E21" s="7">
        <v>1</v>
      </c>
      <c r="F21" s="7">
        <v>0.66879924137456503</v>
      </c>
      <c r="G21" s="6">
        <v>45019</v>
      </c>
      <c r="H21" s="7">
        <v>0.97050369055421803</v>
      </c>
      <c r="I21" s="5"/>
    </row>
    <row r="22" spans="1:9" ht="14.4">
      <c r="A22" s="3" t="s">
        <v>52</v>
      </c>
      <c r="B22" s="4" t="s">
        <v>53</v>
      </c>
      <c r="C22" s="5" t="s">
        <v>54</v>
      </c>
      <c r="D22" s="6">
        <v>44418</v>
      </c>
      <c r="E22" s="7">
        <v>1</v>
      </c>
      <c r="F22" s="7">
        <v>0.94855371414201095</v>
      </c>
      <c r="G22" s="6">
        <v>44964</v>
      </c>
      <c r="H22" s="7">
        <v>0.335795433783181</v>
      </c>
      <c r="I22" s="5"/>
    </row>
    <row r="23" spans="1:9" ht="14.4">
      <c r="A23" s="3" t="s">
        <v>55</v>
      </c>
      <c r="B23" s="4" t="s">
        <v>8</v>
      </c>
      <c r="C23" s="5" t="s">
        <v>9</v>
      </c>
      <c r="D23" s="6">
        <v>44303</v>
      </c>
      <c r="E23" s="7">
        <v>9</v>
      </c>
      <c r="F23" s="7">
        <v>0.84008770787604403</v>
      </c>
      <c r="G23" s="6">
        <v>45011</v>
      </c>
      <c r="H23" s="7">
        <v>0.55247139186324401</v>
      </c>
      <c r="I23" s="5"/>
    </row>
    <row r="24" spans="1:9" ht="14.4">
      <c r="A24" s="3" t="s">
        <v>56</v>
      </c>
      <c r="B24" s="4" t="s">
        <v>57</v>
      </c>
      <c r="C24" s="5" t="s">
        <v>58</v>
      </c>
      <c r="D24" s="6">
        <v>44469</v>
      </c>
      <c r="E24" s="7">
        <v>2</v>
      </c>
      <c r="F24" s="7">
        <v>2.2027610408179498E-3</v>
      </c>
      <c r="G24" s="6">
        <v>45016</v>
      </c>
      <c r="H24" s="7">
        <v>0.38274839978632802</v>
      </c>
      <c r="I24" s="5"/>
    </row>
    <row r="25" spans="1:9" ht="14.4">
      <c r="A25" s="3" t="s">
        <v>59</v>
      </c>
      <c r="B25" s="4" t="s">
        <v>60</v>
      </c>
      <c r="C25" s="5" t="s">
        <v>61</v>
      </c>
      <c r="D25" s="6">
        <v>44786</v>
      </c>
      <c r="E25" s="7">
        <v>3</v>
      </c>
      <c r="F25" s="7">
        <v>0.70520735936114698</v>
      </c>
      <c r="G25" s="6">
        <v>45023</v>
      </c>
      <c r="H25" s="7">
        <v>0.85427426099032899</v>
      </c>
      <c r="I25" s="5"/>
    </row>
    <row r="26" spans="1:9" ht="14.4">
      <c r="A26" s="3" t="s">
        <v>62</v>
      </c>
      <c r="B26" s="4" t="s">
        <v>29</v>
      </c>
      <c r="C26" s="5" t="s">
        <v>30</v>
      </c>
      <c r="D26" s="6">
        <v>44882</v>
      </c>
      <c r="E26" s="7">
        <v>2</v>
      </c>
      <c r="F26" s="7">
        <v>0.83894286337563995</v>
      </c>
      <c r="G26" s="6">
        <v>44933</v>
      </c>
      <c r="H26" s="7">
        <v>0.67630232908539301</v>
      </c>
      <c r="I26" s="5"/>
    </row>
    <row r="27" spans="1:9" ht="14.4">
      <c r="A27" s="3" t="s">
        <v>63</v>
      </c>
      <c r="B27" s="4" t="s">
        <v>57</v>
      </c>
      <c r="C27" s="5" t="s">
        <v>58</v>
      </c>
      <c r="D27" s="6">
        <v>44725</v>
      </c>
      <c r="E27" s="7">
        <v>8</v>
      </c>
      <c r="F27" s="7">
        <v>0.87889715359181098</v>
      </c>
      <c r="G27" s="6">
        <v>44932</v>
      </c>
      <c r="H27" s="7">
        <v>0.20020556920871699</v>
      </c>
      <c r="I27" s="5"/>
    </row>
    <row r="28" spans="1:9" ht="14.4">
      <c r="A28" s="3" t="s">
        <v>64</v>
      </c>
      <c r="B28" s="4" t="s">
        <v>23</v>
      </c>
      <c r="C28" s="5" t="s">
        <v>24</v>
      </c>
      <c r="D28" s="6">
        <v>44599</v>
      </c>
      <c r="E28" s="7">
        <v>7</v>
      </c>
      <c r="F28" s="7">
        <v>0.81200798012546904</v>
      </c>
      <c r="G28" s="6">
        <v>45064</v>
      </c>
      <c r="H28" s="7">
        <v>0.26150647842758601</v>
      </c>
      <c r="I28" s="5"/>
    </row>
    <row r="29" spans="1:9" ht="14.4">
      <c r="A29" s="3" t="s">
        <v>65</v>
      </c>
      <c r="B29" s="4" t="s">
        <v>8</v>
      </c>
      <c r="C29" s="5" t="s">
        <v>9</v>
      </c>
      <c r="D29" s="6">
        <v>44492</v>
      </c>
      <c r="E29" s="7">
        <v>1</v>
      </c>
      <c r="F29" s="7">
        <v>0.27554760755730201</v>
      </c>
      <c r="G29" s="6">
        <v>45049</v>
      </c>
      <c r="H29" s="7">
        <v>0.19858809226913399</v>
      </c>
      <c r="I29" s="5"/>
    </row>
    <row r="30" spans="1:9" ht="14.4">
      <c r="A30" s="3" t="s">
        <v>66</v>
      </c>
      <c r="B30" s="4" t="s">
        <v>8</v>
      </c>
      <c r="C30" s="5" t="s">
        <v>9</v>
      </c>
      <c r="D30" s="6">
        <v>44523</v>
      </c>
      <c r="E30" s="7">
        <v>3</v>
      </c>
      <c r="F30" s="7">
        <v>0.15183590676997499</v>
      </c>
      <c r="G30" s="6">
        <v>45036</v>
      </c>
      <c r="H30" s="7">
        <v>0.96263635120934099</v>
      </c>
      <c r="I30" s="5"/>
    </row>
    <row r="31" spans="1:9" ht="14.4">
      <c r="A31" s="3" t="s">
        <v>67</v>
      </c>
      <c r="B31" s="4" t="s">
        <v>33</v>
      </c>
      <c r="C31" s="5" t="s">
        <v>34</v>
      </c>
      <c r="D31" s="6">
        <v>44281</v>
      </c>
      <c r="E31" s="7">
        <v>1</v>
      </c>
      <c r="F31" s="7">
        <v>0.31751651418006399</v>
      </c>
      <c r="G31" s="6">
        <v>44967</v>
      </c>
      <c r="H31" s="7">
        <v>0.47080505116614901</v>
      </c>
      <c r="I31" s="5"/>
    </row>
    <row r="32" spans="1:9" ht="14.4">
      <c r="A32" s="3" t="s">
        <v>68</v>
      </c>
      <c r="B32" s="4" t="s">
        <v>53</v>
      </c>
      <c r="C32" s="5" t="s">
        <v>54</v>
      </c>
      <c r="D32" s="6">
        <v>44594</v>
      </c>
      <c r="E32" s="7">
        <v>7</v>
      </c>
      <c r="F32" s="7">
        <v>8.2508842921547004E-2</v>
      </c>
      <c r="G32" s="6">
        <v>44981</v>
      </c>
      <c r="H32" s="7">
        <v>0.90723039307728803</v>
      </c>
      <c r="I32" s="5"/>
    </row>
    <row r="33" spans="1:9" ht="14.4">
      <c r="A33" s="3" t="s">
        <v>69</v>
      </c>
      <c r="B33" s="4" t="s">
        <v>70</v>
      </c>
      <c r="C33" s="5" t="s">
        <v>49</v>
      </c>
      <c r="D33" s="6">
        <v>44239</v>
      </c>
      <c r="E33" s="7">
        <v>9</v>
      </c>
      <c r="F33" s="7">
        <v>3.8415611438702597E-2</v>
      </c>
      <c r="G33" s="6">
        <v>45034</v>
      </c>
      <c r="H33" s="7">
        <v>0.69214535069910299</v>
      </c>
      <c r="I33" s="5"/>
    </row>
    <row r="34" spans="1:9" ht="14.4">
      <c r="A34" s="3" t="s">
        <v>71</v>
      </c>
      <c r="B34" s="4" t="s">
        <v>72</v>
      </c>
      <c r="C34" s="5" t="s">
        <v>73</v>
      </c>
      <c r="D34" s="6">
        <v>44541</v>
      </c>
      <c r="E34" s="7">
        <v>9</v>
      </c>
      <c r="F34" s="7">
        <v>0.215773738787989</v>
      </c>
      <c r="G34" s="6">
        <v>45040</v>
      </c>
      <c r="H34" s="7">
        <v>0.54884364241615202</v>
      </c>
      <c r="I34" s="5"/>
    </row>
    <row r="35" spans="1:9" ht="14.4">
      <c r="A35" s="3" t="s">
        <v>74</v>
      </c>
      <c r="B35" s="4" t="s">
        <v>33</v>
      </c>
      <c r="C35" s="5" t="s">
        <v>34</v>
      </c>
      <c r="D35" s="6">
        <v>44446</v>
      </c>
      <c r="E35" s="7">
        <v>5</v>
      </c>
      <c r="F35" s="7">
        <v>0.72585135876436702</v>
      </c>
      <c r="G35" s="6">
        <v>45053</v>
      </c>
      <c r="H35" s="7">
        <v>0.173994592694031</v>
      </c>
      <c r="I35" s="5"/>
    </row>
    <row r="36" spans="1:9" ht="14.4">
      <c r="A36" s="3" t="s">
        <v>75</v>
      </c>
      <c r="B36" s="4" t="s">
        <v>16</v>
      </c>
      <c r="C36" s="5" t="s">
        <v>17</v>
      </c>
      <c r="D36" s="6">
        <v>44554</v>
      </c>
      <c r="E36" s="7">
        <v>8</v>
      </c>
      <c r="F36" s="7">
        <v>0.68255570090641804</v>
      </c>
      <c r="G36" s="6">
        <v>44988</v>
      </c>
      <c r="H36" s="7">
        <v>0.60454082217188998</v>
      </c>
      <c r="I36" s="5"/>
    </row>
    <row r="37" spans="1:9" ht="14.4">
      <c r="A37" s="3" t="s">
        <v>76</v>
      </c>
      <c r="B37" s="4" t="s">
        <v>20</v>
      </c>
      <c r="C37" s="5" t="s">
        <v>21</v>
      </c>
      <c r="D37" s="6">
        <v>44198</v>
      </c>
      <c r="E37" s="7">
        <v>3</v>
      </c>
      <c r="F37" s="7">
        <v>0.80123839065137303</v>
      </c>
      <c r="G37" s="6">
        <v>45049</v>
      </c>
      <c r="H37" s="7">
        <v>0.30527628395158701</v>
      </c>
      <c r="I37" s="5"/>
    </row>
    <row r="38" spans="1:9" ht="14.4">
      <c r="A38" s="3" t="s">
        <v>77</v>
      </c>
      <c r="B38" s="4" t="s">
        <v>72</v>
      </c>
      <c r="C38" s="5" t="s">
        <v>73</v>
      </c>
      <c r="D38" s="6">
        <v>44838</v>
      </c>
      <c r="E38" s="7">
        <v>4</v>
      </c>
      <c r="F38" s="7">
        <v>0.86036052556079601</v>
      </c>
      <c r="G38" s="6">
        <v>44968</v>
      </c>
      <c r="H38" s="7">
        <v>0.75556235613803402</v>
      </c>
      <c r="I38" s="5"/>
    </row>
    <row r="39" spans="1:9" ht="14.4">
      <c r="A39" s="3" t="s">
        <v>78</v>
      </c>
      <c r="B39" s="4" t="s">
        <v>33</v>
      </c>
      <c r="C39" s="5" t="s">
        <v>34</v>
      </c>
      <c r="D39" s="6">
        <v>44503</v>
      </c>
      <c r="E39" s="7">
        <v>3</v>
      </c>
      <c r="F39" s="7">
        <v>0.89411437906362101</v>
      </c>
      <c r="G39" s="6">
        <v>44951</v>
      </c>
      <c r="H39" s="7">
        <v>0.15236785201696099</v>
      </c>
      <c r="I39" s="5"/>
    </row>
    <row r="40" spans="1:9" ht="14.4">
      <c r="A40" s="3" t="s">
        <v>79</v>
      </c>
      <c r="B40" s="4" t="s">
        <v>80</v>
      </c>
      <c r="C40" s="5" t="s">
        <v>61</v>
      </c>
      <c r="D40" s="6">
        <v>44579</v>
      </c>
      <c r="E40" s="7">
        <v>10</v>
      </c>
      <c r="F40" s="7">
        <v>0.93792316902615502</v>
      </c>
      <c r="G40" s="6">
        <v>45061</v>
      </c>
      <c r="H40" s="7">
        <v>0.45551581516099299</v>
      </c>
      <c r="I40" s="5"/>
    </row>
    <row r="41" spans="1:9" ht="14.4">
      <c r="A41" s="3" t="s">
        <v>81</v>
      </c>
      <c r="B41" s="4" t="s">
        <v>11</v>
      </c>
      <c r="C41" s="5" t="s">
        <v>12</v>
      </c>
      <c r="D41" s="6">
        <v>44898</v>
      </c>
      <c r="E41" s="7">
        <v>4</v>
      </c>
      <c r="F41" s="7">
        <v>0.70777097045034598</v>
      </c>
      <c r="G41" s="6">
        <v>44969</v>
      </c>
      <c r="H41" s="7">
        <v>0.29010240599643</v>
      </c>
      <c r="I41" s="5"/>
    </row>
    <row r="42" spans="1:9" ht="14.4">
      <c r="A42" s="3" t="s">
        <v>82</v>
      </c>
      <c r="B42" s="4" t="s">
        <v>80</v>
      </c>
      <c r="C42" s="5" t="s">
        <v>61</v>
      </c>
      <c r="D42" s="6">
        <v>44315</v>
      </c>
      <c r="E42" s="7">
        <v>10</v>
      </c>
      <c r="F42" s="7">
        <v>0.32809052787687998</v>
      </c>
      <c r="G42" s="6">
        <v>45058</v>
      </c>
      <c r="H42" s="7">
        <v>0.53620178529362506</v>
      </c>
      <c r="I42" s="5"/>
    </row>
    <row r="43" spans="1:9" ht="14.4">
      <c r="A43" s="3" t="s">
        <v>83</v>
      </c>
      <c r="B43" s="4" t="s">
        <v>11</v>
      </c>
      <c r="C43" s="5" t="s">
        <v>12</v>
      </c>
      <c r="D43" s="6">
        <v>44921</v>
      </c>
      <c r="E43" s="7">
        <v>10</v>
      </c>
      <c r="F43" s="7">
        <v>0.20148931810460499</v>
      </c>
      <c r="G43" s="6">
        <v>45027</v>
      </c>
      <c r="H43" s="7">
        <v>0.37346939187061601</v>
      </c>
      <c r="I43" s="5"/>
    </row>
    <row r="44" spans="1:9" ht="14.4">
      <c r="A44" s="3" t="s">
        <v>84</v>
      </c>
      <c r="B44" s="4" t="s">
        <v>42</v>
      </c>
      <c r="C44" s="5" t="s">
        <v>43</v>
      </c>
      <c r="D44" s="6">
        <v>44708</v>
      </c>
      <c r="E44" s="7">
        <v>6</v>
      </c>
      <c r="F44" s="7">
        <v>3.5993791246495099E-2</v>
      </c>
      <c r="G44" s="6">
        <v>44985</v>
      </c>
      <c r="H44" s="7">
        <v>0.97861539568179701</v>
      </c>
      <c r="I44" s="5"/>
    </row>
    <row r="45" spans="1:9" ht="14.4">
      <c r="A45" s="3" t="s">
        <v>85</v>
      </c>
      <c r="B45" s="4" t="s">
        <v>8</v>
      </c>
      <c r="C45" s="5" t="s">
        <v>9</v>
      </c>
      <c r="D45" s="6">
        <v>44795</v>
      </c>
      <c r="E45" s="7">
        <v>1</v>
      </c>
      <c r="F45" s="7">
        <v>0.71704537744139196</v>
      </c>
      <c r="G45" s="6">
        <v>45022</v>
      </c>
      <c r="H45" s="7">
        <v>0.16233553287650401</v>
      </c>
      <c r="I45" s="5"/>
    </row>
    <row r="46" spans="1:9" ht="14.4">
      <c r="A46" s="3" t="s">
        <v>86</v>
      </c>
      <c r="B46" s="4" t="s">
        <v>48</v>
      </c>
      <c r="C46" s="5" t="s">
        <v>49</v>
      </c>
      <c r="D46" s="6">
        <v>44338</v>
      </c>
      <c r="E46" s="7">
        <v>9</v>
      </c>
      <c r="F46" s="7">
        <v>0.71155870482197403</v>
      </c>
      <c r="G46" s="6">
        <v>45045</v>
      </c>
      <c r="H46" s="7">
        <v>0.15390650537949099</v>
      </c>
      <c r="I46" s="5"/>
    </row>
    <row r="47" spans="1:9" ht="14.4">
      <c r="A47" s="3" t="s">
        <v>87</v>
      </c>
      <c r="B47" s="4" t="s">
        <v>33</v>
      </c>
      <c r="C47" s="5" t="s">
        <v>34</v>
      </c>
      <c r="D47" s="6">
        <v>44274</v>
      </c>
      <c r="E47" s="7">
        <v>6</v>
      </c>
      <c r="F47" s="7">
        <v>6.4033223650055093E-2</v>
      </c>
      <c r="G47" s="6">
        <v>45004</v>
      </c>
      <c r="H47" s="7">
        <v>4.2104998611888203E-3</v>
      </c>
      <c r="I47" s="5"/>
    </row>
    <row r="48" spans="1:9" ht="14.4">
      <c r="A48" s="3" t="s">
        <v>88</v>
      </c>
      <c r="B48" s="4" t="s">
        <v>45</v>
      </c>
      <c r="C48" s="5" t="s">
        <v>46</v>
      </c>
      <c r="D48" s="6">
        <v>44725</v>
      </c>
      <c r="E48" s="7">
        <v>7</v>
      </c>
      <c r="F48" s="7">
        <v>0.97988976578176401</v>
      </c>
      <c r="G48" s="6">
        <v>45051</v>
      </c>
      <c r="H48" s="7">
        <v>4.3763329833777703E-2</v>
      </c>
      <c r="I48" s="5"/>
    </row>
    <row r="49" spans="1:9" ht="14.4">
      <c r="A49" s="3" t="s">
        <v>89</v>
      </c>
      <c r="B49" s="4" t="s">
        <v>29</v>
      </c>
      <c r="C49" s="5" t="s">
        <v>30</v>
      </c>
      <c r="D49" s="6">
        <v>44340</v>
      </c>
      <c r="E49" s="7">
        <v>10</v>
      </c>
      <c r="F49" s="7">
        <v>0.702645841021446</v>
      </c>
      <c r="G49" s="6">
        <v>44928</v>
      </c>
      <c r="H49" s="7">
        <v>0.369783832169231</v>
      </c>
      <c r="I49" s="5"/>
    </row>
    <row r="50" spans="1:9" ht="14.4">
      <c r="A50" s="3" t="s">
        <v>90</v>
      </c>
      <c r="B50" s="4" t="s">
        <v>23</v>
      </c>
      <c r="C50" s="5" t="s">
        <v>24</v>
      </c>
      <c r="D50" s="6">
        <v>44502</v>
      </c>
      <c r="E50" s="7">
        <v>3</v>
      </c>
      <c r="F50" s="7">
        <v>6.7860349366877903E-2</v>
      </c>
      <c r="G50" s="6">
        <v>45026</v>
      </c>
      <c r="H50" s="7">
        <v>0.67274821533457596</v>
      </c>
      <c r="I50" s="5"/>
    </row>
    <row r="51" spans="1:9" ht="14.4">
      <c r="A51" s="3" t="s">
        <v>91</v>
      </c>
      <c r="B51" s="4" t="s">
        <v>53</v>
      </c>
      <c r="C51" s="5" t="s">
        <v>54</v>
      </c>
      <c r="D51" s="6">
        <v>44560</v>
      </c>
      <c r="E51" s="7">
        <v>9</v>
      </c>
      <c r="F51" s="7">
        <v>0.407593318710052</v>
      </c>
      <c r="G51" s="6">
        <v>44988</v>
      </c>
      <c r="H51" s="7">
        <v>0.63816582309695902</v>
      </c>
      <c r="I51" s="5"/>
    </row>
    <row r="52" spans="1:9" ht="14.4">
      <c r="A52" s="3" t="s">
        <v>92</v>
      </c>
      <c r="B52" s="4" t="s">
        <v>60</v>
      </c>
      <c r="C52" s="5" t="s">
        <v>61</v>
      </c>
      <c r="D52" s="6">
        <v>44361</v>
      </c>
      <c r="E52" s="7">
        <v>4</v>
      </c>
      <c r="F52" s="7">
        <v>0.52920695915069904</v>
      </c>
      <c r="G52" s="6">
        <v>44976</v>
      </c>
      <c r="H52" s="7">
        <v>0.13238552807963799</v>
      </c>
      <c r="I52" s="5"/>
    </row>
    <row r="53" spans="1:9" ht="14.4">
      <c r="A53" s="3" t="s">
        <v>93</v>
      </c>
      <c r="B53" s="4" t="s">
        <v>16</v>
      </c>
      <c r="C53" s="5" t="s">
        <v>17</v>
      </c>
      <c r="D53" s="6">
        <v>44343</v>
      </c>
      <c r="E53" s="7">
        <v>1</v>
      </c>
      <c r="F53" s="7">
        <v>0.83003541427247696</v>
      </c>
      <c r="G53" s="6">
        <v>44965</v>
      </c>
      <c r="H53" s="7">
        <v>0.52621974753425005</v>
      </c>
      <c r="I53" s="5"/>
    </row>
    <row r="54" spans="1:9" ht="14.4">
      <c r="A54" s="3" t="s">
        <v>94</v>
      </c>
      <c r="B54" s="4" t="s">
        <v>16</v>
      </c>
      <c r="C54" s="5" t="s">
        <v>17</v>
      </c>
      <c r="D54" s="6">
        <v>44382</v>
      </c>
      <c r="E54" s="7">
        <v>9</v>
      </c>
      <c r="F54" s="7">
        <v>0.13503720101241901</v>
      </c>
      <c r="G54" s="6">
        <v>45017</v>
      </c>
      <c r="H54" s="7">
        <v>0.85749627053317901</v>
      </c>
      <c r="I54" s="5"/>
    </row>
    <row r="55" spans="1:9" ht="14.4">
      <c r="A55" s="3" t="s">
        <v>95</v>
      </c>
      <c r="B55" s="4" t="s">
        <v>53</v>
      </c>
      <c r="C55" s="5" t="s">
        <v>54</v>
      </c>
      <c r="D55" s="6">
        <v>44680</v>
      </c>
      <c r="E55" s="7">
        <v>2</v>
      </c>
      <c r="F55" s="7">
        <v>0.18457397753690899</v>
      </c>
      <c r="G55" s="6">
        <v>45004</v>
      </c>
      <c r="H55" s="7">
        <v>0.74032989684219797</v>
      </c>
      <c r="I55" s="5"/>
    </row>
    <row r="56" spans="1:9" ht="14.4">
      <c r="A56" s="3" t="s">
        <v>96</v>
      </c>
      <c r="B56" s="4" t="s">
        <v>23</v>
      </c>
      <c r="C56" s="5" t="s">
        <v>24</v>
      </c>
      <c r="D56" s="6">
        <v>44816</v>
      </c>
      <c r="E56" s="7">
        <v>7</v>
      </c>
      <c r="F56" s="7">
        <v>1.4827494446379701E-2</v>
      </c>
      <c r="G56" s="6">
        <v>44978</v>
      </c>
      <c r="H56" s="7">
        <v>0.41833053891377597</v>
      </c>
      <c r="I56" s="5"/>
    </row>
    <row r="57" spans="1:9" ht="14.4">
      <c r="A57" s="3" t="s">
        <v>97</v>
      </c>
      <c r="B57" s="4" t="s">
        <v>26</v>
      </c>
      <c r="C57" s="5" t="s">
        <v>27</v>
      </c>
      <c r="D57" s="6">
        <v>44278</v>
      </c>
      <c r="E57" s="7">
        <v>4</v>
      </c>
      <c r="F57" s="7">
        <v>0.27577765609607802</v>
      </c>
      <c r="G57" s="6">
        <v>45071</v>
      </c>
      <c r="H57" s="7">
        <v>0.84349820990746505</v>
      </c>
      <c r="I57" s="5"/>
    </row>
    <row r="58" spans="1:9" ht="14.4">
      <c r="A58" s="3" t="s">
        <v>98</v>
      </c>
      <c r="B58" s="4" t="s">
        <v>42</v>
      </c>
      <c r="C58" s="5" t="s">
        <v>43</v>
      </c>
      <c r="D58" s="6">
        <v>44667</v>
      </c>
      <c r="E58" s="7">
        <v>2</v>
      </c>
      <c r="F58" s="7">
        <v>1.4798370860461801E-2</v>
      </c>
      <c r="G58" s="6">
        <v>45011</v>
      </c>
      <c r="H58" s="7">
        <v>0.65581817056759795</v>
      </c>
      <c r="I58" s="5"/>
    </row>
    <row r="59" spans="1:9" ht="14.4">
      <c r="A59" s="3" t="s">
        <v>99</v>
      </c>
      <c r="B59" s="4" t="s">
        <v>70</v>
      </c>
      <c r="C59" s="5" t="s">
        <v>49</v>
      </c>
      <c r="D59" s="6">
        <v>44420</v>
      </c>
      <c r="E59" s="7">
        <v>4</v>
      </c>
      <c r="F59" s="7">
        <v>0.71929697815108395</v>
      </c>
      <c r="G59" s="6">
        <v>45029</v>
      </c>
      <c r="H59" s="7">
        <v>5.4091466872212501E-2</v>
      </c>
      <c r="I59" s="5"/>
    </row>
    <row r="60" spans="1:9" ht="14.4">
      <c r="A60" s="3" t="s">
        <v>100</v>
      </c>
      <c r="B60" s="4" t="s">
        <v>33</v>
      </c>
      <c r="C60" s="5" t="s">
        <v>34</v>
      </c>
      <c r="D60" s="6">
        <v>44922</v>
      </c>
      <c r="E60" s="7">
        <v>6</v>
      </c>
      <c r="F60" s="7">
        <v>0.45894107528788403</v>
      </c>
      <c r="G60" s="6">
        <v>44952</v>
      </c>
      <c r="H60" s="7">
        <v>0.64879966285478297</v>
      </c>
      <c r="I60" s="5"/>
    </row>
    <row r="61" spans="1:9" ht="14.4">
      <c r="A61" s="3" t="s">
        <v>101</v>
      </c>
      <c r="B61" s="4" t="s">
        <v>102</v>
      </c>
      <c r="C61" s="5" t="s">
        <v>103</v>
      </c>
      <c r="D61" s="6">
        <v>44356</v>
      </c>
      <c r="E61" s="7">
        <v>6</v>
      </c>
      <c r="F61" s="7">
        <v>0.75369284563293804</v>
      </c>
      <c r="G61" s="6">
        <v>45000</v>
      </c>
      <c r="H61" s="7">
        <v>0.95310350121023102</v>
      </c>
      <c r="I61" s="5"/>
    </row>
    <row r="62" spans="1:9" ht="14.4">
      <c r="A62" s="3" t="s">
        <v>104</v>
      </c>
      <c r="B62" s="4" t="s">
        <v>38</v>
      </c>
      <c r="C62" s="5" t="s">
        <v>39</v>
      </c>
      <c r="D62" s="6">
        <v>44315</v>
      </c>
      <c r="E62" s="7">
        <v>7</v>
      </c>
      <c r="F62" s="7">
        <v>0.73835370024837998</v>
      </c>
      <c r="G62" s="6">
        <v>45020</v>
      </c>
      <c r="H62" s="7">
        <v>0.10264222958663</v>
      </c>
      <c r="I62" s="5"/>
    </row>
    <row r="63" spans="1:9" ht="14.4">
      <c r="A63" s="3" t="s">
        <v>105</v>
      </c>
      <c r="B63" s="4" t="s">
        <v>11</v>
      </c>
      <c r="C63" s="5" t="s">
        <v>12</v>
      </c>
      <c r="D63" s="6">
        <v>44860</v>
      </c>
      <c r="E63" s="7">
        <v>8</v>
      </c>
      <c r="F63" s="7">
        <v>0.585256316656942</v>
      </c>
      <c r="G63" s="6">
        <v>45041</v>
      </c>
      <c r="H63" s="7">
        <v>0.63534355964006295</v>
      </c>
      <c r="I63" s="5"/>
    </row>
    <row r="64" spans="1:9" ht="14.4">
      <c r="A64" s="3" t="s">
        <v>106</v>
      </c>
      <c r="B64" s="4" t="s">
        <v>57</v>
      </c>
      <c r="C64" s="5" t="s">
        <v>58</v>
      </c>
      <c r="D64" s="6">
        <v>44340</v>
      </c>
      <c r="E64" s="7">
        <v>9</v>
      </c>
      <c r="F64" s="7">
        <v>0.87646719833682096</v>
      </c>
      <c r="G64" s="6">
        <v>44957</v>
      </c>
      <c r="H64" s="7">
        <v>0.32932752883912297</v>
      </c>
      <c r="I64" s="5"/>
    </row>
    <row r="65" spans="1:9" ht="14.4">
      <c r="A65" s="3" t="s">
        <v>107</v>
      </c>
      <c r="B65" s="4" t="s">
        <v>33</v>
      </c>
      <c r="C65" s="5" t="s">
        <v>34</v>
      </c>
      <c r="D65" s="6">
        <v>44773</v>
      </c>
      <c r="E65" s="7">
        <v>5</v>
      </c>
      <c r="F65" s="7">
        <v>0.68720157697523698</v>
      </c>
      <c r="G65" s="6">
        <v>45054</v>
      </c>
      <c r="H65" s="7">
        <v>0.79990973215818495</v>
      </c>
      <c r="I65" s="5"/>
    </row>
    <row r="66" spans="1:9" ht="14.4">
      <c r="A66" s="3" t="s">
        <v>108</v>
      </c>
      <c r="B66" s="4" t="s">
        <v>26</v>
      </c>
      <c r="C66" s="5" t="s">
        <v>27</v>
      </c>
      <c r="D66" s="6">
        <v>44347</v>
      </c>
      <c r="E66" s="7">
        <v>1</v>
      </c>
      <c r="F66" s="7">
        <v>0.48588703608226103</v>
      </c>
      <c r="G66" s="6">
        <v>45035</v>
      </c>
      <c r="H66" s="7">
        <v>0.45518918214522902</v>
      </c>
      <c r="I66" s="5"/>
    </row>
    <row r="67" spans="1:9" ht="14.4">
      <c r="A67" s="3" t="s">
        <v>109</v>
      </c>
      <c r="B67" s="4" t="s">
        <v>70</v>
      </c>
      <c r="C67" s="5" t="s">
        <v>49</v>
      </c>
      <c r="D67" s="6">
        <v>44659</v>
      </c>
      <c r="E67" s="7">
        <v>2</v>
      </c>
      <c r="F67" s="7">
        <v>0.68555193640676504</v>
      </c>
      <c r="G67" s="6">
        <v>45014</v>
      </c>
      <c r="H67" s="7">
        <v>0.40035912772023502</v>
      </c>
      <c r="I67" s="5"/>
    </row>
    <row r="68" spans="1:9" ht="14.4">
      <c r="A68" s="3" t="s">
        <v>110</v>
      </c>
      <c r="B68" s="4" t="s">
        <v>57</v>
      </c>
      <c r="C68" s="5" t="s">
        <v>58</v>
      </c>
      <c r="D68" s="6">
        <v>44679</v>
      </c>
      <c r="E68" s="7">
        <v>1</v>
      </c>
      <c r="F68" s="7">
        <v>0.574831092396204</v>
      </c>
      <c r="G68" s="6">
        <v>44936</v>
      </c>
      <c r="H68" s="7">
        <v>0.14703843884491</v>
      </c>
      <c r="I68" s="5"/>
    </row>
    <row r="69" spans="1:9" ht="14.4">
      <c r="A69" s="3" t="s">
        <v>111</v>
      </c>
      <c r="B69" s="4" t="s">
        <v>80</v>
      </c>
      <c r="C69" s="5" t="s">
        <v>61</v>
      </c>
      <c r="D69" s="6">
        <v>44800</v>
      </c>
      <c r="E69" s="7">
        <v>4</v>
      </c>
      <c r="F69" s="7">
        <v>0.89057060464664195</v>
      </c>
      <c r="G69" s="6">
        <v>45004</v>
      </c>
      <c r="H69" s="7">
        <v>0.24766978894018499</v>
      </c>
      <c r="I69" s="5"/>
    </row>
    <row r="70" spans="1:9" ht="14.4">
      <c r="A70" s="3" t="s">
        <v>112</v>
      </c>
      <c r="B70" s="4" t="s">
        <v>8</v>
      </c>
      <c r="C70" s="5" t="s">
        <v>9</v>
      </c>
      <c r="D70" s="6">
        <v>44889</v>
      </c>
      <c r="E70" s="7">
        <v>4</v>
      </c>
      <c r="F70" s="7">
        <v>0.64606533640427699</v>
      </c>
      <c r="G70" s="6">
        <v>44977</v>
      </c>
      <c r="H70" s="7">
        <v>0.75502767909149604</v>
      </c>
      <c r="I70" s="5"/>
    </row>
    <row r="71" spans="1:9" ht="14.4">
      <c r="A71" s="3" t="s">
        <v>113</v>
      </c>
      <c r="B71" s="4" t="s">
        <v>102</v>
      </c>
      <c r="C71" s="5" t="s">
        <v>103</v>
      </c>
      <c r="D71" s="6">
        <v>44574</v>
      </c>
      <c r="E71" s="7">
        <v>5</v>
      </c>
      <c r="F71" s="7">
        <v>2.4408043245797401E-2</v>
      </c>
      <c r="G71" s="6">
        <v>45041</v>
      </c>
      <c r="H71" s="7">
        <v>0.11842008103757801</v>
      </c>
      <c r="I71" s="5"/>
    </row>
    <row r="72" spans="1:9" ht="14.4">
      <c r="A72" s="3" t="s">
        <v>114</v>
      </c>
      <c r="B72" s="4" t="s">
        <v>60</v>
      </c>
      <c r="C72" s="5" t="s">
        <v>61</v>
      </c>
      <c r="D72" s="6">
        <v>44752</v>
      </c>
      <c r="E72" s="7">
        <v>1</v>
      </c>
      <c r="F72" s="7">
        <v>0.144587962809021</v>
      </c>
      <c r="G72" s="6">
        <v>44974</v>
      </c>
      <c r="H72" s="7">
        <v>0.22337306376263399</v>
      </c>
      <c r="I72" s="5"/>
    </row>
    <row r="73" spans="1:9" ht="14.4">
      <c r="A73" s="3" t="s">
        <v>115</v>
      </c>
      <c r="B73" s="4" t="s">
        <v>45</v>
      </c>
      <c r="C73" s="5" t="s">
        <v>46</v>
      </c>
      <c r="D73" s="6">
        <v>44786</v>
      </c>
      <c r="E73" s="7">
        <v>7</v>
      </c>
      <c r="F73" s="7">
        <v>1.31744392227479E-2</v>
      </c>
      <c r="G73" s="6">
        <v>45030</v>
      </c>
      <c r="H73" s="7">
        <v>0.97185682841004495</v>
      </c>
      <c r="I73" s="5"/>
    </row>
    <row r="74" spans="1:9" ht="14.4">
      <c r="A74" s="3" t="s">
        <v>116</v>
      </c>
      <c r="B74" s="4" t="s">
        <v>20</v>
      </c>
      <c r="C74" s="5" t="s">
        <v>21</v>
      </c>
      <c r="D74" s="6">
        <v>44644</v>
      </c>
      <c r="E74" s="7">
        <v>4</v>
      </c>
      <c r="F74" s="7">
        <v>0.81530857906975795</v>
      </c>
      <c r="G74" s="6">
        <v>44954</v>
      </c>
      <c r="H74" s="7">
        <v>0.48260987316073201</v>
      </c>
      <c r="I74" s="5"/>
    </row>
    <row r="75" spans="1:9" ht="14.4">
      <c r="A75" s="3" t="s">
        <v>117</v>
      </c>
      <c r="B75" s="4" t="s">
        <v>16</v>
      </c>
      <c r="C75" s="5" t="s">
        <v>17</v>
      </c>
      <c r="D75" s="6">
        <v>44554</v>
      </c>
      <c r="E75" s="7">
        <v>6</v>
      </c>
      <c r="F75" s="7">
        <v>0.15491081045699601</v>
      </c>
      <c r="G75" s="6">
        <v>45064</v>
      </c>
      <c r="H75" s="7">
        <v>0.76802453424894601</v>
      </c>
      <c r="I75" s="5"/>
    </row>
    <row r="76" spans="1:9" ht="14.4">
      <c r="A76" s="3" t="s">
        <v>118</v>
      </c>
      <c r="B76" s="4" t="s">
        <v>57</v>
      </c>
      <c r="C76" s="5" t="s">
        <v>58</v>
      </c>
      <c r="D76" s="6">
        <v>44706</v>
      </c>
      <c r="E76" s="7">
        <v>1</v>
      </c>
      <c r="F76" s="7">
        <v>0.269555056043635</v>
      </c>
      <c r="G76" s="6">
        <v>45000</v>
      </c>
      <c r="H76" s="7">
        <v>0.122182361751799</v>
      </c>
      <c r="I76" s="5"/>
    </row>
    <row r="77" spans="1:9" ht="14.4">
      <c r="A77" s="3" t="s">
        <v>119</v>
      </c>
      <c r="B77" s="4" t="s">
        <v>14</v>
      </c>
      <c r="C77" s="5" t="s">
        <v>9</v>
      </c>
      <c r="D77" s="6">
        <v>44794</v>
      </c>
      <c r="E77" s="7">
        <v>3</v>
      </c>
      <c r="F77" s="7">
        <v>0.71512622981990404</v>
      </c>
      <c r="G77" s="6">
        <v>45023</v>
      </c>
      <c r="H77" s="7">
        <v>2.82332058926804E-3</v>
      </c>
      <c r="I77" s="5"/>
    </row>
    <row r="78" spans="1:9" ht="14.4">
      <c r="A78" s="3" t="s">
        <v>120</v>
      </c>
      <c r="B78" s="4" t="s">
        <v>33</v>
      </c>
      <c r="C78" s="5" t="s">
        <v>34</v>
      </c>
      <c r="D78" s="6">
        <v>44423</v>
      </c>
      <c r="E78" s="7">
        <v>5</v>
      </c>
      <c r="F78" s="7">
        <v>0.517478802978105</v>
      </c>
      <c r="G78" s="6">
        <v>44991</v>
      </c>
      <c r="H78" s="7">
        <v>0.194941670945359</v>
      </c>
      <c r="I78" s="5"/>
    </row>
    <row r="79" spans="1:9" ht="14.4">
      <c r="A79" s="3" t="s">
        <v>121</v>
      </c>
      <c r="B79" s="4" t="s">
        <v>57</v>
      </c>
      <c r="C79" s="5" t="s">
        <v>58</v>
      </c>
      <c r="D79" s="6">
        <v>44270</v>
      </c>
      <c r="E79" s="7">
        <v>3</v>
      </c>
      <c r="F79" s="7">
        <v>0.98933192835650696</v>
      </c>
      <c r="G79" s="6">
        <v>44952</v>
      </c>
      <c r="H79" s="7">
        <v>0.116747383128981</v>
      </c>
      <c r="I79" s="5"/>
    </row>
    <row r="80" spans="1:9" ht="14.4">
      <c r="A80" s="3" t="s">
        <v>122</v>
      </c>
      <c r="B80" s="4" t="s">
        <v>72</v>
      </c>
      <c r="C80" s="5" t="s">
        <v>73</v>
      </c>
      <c r="D80" s="6">
        <v>44852</v>
      </c>
      <c r="E80" s="7">
        <v>5</v>
      </c>
      <c r="F80" s="7">
        <v>0.32415684712172899</v>
      </c>
      <c r="G80" s="6">
        <v>45051</v>
      </c>
      <c r="H80" s="7">
        <v>0.28398523541759901</v>
      </c>
      <c r="I80" s="5"/>
    </row>
    <row r="81" spans="1:9" ht="14.4">
      <c r="A81" s="3" t="s">
        <v>123</v>
      </c>
      <c r="B81" s="4" t="s">
        <v>8</v>
      </c>
      <c r="C81" s="5" t="s">
        <v>9</v>
      </c>
      <c r="D81" s="6">
        <v>44343</v>
      </c>
      <c r="E81" s="7">
        <v>6</v>
      </c>
      <c r="F81" s="7">
        <v>0.64559425958074801</v>
      </c>
      <c r="G81" s="6">
        <v>45057</v>
      </c>
      <c r="H81" s="7">
        <v>0.74976354481356899</v>
      </c>
      <c r="I81" s="5"/>
    </row>
    <row r="82" spans="1:9" ht="14.4">
      <c r="A82" s="3" t="s">
        <v>124</v>
      </c>
      <c r="B82" s="4" t="s">
        <v>102</v>
      </c>
      <c r="C82" s="5" t="s">
        <v>103</v>
      </c>
      <c r="D82" s="6">
        <v>44643</v>
      </c>
      <c r="E82" s="7">
        <v>10</v>
      </c>
      <c r="F82" s="7">
        <v>0.13502577444900801</v>
      </c>
      <c r="G82" s="6">
        <v>45050</v>
      </c>
      <c r="H82" s="7">
        <v>9.7289928257875094E-2</v>
      </c>
      <c r="I82" s="5"/>
    </row>
    <row r="83" spans="1:9" ht="14.4">
      <c r="A83" s="3" t="s">
        <v>125</v>
      </c>
      <c r="B83" s="4" t="s">
        <v>42</v>
      </c>
      <c r="C83" s="5" t="s">
        <v>43</v>
      </c>
      <c r="D83" s="6">
        <v>44353</v>
      </c>
      <c r="E83" s="7">
        <v>8</v>
      </c>
      <c r="F83" s="7">
        <v>0.74864767306151003</v>
      </c>
      <c r="G83" s="6">
        <v>45075</v>
      </c>
      <c r="H83" s="7">
        <v>0.91487830622236999</v>
      </c>
      <c r="I83" s="5"/>
    </row>
    <row r="84" spans="1:9" ht="14.4">
      <c r="A84" s="3" t="s">
        <v>126</v>
      </c>
      <c r="B84" s="4" t="s">
        <v>48</v>
      </c>
      <c r="C84" s="5" t="s">
        <v>49</v>
      </c>
      <c r="D84" s="6">
        <v>44703</v>
      </c>
      <c r="E84" s="7">
        <v>1</v>
      </c>
      <c r="F84" s="7">
        <v>0.105161391848884</v>
      </c>
      <c r="G84" s="6">
        <v>45054</v>
      </c>
      <c r="H84" s="7">
        <v>0.22690729464404399</v>
      </c>
      <c r="I84" s="5"/>
    </row>
    <row r="85" spans="1:9" ht="14.4">
      <c r="A85" s="3" t="s">
        <v>127</v>
      </c>
      <c r="B85" s="4" t="s">
        <v>128</v>
      </c>
      <c r="C85" s="5" t="s">
        <v>21</v>
      </c>
      <c r="D85" s="6">
        <v>44742</v>
      </c>
      <c r="E85" s="7">
        <v>6</v>
      </c>
      <c r="F85" s="7">
        <v>0.11408685507641</v>
      </c>
      <c r="G85" s="6">
        <v>44954</v>
      </c>
      <c r="H85" s="7">
        <v>0.33571676903915298</v>
      </c>
      <c r="I85" s="5"/>
    </row>
    <row r="86" spans="1:9" ht="14.4">
      <c r="A86" s="3" t="s">
        <v>129</v>
      </c>
      <c r="B86" s="4" t="s">
        <v>60</v>
      </c>
      <c r="C86" s="5" t="s">
        <v>61</v>
      </c>
      <c r="D86" s="6">
        <v>44600</v>
      </c>
      <c r="E86" s="7">
        <v>1</v>
      </c>
      <c r="F86" s="7">
        <v>0.58372843681935904</v>
      </c>
      <c r="G86" s="6">
        <v>44997</v>
      </c>
      <c r="H86" s="7">
        <v>0.38186645762982302</v>
      </c>
      <c r="I86" s="5"/>
    </row>
    <row r="87" spans="1:9" ht="14.4">
      <c r="A87" s="3" t="s">
        <v>130</v>
      </c>
      <c r="B87" s="4" t="s">
        <v>128</v>
      </c>
      <c r="C87" s="5" t="s">
        <v>21</v>
      </c>
      <c r="D87" s="6">
        <v>44721</v>
      </c>
      <c r="E87" s="7">
        <v>6</v>
      </c>
      <c r="F87" s="7">
        <v>1.6069181318315098E-2</v>
      </c>
      <c r="G87" s="6">
        <v>44928</v>
      </c>
      <c r="H87" s="7">
        <v>0.93551003990677095</v>
      </c>
      <c r="I87" s="5"/>
    </row>
    <row r="88" spans="1:9" ht="14.4">
      <c r="A88" s="3" t="s">
        <v>131</v>
      </c>
      <c r="B88" s="4" t="s">
        <v>102</v>
      </c>
      <c r="C88" s="5" t="s">
        <v>103</v>
      </c>
      <c r="D88" s="6">
        <v>44544</v>
      </c>
      <c r="E88" s="7">
        <v>7</v>
      </c>
      <c r="F88" s="7">
        <v>0.77483286137645402</v>
      </c>
      <c r="G88" s="6">
        <v>44977</v>
      </c>
      <c r="H88" s="7">
        <v>0.83972936204120796</v>
      </c>
      <c r="I88" s="5"/>
    </row>
    <row r="89" spans="1:9" ht="14.4">
      <c r="A89" s="3" t="s">
        <v>132</v>
      </c>
      <c r="B89" s="4" t="s">
        <v>33</v>
      </c>
      <c r="C89" s="5" t="s">
        <v>34</v>
      </c>
      <c r="D89" s="6">
        <v>44304</v>
      </c>
      <c r="E89" s="7">
        <v>6</v>
      </c>
      <c r="F89" s="7">
        <v>0.83415711448827101</v>
      </c>
      <c r="G89" s="6">
        <v>45032</v>
      </c>
      <c r="H89" s="7">
        <v>0.73754903864989096</v>
      </c>
      <c r="I89" s="5"/>
    </row>
    <row r="90" spans="1:9" ht="14.4">
      <c r="A90" s="3" t="s">
        <v>133</v>
      </c>
      <c r="B90" s="4" t="s">
        <v>14</v>
      </c>
      <c r="C90" s="5" t="s">
        <v>9</v>
      </c>
      <c r="D90" s="6">
        <v>44285</v>
      </c>
      <c r="E90" s="7">
        <v>7</v>
      </c>
      <c r="F90" s="7">
        <v>0.27349998025771599</v>
      </c>
      <c r="G90" s="6">
        <v>45056</v>
      </c>
      <c r="H90" s="7">
        <v>0.398707058551939</v>
      </c>
      <c r="I90" s="5"/>
    </row>
    <row r="91" spans="1:9" ht="14.4">
      <c r="A91" s="3" t="s">
        <v>134</v>
      </c>
      <c r="B91" s="4" t="s">
        <v>20</v>
      </c>
      <c r="C91" s="5" t="s">
        <v>21</v>
      </c>
      <c r="D91" s="6">
        <v>44279</v>
      </c>
      <c r="E91" s="7">
        <v>10</v>
      </c>
      <c r="F91" s="7">
        <v>0.17894362318854701</v>
      </c>
      <c r="G91" s="6">
        <v>45026</v>
      </c>
      <c r="H91" s="7">
        <v>0.27983535659688702</v>
      </c>
      <c r="I91" s="5"/>
    </row>
    <row r="92" spans="1:9" ht="14.4">
      <c r="A92" s="3" t="s">
        <v>135</v>
      </c>
      <c r="B92" s="4" t="s">
        <v>8</v>
      </c>
      <c r="C92" s="5" t="s">
        <v>9</v>
      </c>
      <c r="D92" s="6">
        <v>44206</v>
      </c>
      <c r="E92" s="7">
        <v>2</v>
      </c>
      <c r="F92" s="7">
        <v>0.90504227111458202</v>
      </c>
      <c r="G92" s="6">
        <v>44957</v>
      </c>
      <c r="H92" s="7">
        <v>0.45883084719257899</v>
      </c>
      <c r="I92" s="5"/>
    </row>
    <row r="93" spans="1:9" ht="14.4">
      <c r="A93" s="3" t="s">
        <v>136</v>
      </c>
      <c r="B93" s="4" t="s">
        <v>57</v>
      </c>
      <c r="C93" s="5" t="s">
        <v>58</v>
      </c>
      <c r="D93" s="6">
        <v>44557</v>
      </c>
      <c r="E93" s="7">
        <v>4</v>
      </c>
      <c r="F93" s="7">
        <v>3.6105377236760302E-3</v>
      </c>
      <c r="G93" s="6">
        <v>44993</v>
      </c>
      <c r="H93" s="7">
        <v>0.430410454177235</v>
      </c>
      <c r="I93" s="5"/>
    </row>
    <row r="94" spans="1:9" ht="14.4">
      <c r="A94" s="3" t="s">
        <v>137</v>
      </c>
      <c r="B94" s="4" t="s">
        <v>80</v>
      </c>
      <c r="C94" s="5" t="s">
        <v>61</v>
      </c>
      <c r="D94" s="6">
        <v>44366</v>
      </c>
      <c r="E94" s="7">
        <v>2</v>
      </c>
      <c r="F94" s="7">
        <v>0.256532208615462</v>
      </c>
      <c r="G94" s="6">
        <v>44975</v>
      </c>
      <c r="H94" s="7">
        <v>0.25683090454434099</v>
      </c>
      <c r="I94" s="5"/>
    </row>
    <row r="95" spans="1:9" ht="14.4">
      <c r="A95" s="3" t="s">
        <v>138</v>
      </c>
      <c r="B95" s="4" t="s">
        <v>102</v>
      </c>
      <c r="C95" s="5" t="s">
        <v>103</v>
      </c>
      <c r="D95" s="6">
        <v>44250</v>
      </c>
      <c r="E95" s="7">
        <v>5</v>
      </c>
      <c r="F95" s="7">
        <v>0.70021844930653598</v>
      </c>
      <c r="G95" s="6">
        <v>45008</v>
      </c>
      <c r="H95" s="7">
        <v>0.61187665279577597</v>
      </c>
      <c r="I95" s="5"/>
    </row>
    <row r="96" spans="1:9" ht="14.4">
      <c r="A96" s="3" t="s">
        <v>139</v>
      </c>
      <c r="B96" s="4" t="s">
        <v>20</v>
      </c>
      <c r="C96" s="5" t="s">
        <v>21</v>
      </c>
      <c r="D96" s="6">
        <v>44235</v>
      </c>
      <c r="E96" s="7">
        <v>2</v>
      </c>
      <c r="F96" s="7">
        <v>0.86236623667253698</v>
      </c>
      <c r="G96" s="6">
        <v>45015</v>
      </c>
      <c r="H96" s="7">
        <v>0.56413054876588398</v>
      </c>
      <c r="I96" s="5"/>
    </row>
    <row r="97" spans="1:9" ht="14.4">
      <c r="A97" s="3" t="s">
        <v>140</v>
      </c>
      <c r="B97" s="4" t="s">
        <v>128</v>
      </c>
      <c r="C97" s="5" t="s">
        <v>21</v>
      </c>
      <c r="D97" s="6">
        <v>44774</v>
      </c>
      <c r="E97" s="7">
        <v>5</v>
      </c>
      <c r="F97" s="7">
        <v>0.309379274915278</v>
      </c>
      <c r="G97" s="6">
        <v>45015</v>
      </c>
      <c r="H97" s="7">
        <v>6.4512653240185102E-3</v>
      </c>
      <c r="I97" s="5"/>
    </row>
    <row r="98" spans="1:9" ht="14.4">
      <c r="A98" s="3" t="s">
        <v>141</v>
      </c>
      <c r="B98" s="4" t="s">
        <v>102</v>
      </c>
      <c r="C98" s="5" t="s">
        <v>103</v>
      </c>
      <c r="D98" s="6">
        <v>44396</v>
      </c>
      <c r="E98" s="7">
        <v>7</v>
      </c>
      <c r="F98" s="7">
        <v>0.55211790295911001</v>
      </c>
      <c r="G98" s="6">
        <v>45011</v>
      </c>
      <c r="H98" s="7">
        <v>0.33871055216854301</v>
      </c>
      <c r="I98" s="5"/>
    </row>
    <row r="99" spans="1:9" ht="14.4">
      <c r="A99" s="3" t="s">
        <v>142</v>
      </c>
      <c r="B99" s="4" t="s">
        <v>128</v>
      </c>
      <c r="C99" s="5" t="s">
        <v>21</v>
      </c>
      <c r="D99" s="6">
        <v>44491</v>
      </c>
      <c r="E99" s="7">
        <v>4</v>
      </c>
      <c r="F99" s="7">
        <v>0.20150989296011099</v>
      </c>
      <c r="G99" s="6">
        <v>45067</v>
      </c>
      <c r="H99" s="7">
        <v>0.23936851527945999</v>
      </c>
      <c r="I99" s="5"/>
    </row>
    <row r="100" spans="1:9" ht="14.4">
      <c r="A100" s="3" t="s">
        <v>143</v>
      </c>
      <c r="B100" s="4" t="s">
        <v>14</v>
      </c>
      <c r="C100" s="5" t="s">
        <v>9</v>
      </c>
      <c r="D100" s="6">
        <v>44534</v>
      </c>
      <c r="E100" s="7">
        <v>5</v>
      </c>
      <c r="F100" s="7">
        <v>0.18484009932934201</v>
      </c>
      <c r="G100" s="6">
        <v>44952</v>
      </c>
      <c r="H100" s="7">
        <v>0.17511595791935999</v>
      </c>
      <c r="I100" s="5"/>
    </row>
    <row r="101" spans="1:9" ht="14.4">
      <c r="A101" s="3" t="s">
        <v>144</v>
      </c>
      <c r="B101" s="4" t="s">
        <v>29</v>
      </c>
      <c r="C101" s="5" t="s">
        <v>30</v>
      </c>
      <c r="D101" s="6">
        <v>44872</v>
      </c>
      <c r="E101" s="7">
        <v>6</v>
      </c>
      <c r="F101" s="7">
        <v>0.34955930087119302</v>
      </c>
      <c r="G101" s="6">
        <v>44929</v>
      </c>
      <c r="H101" s="7">
        <v>0.53327527116873796</v>
      </c>
      <c r="I101" s="5"/>
    </row>
    <row r="102" spans="1:9" ht="14.4">
      <c r="A102" s="3" t="s">
        <v>145</v>
      </c>
      <c r="B102" s="4" t="s">
        <v>102</v>
      </c>
      <c r="C102" s="5" t="s">
        <v>103</v>
      </c>
      <c r="D102" s="6">
        <v>44468</v>
      </c>
      <c r="E102" s="7">
        <v>3</v>
      </c>
      <c r="F102" s="7">
        <v>0.93189165277683395</v>
      </c>
      <c r="G102" s="6">
        <v>44962</v>
      </c>
      <c r="H102" s="7">
        <v>2.43785689040747E-2</v>
      </c>
      <c r="I102" s="5"/>
    </row>
    <row r="103" spans="1:9" ht="14.4">
      <c r="A103" s="3" t="s">
        <v>146</v>
      </c>
      <c r="B103" s="4" t="s">
        <v>72</v>
      </c>
      <c r="C103" s="5" t="s">
        <v>73</v>
      </c>
      <c r="D103" s="6">
        <v>44921</v>
      </c>
      <c r="E103" s="7">
        <v>10</v>
      </c>
      <c r="F103" s="7">
        <v>0.68735083469695002</v>
      </c>
      <c r="G103" s="6">
        <v>44990</v>
      </c>
      <c r="H103" s="7">
        <v>0.41787841201432302</v>
      </c>
      <c r="I103" s="5"/>
    </row>
    <row r="104" spans="1:9" ht="14.4">
      <c r="A104" s="3" t="s">
        <v>147</v>
      </c>
      <c r="B104" s="4" t="s">
        <v>38</v>
      </c>
      <c r="C104" s="5" t="s">
        <v>39</v>
      </c>
      <c r="D104" s="6">
        <v>44605</v>
      </c>
      <c r="E104" s="7">
        <v>5</v>
      </c>
      <c r="F104" s="7">
        <v>0.17493546348643599</v>
      </c>
      <c r="G104" s="6">
        <v>45001</v>
      </c>
      <c r="H104" s="7">
        <v>0.83666855090333903</v>
      </c>
      <c r="I104" s="5"/>
    </row>
    <row r="105" spans="1:9" ht="14.4">
      <c r="A105" s="3" t="s">
        <v>148</v>
      </c>
      <c r="B105" s="4" t="s">
        <v>102</v>
      </c>
      <c r="C105" s="5" t="s">
        <v>103</v>
      </c>
      <c r="D105" s="6">
        <v>44659</v>
      </c>
      <c r="E105" s="7">
        <v>7</v>
      </c>
      <c r="F105" s="7">
        <v>0.75215132834364595</v>
      </c>
      <c r="G105" s="6">
        <v>45051</v>
      </c>
      <c r="H105" s="7">
        <v>2.6168363795351798E-2</v>
      </c>
      <c r="I105" s="5"/>
    </row>
    <row r="106" spans="1:9" ht="14.4">
      <c r="A106" s="3" t="s">
        <v>149</v>
      </c>
      <c r="B106" s="4" t="s">
        <v>38</v>
      </c>
      <c r="C106" s="5" t="s">
        <v>39</v>
      </c>
      <c r="D106" s="6">
        <v>44263</v>
      </c>
      <c r="E106" s="7">
        <v>1</v>
      </c>
      <c r="F106" s="7">
        <v>0.30953917056170199</v>
      </c>
      <c r="G106" s="6">
        <v>45058</v>
      </c>
      <c r="H106" s="7">
        <v>0.66043948995340296</v>
      </c>
      <c r="I106" s="5"/>
    </row>
    <row r="107" spans="1:9" ht="14.4">
      <c r="A107" s="3" t="s">
        <v>150</v>
      </c>
      <c r="B107" s="4" t="s">
        <v>60</v>
      </c>
      <c r="C107" s="5" t="s">
        <v>61</v>
      </c>
      <c r="D107" s="6">
        <v>44422</v>
      </c>
      <c r="E107" s="7">
        <v>10</v>
      </c>
      <c r="F107" s="7">
        <v>0.62147829765565299</v>
      </c>
      <c r="G107" s="6">
        <v>45045</v>
      </c>
      <c r="H107" s="7">
        <v>0.44466276095616802</v>
      </c>
      <c r="I107" s="5"/>
    </row>
    <row r="108" spans="1:9" ht="14.4">
      <c r="A108" s="3" t="s">
        <v>151</v>
      </c>
      <c r="B108" s="4" t="s">
        <v>57</v>
      </c>
      <c r="C108" s="5" t="s">
        <v>58</v>
      </c>
      <c r="D108" s="6">
        <v>44903</v>
      </c>
      <c r="E108" s="7">
        <v>7</v>
      </c>
      <c r="F108" s="7">
        <v>0.60752716500644899</v>
      </c>
      <c r="G108" s="6">
        <v>45029</v>
      </c>
      <c r="H108" s="7">
        <v>0.90286839870973001</v>
      </c>
      <c r="I108" s="5"/>
    </row>
    <row r="109" spans="1:9" ht="14.4">
      <c r="A109" s="3" t="s">
        <v>152</v>
      </c>
      <c r="B109" s="4" t="s">
        <v>45</v>
      </c>
      <c r="C109" s="5" t="s">
        <v>46</v>
      </c>
      <c r="D109" s="6">
        <v>44810</v>
      </c>
      <c r="E109" s="7">
        <v>10</v>
      </c>
      <c r="F109" s="7">
        <v>8.0126723415399101E-2</v>
      </c>
      <c r="G109" s="6">
        <v>44973</v>
      </c>
      <c r="H109" s="7">
        <v>0.51635999068168204</v>
      </c>
      <c r="I109" s="5"/>
    </row>
    <row r="110" spans="1:9" ht="14.4">
      <c r="A110" s="3" t="s">
        <v>153</v>
      </c>
      <c r="B110" s="4" t="s">
        <v>20</v>
      </c>
      <c r="C110" s="5" t="s">
        <v>21</v>
      </c>
      <c r="D110" s="6">
        <v>44716</v>
      </c>
      <c r="E110" s="7">
        <v>1</v>
      </c>
      <c r="F110" s="7">
        <v>0.165768699711766</v>
      </c>
      <c r="G110" s="6">
        <v>44958</v>
      </c>
      <c r="H110" s="7">
        <v>0.35219920122081899</v>
      </c>
      <c r="I110" s="5"/>
    </row>
    <row r="111" spans="1:9" ht="14.4">
      <c r="A111" s="3" t="s">
        <v>154</v>
      </c>
      <c r="B111" s="4" t="s">
        <v>57</v>
      </c>
      <c r="C111" s="5" t="s">
        <v>58</v>
      </c>
      <c r="D111" s="6">
        <v>44276</v>
      </c>
      <c r="E111" s="7">
        <v>7</v>
      </c>
      <c r="F111" s="7">
        <v>0.95038285910889397</v>
      </c>
      <c r="G111" s="6">
        <v>45067</v>
      </c>
      <c r="H111" s="7">
        <v>0.493774747227402</v>
      </c>
      <c r="I111" s="5"/>
    </row>
    <row r="112" spans="1:9" ht="14.4">
      <c r="A112" s="3" t="s">
        <v>155</v>
      </c>
      <c r="B112" s="4" t="s">
        <v>16</v>
      </c>
      <c r="C112" s="5" t="s">
        <v>17</v>
      </c>
      <c r="D112" s="6">
        <v>44709</v>
      </c>
      <c r="E112" s="7">
        <v>8</v>
      </c>
      <c r="F112" s="7">
        <v>0.34324624551472199</v>
      </c>
      <c r="G112" s="6">
        <v>44980</v>
      </c>
      <c r="H112" s="7">
        <v>5.5941217861464797E-2</v>
      </c>
      <c r="I112" s="5"/>
    </row>
    <row r="113" spans="1:9" ht="14.4">
      <c r="A113" s="3" t="s">
        <v>156</v>
      </c>
      <c r="B113" s="4" t="s">
        <v>57</v>
      </c>
      <c r="C113" s="5" t="s">
        <v>58</v>
      </c>
      <c r="D113" s="6">
        <v>44907</v>
      </c>
      <c r="E113" s="7">
        <v>9</v>
      </c>
      <c r="F113" s="7">
        <v>0.88394112549340798</v>
      </c>
      <c r="G113" s="6">
        <v>44949</v>
      </c>
      <c r="H113" s="7">
        <v>0.170650898099275</v>
      </c>
      <c r="I113" s="5"/>
    </row>
    <row r="114" spans="1:9" ht="14.4">
      <c r="A114" s="3" t="s">
        <v>157</v>
      </c>
      <c r="B114" s="4" t="s">
        <v>11</v>
      </c>
      <c r="C114" s="5" t="s">
        <v>12</v>
      </c>
      <c r="D114" s="6">
        <v>44578</v>
      </c>
      <c r="E114" s="7">
        <v>2</v>
      </c>
      <c r="F114" s="7">
        <v>0.19124266932346201</v>
      </c>
      <c r="G114" s="6">
        <v>44953</v>
      </c>
      <c r="H114" s="7">
        <v>0.44988838372928502</v>
      </c>
      <c r="I114" s="5"/>
    </row>
    <row r="115" spans="1:9" ht="14.4">
      <c r="A115" s="3" t="s">
        <v>158</v>
      </c>
      <c r="B115" s="4" t="s">
        <v>42</v>
      </c>
      <c r="C115" s="5" t="s">
        <v>43</v>
      </c>
      <c r="D115" s="6">
        <v>44324</v>
      </c>
      <c r="E115" s="7">
        <v>9</v>
      </c>
      <c r="F115" s="7">
        <v>0.70237024955138705</v>
      </c>
      <c r="G115" s="6">
        <v>45039</v>
      </c>
      <c r="H115" s="7">
        <v>0.23474526869976101</v>
      </c>
      <c r="I115" s="5"/>
    </row>
    <row r="116" spans="1:9" ht="14.4">
      <c r="A116" s="3" t="s">
        <v>159</v>
      </c>
      <c r="B116" s="4" t="s">
        <v>23</v>
      </c>
      <c r="C116" s="5" t="s">
        <v>24</v>
      </c>
      <c r="D116" s="6">
        <v>44464</v>
      </c>
      <c r="E116" s="7">
        <v>1</v>
      </c>
      <c r="F116" s="7">
        <v>0.47664293083306503</v>
      </c>
      <c r="G116" s="6">
        <v>44998</v>
      </c>
      <c r="H116" s="7">
        <v>0.23032087534575099</v>
      </c>
      <c r="I116" s="5"/>
    </row>
    <row r="117" spans="1:9" ht="14.4">
      <c r="A117" s="3" t="s">
        <v>160</v>
      </c>
      <c r="B117" s="4" t="s">
        <v>60</v>
      </c>
      <c r="C117" s="5" t="s">
        <v>61</v>
      </c>
      <c r="D117" s="6">
        <v>44581</v>
      </c>
      <c r="E117" s="7">
        <v>8</v>
      </c>
      <c r="F117" s="7">
        <v>0.52894618812607497</v>
      </c>
      <c r="G117" s="6">
        <v>44998</v>
      </c>
      <c r="H117" s="7">
        <v>0.14894391596640999</v>
      </c>
      <c r="I117" s="5"/>
    </row>
    <row r="118" spans="1:9" ht="14.4">
      <c r="A118" s="3" t="s">
        <v>161</v>
      </c>
      <c r="B118" s="4" t="s">
        <v>102</v>
      </c>
      <c r="C118" s="5" t="s">
        <v>103</v>
      </c>
      <c r="D118" s="6">
        <v>44595</v>
      </c>
      <c r="E118" s="7">
        <v>1</v>
      </c>
      <c r="F118" s="7">
        <v>0.90771622925444195</v>
      </c>
      <c r="G118" s="6">
        <v>44956</v>
      </c>
      <c r="H118" s="7">
        <v>0.76439006848756197</v>
      </c>
      <c r="I118" s="5"/>
    </row>
    <row r="119" spans="1:9" ht="14.4">
      <c r="A119" s="3" t="s">
        <v>162</v>
      </c>
      <c r="B119" s="4" t="s">
        <v>53</v>
      </c>
      <c r="C119" s="5" t="s">
        <v>54</v>
      </c>
      <c r="D119" s="6">
        <v>44625</v>
      </c>
      <c r="E119" s="7">
        <v>4</v>
      </c>
      <c r="F119" s="7">
        <v>0.93532778717298004</v>
      </c>
      <c r="G119" s="6">
        <v>44933</v>
      </c>
      <c r="H119" s="7">
        <v>2.9378328012187802E-2</v>
      </c>
      <c r="I119" s="5"/>
    </row>
    <row r="120" spans="1:9" ht="14.4">
      <c r="A120" s="3" t="s">
        <v>163</v>
      </c>
      <c r="B120" s="4" t="s">
        <v>8</v>
      </c>
      <c r="C120" s="5" t="s">
        <v>9</v>
      </c>
      <c r="D120" s="6">
        <v>44801</v>
      </c>
      <c r="E120" s="7">
        <v>6</v>
      </c>
      <c r="F120" s="7">
        <v>0.103932010083317</v>
      </c>
      <c r="G120" s="6">
        <v>44985</v>
      </c>
      <c r="H120" s="8">
        <v>6.0761804468123501E-5</v>
      </c>
      <c r="I120" s="5"/>
    </row>
    <row r="121" spans="1:9" ht="14.4">
      <c r="A121" s="3" t="s">
        <v>164</v>
      </c>
      <c r="B121" s="4" t="s">
        <v>14</v>
      </c>
      <c r="C121" s="5" t="s">
        <v>9</v>
      </c>
      <c r="D121" s="6">
        <v>44589</v>
      </c>
      <c r="E121" s="7">
        <v>3</v>
      </c>
      <c r="F121" s="7">
        <v>0.33696098865178298</v>
      </c>
      <c r="G121" s="6">
        <v>45034</v>
      </c>
      <c r="H121" s="7">
        <v>0.68587611661549097</v>
      </c>
      <c r="I121" s="5"/>
    </row>
    <row r="122" spans="1:9" ht="14.4">
      <c r="A122" s="3" t="s">
        <v>165</v>
      </c>
      <c r="B122" s="4" t="s">
        <v>45</v>
      </c>
      <c r="C122" s="5" t="s">
        <v>46</v>
      </c>
      <c r="D122" s="6">
        <v>44733</v>
      </c>
      <c r="E122" s="7">
        <v>9</v>
      </c>
      <c r="F122" s="7">
        <v>0.32825674154548301</v>
      </c>
      <c r="G122" s="6">
        <v>44981</v>
      </c>
      <c r="H122" s="7">
        <v>0.48045519677837101</v>
      </c>
      <c r="I122" s="5"/>
    </row>
    <row r="123" spans="1:9" ht="14.4">
      <c r="A123" s="3" t="s">
        <v>166</v>
      </c>
      <c r="B123" s="4" t="s">
        <v>16</v>
      </c>
      <c r="C123" s="5" t="s">
        <v>17</v>
      </c>
      <c r="D123" s="6">
        <v>44879</v>
      </c>
      <c r="E123" s="7">
        <v>10</v>
      </c>
      <c r="F123" s="7">
        <v>0.47307005712237998</v>
      </c>
      <c r="G123" s="6">
        <v>44937</v>
      </c>
      <c r="H123" s="7">
        <v>0.10169187940690801</v>
      </c>
      <c r="I123" s="5"/>
    </row>
    <row r="124" spans="1:9" ht="14.4">
      <c r="A124" s="3" t="s">
        <v>167</v>
      </c>
      <c r="B124" s="4" t="s">
        <v>33</v>
      </c>
      <c r="C124" s="5" t="s">
        <v>34</v>
      </c>
      <c r="D124" s="6">
        <v>44371</v>
      </c>
      <c r="E124" s="7">
        <v>9</v>
      </c>
      <c r="F124" s="7">
        <v>0.71248835178386805</v>
      </c>
      <c r="G124" s="6">
        <v>44975</v>
      </c>
      <c r="H124" s="7">
        <v>0.42914106932160101</v>
      </c>
      <c r="I124" s="5"/>
    </row>
    <row r="125" spans="1:9" ht="14.4">
      <c r="A125" s="3" t="s">
        <v>168</v>
      </c>
      <c r="B125" s="4" t="s">
        <v>26</v>
      </c>
      <c r="C125" s="5" t="s">
        <v>27</v>
      </c>
      <c r="D125" s="6">
        <v>44792</v>
      </c>
      <c r="E125" s="7">
        <v>1</v>
      </c>
      <c r="F125" s="7">
        <v>0.87147093954098998</v>
      </c>
      <c r="G125" s="6">
        <v>44967</v>
      </c>
      <c r="H125" s="7">
        <v>0.35443622359295701</v>
      </c>
      <c r="I125" s="5"/>
    </row>
    <row r="126" spans="1:9" ht="14.4">
      <c r="A126" s="3" t="s">
        <v>169</v>
      </c>
      <c r="B126" s="4" t="s">
        <v>11</v>
      </c>
      <c r="C126" s="5" t="s">
        <v>12</v>
      </c>
      <c r="D126" s="6">
        <v>44272</v>
      </c>
      <c r="E126" s="7">
        <v>6</v>
      </c>
      <c r="F126" s="7">
        <v>5.4464754581670202E-2</v>
      </c>
      <c r="G126" s="6">
        <v>45013</v>
      </c>
      <c r="H126" s="7">
        <v>0.49434155447053002</v>
      </c>
      <c r="I126" s="5"/>
    </row>
    <row r="127" spans="1:9" ht="14.4">
      <c r="A127" s="3" t="s">
        <v>170</v>
      </c>
      <c r="B127" s="4" t="s">
        <v>102</v>
      </c>
      <c r="C127" s="5" t="s">
        <v>103</v>
      </c>
      <c r="D127" s="6">
        <v>44886</v>
      </c>
      <c r="E127" s="7">
        <v>8</v>
      </c>
      <c r="F127" s="7">
        <v>0.46539821567982897</v>
      </c>
      <c r="G127" s="6">
        <v>45038</v>
      </c>
      <c r="H127" s="7">
        <v>0.39766402949830199</v>
      </c>
      <c r="I127" s="5"/>
    </row>
    <row r="128" spans="1:9" ht="14.4">
      <c r="A128" s="3" t="s">
        <v>171</v>
      </c>
      <c r="B128" s="4" t="s">
        <v>57</v>
      </c>
      <c r="C128" s="5" t="s">
        <v>58</v>
      </c>
      <c r="D128" s="6">
        <v>44380</v>
      </c>
      <c r="E128" s="7">
        <v>2</v>
      </c>
      <c r="F128" s="7">
        <v>0.41769016811982401</v>
      </c>
      <c r="G128" s="6">
        <v>44990</v>
      </c>
      <c r="H128" s="7">
        <v>0.67060305745283799</v>
      </c>
      <c r="I128" s="5"/>
    </row>
    <row r="129" spans="1:9" ht="14.4">
      <c r="A129" s="3" t="s">
        <v>172</v>
      </c>
      <c r="B129" s="4" t="s">
        <v>45</v>
      </c>
      <c r="C129" s="5" t="s">
        <v>46</v>
      </c>
      <c r="D129" s="6">
        <v>44661</v>
      </c>
      <c r="E129" s="7">
        <v>5</v>
      </c>
      <c r="F129" s="7">
        <v>0.90898321519765801</v>
      </c>
      <c r="G129" s="6">
        <v>45067</v>
      </c>
      <c r="H129" s="7">
        <v>0.71076510162728801</v>
      </c>
      <c r="I129" s="5"/>
    </row>
    <row r="130" spans="1:9" ht="14.4">
      <c r="A130" s="3" t="s">
        <v>173</v>
      </c>
      <c r="B130" s="4" t="s">
        <v>102</v>
      </c>
      <c r="C130" s="5" t="s">
        <v>103</v>
      </c>
      <c r="D130" s="6">
        <v>44297</v>
      </c>
      <c r="E130" s="7">
        <v>2</v>
      </c>
      <c r="F130" s="7">
        <v>2.2277472344418001E-2</v>
      </c>
      <c r="G130" s="6">
        <v>45053</v>
      </c>
      <c r="H130" s="7">
        <v>0.31572522679826798</v>
      </c>
      <c r="I130" s="5"/>
    </row>
    <row r="131" spans="1:9" ht="14.4">
      <c r="A131" s="3" t="s">
        <v>174</v>
      </c>
      <c r="B131" s="4" t="s">
        <v>14</v>
      </c>
      <c r="C131" s="5" t="s">
        <v>9</v>
      </c>
      <c r="D131" s="6">
        <v>44223</v>
      </c>
      <c r="E131" s="7">
        <v>10</v>
      </c>
      <c r="F131" s="7">
        <v>4.84656763549157E-2</v>
      </c>
      <c r="G131" s="6">
        <v>45041</v>
      </c>
      <c r="H131" s="7">
        <v>0.76568330987062005</v>
      </c>
      <c r="I131" s="5"/>
    </row>
    <row r="132" spans="1:9" ht="14.4">
      <c r="A132" s="3" t="s">
        <v>175</v>
      </c>
      <c r="B132" s="4" t="s">
        <v>72</v>
      </c>
      <c r="C132" s="5" t="s">
        <v>73</v>
      </c>
      <c r="D132" s="6">
        <v>44616</v>
      </c>
      <c r="E132" s="7">
        <v>10</v>
      </c>
      <c r="F132" s="7">
        <v>0.29076178482231801</v>
      </c>
      <c r="G132" s="6">
        <v>44945</v>
      </c>
      <c r="H132" s="7">
        <v>0.33143123502147698</v>
      </c>
      <c r="I132" s="5"/>
    </row>
    <row r="133" spans="1:9" ht="14.4">
      <c r="A133" s="3" t="s">
        <v>176</v>
      </c>
      <c r="B133" s="4" t="s">
        <v>80</v>
      </c>
      <c r="C133" s="5" t="s">
        <v>61</v>
      </c>
      <c r="D133" s="6">
        <v>44398</v>
      </c>
      <c r="E133" s="7">
        <v>6</v>
      </c>
      <c r="F133" s="7">
        <v>0.74483031602755301</v>
      </c>
      <c r="G133" s="6">
        <v>45067</v>
      </c>
      <c r="H133" s="7">
        <v>0.45618689536000101</v>
      </c>
      <c r="I133" s="5"/>
    </row>
    <row r="134" spans="1:9" ht="14.4">
      <c r="A134" s="3" t="s">
        <v>177</v>
      </c>
      <c r="B134" s="4" t="s">
        <v>29</v>
      </c>
      <c r="C134" s="5" t="s">
        <v>30</v>
      </c>
      <c r="D134" s="6">
        <v>44244</v>
      </c>
      <c r="E134" s="7">
        <v>2</v>
      </c>
      <c r="F134" s="7">
        <v>0.55145811024395297</v>
      </c>
      <c r="G134" s="6">
        <v>44938</v>
      </c>
      <c r="H134" s="7">
        <v>0.43942741221319298</v>
      </c>
      <c r="I134" s="5"/>
    </row>
    <row r="135" spans="1:9" ht="14.4">
      <c r="A135" s="3" t="s">
        <v>178</v>
      </c>
      <c r="B135" s="4" t="s">
        <v>33</v>
      </c>
      <c r="C135" s="5" t="s">
        <v>34</v>
      </c>
      <c r="D135" s="6">
        <v>44715</v>
      </c>
      <c r="E135" s="7">
        <v>2</v>
      </c>
      <c r="F135" s="7">
        <v>0.75204781971908696</v>
      </c>
      <c r="G135" s="6">
        <v>45016</v>
      </c>
      <c r="H135" s="7">
        <v>0.46296822834011098</v>
      </c>
      <c r="I135" s="5"/>
    </row>
    <row r="136" spans="1:9" ht="14.4">
      <c r="A136" s="3" t="s">
        <v>179</v>
      </c>
      <c r="B136" s="4" t="s">
        <v>60</v>
      </c>
      <c r="C136" s="5" t="s">
        <v>61</v>
      </c>
      <c r="D136" s="6">
        <v>44225</v>
      </c>
      <c r="E136" s="7">
        <v>7</v>
      </c>
      <c r="F136" s="7">
        <v>0.47691846634392299</v>
      </c>
      <c r="G136" s="6">
        <v>44981</v>
      </c>
      <c r="H136" s="7">
        <v>0.46204966570717498</v>
      </c>
      <c r="I136" s="5"/>
    </row>
    <row r="137" spans="1:9" ht="14.4">
      <c r="A137" s="3" t="s">
        <v>180</v>
      </c>
      <c r="B137" s="4" t="s">
        <v>128</v>
      </c>
      <c r="C137" s="5" t="s">
        <v>21</v>
      </c>
      <c r="D137" s="6">
        <v>44442</v>
      </c>
      <c r="E137" s="7">
        <v>9</v>
      </c>
      <c r="F137" s="7">
        <v>0.351563700735118</v>
      </c>
      <c r="G137" s="6">
        <v>45023</v>
      </c>
      <c r="H137" s="7">
        <v>0.95442216883254405</v>
      </c>
      <c r="I137" s="5"/>
    </row>
    <row r="138" spans="1:9" ht="14.4">
      <c r="A138" s="3" t="s">
        <v>181</v>
      </c>
      <c r="B138" s="4" t="s">
        <v>33</v>
      </c>
      <c r="C138" s="5" t="s">
        <v>34</v>
      </c>
      <c r="D138" s="6">
        <v>44878</v>
      </c>
      <c r="E138" s="7">
        <v>3</v>
      </c>
      <c r="F138" s="7">
        <v>0.708252824575899</v>
      </c>
      <c r="G138" s="6">
        <v>45047</v>
      </c>
      <c r="H138" s="7">
        <v>0.25743349659995701</v>
      </c>
      <c r="I138" s="5"/>
    </row>
    <row r="139" spans="1:9" ht="14.4">
      <c r="A139" s="3" t="s">
        <v>182</v>
      </c>
      <c r="B139" s="4" t="s">
        <v>53</v>
      </c>
      <c r="C139" s="5" t="s">
        <v>54</v>
      </c>
      <c r="D139" s="6">
        <v>44535</v>
      </c>
      <c r="E139" s="7">
        <v>6</v>
      </c>
      <c r="F139" s="7">
        <v>8.1168066351901699E-2</v>
      </c>
      <c r="G139" s="6">
        <v>45004</v>
      </c>
      <c r="H139" s="7">
        <v>0.51544985308443603</v>
      </c>
      <c r="I139" s="5"/>
    </row>
    <row r="140" spans="1:9" ht="14.4">
      <c r="A140" s="3" t="s">
        <v>183</v>
      </c>
      <c r="B140" s="4" t="s">
        <v>72</v>
      </c>
      <c r="C140" s="5" t="s">
        <v>73</v>
      </c>
      <c r="D140" s="6">
        <v>44815</v>
      </c>
      <c r="E140" s="7">
        <v>3</v>
      </c>
      <c r="F140" s="7">
        <v>0.44727279397540398</v>
      </c>
      <c r="G140" s="6">
        <v>44961</v>
      </c>
      <c r="H140" s="7">
        <v>0.72124646028638995</v>
      </c>
      <c r="I140" s="5"/>
    </row>
    <row r="141" spans="1:9" ht="14.4">
      <c r="A141" s="3" t="s">
        <v>184</v>
      </c>
      <c r="B141" s="4" t="s">
        <v>29</v>
      </c>
      <c r="C141" s="5" t="s">
        <v>30</v>
      </c>
      <c r="D141" s="6">
        <v>44690</v>
      </c>
      <c r="E141" s="7">
        <v>5</v>
      </c>
      <c r="F141" s="7">
        <v>0.55996144918041602</v>
      </c>
      <c r="G141" s="6">
        <v>44982</v>
      </c>
      <c r="H141" s="7">
        <v>4.0845294204603297E-3</v>
      </c>
      <c r="I141" s="5"/>
    </row>
    <row r="142" spans="1:9" ht="14.4">
      <c r="A142" s="3" t="s">
        <v>185</v>
      </c>
      <c r="B142" s="4" t="s">
        <v>128</v>
      </c>
      <c r="C142" s="5" t="s">
        <v>21</v>
      </c>
      <c r="D142" s="6">
        <v>44521</v>
      </c>
      <c r="E142" s="7">
        <v>4</v>
      </c>
      <c r="F142" s="7">
        <v>0.56230632063577901</v>
      </c>
      <c r="G142" s="6">
        <v>45060</v>
      </c>
      <c r="H142" s="7">
        <v>0.68743114384612203</v>
      </c>
      <c r="I142" s="5"/>
    </row>
    <row r="143" spans="1:9" ht="14.4">
      <c r="A143" s="3" t="s">
        <v>186</v>
      </c>
      <c r="B143" s="4" t="s">
        <v>29</v>
      </c>
      <c r="C143" s="5" t="s">
        <v>30</v>
      </c>
      <c r="D143" s="6">
        <v>44769</v>
      </c>
      <c r="E143" s="7">
        <v>5</v>
      </c>
      <c r="F143" s="7">
        <v>0.72618042932337601</v>
      </c>
      <c r="G143" s="6">
        <v>45013</v>
      </c>
      <c r="H143" s="7">
        <v>0.31138195774945998</v>
      </c>
      <c r="I143" s="5"/>
    </row>
    <row r="144" spans="1:9" ht="14.4">
      <c r="A144" s="3" t="s">
        <v>187</v>
      </c>
      <c r="B144" s="4" t="s">
        <v>70</v>
      </c>
      <c r="C144" s="5" t="s">
        <v>49</v>
      </c>
      <c r="D144" s="6">
        <v>44206</v>
      </c>
      <c r="E144" s="7">
        <v>3</v>
      </c>
      <c r="F144" s="7">
        <v>0.113699112632604</v>
      </c>
      <c r="G144" s="6">
        <v>45012</v>
      </c>
      <c r="H144" s="7">
        <v>3.0869795040312301E-2</v>
      </c>
      <c r="I144" s="5"/>
    </row>
    <row r="145" spans="1:9" ht="14.4">
      <c r="A145" s="3" t="s">
        <v>188</v>
      </c>
      <c r="B145" s="4" t="s">
        <v>128</v>
      </c>
      <c r="C145" s="5" t="s">
        <v>21</v>
      </c>
      <c r="D145" s="6">
        <v>44822</v>
      </c>
      <c r="E145" s="7">
        <v>1</v>
      </c>
      <c r="F145" s="7">
        <v>8.6409222229514596E-2</v>
      </c>
      <c r="G145" s="6">
        <v>44945</v>
      </c>
      <c r="H145" s="7">
        <v>0.720395287309052</v>
      </c>
      <c r="I145" s="5"/>
    </row>
    <row r="146" spans="1:9" ht="14.4">
      <c r="A146" s="3" t="s">
        <v>189</v>
      </c>
      <c r="B146" s="4" t="s">
        <v>70</v>
      </c>
      <c r="C146" s="5" t="s">
        <v>49</v>
      </c>
      <c r="D146" s="6">
        <v>44484</v>
      </c>
      <c r="E146" s="7">
        <v>4</v>
      </c>
      <c r="F146" s="7">
        <v>0.573839853564304</v>
      </c>
      <c r="G146" s="6">
        <v>45050</v>
      </c>
      <c r="H146" s="7">
        <v>0.74143260510805697</v>
      </c>
      <c r="I146" s="5"/>
    </row>
    <row r="147" spans="1:9" ht="14.4">
      <c r="A147" s="3" t="s">
        <v>190</v>
      </c>
      <c r="B147" s="4" t="s">
        <v>26</v>
      </c>
      <c r="C147" s="5" t="s">
        <v>27</v>
      </c>
      <c r="D147" s="6">
        <v>44734</v>
      </c>
      <c r="E147" s="7">
        <v>10</v>
      </c>
      <c r="F147" s="7">
        <v>5.8312359538940997E-2</v>
      </c>
      <c r="G147" s="6">
        <v>45041</v>
      </c>
      <c r="H147" s="7">
        <v>0.50418526458823998</v>
      </c>
      <c r="I147" s="5"/>
    </row>
    <row r="148" spans="1:9" ht="14.4">
      <c r="A148" s="3" t="s">
        <v>191</v>
      </c>
      <c r="B148" s="4" t="s">
        <v>53</v>
      </c>
      <c r="C148" s="5" t="s">
        <v>54</v>
      </c>
      <c r="D148" s="6">
        <v>44480</v>
      </c>
      <c r="E148" s="7">
        <v>7</v>
      </c>
      <c r="F148" s="7">
        <v>0.717702757066082</v>
      </c>
      <c r="G148" s="6">
        <v>44936</v>
      </c>
      <c r="H148" s="7">
        <v>0.1182538345041</v>
      </c>
      <c r="I148" s="5"/>
    </row>
    <row r="149" spans="1:9" ht="14.4">
      <c r="A149" s="3" t="s">
        <v>192</v>
      </c>
      <c r="B149" s="4" t="s">
        <v>23</v>
      </c>
      <c r="C149" s="5" t="s">
        <v>24</v>
      </c>
      <c r="D149" s="6">
        <v>44534</v>
      </c>
      <c r="E149" s="7">
        <v>1</v>
      </c>
      <c r="F149" s="7">
        <v>0.29181649358212502</v>
      </c>
      <c r="G149" s="6">
        <v>44944</v>
      </c>
      <c r="H149" s="7">
        <v>0.59525600260086198</v>
      </c>
      <c r="I149" s="5"/>
    </row>
    <row r="150" spans="1:9" ht="14.4">
      <c r="A150" s="3" t="s">
        <v>193</v>
      </c>
      <c r="B150" s="4" t="s">
        <v>57</v>
      </c>
      <c r="C150" s="5" t="s">
        <v>58</v>
      </c>
      <c r="D150" s="6">
        <v>44616</v>
      </c>
      <c r="E150" s="7">
        <v>7</v>
      </c>
      <c r="F150" s="7">
        <v>0.41475447056245102</v>
      </c>
      <c r="G150" s="6">
        <v>44992</v>
      </c>
      <c r="H150" s="7">
        <v>0.41302964862980401</v>
      </c>
      <c r="I150" s="5"/>
    </row>
    <row r="151" spans="1:9" ht="14.4">
      <c r="A151" s="3" t="s">
        <v>194</v>
      </c>
      <c r="B151" s="4" t="s">
        <v>11</v>
      </c>
      <c r="C151" s="5" t="s">
        <v>12</v>
      </c>
      <c r="D151" s="6">
        <v>44766</v>
      </c>
      <c r="E151" s="7">
        <v>3</v>
      </c>
      <c r="F151" s="7">
        <v>0.273622029983696</v>
      </c>
      <c r="G151" s="6">
        <v>45026</v>
      </c>
      <c r="H151" s="7">
        <v>0.28004873586635498</v>
      </c>
      <c r="I151" s="5"/>
    </row>
    <row r="152" spans="1:9" ht="14.4">
      <c r="A152" s="3" t="s">
        <v>195</v>
      </c>
      <c r="B152" s="4" t="s">
        <v>102</v>
      </c>
      <c r="C152" s="5" t="s">
        <v>103</v>
      </c>
      <c r="D152" s="6">
        <v>44857</v>
      </c>
      <c r="E152" s="7">
        <v>5</v>
      </c>
      <c r="F152" s="7">
        <v>0.36944159210677702</v>
      </c>
      <c r="G152" s="6">
        <v>44944</v>
      </c>
      <c r="H152" s="7">
        <v>0.83598479662907399</v>
      </c>
      <c r="I152" s="5"/>
    </row>
    <row r="153" spans="1:9" ht="14.4">
      <c r="A153" s="3" t="s">
        <v>196</v>
      </c>
      <c r="B153" s="4" t="s">
        <v>102</v>
      </c>
      <c r="C153" s="5" t="s">
        <v>103</v>
      </c>
      <c r="D153" s="6">
        <v>44607</v>
      </c>
      <c r="E153" s="7">
        <v>1</v>
      </c>
      <c r="F153" s="7">
        <v>0.58311714000128001</v>
      </c>
      <c r="G153" s="6">
        <v>44986</v>
      </c>
      <c r="H153" s="7">
        <v>0.132094119226041</v>
      </c>
      <c r="I153" s="5"/>
    </row>
    <row r="154" spans="1:9" ht="14.4">
      <c r="A154" s="3" t="s">
        <v>197</v>
      </c>
      <c r="B154" s="4" t="s">
        <v>33</v>
      </c>
      <c r="C154" s="5" t="s">
        <v>34</v>
      </c>
      <c r="D154" s="6">
        <v>44312</v>
      </c>
      <c r="E154" s="7">
        <v>6</v>
      </c>
      <c r="F154" s="7">
        <v>0.65300297719761102</v>
      </c>
      <c r="G154" s="6">
        <v>45013</v>
      </c>
      <c r="H154" s="7">
        <v>0.67542025364515701</v>
      </c>
      <c r="I154" s="5"/>
    </row>
    <row r="155" spans="1:9" ht="14.4">
      <c r="A155" s="3" t="s">
        <v>198</v>
      </c>
      <c r="B155" s="4" t="s">
        <v>70</v>
      </c>
      <c r="C155" s="5" t="s">
        <v>49</v>
      </c>
      <c r="D155" s="6">
        <v>44684</v>
      </c>
      <c r="E155" s="7">
        <v>8</v>
      </c>
      <c r="F155" s="7">
        <v>0.29111039384551202</v>
      </c>
      <c r="G155" s="6">
        <v>45003</v>
      </c>
      <c r="H155" s="7">
        <v>0.67736656660512595</v>
      </c>
      <c r="I155" s="5"/>
    </row>
    <row r="156" spans="1:9" ht="14.4">
      <c r="A156" s="3" t="s">
        <v>199</v>
      </c>
      <c r="B156" s="4" t="s">
        <v>70</v>
      </c>
      <c r="C156" s="5" t="s">
        <v>49</v>
      </c>
      <c r="D156" s="6">
        <v>44240</v>
      </c>
      <c r="E156" s="7">
        <v>4</v>
      </c>
      <c r="F156" s="7">
        <v>0.112536236136402</v>
      </c>
      <c r="G156" s="6">
        <v>45051</v>
      </c>
      <c r="H156" s="7">
        <v>0.73892418680528005</v>
      </c>
      <c r="I156" s="5"/>
    </row>
    <row r="157" spans="1:9" ht="14.4">
      <c r="A157" s="3" t="s">
        <v>200</v>
      </c>
      <c r="B157" s="4" t="s">
        <v>33</v>
      </c>
      <c r="C157" s="5" t="s">
        <v>34</v>
      </c>
      <c r="D157" s="6">
        <v>44579</v>
      </c>
      <c r="E157" s="7">
        <v>9</v>
      </c>
      <c r="F157" s="7">
        <v>0.15192205963339001</v>
      </c>
      <c r="G157" s="6">
        <v>44999</v>
      </c>
      <c r="H157" s="7">
        <v>0.20150857478536399</v>
      </c>
      <c r="I157" s="5"/>
    </row>
    <row r="158" spans="1:9" ht="14.4">
      <c r="A158" s="3" t="s">
        <v>201</v>
      </c>
      <c r="B158" s="4" t="s">
        <v>102</v>
      </c>
      <c r="C158" s="5" t="s">
        <v>103</v>
      </c>
      <c r="D158" s="6">
        <v>44830</v>
      </c>
      <c r="E158" s="7">
        <v>2</v>
      </c>
      <c r="F158" s="7">
        <v>0.28151547287029699</v>
      </c>
      <c r="G158" s="6">
        <v>44971</v>
      </c>
      <c r="H158" s="7">
        <v>0.112845737208008</v>
      </c>
      <c r="I158" s="5"/>
    </row>
    <row r="159" spans="1:9" ht="14.4">
      <c r="A159" s="3" t="s">
        <v>202</v>
      </c>
      <c r="B159" s="4" t="s">
        <v>8</v>
      </c>
      <c r="C159" s="5" t="s">
        <v>9</v>
      </c>
      <c r="D159" s="6">
        <v>44580</v>
      </c>
      <c r="E159" s="7">
        <v>2</v>
      </c>
      <c r="F159" s="7">
        <v>0.47294292208057698</v>
      </c>
      <c r="G159" s="6">
        <v>45023</v>
      </c>
      <c r="H159" s="7">
        <v>0.79212265204075905</v>
      </c>
      <c r="I159" s="5"/>
    </row>
    <row r="160" spans="1:9" ht="14.4">
      <c r="A160" s="3" t="s">
        <v>203</v>
      </c>
      <c r="B160" s="4" t="s">
        <v>8</v>
      </c>
      <c r="C160" s="5" t="s">
        <v>9</v>
      </c>
      <c r="D160" s="6">
        <v>44605</v>
      </c>
      <c r="E160" s="7">
        <v>2</v>
      </c>
      <c r="F160" s="7">
        <v>0.95827680251471803</v>
      </c>
      <c r="G160" s="6">
        <v>45009</v>
      </c>
      <c r="H160" s="7">
        <v>0.89660265479322399</v>
      </c>
      <c r="I160" s="5"/>
    </row>
    <row r="161" spans="1:9" ht="14.4">
      <c r="A161" s="3" t="s">
        <v>204</v>
      </c>
      <c r="B161" s="4" t="s">
        <v>38</v>
      </c>
      <c r="C161" s="5" t="s">
        <v>39</v>
      </c>
      <c r="D161" s="6">
        <v>44604</v>
      </c>
      <c r="E161" s="7">
        <v>2</v>
      </c>
      <c r="F161" s="7">
        <v>0.27963347908695002</v>
      </c>
      <c r="G161" s="6">
        <v>44949</v>
      </c>
      <c r="H161" s="7">
        <v>0.24854191017697499</v>
      </c>
      <c r="I161" s="5"/>
    </row>
    <row r="162" spans="1:9" ht="14.4">
      <c r="A162" s="33" t="s">
        <v>205</v>
      </c>
      <c r="B162" s="4" t="s">
        <v>60</v>
      </c>
      <c r="C162" s="5" t="s">
        <v>61</v>
      </c>
      <c r="D162" s="6">
        <v>44257</v>
      </c>
      <c r="E162" s="7">
        <v>8</v>
      </c>
      <c r="F162" s="7">
        <v>0.434644149591145</v>
      </c>
      <c r="G162" s="6">
        <v>44955</v>
      </c>
      <c r="H162" s="7">
        <v>0.625342854199327</v>
      </c>
      <c r="I162" s="5"/>
    </row>
    <row r="163" spans="1:9" ht="14.4">
      <c r="A163" s="3" t="s">
        <v>206</v>
      </c>
      <c r="B163" s="4" t="s">
        <v>48</v>
      </c>
      <c r="C163" s="5" t="s">
        <v>49</v>
      </c>
      <c r="D163" s="6">
        <v>44745</v>
      </c>
      <c r="E163" s="7">
        <v>5</v>
      </c>
      <c r="F163" s="7">
        <v>0.74838580953710099</v>
      </c>
      <c r="G163" s="6">
        <v>44980</v>
      </c>
      <c r="H163" s="7">
        <v>0.56239389347784197</v>
      </c>
      <c r="I163" s="5"/>
    </row>
    <row r="164" spans="1:9" ht="14.4">
      <c r="A164" s="3" t="s">
        <v>207</v>
      </c>
      <c r="B164" s="4" t="s">
        <v>29</v>
      </c>
      <c r="C164" s="5" t="s">
        <v>30</v>
      </c>
      <c r="D164" s="6">
        <v>44916</v>
      </c>
      <c r="E164" s="7">
        <v>6</v>
      </c>
      <c r="F164" s="7">
        <v>0.48045901029779903</v>
      </c>
      <c r="G164" s="6">
        <v>45064</v>
      </c>
      <c r="H164" s="7">
        <v>0.433788778732414</v>
      </c>
      <c r="I164" s="5"/>
    </row>
    <row r="165" spans="1:9" ht="14.4">
      <c r="A165" s="3" t="s">
        <v>208</v>
      </c>
      <c r="B165" s="4" t="s">
        <v>57</v>
      </c>
      <c r="C165" s="5" t="s">
        <v>58</v>
      </c>
      <c r="D165" s="6">
        <v>44354</v>
      </c>
      <c r="E165" s="7">
        <v>7</v>
      </c>
      <c r="F165" s="7">
        <v>0.98744929724646802</v>
      </c>
      <c r="G165" s="6">
        <v>45049</v>
      </c>
      <c r="H165" s="7">
        <v>0.21163360381443899</v>
      </c>
      <c r="I165" s="5"/>
    </row>
    <row r="166" spans="1:9" ht="14.4">
      <c r="A166" s="3" t="s">
        <v>209</v>
      </c>
      <c r="B166" s="4" t="s">
        <v>8</v>
      </c>
      <c r="C166" s="5" t="s">
        <v>9</v>
      </c>
      <c r="D166" s="6">
        <v>44711</v>
      </c>
      <c r="E166" s="7">
        <v>3</v>
      </c>
      <c r="F166" s="7">
        <v>5.2479096578398297E-2</v>
      </c>
      <c r="G166" s="6">
        <v>45069</v>
      </c>
      <c r="H166" s="7">
        <v>5.8390055671951401E-2</v>
      </c>
      <c r="I166" s="5"/>
    </row>
    <row r="167" spans="1:9" ht="14.4">
      <c r="A167" s="3" t="s">
        <v>210</v>
      </c>
      <c r="B167" s="4" t="s">
        <v>48</v>
      </c>
      <c r="C167" s="5" t="s">
        <v>49</v>
      </c>
      <c r="D167" s="6">
        <v>44801</v>
      </c>
      <c r="E167" s="7">
        <v>4</v>
      </c>
      <c r="F167" s="7">
        <v>6.3638338964366797E-2</v>
      </c>
      <c r="G167" s="6">
        <v>45014</v>
      </c>
      <c r="H167" s="7">
        <v>0.82222519151117301</v>
      </c>
      <c r="I167" s="5"/>
    </row>
    <row r="168" spans="1:9" ht="14.4">
      <c r="A168" s="3" t="s">
        <v>211</v>
      </c>
      <c r="B168" s="4" t="s">
        <v>20</v>
      </c>
      <c r="C168" s="5" t="s">
        <v>21</v>
      </c>
      <c r="D168" s="6">
        <v>44515</v>
      </c>
      <c r="E168" s="7">
        <v>3</v>
      </c>
      <c r="F168" s="7">
        <v>7.0327700844507193E-2</v>
      </c>
      <c r="G168" s="6">
        <v>44974</v>
      </c>
      <c r="H168" s="7">
        <v>9.4112460113233404E-2</v>
      </c>
      <c r="I168" s="5"/>
    </row>
    <row r="169" spans="1:9" ht="14.4">
      <c r="A169" s="3" t="s">
        <v>212</v>
      </c>
      <c r="B169" s="4" t="s">
        <v>80</v>
      </c>
      <c r="C169" s="5" t="s">
        <v>61</v>
      </c>
      <c r="D169" s="6">
        <v>44897</v>
      </c>
      <c r="E169" s="7">
        <v>3</v>
      </c>
      <c r="F169" s="7">
        <v>0.95057620706778501</v>
      </c>
      <c r="G169" s="6">
        <v>45040</v>
      </c>
      <c r="H169" s="7">
        <v>0.96163422719710601</v>
      </c>
      <c r="I169" s="5"/>
    </row>
    <row r="170" spans="1:9" ht="14.4">
      <c r="A170" s="3" t="s">
        <v>213</v>
      </c>
      <c r="B170" s="4" t="s">
        <v>102</v>
      </c>
      <c r="C170" s="5" t="s">
        <v>103</v>
      </c>
      <c r="D170" s="6">
        <v>44903</v>
      </c>
      <c r="E170" s="7">
        <v>1</v>
      </c>
      <c r="F170" s="7">
        <v>0.48177369539871401</v>
      </c>
      <c r="G170" s="6">
        <v>45046</v>
      </c>
      <c r="H170" s="7">
        <v>0.92834498334210402</v>
      </c>
      <c r="I170" s="5"/>
    </row>
    <row r="171" spans="1:9" ht="14.4">
      <c r="A171" s="3" t="s">
        <v>214</v>
      </c>
      <c r="B171" s="4" t="s">
        <v>53</v>
      </c>
      <c r="C171" s="5" t="s">
        <v>54</v>
      </c>
      <c r="D171" s="6">
        <v>44204</v>
      </c>
      <c r="E171" s="7">
        <v>2</v>
      </c>
      <c r="F171" s="7">
        <v>0.43098053100217298</v>
      </c>
      <c r="G171" s="6">
        <v>44948</v>
      </c>
      <c r="H171" s="7">
        <v>0.43731221847381901</v>
      </c>
      <c r="I171" s="5"/>
    </row>
    <row r="172" spans="1:9" ht="14.4">
      <c r="A172" s="3" t="s">
        <v>215</v>
      </c>
      <c r="B172" s="4" t="s">
        <v>23</v>
      </c>
      <c r="C172" s="5" t="s">
        <v>24</v>
      </c>
      <c r="D172" s="6">
        <v>44439</v>
      </c>
      <c r="E172" s="7">
        <v>8</v>
      </c>
      <c r="F172" s="7">
        <v>0.59735476523394404</v>
      </c>
      <c r="G172" s="6">
        <v>44982</v>
      </c>
      <c r="H172" s="7">
        <v>0.16822758298431501</v>
      </c>
      <c r="I172" s="5"/>
    </row>
    <row r="173" spans="1:9" ht="14.4">
      <c r="A173" s="3" t="s">
        <v>216</v>
      </c>
      <c r="B173" s="4" t="s">
        <v>23</v>
      </c>
      <c r="C173" s="5" t="s">
        <v>24</v>
      </c>
      <c r="D173" s="6">
        <v>44449</v>
      </c>
      <c r="E173" s="7">
        <v>6</v>
      </c>
      <c r="F173" s="7">
        <v>0.26280269378864801</v>
      </c>
      <c r="G173" s="6">
        <v>45014</v>
      </c>
      <c r="H173" s="7">
        <v>0.14823080489066301</v>
      </c>
      <c r="I173" s="5"/>
    </row>
    <row r="174" spans="1:9" ht="14.4">
      <c r="A174" s="3" t="s">
        <v>217</v>
      </c>
      <c r="B174" s="4" t="s">
        <v>48</v>
      </c>
      <c r="C174" s="5" t="s">
        <v>49</v>
      </c>
      <c r="D174" s="6">
        <v>44779</v>
      </c>
      <c r="E174" s="7">
        <v>4</v>
      </c>
      <c r="F174" s="7">
        <v>0.90284110874477896</v>
      </c>
      <c r="G174" s="6">
        <v>45008</v>
      </c>
      <c r="H174" s="7">
        <v>0.63507569454438495</v>
      </c>
      <c r="I174" s="5"/>
    </row>
    <row r="175" spans="1:9" ht="14.4">
      <c r="A175" s="3" t="s">
        <v>218</v>
      </c>
      <c r="B175" s="4" t="s">
        <v>16</v>
      </c>
      <c r="C175" s="5" t="s">
        <v>17</v>
      </c>
      <c r="D175" s="6">
        <v>44241</v>
      </c>
      <c r="E175" s="7">
        <v>6</v>
      </c>
      <c r="F175" s="7">
        <v>0.98199261995326603</v>
      </c>
      <c r="G175" s="6">
        <v>44994</v>
      </c>
      <c r="H175" s="7">
        <v>0.54481123922804697</v>
      </c>
      <c r="I175" s="5"/>
    </row>
    <row r="176" spans="1:9" ht="14.4">
      <c r="A176" s="3" t="s">
        <v>219</v>
      </c>
      <c r="B176" s="4" t="s">
        <v>42</v>
      </c>
      <c r="C176" s="5" t="s">
        <v>43</v>
      </c>
      <c r="D176" s="6">
        <v>44229</v>
      </c>
      <c r="E176" s="7">
        <v>3</v>
      </c>
      <c r="F176" s="7">
        <v>0.84716039463076198</v>
      </c>
      <c r="G176" s="6">
        <v>45067</v>
      </c>
      <c r="H176" s="7">
        <v>1.3086187744415801E-2</v>
      </c>
      <c r="I176" s="5"/>
    </row>
    <row r="177" spans="1:9" ht="14.4">
      <c r="A177" s="3" t="s">
        <v>220</v>
      </c>
      <c r="B177" s="4" t="s">
        <v>128</v>
      </c>
      <c r="C177" s="5" t="s">
        <v>21</v>
      </c>
      <c r="D177" s="6">
        <v>44836</v>
      </c>
      <c r="E177" s="7">
        <v>5</v>
      </c>
      <c r="F177" s="7">
        <v>0.30637569785375002</v>
      </c>
      <c r="G177" s="6">
        <v>45008</v>
      </c>
      <c r="H177" s="7">
        <v>1.25503463839893E-3</v>
      </c>
      <c r="I177" s="5"/>
    </row>
    <row r="178" spans="1:9" ht="14.4">
      <c r="A178" s="3" t="s">
        <v>221</v>
      </c>
      <c r="B178" s="4" t="s">
        <v>48</v>
      </c>
      <c r="C178" s="5" t="s">
        <v>49</v>
      </c>
      <c r="D178" s="6">
        <v>44211</v>
      </c>
      <c r="E178" s="7">
        <v>6</v>
      </c>
      <c r="F178" s="7">
        <v>0.76879912576772802</v>
      </c>
      <c r="G178" s="6">
        <v>45006</v>
      </c>
      <c r="H178" s="7">
        <v>0.86548533755676105</v>
      </c>
      <c r="I178" s="5"/>
    </row>
    <row r="179" spans="1:9" ht="14.4">
      <c r="A179" s="3" t="s">
        <v>222</v>
      </c>
      <c r="B179" s="4" t="s">
        <v>33</v>
      </c>
      <c r="C179" s="5" t="s">
        <v>34</v>
      </c>
      <c r="D179" s="6">
        <v>44514</v>
      </c>
      <c r="E179" s="7">
        <v>7</v>
      </c>
      <c r="F179" s="7">
        <v>0.38563992038543599</v>
      </c>
      <c r="G179" s="6">
        <v>45004</v>
      </c>
      <c r="H179" s="7">
        <v>0.508902669316179</v>
      </c>
      <c r="I179" s="5"/>
    </row>
    <row r="180" spans="1:9" ht="14.4">
      <c r="A180" s="3" t="s">
        <v>223</v>
      </c>
      <c r="B180" s="4" t="s">
        <v>80</v>
      </c>
      <c r="C180" s="5" t="s">
        <v>61</v>
      </c>
      <c r="D180" s="6">
        <v>44309</v>
      </c>
      <c r="E180" s="7">
        <v>8</v>
      </c>
      <c r="F180" s="7">
        <v>0.85335977277591302</v>
      </c>
      <c r="G180" s="6">
        <v>45021</v>
      </c>
      <c r="H180" s="7">
        <v>0.99207281995433205</v>
      </c>
      <c r="I180" s="5"/>
    </row>
    <row r="181" spans="1:9" ht="14.4">
      <c r="A181" s="3" t="s">
        <v>224</v>
      </c>
      <c r="B181" s="4" t="s">
        <v>11</v>
      </c>
      <c r="C181" s="5" t="s">
        <v>12</v>
      </c>
      <c r="D181" s="6">
        <v>44289</v>
      </c>
      <c r="E181" s="7">
        <v>5</v>
      </c>
      <c r="F181" s="7">
        <v>0.28334897654743202</v>
      </c>
      <c r="G181" s="6">
        <v>44965</v>
      </c>
      <c r="H181" s="7">
        <v>0.63454053513977304</v>
      </c>
      <c r="I181" s="5"/>
    </row>
    <row r="182" spans="1:9" ht="14.4">
      <c r="A182" s="3" t="s">
        <v>225</v>
      </c>
      <c r="B182" s="4" t="s">
        <v>80</v>
      </c>
      <c r="C182" s="5" t="s">
        <v>61</v>
      </c>
      <c r="D182" s="6">
        <v>44572</v>
      </c>
      <c r="E182" s="7">
        <v>3</v>
      </c>
      <c r="F182" s="7">
        <v>0.117748642112043</v>
      </c>
      <c r="G182" s="6">
        <v>45073</v>
      </c>
      <c r="H182" s="7">
        <v>0.67092430905617095</v>
      </c>
      <c r="I182" s="5"/>
    </row>
    <row r="183" spans="1:9" ht="14.4">
      <c r="A183" s="3" t="s">
        <v>226</v>
      </c>
      <c r="B183" s="4" t="s">
        <v>38</v>
      </c>
      <c r="C183" s="5" t="s">
        <v>39</v>
      </c>
      <c r="D183" s="6">
        <v>44790</v>
      </c>
      <c r="E183" s="7">
        <v>5</v>
      </c>
      <c r="F183" s="7">
        <v>0.76783916519082696</v>
      </c>
      <c r="G183" s="6">
        <v>45021</v>
      </c>
      <c r="H183" s="7">
        <v>0.24099871039557799</v>
      </c>
      <c r="I183" s="5"/>
    </row>
    <row r="184" spans="1:9" ht="14.4">
      <c r="A184" s="3" t="s">
        <v>227</v>
      </c>
      <c r="B184" s="4" t="s">
        <v>38</v>
      </c>
      <c r="C184" s="5" t="s">
        <v>39</v>
      </c>
      <c r="D184" s="6">
        <v>44766</v>
      </c>
      <c r="E184" s="7">
        <v>2</v>
      </c>
      <c r="F184" s="7">
        <v>0.14806713315151801</v>
      </c>
      <c r="G184" s="6">
        <v>45051</v>
      </c>
      <c r="H184" s="7">
        <v>0.312315972509696</v>
      </c>
      <c r="I184" s="5"/>
    </row>
    <row r="185" spans="1:9" ht="14.4">
      <c r="A185" s="3" t="s">
        <v>228</v>
      </c>
      <c r="B185" s="4" t="s">
        <v>38</v>
      </c>
      <c r="C185" s="5" t="s">
        <v>39</v>
      </c>
      <c r="D185" s="6">
        <v>44577</v>
      </c>
      <c r="E185" s="7">
        <v>7</v>
      </c>
      <c r="F185" s="7">
        <v>7.8885651390256904E-3</v>
      </c>
      <c r="G185" s="6">
        <v>45037</v>
      </c>
      <c r="H185" s="7">
        <v>0.42001946730883299</v>
      </c>
      <c r="I185" s="5"/>
    </row>
    <row r="186" spans="1:9" ht="14.4">
      <c r="A186" s="3" t="s">
        <v>229</v>
      </c>
      <c r="B186" s="4" t="s">
        <v>72</v>
      </c>
      <c r="C186" s="5" t="s">
        <v>73</v>
      </c>
      <c r="D186" s="6">
        <v>44416</v>
      </c>
      <c r="E186" s="7">
        <v>7</v>
      </c>
      <c r="F186" s="7">
        <v>6.5026558074850402E-2</v>
      </c>
      <c r="G186" s="6">
        <v>45005</v>
      </c>
      <c r="H186" s="7">
        <v>0.566596656084567</v>
      </c>
      <c r="I186" s="5"/>
    </row>
    <row r="187" spans="1:9" ht="14.4">
      <c r="A187" s="3" t="s">
        <v>230</v>
      </c>
      <c r="B187" s="4" t="s">
        <v>14</v>
      </c>
      <c r="C187" s="5" t="s">
        <v>9</v>
      </c>
      <c r="D187" s="6">
        <v>44883</v>
      </c>
      <c r="E187" s="7">
        <v>1</v>
      </c>
      <c r="F187" s="7">
        <v>0.30777843623572698</v>
      </c>
      <c r="G187" s="6">
        <v>44963</v>
      </c>
      <c r="H187" s="7">
        <v>0.172453184843159</v>
      </c>
      <c r="I187" s="5"/>
    </row>
    <row r="188" spans="1:9" ht="14.4">
      <c r="A188" s="3" t="s">
        <v>231</v>
      </c>
      <c r="B188" s="4" t="s">
        <v>26</v>
      </c>
      <c r="C188" s="5" t="s">
        <v>27</v>
      </c>
      <c r="D188" s="6">
        <v>44214</v>
      </c>
      <c r="E188" s="7">
        <v>5</v>
      </c>
      <c r="F188" s="7">
        <v>0.1874453216227</v>
      </c>
      <c r="G188" s="6">
        <v>44961</v>
      </c>
      <c r="H188" s="7">
        <v>0.22911064366850301</v>
      </c>
      <c r="I188" s="5"/>
    </row>
    <row r="189" spans="1:9" ht="14.4">
      <c r="A189" s="3" t="s">
        <v>232</v>
      </c>
      <c r="B189" s="4" t="s">
        <v>42</v>
      </c>
      <c r="C189" s="5" t="s">
        <v>43</v>
      </c>
      <c r="D189" s="6">
        <v>44403</v>
      </c>
      <c r="E189" s="7">
        <v>6</v>
      </c>
      <c r="F189" s="7">
        <v>0.83300140406454304</v>
      </c>
      <c r="G189" s="6">
        <v>45026</v>
      </c>
      <c r="H189" s="7">
        <v>0.70242147925557197</v>
      </c>
      <c r="I189" s="5"/>
    </row>
    <row r="190" spans="1:9" ht="14.4">
      <c r="A190" s="3" t="s">
        <v>233</v>
      </c>
      <c r="B190" s="4" t="s">
        <v>33</v>
      </c>
      <c r="C190" s="5" t="s">
        <v>34</v>
      </c>
      <c r="D190" s="6">
        <v>44694</v>
      </c>
      <c r="E190" s="7">
        <v>3</v>
      </c>
      <c r="F190" s="7">
        <v>0.27727516856333601</v>
      </c>
      <c r="G190" s="6">
        <v>45036</v>
      </c>
      <c r="H190" s="7">
        <v>0.34199564672456301</v>
      </c>
      <c r="I190" s="5"/>
    </row>
    <row r="191" spans="1:9" ht="14.4">
      <c r="A191" s="3" t="s">
        <v>234</v>
      </c>
      <c r="B191" s="4" t="s">
        <v>8</v>
      </c>
      <c r="C191" s="5" t="s">
        <v>9</v>
      </c>
      <c r="D191" s="6">
        <v>44199</v>
      </c>
      <c r="E191" s="7">
        <v>2</v>
      </c>
      <c r="F191" s="7">
        <v>0.22356266053190499</v>
      </c>
      <c r="G191" s="6">
        <v>44951</v>
      </c>
      <c r="H191" s="7">
        <v>0.43217504342818902</v>
      </c>
      <c r="I191" s="5"/>
    </row>
    <row r="192" spans="1:9" ht="14.4">
      <c r="A192" s="3" t="s">
        <v>235</v>
      </c>
      <c r="B192" s="4" t="s">
        <v>45</v>
      </c>
      <c r="C192" s="5" t="s">
        <v>46</v>
      </c>
      <c r="D192" s="6">
        <v>44606</v>
      </c>
      <c r="E192" s="7">
        <v>6</v>
      </c>
      <c r="F192" s="7">
        <v>0.64447099494037297</v>
      </c>
      <c r="G192" s="6">
        <v>44975</v>
      </c>
      <c r="H192" s="7">
        <v>0.96567027076396705</v>
      </c>
      <c r="I192" s="5"/>
    </row>
    <row r="193" spans="1:9" ht="14.4">
      <c r="A193" s="3" t="s">
        <v>236</v>
      </c>
      <c r="B193" s="4" t="s">
        <v>48</v>
      </c>
      <c r="C193" s="5" t="s">
        <v>49</v>
      </c>
      <c r="D193" s="6">
        <v>44760</v>
      </c>
      <c r="E193" s="7">
        <v>6</v>
      </c>
      <c r="F193" s="7">
        <v>0.91937449423976403</v>
      </c>
      <c r="G193" s="6">
        <v>44941</v>
      </c>
      <c r="H193" s="7">
        <v>0.80855685548065803</v>
      </c>
      <c r="I193" s="5"/>
    </row>
    <row r="194" spans="1:9" ht="14.4">
      <c r="A194" s="3" t="s">
        <v>237</v>
      </c>
      <c r="B194" s="4" t="s">
        <v>70</v>
      </c>
      <c r="C194" s="5" t="s">
        <v>49</v>
      </c>
      <c r="D194" s="6">
        <v>44391</v>
      </c>
      <c r="E194" s="7">
        <v>1</v>
      </c>
      <c r="F194" s="7">
        <v>0.26377783191771698</v>
      </c>
      <c r="G194" s="6">
        <v>44943</v>
      </c>
      <c r="H194" s="7">
        <v>0.53464391868976202</v>
      </c>
      <c r="I194" s="5"/>
    </row>
    <row r="195" spans="1:9" ht="14.4">
      <c r="A195" s="3" t="s">
        <v>238</v>
      </c>
      <c r="B195" s="4" t="s">
        <v>26</v>
      </c>
      <c r="C195" s="5" t="s">
        <v>27</v>
      </c>
      <c r="D195" s="6">
        <v>44457</v>
      </c>
      <c r="E195" s="7">
        <v>3</v>
      </c>
      <c r="F195" s="7">
        <v>0.48376018648020602</v>
      </c>
      <c r="G195" s="6">
        <v>44983</v>
      </c>
      <c r="H195" s="7">
        <v>0.28976743361438201</v>
      </c>
      <c r="I195" s="5"/>
    </row>
    <row r="196" spans="1:9" ht="14.4">
      <c r="A196" s="3" t="s">
        <v>239</v>
      </c>
      <c r="B196" s="4" t="s">
        <v>57</v>
      </c>
      <c r="C196" s="5" t="s">
        <v>58</v>
      </c>
      <c r="D196" s="6">
        <v>44409</v>
      </c>
      <c r="E196" s="7">
        <v>2</v>
      </c>
      <c r="F196" s="7">
        <v>0.56649641364178105</v>
      </c>
      <c r="G196" s="6">
        <v>44948</v>
      </c>
      <c r="H196" s="7">
        <v>0.76019400248091895</v>
      </c>
      <c r="I196" s="5"/>
    </row>
    <row r="197" spans="1:9" ht="14.4">
      <c r="A197" s="3" t="s">
        <v>240</v>
      </c>
      <c r="B197" s="4" t="s">
        <v>102</v>
      </c>
      <c r="C197" s="5" t="s">
        <v>103</v>
      </c>
      <c r="D197" s="6">
        <v>44229</v>
      </c>
      <c r="E197" s="7">
        <v>10</v>
      </c>
      <c r="F197" s="7">
        <v>0.81758392927810297</v>
      </c>
      <c r="G197" s="6">
        <v>44937</v>
      </c>
      <c r="H197" s="7">
        <v>0.16419798109251399</v>
      </c>
      <c r="I197" s="5"/>
    </row>
    <row r="198" spans="1:9" ht="14.4">
      <c r="A198" s="3" t="s">
        <v>241</v>
      </c>
      <c r="B198" s="4" t="s">
        <v>45</v>
      </c>
      <c r="C198" s="5" t="s">
        <v>46</v>
      </c>
      <c r="D198" s="6">
        <v>44412</v>
      </c>
      <c r="E198" s="7">
        <v>5</v>
      </c>
      <c r="F198" s="7">
        <v>0.24147425161639699</v>
      </c>
      <c r="G198" s="6">
        <v>45005</v>
      </c>
      <c r="H198" s="7">
        <v>0.23302367858983999</v>
      </c>
      <c r="I198" s="5"/>
    </row>
    <row r="199" spans="1:9" ht="14.4">
      <c r="A199" s="3" t="s">
        <v>242</v>
      </c>
      <c r="B199" s="4" t="s">
        <v>57</v>
      </c>
      <c r="C199" s="5" t="s">
        <v>58</v>
      </c>
      <c r="D199" s="6">
        <v>44828</v>
      </c>
      <c r="E199" s="7">
        <v>6</v>
      </c>
      <c r="F199" s="7">
        <v>0.51291771398490105</v>
      </c>
      <c r="G199" s="6">
        <v>44987</v>
      </c>
      <c r="H199" s="7">
        <v>0.755021488484095</v>
      </c>
      <c r="I199" s="5"/>
    </row>
    <row r="200" spans="1:9" ht="14.4">
      <c r="A200" s="3" t="s">
        <v>243</v>
      </c>
      <c r="B200" s="4" t="s">
        <v>72</v>
      </c>
      <c r="C200" s="5" t="s">
        <v>73</v>
      </c>
      <c r="D200" s="6">
        <v>44742</v>
      </c>
      <c r="E200" s="7">
        <v>9</v>
      </c>
      <c r="F200" s="7">
        <v>0.30094368268289601</v>
      </c>
      <c r="G200" s="6">
        <v>45037</v>
      </c>
      <c r="H200" s="7">
        <v>0.55983002083455202</v>
      </c>
      <c r="I200" s="5"/>
    </row>
    <row r="201" spans="1:9" ht="14.4">
      <c r="A201" s="3" t="s">
        <v>244</v>
      </c>
      <c r="B201" s="4" t="s">
        <v>57</v>
      </c>
      <c r="C201" s="5" t="s">
        <v>58</v>
      </c>
      <c r="D201" s="6">
        <v>44502</v>
      </c>
      <c r="E201" s="7">
        <v>8</v>
      </c>
      <c r="F201" s="7">
        <v>0.91352809441905303</v>
      </c>
      <c r="G201" s="6">
        <v>44978</v>
      </c>
      <c r="H201" s="7">
        <v>0.137985792121295</v>
      </c>
      <c r="I201" s="5"/>
    </row>
    <row r="202" spans="1:9" ht="13.8">
      <c r="A202" s="3"/>
      <c r="B202" s="4"/>
      <c r="C202" s="5"/>
      <c r="D202" s="9"/>
      <c r="E202" s="5"/>
      <c r="F202" s="5"/>
      <c r="G202" s="9"/>
      <c r="H202" s="5"/>
      <c r="I202" s="5"/>
    </row>
    <row r="203" spans="1:9" ht="14.4">
      <c r="A203" s="3"/>
      <c r="B203" s="4"/>
      <c r="C203" s="5"/>
      <c r="D203" s="10" t="s">
        <v>245</v>
      </c>
      <c r="E203" s="5"/>
      <c r="F203" s="5"/>
      <c r="G203" s="11"/>
      <c r="H203" s="5"/>
      <c r="I203" s="5"/>
    </row>
    <row r="204" spans="1:9" ht="13.8">
      <c r="A204" s="3"/>
      <c r="B204" s="4"/>
      <c r="C204" s="5"/>
      <c r="D204" s="12"/>
      <c r="E204" s="5"/>
      <c r="F204" s="5"/>
      <c r="G204" s="5"/>
      <c r="H204" s="5"/>
      <c r="I204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My trades</vt:lpstr>
      <vt:lpstr>Stock exchanges</vt:lpstr>
      <vt:lpstr>Profit insights</vt:lpstr>
      <vt:lpstr>Number of trades exchanged</vt:lpstr>
      <vt:lpstr>Dataset.My trades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Alessia</cp:lastModifiedBy>
  <cp:revision/>
  <dcterms:created xsi:type="dcterms:W3CDTF">2023-05-26T15:43:04Z</dcterms:created>
  <dcterms:modified xsi:type="dcterms:W3CDTF">2024-01-08T11:31:17Z</dcterms:modified>
  <cp:category/>
  <cp:contentStatus/>
</cp:coreProperties>
</file>