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Notes" sheetId="1" r:id="rId3"/>
    <sheet state="visible" name="England Detailed breakdown of t" sheetId="2" r:id="rId4"/>
    <sheet state="visible" name="England Trusts ranked by overal" sheetId="3" r:id="rId5"/>
    <sheet state="visible" name="England Trusts ranked by histor" sheetId="4" r:id="rId6"/>
    <sheet state="visible" name="England Amount paid per Finishe" sheetId="5" r:id="rId7"/>
    <sheet state="visible" name="Scotland National picture 2007-" sheetId="6" r:id="rId8"/>
    <sheet state="visible" name="Scotland Boards ranked by payou" sheetId="7" r:id="rId9"/>
    <sheet state="visible" name="Scotland Board payouts per epis" sheetId="8" r:id="rId10"/>
    <sheet state="visible" name="Northern Ireland ranked by payo" sheetId="9" r:id="rId11"/>
    <sheet state="visible" name="Northern Ireland breakdown of c" sheetId="10" r:id="rId12"/>
    <sheet state="visible" name="Wales Trusts' historical payout" sheetId="11" r:id="rId13"/>
    <sheet state="visible" name="Wales Trusts' overall payouts" sheetId="12" r:id="rId14"/>
    <sheet state="visible" name="Wales Detailed breakdown of dat" sheetId="13" r:id="rId15"/>
  </sheets>
  <definedNames>
    <definedName hidden="1" localSheetId="2" name="_xlnm._FilterDatabase">'England Trusts ranked by overal'!$A$1:$I$261</definedName>
  </definedNames>
  <calcPr/>
</workbook>
</file>

<file path=xl/sharedStrings.xml><?xml version="1.0" encoding="utf-8"?>
<sst xmlns="http://schemas.openxmlformats.org/spreadsheetml/2006/main" count="10042" uniqueCount="2717">
  <si>
    <t>Notes on the data</t>
  </si>
  <si>
    <t>Trusts which made minor changes to their name over the five-year period, such as gaining foundation status, have been treated as the same body.</t>
  </si>
  <si>
    <t>Trusts which went through splits, mergers or other major changes have been treated as separate bodies.</t>
  </si>
  <si>
    <t>The 'ranking' of trusts by size of historic payouts should be treated with caution, as individual cases can involve very large payouts.</t>
  </si>
  <si>
    <t>For England, payouts of less then £5,000 a year were not detailed in the original NHS Resolution data and are marked by an asterisk.</t>
  </si>
  <si>
    <t>To filter an English dataset by region, using Google Sheets, click Data &gt; Filter views &gt; [region].</t>
  </si>
  <si>
    <t>Contents</t>
  </si>
  <si>
    <t>England</t>
  </si>
  <si>
    <t>England: Trusts ranked by historic payouts 2012-17</t>
  </si>
  <si>
    <t xml:space="preserve">This shows all trusts, ranked highest to lowest in terms of how much they paid out between 2012-2017 for medical mistakes which happened before April 1995 (Existing Liabilities Scheme). </t>
  </si>
  <si>
    <t>The payouts are also broken down by the year they were paid.</t>
  </si>
  <si>
    <t>The Existing Liabilities Scheme is funded centrally by the Department of Health.</t>
  </si>
  <si>
    <t>England: Trusts ranked by overall payouts 2012-17</t>
  </si>
  <si>
    <t xml:space="preserve">This shows all trusts, ranked highest to lowest in terms of how much they paid out between 2012-2017 for all medical mistakes. </t>
  </si>
  <si>
    <t xml:space="preserve">This has been calculated by adding the payouts under the Existing Liabilities Scheme (for mistakes before April 1995) to payouts under the Clinical Negligence Scheme for Trusts (for mistakes after April 1995). </t>
  </si>
  <si>
    <t>The Clinical Negligence Scheme for Trusts is funded centrally by NHS Resolution.</t>
  </si>
  <si>
    <t>England: Detailed breakdown of trust data</t>
  </si>
  <si>
    <t>This breaks down each trust's payouts each year into damages, claimant's legal fees and defence legal fees.</t>
  </si>
  <si>
    <t>It also says whether a trust offers maternity services and, if so, what proportion of historic payouts were for maternity claims.</t>
  </si>
  <si>
    <t>England: Amount paid per Finished Consultant Episode</t>
  </si>
  <si>
    <t xml:space="preserve">This gives the amount of compensation paid per 'Finished Consultant Episode' at that trust. </t>
  </si>
  <si>
    <t>An 'episode' is a period of care for a patient under a single consultant at a single hospital.</t>
  </si>
  <si>
    <t>Some trusts have been excluded from this data, such as ambulance trusts.</t>
  </si>
  <si>
    <t>Scotland</t>
  </si>
  <si>
    <t>Scotland: National Picture 2007-17</t>
  </si>
  <si>
    <t>This gives total payouts in Scotland, per year, over the past ten years. The figure includes damages, defence legal costs and claimant legal costs</t>
  </si>
  <si>
    <t>Scotland: trusts ranked by payouts 2012-17</t>
  </si>
  <si>
    <t>Scotland: Amount paid per episode of care</t>
  </si>
  <si>
    <t>This takes account of the different sizes of trust, by giving the amount of compensation per episode of care given by that health board.</t>
  </si>
  <si>
    <t>To calculate the number of 'episodes of care' over five years, we have used a combined total of all episodes for all admission types between 2012 and 2017.</t>
  </si>
  <si>
    <t>Northern Ireland</t>
  </si>
  <si>
    <t>Northern Ireland: ranked by payouts 2014-2017</t>
  </si>
  <si>
    <t xml:space="preserve">This shows all trusts, ranked highest to lowest in terms of how much they paid out between 2014-2017 for non-historic medical mistakes. </t>
  </si>
  <si>
    <t>Please note: the red row marks the amount paid across Northern Ireland for historic mistakes (pre-1993).</t>
  </si>
  <si>
    <t>Northern Ireland: breakdown of costs 2016/17</t>
  </si>
  <si>
    <t>This breaks down trusts' negligence bills into damages, defence legal costs and claimant legal costs, for 2016/17 only.</t>
  </si>
  <si>
    <t xml:space="preserve">Wales **NOW COMPLETE**  </t>
  </si>
  <si>
    <t>Wales: Trusts' historical payouts</t>
  </si>
  <si>
    <t>This shows how much trusts paid out between 2012-2017 for medical mistakes which happened before 1997.</t>
  </si>
  <si>
    <t>Wales: Trusts, ranked by overall payouts</t>
  </si>
  <si>
    <t xml:space="preserve">This shows how much trusts paid out between 2012-2017 for all medical mistakes. </t>
  </si>
  <si>
    <t>Wales: Detailed breakdown of data by year</t>
  </si>
  <si>
    <t>This breaks down each trust's payouts each year into damages, claimant's legal fees and defence legal fees, where available.</t>
  </si>
  <si>
    <t>Payouts For Historical Medical Mistakes Made Before April 1995</t>
  </si>
  <si>
    <t>Rank</t>
  </si>
  <si>
    <t>Trust</t>
  </si>
  <si>
    <t>Region</t>
  </si>
  <si>
    <t>2012-2013</t>
  </si>
  <si>
    <t>2013-2014</t>
  </si>
  <si>
    <t>2014-2015</t>
  </si>
  <si>
    <t>2015-2016</t>
  </si>
  <si>
    <t>2016-2017</t>
  </si>
  <si>
    <t>Total 2012-17</t>
  </si>
  <si>
    <t>Bradford Teaching Hospitals NHS Foundation Trust</t>
  </si>
  <si>
    <t>£3,259,986.26</t>
  </si>
  <si>
    <t>£3,286,076.68</t>
  </si>
  <si>
    <t>£569,488.28</t>
  </si>
  <si>
    <t>£716,230.95</t>
  </si>
  <si>
    <t>£617,550.42</t>
  </si>
  <si>
    <t>£8,449,332.59</t>
  </si>
  <si>
    <t>Doncaster and Bassetlaw Hospitals NHS Foundation Trust</t>
  </si>
  <si>
    <t>£1,997,364.25</t>
  </si>
  <si>
    <t>£3,279,286.78</t>
  </si>
  <si>
    <t>£1,555,579.21</t>
  </si>
  <si>
    <t>£831,631.35</t>
  </si>
  <si>
    <t>£460,752.35</t>
  </si>
  <si>
    <t>£8,124,613.94</t>
  </si>
  <si>
    <t>University Hospitals Bristol NHS Foundation Trust</t>
  </si>
  <si>
    <t>£421,529.90</t>
  </si>
  <si>
    <t>£4,398,255.89</t>
  </si>
  <si>
    <t>£1,190,752.48</t>
  </si>
  <si>
    <t>£940,451.41</t>
  </si>
  <si>
    <t>£541,325.58</t>
  </si>
  <si>
    <t>£7,492,315.26</t>
  </si>
  <si>
    <t>North West London Hospitals NHS Trust (The)</t>
  </si>
  <si>
    <t>£4,029,194.85</t>
  </si>
  <si>
    <t>£3,211,136.65</t>
  </si>
  <si>
    <t>£7,240,331.50</t>
  </si>
  <si>
    <t>United Lincolnshire Hospitals NHS Trust</t>
  </si>
  <si>
    <t>£191,113.67</t>
  </si>
  <si>
    <t>£2,342,442.52</t>
  </si>
  <si>
    <t>£2,949,140.70</t>
  </si>
  <si>
    <t>£334,439.43</t>
  </si>
  <si>
    <t>£693,921.58</t>
  </si>
  <si>
    <t>£6,511,057.90</t>
  </si>
  <si>
    <t>Sheffield Teaching Hospitals NHS Foundation Trust</t>
  </si>
  <si>
    <t>£3,448,459.80</t>
  </si>
  <si>
    <t>£454,007.27</t>
  </si>
  <si>
    <t>£958,716.12</t>
  </si>
  <si>
    <t>£895,176.97</t>
  </si>
  <si>
    <t>£506,743.34</t>
  </si>
  <si>
    <t>£6,263,103.50</t>
  </si>
  <si>
    <t>Gloucestershire Hospitals NHS Foundation Trust</t>
  </si>
  <si>
    <t>£125,538.77</t>
  </si>
  <si>
    <t>£146,575.95</t>
  </si>
  <si>
    <t>£276,245.06</t>
  </si>
  <si>
    <t>£438,246.50</t>
  </si>
  <si>
    <t>£4,662,952.30</t>
  </si>
  <si>
    <t>£5,649,558.58</t>
  </si>
  <si>
    <t>Royal Cornwall Hospitals NHS Trust</t>
  </si>
  <si>
    <t>£774,362.92</t>
  </si>
  <si>
    <t>£437,924.95</t>
  </si>
  <si>
    <t>£407,125.06</t>
  </si>
  <si>
    <t>£1,250,314.21</t>
  </si>
  <si>
    <t>£2,463,422.44</t>
  </si>
  <si>
    <t>£5,333,149.58</t>
  </si>
  <si>
    <t>Barts Health NHS Trust</t>
  </si>
  <si>
    <t>£626,536.45</t>
  </si>
  <si>
    <t>£387,505.73</t>
  </si>
  <si>
    <t>£2,267,090.24</t>
  </si>
  <si>
    <t>£669,596.94</t>
  </si>
  <si>
    <t>£630,080.32</t>
  </si>
  <si>
    <t>£4,580,809.68</t>
  </si>
  <si>
    <t>The Leeds Teaching Hospitals NHS Trust</t>
  </si>
  <si>
    <t>£-</t>
  </si>
  <si>
    <t>£792,985.61</t>
  </si>
  <si>
    <t>£1,068,380.71</t>
  </si>
  <si>
    <t>£2,047,169.65</t>
  </si>
  <si>
    <t>£580,263.82</t>
  </si>
  <si>
    <t>£4,488,799.79</t>
  </si>
  <si>
    <t>Pennine Acute Hospitals NHS Trust (The)</t>
  </si>
  <si>
    <t>£3,411,070.88</t>
  </si>
  <si>
    <t>£175,612.08</t>
  </si>
  <si>
    <t>£228,112.93</t>
  </si>
  <si>
    <t>£255,333.56</t>
  </si>
  <si>
    <t>£307,127.64</t>
  </si>
  <si>
    <t>£4,377,257.09</t>
  </si>
  <si>
    <t>Epsom and St Helier University Hospitals NHS Trust</t>
  </si>
  <si>
    <t>£149,767.72</t>
  </si>
  <si>
    <t>£627,535.26</t>
  </si>
  <si>
    <t>£187,068.44</t>
  </si>
  <si>
    <t>£2,896,888.06</t>
  </si>
  <si>
    <t>£414,787.74</t>
  </si>
  <si>
    <t>£4,276,047.22</t>
  </si>
  <si>
    <t>Royal Berkshire NHS Foundation Trust</t>
  </si>
  <si>
    <t>£3,220,565.14</t>
  </si>
  <si>
    <t>£164,187.20</t>
  </si>
  <si>
    <t>£163,901.01</t>
  </si>
  <si>
    <t>£170,253.72</t>
  </si>
  <si>
    <t>£354,219.69</t>
  </si>
  <si>
    <t>£4,073,126.76</t>
  </si>
  <si>
    <t>Heart of England NHS Foundation Trust</t>
  </si>
  <si>
    <t>£2,059,175.75</t>
  </si>
  <si>
    <t>£291,421.95</t>
  </si>
  <si>
    <t>£293,218.41</t>
  </si>
  <si>
    <t>£291,334.01</t>
  </si>
  <si>
    <t>£304,867.74</t>
  </si>
  <si>
    <t>£3,240,017.86</t>
  </si>
  <si>
    <t>St George's University Hospitals NHS Foundation Trust (formerly St George's University Hospitals NHS Foundation Trust)</t>
  </si>
  <si>
    <t>£3,006,362.25</t>
  </si>
  <si>
    <t>£90,883.53</t>
  </si>
  <si>
    <t>£3,097,245.78</t>
  </si>
  <si>
    <t>Portsmouth Hospitals NHS Trust</t>
  </si>
  <si>
    <t>£1,758,230.01</t>
  </si>
  <si>
    <t>£240,857.46</t>
  </si>
  <si>
    <t>£261,831.16</t>
  </si>
  <si>
    <t>£346,972.45</t>
  </si>
  <si>
    <t>£278,166.22</t>
  </si>
  <si>
    <t>£2,886,057.30</t>
  </si>
  <si>
    <t>East Lancashire Hospitals NHS Trust</t>
  </si>
  <si>
    <t>£174,633.24</t>
  </si>
  <si>
    <t>£247,794.58</t>
  </si>
  <si>
    <t>£284,681.82</t>
  </si>
  <si>
    <t>£1,123,082.21</t>
  </si>
  <si>
    <t>£924,329.97</t>
  </si>
  <si>
    <t>£2,754,521.82</t>
  </si>
  <si>
    <t>Hull &amp; East Yorkshire Hospitals NHS Trust</t>
  </si>
  <si>
    <t>£171,726.84</t>
  </si>
  <si>
    <t>£306,635.66</t>
  </si>
  <si>
    <t>£811,726.11</t>
  </si>
  <si>
    <t>£482,086.17</t>
  </si>
  <si>
    <t>£840,314.94</t>
  </si>
  <si>
    <t>£2,612,489.72</t>
  </si>
  <si>
    <t>University Hospitals of Leicester NHS Trust</t>
  </si>
  <si>
    <t>£722,045.68</t>
  </si>
  <si>
    <t>£1,150,404.89</t>
  </si>
  <si>
    <t>£217,526.17</t>
  </si>
  <si>
    <t>£267,264.72</t>
  </si>
  <si>
    <t>£232,774.26</t>
  </si>
  <si>
    <t>£2,590,015.72</t>
  </si>
  <si>
    <t>Calderdale &amp; Huddersfield NHS Foundation Trust</t>
  </si>
  <si>
    <t>£354,041.13</t>
  </si>
  <si>
    <t>£378,835.20</t>
  </si>
  <si>
    <t>£911,291.61</t>
  </si>
  <si>
    <t>£488,928.67</t>
  </si>
  <si>
    <t>£434,359.92</t>
  </si>
  <si>
    <t>£2,567,456.53</t>
  </si>
  <si>
    <t>Peterborough &amp; Stamford Hospitals NHS Foundation Trust</t>
  </si>
  <si>
    <t>£6,285.08</t>
  </si>
  <si>
    <t>£24,213.50</t>
  </si>
  <si>
    <t>£315,966.70</t>
  </si>
  <si>
    <t>£20,537.20</t>
  </si>
  <si>
    <t>£2,017,241.40</t>
  </si>
  <si>
    <t>£2,384,243.88</t>
  </si>
  <si>
    <t>Yeovil District Hospital NHS Foundation Trust</t>
  </si>
  <si>
    <t>£1,630,199.04</t>
  </si>
  <si>
    <t>£146,464.23</t>
  </si>
  <si>
    <t>£195,022.16</t>
  </si>
  <si>
    <t>£198,269.34</t>
  </si>
  <si>
    <t>£205,527.76</t>
  </si>
  <si>
    <t>£2,375,482.53</t>
  </si>
  <si>
    <t>Central Manchester University Hospitals NHS Foundation Trust</t>
  </si>
  <si>
    <t>£556,162.19</t>
  </si>
  <si>
    <t>£339,459.80</t>
  </si>
  <si>
    <t>£267,842.74</t>
  </si>
  <si>
    <t>£356,629.74</t>
  </si>
  <si>
    <t>£542,817.18</t>
  </si>
  <si>
    <t>£2,062,911.65</t>
  </si>
  <si>
    <t>University Hospitals of North Midlands NHS Trust</t>
  </si>
  <si>
    <t>£279,596.68</t>
  </si>
  <si>
    <t>£356,112.82</t>
  </si>
  <si>
    <t>£1,364,195.18</t>
  </si>
  <si>
    <t>£1,999,904.68</t>
  </si>
  <si>
    <t>Mid Yorkshire Hospitals NHS Trust (The)</t>
  </si>
  <si>
    <t>£21,207.16</t>
  </si>
  <si>
    <t>£1,509,268.57</t>
  </si>
  <si>
    <t>£174,852.01</t>
  </si>
  <si>
    <t>£160,723.65</t>
  </si>
  <si>
    <t>£104,567.54</t>
  </si>
  <si>
    <t>£1,970,618.93</t>
  </si>
  <si>
    <t>East Kent Hospitals University NHS Foundation Trust</t>
  </si>
  <si>
    <t>£470,665.90</t>
  </si>
  <si>
    <t>£114,597.87</t>
  </si>
  <si>
    <t>£1,098,262.12</t>
  </si>
  <si>
    <t>£141,507.10</t>
  </si>
  <si>
    <t>£140,684.26</t>
  </si>
  <si>
    <t>£1,965,717.25</t>
  </si>
  <si>
    <t>Liverpool Women's Hospital NHS Foundation Trust</t>
  </si>
  <si>
    <t>£629,984.02</t>
  </si>
  <si>
    <t>£286,597.80</t>
  </si>
  <si>
    <t>£353,712.67</t>
  </si>
  <si>
    <t>£411,498.20</t>
  </si>
  <si>
    <t>£153,090.28</t>
  </si>
  <si>
    <t>£1,834,882.97</t>
  </si>
  <si>
    <t>Northern Lincolnshire &amp; Goole Hospitals NHS Foundation Trust</t>
  </si>
  <si>
    <t>£695,144.64</t>
  </si>
  <si>
    <t>£167,059.99</t>
  </si>
  <si>
    <t>£516,517.55</t>
  </si>
  <si>
    <t>£139,702.78</t>
  </si>
  <si>
    <t>£143,834.38</t>
  </si>
  <si>
    <t>£1,662,259.34</t>
  </si>
  <si>
    <t>Chesterfield Royal Hospital NHS Foundation Trust</t>
  </si>
  <si>
    <t>£99,396.25</t>
  </si>
  <si>
    <t>£1,067,349.01</t>
  </si>
  <si>
    <t>£178,842.74</t>
  </si>
  <si>
    <t>£156,486.56</t>
  </si>
  <si>
    <t>£108,257.79</t>
  </si>
  <si>
    <t>£1,610,332.35</t>
  </si>
  <si>
    <t>Liverpool Heart and Chest Hospital NHS Foundation Trust</t>
  </si>
  <si>
    <t>£6,214.88</t>
  </si>
  <si>
    <t>£65,581.44</t>
  </si>
  <si>
    <t>£1,280,277.98</t>
  </si>
  <si>
    <t>£254,390.60</t>
  </si>
  <si>
    <t>£1,606,464.90</t>
  </si>
  <si>
    <t>The London North West Health Care NHS Trust</t>
  </si>
  <si>
    <t>£317,268.80</t>
  </si>
  <si>
    <t>£369,567.09</t>
  </si>
  <si>
    <t>£861,505.35</t>
  </si>
  <si>
    <t>£1,548,341.24</t>
  </si>
  <si>
    <t>Luton and Dunstable (University) Hospital NHS Foundation Trust</t>
  </si>
  <si>
    <t>£577,976.48</t>
  </si>
  <si>
    <t>£28,278.09</t>
  </si>
  <si>
    <t>£493,267.29</t>
  </si>
  <si>
    <t>£14,417.20</t>
  </si>
  <si>
    <t>£381,941.80</t>
  </si>
  <si>
    <t>£1,495,880.86</t>
  </si>
  <si>
    <t>Poole Hospital NHS Foundation Trust</t>
  </si>
  <si>
    <t>£20,124.40</t>
  </si>
  <si>
    <t>£343,248.90</t>
  </si>
  <si>
    <t>£349,837.35</t>
  </si>
  <si>
    <t>£331,507.31</t>
  </si>
  <si>
    <t>£362,805.79</t>
  </si>
  <si>
    <t>£1,407,523.75</t>
  </si>
  <si>
    <t>Southend University Hospital NHS Foundation Trust</t>
  </si>
  <si>
    <t>£238,080.52</t>
  </si>
  <si>
    <t>£236,226.94</t>
  </si>
  <si>
    <t>£309,262.11</t>
  </si>
  <si>
    <t>£296,695.35</t>
  </si>
  <si>
    <t>£269,680.61</t>
  </si>
  <si>
    <t>£1,349,945.53</t>
  </si>
  <si>
    <t>Chelsea &amp; Westminster Hospital NHS Foundation Trust</t>
  </si>
  <si>
    <t>£476,235.22</t>
  </si>
  <si>
    <t>£90,441.85</t>
  </si>
  <si>
    <t>£199,225.72</t>
  </si>
  <si>
    <t>£202,542.90</t>
  </si>
  <si>
    <t>£209,957.76</t>
  </si>
  <si>
    <t>£1,178,403.45</t>
  </si>
  <si>
    <t>Bedford Hospital NHS Trust</t>
  </si>
  <si>
    <t>£156,689.50</t>
  </si>
  <si>
    <t>£226,947.56</t>
  </si>
  <si>
    <t>£216,858.67</t>
  </si>
  <si>
    <t>£251,010.01</t>
  </si>
  <si>
    <t>£275,104.85</t>
  </si>
  <si>
    <t>£1,126,610.59</t>
  </si>
  <si>
    <t>The Rotherham NHS Foundation Trust</t>
  </si>
  <si>
    <t>£205,698.12</t>
  </si>
  <si>
    <t>£206,112.80</t>
  </si>
  <si>
    <t>£225,561.19</t>
  </si>
  <si>
    <t>£268,112.89</t>
  </si>
  <si>
    <t>£207,938.63</t>
  </si>
  <si>
    <t>£1,113,423.63</t>
  </si>
  <si>
    <t>Dartford and Gravesham NHS Trust</t>
  </si>
  <si>
    <t>£240,073.34</t>
  </si>
  <si>
    <t>£226,572.89</t>
  </si>
  <si>
    <t>£228,725.28</t>
  </si>
  <si>
    <t>£232,095.43</t>
  </si>
  <si>
    <t>£1,068,842.54</t>
  </si>
  <si>
    <t>Northern Devon Healthcare NHS Trust</t>
  </si>
  <si>
    <t>£207,803.55</t>
  </si>
  <si>
    <t>£209,021.15</t>
  </si>
  <si>
    <t>£207,194.75</t>
  </si>
  <si>
    <t>£210,644.61</t>
  </si>
  <si>
    <t>£218,356.07</t>
  </si>
  <si>
    <t>£1,053,020.13</t>
  </si>
  <si>
    <t>City Hospitals Sunderland NHS Foundation Trust</t>
  </si>
  <si>
    <t>£151,474.64</t>
  </si>
  <si>
    <t>£199,729.47</t>
  </si>
  <si>
    <t>£239,784.40</t>
  </si>
  <si>
    <t>£255,634.16</t>
  </si>
  <si>
    <t>£204,152.33</t>
  </si>
  <si>
    <t>£1,050,775.00</t>
  </si>
  <si>
    <t>Salisbury NHS Foundation Trust</t>
  </si>
  <si>
    <t>£938,081.20</t>
  </si>
  <si>
    <t>£17,893.22</t>
  </si>
  <si>
    <t>£955,974.42</t>
  </si>
  <si>
    <t>Royal Free Hampstead NHS Foundation Trust</t>
  </si>
  <si>
    <t>£905,336.00</t>
  </si>
  <si>
    <t>Barking, Havering and Redbridge University Hospitals  NHS Trust</t>
  </si>
  <si>
    <t>£144,571.61</t>
  </si>
  <si>
    <t>£144,987.20</t>
  </si>
  <si>
    <t>£143,720.32</t>
  </si>
  <si>
    <t>£212,846.09</t>
  </si>
  <si>
    <t>£218,692.34</t>
  </si>
  <si>
    <t>£864,817.56</t>
  </si>
  <si>
    <t>Nottingham University Hospitals NHS Trust</t>
  </si>
  <si>
    <t>£134,305.54</t>
  </si>
  <si>
    <t>£132,259.35</t>
  </si>
  <si>
    <t>£319,804.09</t>
  </si>
  <si>
    <t>£126,279.09</t>
  </si>
  <si>
    <t>£133,309.24</t>
  </si>
  <si>
    <t>£845,957.31</t>
  </si>
  <si>
    <t>Worcestershire Acute Hospitals NHS Trust</t>
  </si>
  <si>
    <t>£162,973.40</t>
  </si>
  <si>
    <t>£164,466.45</t>
  </si>
  <si>
    <t>£163,707.58</t>
  </si>
  <si>
    <t>£166,236.87</t>
  </si>
  <si>
    <t>£171,961.78</t>
  </si>
  <si>
    <t>£829,346.08</t>
  </si>
  <si>
    <t>South Tees Hospitals NHS Foundation Trust</t>
  </si>
  <si>
    <t>£529,178.34</t>
  </si>
  <si>
    <t>£60,427.24</t>
  </si>
  <si>
    <t>£61,021.52</t>
  </si>
  <si>
    <t>£61,806.00</t>
  </si>
  <si>
    <t>£94,705.80</t>
  </si>
  <si>
    <t>£807,138.90</t>
  </si>
  <si>
    <t>Western Sussex Hospitals NHS Trust</t>
  </si>
  <si>
    <t>£141,375.60</t>
  </si>
  <si>
    <t>£180,460.01</t>
  </si>
  <si>
    <t>£179,258.94</t>
  </si>
  <si>
    <t>£183,462.67</t>
  </si>
  <si>
    <t>£188,417.06</t>
  </si>
  <si>
    <t>£806,524.85</t>
  </si>
  <si>
    <t>North Bristol NHS Trust</t>
  </si>
  <si>
    <t>£142,091.16</t>
  </si>
  <si>
    <t>£149,011.14</t>
  </si>
  <si>
    <t>£148,472.35</t>
  </si>
  <si>
    <t>£145,659.59</t>
  </si>
  <si>
    <t>£148,415.82</t>
  </si>
  <si>
    <t>£733,650.06</t>
  </si>
  <si>
    <t>Colchester Hospital University NHS Foundation Trust</t>
  </si>
  <si>
    <t>£97,419.63</t>
  </si>
  <si>
    <t>£135,676.84</t>
  </si>
  <si>
    <t>£134,622.01</t>
  </si>
  <si>
    <t>£177,372.09</t>
  </si>
  <si>
    <t>£183,865.48</t>
  </si>
  <si>
    <t>£728,956.05</t>
  </si>
  <si>
    <t>Frimley Health NHS Foundation Trust</t>
  </si>
  <si>
    <t>£272,518.30</t>
  </si>
  <si>
    <t>£151,528.18</t>
  </si>
  <si>
    <t>£287,941.08</t>
  </si>
  <si>
    <t>£711,987.56</t>
  </si>
  <si>
    <t>University Hospital of South Manchester NHS Foundation Trust</t>
  </si>
  <si>
    <t>£130,444.20</t>
  </si>
  <si>
    <t>£134,723.72</t>
  </si>
  <si>
    <t>£138,028.16</t>
  </si>
  <si>
    <t>£139,274.08</t>
  </si>
  <si>
    <t>£141,440.92</t>
  </si>
  <si>
    <t>£683,911.08</t>
  </si>
  <si>
    <t>University Hospitals of Morecambe Bay NHS Foundation Trust</t>
  </si>
  <si>
    <t>£78,965.78</t>
  </si>
  <si>
    <t>£161,899.65</t>
  </si>
  <si>
    <t>£143,104.84</t>
  </si>
  <si>
    <t>£131,111.12</t>
  </si>
  <si>
    <t>£133,787.88</t>
  </si>
  <si>
    <t>£648,869.27</t>
  </si>
  <si>
    <t>East and North Hertfordshire NHS Trust</t>
  </si>
  <si>
    <t>£109,054.00</t>
  </si>
  <si>
    <t>£109,692.98</t>
  </si>
  <si>
    <t>£108,909.50</t>
  </si>
  <si>
    <t>£144,386.84</t>
  </si>
  <si>
    <t>£170,346.31</t>
  </si>
  <si>
    <t>£642,389.63</t>
  </si>
  <si>
    <t>Wye Valley NHS Trust</t>
  </si>
  <si>
    <t>£92,817.49</t>
  </si>
  <si>
    <t>£125,360.50</t>
  </si>
  <si>
    <t>£127,846.82</t>
  </si>
  <si>
    <t>£129,189.44</t>
  </si>
  <si>
    <t>£165,029.82</t>
  </si>
  <si>
    <t>£640,244.07</t>
  </si>
  <si>
    <t>University Hospital Of North Staffordshire NHS Trust</t>
  </si>
  <si>
    <t>£361,135.27</t>
  </si>
  <si>
    <t>£257,046.47</t>
  </si>
  <si>
    <t>£618,181.74</t>
  </si>
  <si>
    <t>Walsall Healthcare NHS Trust</t>
  </si>
  <si>
    <t>£148,239.77</t>
  </si>
  <si>
    <t>£157,441.20</t>
  </si>
  <si>
    <t>£140,981.17</t>
  </si>
  <si>
    <t>£144,831.21</t>
  </si>
  <si>
    <t>£591,493.35</t>
  </si>
  <si>
    <t>Basildon and Thurrock University Hospitals NHS Foundation Trust</t>
  </si>
  <si>
    <t>£224,289.20</t>
  </si>
  <si>
    <t>£223,570.41</t>
  </si>
  <si>
    <t>£228,520.38</t>
  </si>
  <si>
    <t>-£146,245.25</t>
  </si>
  <si>
    <t>£36,227.77</t>
  </si>
  <si>
    <t>£566,362.51</t>
  </si>
  <si>
    <t>Guy's and St Thomas' NHS Foundation Trust</t>
  </si>
  <si>
    <t>£14,980.18</t>
  </si>
  <si>
    <t>£183,513.72</t>
  </si>
  <si>
    <t>£94,039.74</t>
  </si>
  <si>
    <t>£97,711.64</t>
  </si>
  <si>
    <t>£100,788.32</t>
  </si>
  <si>
    <t>£491,033.60</t>
  </si>
  <si>
    <t>Royal United Hospitals Bath NHS Foundation Trust</t>
  </si>
  <si>
    <t>£12,313.35</t>
  </si>
  <si>
    <t>£476,033.77</t>
  </si>
  <si>
    <t>£488,347.12</t>
  </si>
  <si>
    <t>Ashford &amp; St Peter's Hospitals NHS Foundation Trust</t>
  </si>
  <si>
    <t>£57,802.50</t>
  </si>
  <si>
    <t>£19,579.50</t>
  </si>
  <si>
    <t>£19,270.90</t>
  </si>
  <si>
    <t>£351,225.71</t>
  </si>
  <si>
    <t>£33,296.67</t>
  </si>
  <si>
    <t>£481,175.28</t>
  </si>
  <si>
    <t>Sandwell &amp; West Birmingham Hospitals NHS Trust</t>
  </si>
  <si>
    <t>£104,571.86</t>
  </si>
  <si>
    <t>£105,184.59</t>
  </si>
  <si>
    <t>£104,265.50</t>
  </si>
  <si>
    <t>£161,062.11</t>
  </si>
  <si>
    <t>£475,084.06</t>
  </si>
  <si>
    <t>Barnsley Hospital NHS Foundation Trust</t>
  </si>
  <si>
    <t>£92,872.20</t>
  </si>
  <si>
    <t>£93,416.37</t>
  </si>
  <si>
    <t>£92,600.12</t>
  </si>
  <si>
    <t>£94,141.94</t>
  </si>
  <si>
    <t>£101,434.45</t>
  </si>
  <si>
    <t>£474,465.08</t>
  </si>
  <si>
    <t>Shrewsbury and Telford Hospital NHS Trust</t>
  </si>
  <si>
    <t>£49,234.57</t>
  </si>
  <si>
    <t>£49,523.06</t>
  </si>
  <si>
    <t>£121,915.30</t>
  </si>
  <si>
    <t>£123,945.24</t>
  </si>
  <si>
    <t>£128,482.73</t>
  </si>
  <si>
    <t>£473,100.90</t>
  </si>
  <si>
    <t>University Hospitals Coventry &amp; Warwickshire NHS Trust</t>
  </si>
  <si>
    <t>£294,869.88</t>
  </si>
  <si>
    <t>£160,293.50</t>
  </si>
  <si>
    <t>£9,521.41</t>
  </si>
  <si>
    <t>£464,684.79</t>
  </si>
  <si>
    <t>Mid Essex Hospital Services NHS Trust</t>
  </si>
  <si>
    <t>£75,943.28</t>
  </si>
  <si>
    <t>£77,294.04</t>
  </si>
  <si>
    <t>£78,150.84</t>
  </si>
  <si>
    <t>£98,728.91</t>
  </si>
  <si>
    <t>£101,039.16</t>
  </si>
  <si>
    <t>£431,156.23</t>
  </si>
  <si>
    <t>Dudley Group (of Hospitals) NHS Foundation Trust (The)</t>
  </si>
  <si>
    <t>£80,408.17</t>
  </si>
  <si>
    <t>£80,879.31</t>
  </si>
  <si>
    <t>£82,297.20</t>
  </si>
  <si>
    <t>£96,990.45</t>
  </si>
  <si>
    <t>£88,176.64</t>
  </si>
  <si>
    <t>£428,751.77</t>
  </si>
  <si>
    <t>Burton Hospitals NHS Foundation Trust</t>
  </si>
  <si>
    <t>£178,962.50</t>
  </si>
  <si>
    <t>£12,410.50</t>
  </si>
  <si>
    <t>£65,466.25</t>
  </si>
  <si>
    <t>£159,022.74</t>
  </si>
  <si>
    <t>£415,861.99</t>
  </si>
  <si>
    <t>Airedale NHS Foundation Trust</t>
  </si>
  <si>
    <t>£58,866.35</t>
  </si>
  <si>
    <t>£16,623.69</t>
  </si>
  <si>
    <t>£26,218.30</t>
  </si>
  <si>
    <t>£293,252.93</t>
  </si>
  <si>
    <t>£394,961.27</t>
  </si>
  <si>
    <t>Alder Hey Children's NHS Foundation Trust</t>
  </si>
  <si>
    <t>£68,177.22</t>
  </si>
  <si>
    <t>£90,391.60</t>
  </si>
  <si>
    <t>£68,827.66</t>
  </si>
  <si>
    <t>£88,982.92</t>
  </si>
  <si>
    <t>£71,503.20</t>
  </si>
  <si>
    <t>£387,882.60</t>
  </si>
  <si>
    <t>Southport and Ormskirk Hospital NHS Trust</t>
  </si>
  <si>
    <t>£73,140.66</t>
  </si>
  <si>
    <t>£75,476.07</t>
  </si>
  <si>
    <t>£77,471.03</t>
  </si>
  <si>
    <t>£78,256.92</t>
  </si>
  <si>
    <t>£79,526.44</t>
  </si>
  <si>
    <t>£383,871.12</t>
  </si>
  <si>
    <t>St Helens and Knowsley Teaching Hospitals NHS Trust</t>
  </si>
  <si>
    <t>£15,937.76</t>
  </si>
  <si>
    <t>£166,968.87</t>
  </si>
  <si>
    <t>£185,413.25</t>
  </si>
  <si>
    <t>£368,319.88</t>
  </si>
  <si>
    <t>West Middlesex University Hospital NHS Trust</t>
  </si>
  <si>
    <t>£361,843.23</t>
  </si>
  <si>
    <t>Royal Wolverhampton NHS Trust (The)</t>
  </si>
  <si>
    <t>£64,075.10</t>
  </si>
  <si>
    <t>£69,524.14</t>
  </si>
  <si>
    <t>£68,605.91</t>
  </si>
  <si>
    <t>£69,302.96</t>
  </si>
  <si>
    <t>£70,268.11</t>
  </si>
  <si>
    <t>£341,776.22</t>
  </si>
  <si>
    <t>Dorset County Hospital NHS Foundation Trust</t>
  </si>
  <si>
    <t>£328,871.40</t>
  </si>
  <si>
    <t>South Warwickshire NHS Foundation Trust</t>
  </si>
  <si>
    <t>£59,662.04</t>
  </si>
  <si>
    <t>£61,241.04</t>
  </si>
  <si>
    <t>£62,455.64</t>
  </si>
  <si>
    <t>£63,111.52</t>
  </si>
  <si>
    <t>£64,496.20</t>
  </si>
  <si>
    <t>£310,966.44</t>
  </si>
  <si>
    <t>Countess of Chester Hospital NHS Foundation Trust</t>
  </si>
  <si>
    <t>£28,907.37</t>
  </si>
  <si>
    <t>£266,433.53</t>
  </si>
  <si>
    <t>£295,340.90</t>
  </si>
  <si>
    <t>Tees, Esk and Wear Valleys NHS Foundation Trust</t>
  </si>
  <si>
    <t>£290,099.85</t>
  </si>
  <si>
    <t>Frimley Park Hospital NHS Foundation Trust</t>
  </si>
  <si>
    <t>£141,794.75</t>
  </si>
  <si>
    <t>£146,281.88</t>
  </si>
  <si>
    <t>£288,076.63</t>
  </si>
  <si>
    <t>Imperial College Healthcare NHS Trust</t>
  </si>
  <si>
    <t>£17,771.11</t>
  </si>
  <si>
    <t>£216,849.17</t>
  </si>
  <si>
    <t>£234,620.28</t>
  </si>
  <si>
    <t>The Queen Elizabeth Hospital King's Lynn NHS Foundation Trust</t>
  </si>
  <si>
    <t>£44,428.60</t>
  </si>
  <si>
    <t>£45,886.20</t>
  </si>
  <si>
    <t>£47,011.68</t>
  </si>
  <si>
    <t>£47,436.04</t>
  </si>
  <si>
    <t>£48,174.04</t>
  </si>
  <si>
    <t>£232,936.56</t>
  </si>
  <si>
    <t>Newcastle Upon Tyne Hospitals NHS Foundation Trust (The)</t>
  </si>
  <si>
    <t>£5,332.00</t>
  </si>
  <si>
    <t>£132,107.40</t>
  </si>
  <si>
    <t>£27,040.76</t>
  </si>
  <si>
    <t>£38,300.72</t>
  </si>
  <si>
    <t>£28,110.08</t>
  </si>
  <si>
    <t>£230,890.96</t>
  </si>
  <si>
    <t>Taunton and Somerset NHS Foundation Trust</t>
  </si>
  <si>
    <t>£34,566.35</t>
  </si>
  <si>
    <t>£93,369.90</t>
  </si>
  <si>
    <t>£30,762.66</t>
  </si>
  <si>
    <t>£31,172.19</t>
  </si>
  <si>
    <t>£31,979.20</t>
  </si>
  <si>
    <t>£221,850.30</t>
  </si>
  <si>
    <t>North Middlesex University Hospital NHS Trust</t>
  </si>
  <si>
    <t>£154,878.03</t>
  </si>
  <si>
    <t>£10,631.00</t>
  </si>
  <si>
    <t>£10,710.05</t>
  </si>
  <si>
    <t>£176,219.08</t>
  </si>
  <si>
    <t>Royal Surrey County Hospital NHS Foundation Trust (The)</t>
  </si>
  <si>
    <t>£12,018.51</t>
  </si>
  <si>
    <t>£134,574.00</t>
  </si>
  <si>
    <t>£146,592.51</t>
  </si>
  <si>
    <t>Wirral University Teaching Hospital NHS Foundation Trust</t>
  </si>
  <si>
    <t>£36,819.82</t>
  </si>
  <si>
    <t>£25,557.05</t>
  </si>
  <si>
    <t>£24,758.52</t>
  </si>
  <si>
    <t>£25,088.12</t>
  </si>
  <si>
    <t>£27,056.85</t>
  </si>
  <si>
    <t>£139,280.36</t>
  </si>
  <si>
    <t>Barnet and Chase Farm Hospitals NHS Trust</t>
  </si>
  <si>
    <t>£130,155.50</t>
  </si>
  <si>
    <t>Royal Bournemouth and Christchurch Hospitals NHS Foundation Trust (The)</t>
  </si>
  <si>
    <t>£20,270.45</t>
  </si>
  <si>
    <t>£20,389.23</t>
  </si>
  <si>
    <t>£20,211.06</t>
  </si>
  <si>
    <t>£41,717.82</t>
  </si>
  <si>
    <t>£21,299.81</t>
  </si>
  <si>
    <t>£123,888.37</t>
  </si>
  <si>
    <t>Great Ormond Street Hospital for Children NHS Foundation Trust</t>
  </si>
  <si>
    <t>£5,188.00</t>
  </si>
  <si>
    <t>£8,130.25</t>
  </si>
  <si>
    <t>£89,070.62</t>
  </si>
  <si>
    <t>£18,580.18</t>
  </si>
  <si>
    <t>£120,969.05</t>
  </si>
  <si>
    <t>Heatherwood &amp; Wexham Park Hospitals NHS Foundation Trust</t>
  </si>
  <si>
    <t>£55,947.11</t>
  </si>
  <si>
    <t>£56,274.93</t>
  </si>
  <si>
    <t>£112,222.04</t>
  </si>
  <si>
    <t>Royal Free London NHS Foundation Trust</t>
  </si>
  <si>
    <t>£105,073.64</t>
  </si>
  <si>
    <t>Plymouth Hospitals NHS Trust</t>
  </si>
  <si>
    <t>£11,850.50</t>
  </si>
  <si>
    <t>£82,111.23</t>
  </si>
  <si>
    <t>£93,961.73</t>
  </si>
  <si>
    <t>King's College Hospital NHS Foundation Trust</t>
  </si>
  <si>
    <t>£51,715.00</t>
  </si>
  <si>
    <t>£35,548.62</t>
  </si>
  <si>
    <t>£87,263.62</t>
  </si>
  <si>
    <t>Blackpool Teaching Hospitals NHS Foundation Trust</t>
  </si>
  <si>
    <t>£3,646.43</t>
  </si>
  <si>
    <t>£8,551.74</t>
  </si>
  <si>
    <t>£71,590.88</t>
  </si>
  <si>
    <t>£83,789.05</t>
  </si>
  <si>
    <t>Wrightington, Wigan and Leigh NHS Foundation Trust</t>
  </si>
  <si>
    <t>£80,759.48</t>
  </si>
  <si>
    <t>Weston Area Health NHS Trust</t>
  </si>
  <si>
    <t>£15,022.76</t>
  </si>
  <si>
    <t>£15,494.35</t>
  </si>
  <si>
    <t>£15,885.28</t>
  </si>
  <si>
    <t>£16,046.61</t>
  </si>
  <si>
    <t>£16,344.46</t>
  </si>
  <si>
    <t>£78,793.46</t>
  </si>
  <si>
    <t>University Hospitals Birmingham NHS Foundation Trust</t>
  </si>
  <si>
    <t>£66,225.11</t>
  </si>
  <si>
    <t>Whittington Hospital NHS Trust (The)</t>
  </si>
  <si>
    <t>£26,331.00</t>
  </si>
  <si>
    <t>£32,453.02</t>
  </si>
  <si>
    <t>£58,784.02</t>
  </si>
  <si>
    <t>West Suffolk NHS Foundation Trust</t>
  </si>
  <si>
    <t>£13,055.68</t>
  </si>
  <si>
    <t>£7,998.66</t>
  </si>
  <si>
    <t>£18,966.09</t>
  </si>
  <si>
    <t>£40,020.43</t>
  </si>
  <si>
    <t>Norfolk &amp; Norwich University Hospitals NHS Foundation Trust</t>
  </si>
  <si>
    <t>£35,000.00</t>
  </si>
  <si>
    <t>Kingston Hospital NHS Trust</t>
  </si>
  <si>
    <t>£32,618.25</t>
  </si>
  <si>
    <t>Camden and Islington NHS Foundation Trust</t>
  </si>
  <si>
    <t>£10,547.36</t>
  </si>
  <si>
    <t>£8,835.54</t>
  </si>
  <si>
    <t>£11,678.42</t>
  </si>
  <si>
    <t>£31,061.32</t>
  </si>
  <si>
    <t>Royal Devon and Exeter NHS Foundation Trust</t>
  </si>
  <si>
    <t>£12,500.00</t>
  </si>
  <si>
    <t>£18,227.92</t>
  </si>
  <si>
    <t>£30,727.92</t>
  </si>
  <si>
    <t>Salford Royal NHS Foundation Trust</t>
  </si>
  <si>
    <t>£10,963.80</t>
  </si>
  <si>
    <t>£18,730.50</t>
  </si>
  <si>
    <t>£29,694.30</t>
  </si>
  <si>
    <t>Brighton &amp; Sussex University Hospitals NHS Trust</t>
  </si>
  <si>
    <t>£28,812.05</t>
  </si>
  <si>
    <t>James Paget University Hospitals NHS Foundation Trust</t>
  </si>
  <si>
    <t>£20,916.66</t>
  </si>
  <si>
    <t>Ipswich Hospital NHS Trust (The)</t>
  </si>
  <si>
    <t>£16,724.52</t>
  </si>
  <si>
    <t>Royal United Hospital Bath NHS Trust</t>
  </si>
  <si>
    <t>£15,360.60</t>
  </si>
  <si>
    <t>Sheffield Children's NHS Foundation Trust</t>
  </si>
  <si>
    <t>£6,592.10</t>
  </si>
  <si>
    <t>£8,118.86</t>
  </si>
  <si>
    <t>£14,710.96</t>
  </si>
  <si>
    <t>South London Healthcare NHS Trust</t>
  </si>
  <si>
    <t>£14,535.83</t>
  </si>
  <si>
    <t>Warrington and Halton Hospitals NHS Foundation Trust</t>
  </si>
  <si>
    <t>£13,708.30</t>
  </si>
  <si>
    <t>Hertfordshire Partnership NHS Foundation Trust</t>
  </si>
  <si>
    <t>£12,763.60</t>
  </si>
  <si>
    <t>University Hospital Southampton NHS Foundation Trust</t>
  </si>
  <si>
    <t>£12,163.00</t>
  </si>
  <si>
    <t>Buckinghamshire Healthcare NHS Trust</t>
  </si>
  <si>
    <t>£10,321.10</t>
  </si>
  <si>
    <t>University College London Hospitals NHS Foundation Trust</t>
  </si>
  <si>
    <t>£10,000.00</t>
  </si>
  <si>
    <t>Milton Keynes Hospital NHS Foundation Trust</t>
  </si>
  <si>
    <t>£9,946.85</t>
  </si>
  <si>
    <t>Hampshire Hospitals NHS Foundation Trust</t>
  </si>
  <si>
    <t>£9,676.50</t>
  </si>
  <si>
    <t>Central and North West London NHS Foundation Trust</t>
  </si>
  <si>
    <t>£8,993.80</t>
  </si>
  <si>
    <t>Lancashire Teaching Hospitals NHS Foundation Trust</t>
  </si>
  <si>
    <t>£8,965.76</t>
  </si>
  <si>
    <t>Walton Centre NHS Foundation Trust (The)</t>
  </si>
  <si>
    <t>£7,806.23</t>
  </si>
  <si>
    <t>Mid Cheshire Hospitals NHS Foundation Trust</t>
  </si>
  <si>
    <t>£7,267.70</t>
  </si>
  <si>
    <t>Leeds &amp; York Partnerships NHS Foundation Trust</t>
  </si>
  <si>
    <t>£6,380.00</t>
  </si>
  <si>
    <t>Torbay &amp; South Devon NHS Foundation Trust</t>
  </si>
  <si>
    <t>South West</t>
  </si>
  <si>
    <t>£5,294.00</t>
  </si>
  <si>
    <t>Aintree University Hospitals NHS Foundation Trust</t>
  </si>
  <si>
    <t>£4,471.48</t>
  </si>
  <si>
    <t>North Cumbria University Hospitals NHS Trust</t>
  </si>
  <si>
    <t>£7,221.10</t>
  </si>
  <si>
    <t>£18,752.88</t>
  </si>
  <si>
    <t>£29,091.96</t>
  </si>
  <si>
    <t>-£54,011.00</t>
  </si>
  <si>
    <t>£1,054.94</t>
  </si>
  <si>
    <t>2gether NHS Foundation Trust</t>
  </si>
  <si>
    <t>5 Boroughs Partnership NHS Foundation Trust</t>
  </si>
  <si>
    <t>Avon &amp; Wiltshire Mental Health Partnership NHS Trust</t>
  </si>
  <si>
    <t>Barnet, Enfield and Haringey Mental Health NHS Trust</t>
  </si>
  <si>
    <t>Berkshire Healthcare NHS Foundation Trust</t>
  </si>
  <si>
    <t>Bexley Care Trust</t>
  </si>
  <si>
    <t>Birmingham &amp; Solihull Mental Health NHS Foundation Trust</t>
  </si>
  <si>
    <t>Birmingham Children's Hospital NHS Foundation Trust</t>
  </si>
  <si>
    <t>Birmingham Community Healthcare</t>
  </si>
  <si>
    <t>Birmingham Women's and Children's NHS Foundation Trust</t>
  </si>
  <si>
    <t>Birmingham Women's NHS Foundation Trust</t>
  </si>
  <si>
    <t>Black Country Partnership NHS Foundation Trust</t>
  </si>
  <si>
    <t>Bolton Hospitals NHS Foundation Trust</t>
  </si>
  <si>
    <t>Bradford District Care Trust</t>
  </si>
  <si>
    <t>Bridgewater Community Healthcare NHS Trust</t>
  </si>
  <si>
    <t>Calderstones Partnership NHS Foundation Trust</t>
  </si>
  <si>
    <t>Cambridge University Hospitals NHS Foundation Trust</t>
  </si>
  <si>
    <t>Cambridgeshire and Peterborough NHS Foundation Trust</t>
  </si>
  <si>
    <t>Cambridgeshire Community Services NHS Trust</t>
  </si>
  <si>
    <t>Central London Community Healthcare</t>
  </si>
  <si>
    <t>Cheshire &amp; Wirral Partnership NHS Foundation Trust</t>
  </si>
  <si>
    <t>Cornwall Partnership NHS Foundation Trust</t>
  </si>
  <si>
    <t>County Durham and Darlington NHS Foundation Trust</t>
  </si>
  <si>
    <t>Coventry and Warwickshire Partnership NHS Trust</t>
  </si>
  <si>
    <t>Croydon Health Services NHS Trust</t>
  </si>
  <si>
    <t>Cumbria Partnership NHS Foundation Trust</t>
  </si>
  <si>
    <t>Derby (Teaching) Hospitals NHS Foundation Trust</t>
  </si>
  <si>
    <t>Derbyshire Community Health Services</t>
  </si>
  <si>
    <t>Derbyshire Healthcare NHS Foundation Trust</t>
  </si>
  <si>
    <t>Devon Partnership NHS Trust</t>
  </si>
  <si>
    <t>Dorset HealthCare NHS Foundation Trust</t>
  </si>
  <si>
    <t>Dudley &amp; Walsall Mental Health Partnership Trust</t>
  </si>
  <si>
    <t>Ealing Hospital NHS Trust</t>
  </si>
  <si>
    <t>East Cheshire NHS Trust</t>
  </si>
  <si>
    <t>East London NHS Foundation Trust</t>
  </si>
  <si>
    <t>East Midlands Ambulance Service NHS Trust</t>
  </si>
  <si>
    <t>East of England Ambulance NHS Trust</t>
  </si>
  <si>
    <t>East Sussex Healthcare NHS Trust</t>
  </si>
  <si>
    <t>Gateshead Health NHS Foundation Trust</t>
  </si>
  <si>
    <t>George Eliot Hospital NHS Trust</t>
  </si>
  <si>
    <t>Gloucestershire Care Services</t>
  </si>
  <si>
    <t>Great Western Hospitals NHS Foundation Trust</t>
  </si>
  <si>
    <t>Greater Manchester Mental Health NHS Foundation Trust</t>
  </si>
  <si>
    <t>Greater Manchester West Mental Health NHS Foundation Trust</t>
  </si>
  <si>
    <t>Harrogate &amp; District NHS Foundation Trust</t>
  </si>
  <si>
    <t>Hertfordshire Community Services NHS Trust</t>
  </si>
  <si>
    <t>Hillingdon Hospitals NHS Foundation Trust (The)</t>
  </si>
  <si>
    <t>Hinchingbrooke Health Care NHS Trust</t>
  </si>
  <si>
    <t>Homerton University Hospital NHS Foundation Trust</t>
  </si>
  <si>
    <t>Hounslow and Richmond Community NHS Trust</t>
  </si>
  <si>
    <t>Humber NHS Foundation Trust</t>
  </si>
  <si>
    <t>Isle of Wight NHS Trust</t>
  </si>
  <si>
    <t>Kent and Medway NHS and Social Care Partnership Trust</t>
  </si>
  <si>
    <t>Kent Community Health NHS (Foundation) Trust</t>
  </si>
  <si>
    <t>Kettering General Hospital NHS Foundation Trust</t>
  </si>
  <si>
    <t>Lancashire Care NHS Foundation Trust</t>
  </si>
  <si>
    <t>Leeds Community Healthcare</t>
  </si>
  <si>
    <t>Leeds Partnerships NHS Foundation Trust</t>
  </si>
  <si>
    <t>Leicestershire Partnership NHS Trust</t>
  </si>
  <si>
    <t>Lewisham &amp; Greenwich NHS Trust</t>
  </si>
  <si>
    <t>Lewisham Healthcare NHS Trust</t>
  </si>
  <si>
    <t>Lincolnshire Community Health Services</t>
  </si>
  <si>
    <t>Lincolnshire Partnership NHS Foundation Trust</t>
  </si>
  <si>
    <t>Liverpool Community Health Trust</t>
  </si>
  <si>
    <t>London Ambulance Service NHS Trust</t>
  </si>
  <si>
    <t>Maidstone and Tunbridge Wells NHS Trust</t>
  </si>
  <si>
    <t>Manchester Mental Health and Social Care Trust</t>
  </si>
  <si>
    <t>Medway NHS Foundation Trust</t>
  </si>
  <si>
    <t>Mersey Care NHS (Foundation) Trust</t>
  </si>
  <si>
    <t>Mid Staffordshire NHS Foundation Trust</t>
  </si>
  <si>
    <t>Moorfields Eye Hospital NHS Foundation Trust</t>
  </si>
  <si>
    <t>Norfolk and Suffolk NHS Foundation Trust</t>
  </si>
  <si>
    <t>Norfolk Community Health and Care NHS Trust</t>
  </si>
  <si>
    <t>North East Ambulance Service NHS Foundation Trust</t>
  </si>
  <si>
    <t>North East London NHS Foundation Trust</t>
  </si>
  <si>
    <t>North Essex Partnership NHS Foundation Trust</t>
  </si>
  <si>
    <t>North Staffordshire Combined Healthcare NHS Trust</t>
  </si>
  <si>
    <t>North Tees &amp; Hartlepool NHS Foundation Trust</t>
  </si>
  <si>
    <t>North West Ambulance NHS Trust</t>
  </si>
  <si>
    <t>Northampton General Hospital NHS Trust</t>
  </si>
  <si>
    <t>Northamptonshire Healthcare NHS Foundation Trust</t>
  </si>
  <si>
    <t>Northumberland Care Trust</t>
  </si>
  <si>
    <t>Northumberland, Tyne and Wear NHS Foundation Trust</t>
  </si>
  <si>
    <t>Northumbria Healthcare NHS Foundation Trust</t>
  </si>
  <si>
    <t>Nottinghamshire Healthcare NHS (Foundation) Trust</t>
  </si>
  <si>
    <t>Oxford Health NHS Foundation Trust</t>
  </si>
  <si>
    <t>Oxford University Hospitals NHS (Foundation) Trust</t>
  </si>
  <si>
    <t>Oxleas NHS Foundation Trust</t>
  </si>
  <si>
    <t>Papworth Hospital NHS Foundation Trust</t>
  </si>
  <si>
    <t>Pennine Care NHS Foundation Trust</t>
  </si>
  <si>
    <t>Princess Alexandra Hospital NHS Trust (The)</t>
  </si>
  <si>
    <t>Queen Victoria Hospital NHS Foundation Trust</t>
  </si>
  <si>
    <t>Robert Jones and Agnes Hunt Orthopaedic and District Hospital NHS Trust (The)</t>
  </si>
  <si>
    <t>Rotherham, Doncaster and South Humber (Mental Health) NHS Foundation Trust</t>
  </si>
  <si>
    <t>Royal Brompton &amp; Harefield NHS Foundation Trust</t>
  </si>
  <si>
    <t>Royal Liverpool And Broadgreen University Hospitals NHS Trust (The)</t>
  </si>
  <si>
    <t>Royal Marsden NHS Foundation Trust (The)</t>
  </si>
  <si>
    <t>Royal National Hospital for Rheumatic Diseases NHS Foundation Trust</t>
  </si>
  <si>
    <t>Royal National Orthopaedic Hospital NHS Trust</t>
  </si>
  <si>
    <t>Sheffield Health &amp; Social Care NHS Foundation Trust</t>
  </si>
  <si>
    <t>Sherwood Forest Hospitals NHS Foundation Trust</t>
  </si>
  <si>
    <t>Shropshire Community Services NHS Trust</t>
  </si>
  <si>
    <t>Solent NHS Trust</t>
  </si>
  <si>
    <t>Somerset Partnership NHS Foundation Trust</t>
  </si>
  <si>
    <t>South Central Ambulance NHS Foundation Trust</t>
  </si>
  <si>
    <t>South Devon Healthcare NHS Foundation Trust</t>
  </si>
  <si>
    <t>South East Coast Ambulance NHS Foundation Trust</t>
  </si>
  <si>
    <t>South Essex Partnership University NHS Foundation Trust</t>
  </si>
  <si>
    <t>South London &amp; Maudsley NHS Foundation Trust</t>
  </si>
  <si>
    <t>South Staffordshire &amp; Shropshire Healthcare NHS Foundation Trust</t>
  </si>
  <si>
    <t>South Tyneside NHS Foundation Trust</t>
  </si>
  <si>
    <t>South West London and St George's Mental Health NHS Trust</t>
  </si>
  <si>
    <t>South West Yorkshire Partnership NHS Foundation Trust</t>
  </si>
  <si>
    <t>South Western Ambulance Service NHS Foundation Trust</t>
  </si>
  <si>
    <t>Southern Health NHS Foundation Trust</t>
  </si>
  <si>
    <t>Staffordshire &amp; Stoke-on-Trent Partnership NHS Trust</t>
  </si>
  <si>
    <t>Stockport NHS Foundation Trust</t>
  </si>
  <si>
    <t>Surrey &amp; Borders Partnership NHS Foundation Trust</t>
  </si>
  <si>
    <t>Surrey and Sussex Healthcare NHS Trust</t>
  </si>
  <si>
    <t>Sussex Community NHS (Foundation) Trust</t>
  </si>
  <si>
    <t>Sussex Partnership NHS Foundation Trust</t>
  </si>
  <si>
    <t>Tameside and Glossop Integrated Care NHS Foundation Trust (formerly Tameside Hospital NHS Foundation Trust)</t>
  </si>
  <si>
    <t>Tavistock and Portman NHS Foundation Trust (The)</t>
  </si>
  <si>
    <t>The Christie NHS Foundation Trust</t>
  </si>
  <si>
    <t>The Clatterbridge Cancer Centre NHS Foundation Trust</t>
  </si>
  <si>
    <t>The Royal Orthopaedic Hospital NHS Foundation Trust</t>
  </si>
  <si>
    <t>Torbay &amp; Southern Devon Health Care NHS Trust</t>
  </si>
  <si>
    <t>West Hertfordshire Hospitals NHS Trust</t>
  </si>
  <si>
    <t>West London Mental Health NHS Trust</t>
  </si>
  <si>
    <t>West Midlands Ambulance Service NHS (Foundation) Trust</t>
  </si>
  <si>
    <t>Wirral Community NHS Trust</t>
  </si>
  <si>
    <t>Worcestershire Health and Care NHS Trust</t>
  </si>
  <si>
    <t>York Teaching Hospital NHS Foundation Trust</t>
  </si>
  <si>
    <t>Yorkshire Ambulance Service NHS Trust</t>
  </si>
  <si>
    <t>Total Payouts For All Mistakes (Pre-1995 and Post-1995)</t>
  </si>
  <si>
    <t>2012-13</t>
  </si>
  <si>
    <t>2013-14</t>
  </si>
  <si>
    <t>2014-15</t>
  </si>
  <si>
    <t>2015-16</t>
  </si>
  <si>
    <t>2016-17</t>
  </si>
  <si>
    <t>£ 24,432,904.22</t>
  </si>
  <si>
    <t>£ 22,439,884.23</t>
  </si>
  <si>
    <t>£ 21,856,000.35</t>
  </si>
  <si>
    <t>£ 22,129,242.24</t>
  </si>
  <si>
    <t>£32,208,248.02</t>
  </si>
  <si>
    <t>£ 123,066,279.06</t>
  </si>
  <si>
    <t>£ 23,561,252.01</t>
  </si>
  <si>
    <t>£ 23,197,500.14</t>
  </si>
  <si>
    <t>£ 17,214,801.02</t>
  </si>
  <si>
    <t>£ 19,531,330.57</t>
  </si>
  <si>
    <t>£26,636,441.79</t>
  </si>
  <si>
    <t>£ 110,141,325.53</t>
  </si>
  <si>
    <t>£ 21,973,516.21</t>
  </si>
  <si>
    <t>£ 21,736,649.73</t>
  </si>
  <si>
    <t>£ 17,936,022.17</t>
  </si>
  <si>
    <t>£ 14,992,280.97</t>
  </si>
  <si>
    <t>£22,929,680.91</t>
  </si>
  <si>
    <t>£ 99,568,149.99</t>
  </si>
  <si>
    <t>£ 16,533,951.38</t>
  </si>
  <si>
    <t>£ 16,421,830.60</t>
  </si>
  <si>
    <t>£ 19,264,470.16</t>
  </si>
  <si>
    <t>£ 19,082,425.59</t>
  </si>
  <si>
    <t>£26,440,316.96</t>
  </si>
  <si>
    <t>£ 97,742,994.68</t>
  </si>
  <si>
    <t>£ 14,921,228.00</t>
  </si>
  <si>
    <t>£ 16,422,926.21</t>
  </si>
  <si>
    <t>£ 21,541,468.54</t>
  </si>
  <si>
    <t>£ 17,039,344.70</t>
  </si>
  <si>
    <t>£22,491,932.69</t>
  </si>
  <si>
    <t>£ 92,416,900.14</t>
  </si>
  <si>
    <t>£ 16,401,880.70</t>
  </si>
  <si>
    <t>£ 14,239,750.48</t>
  </si>
  <si>
    <t>£ 17,444,984.24</t>
  </si>
  <si>
    <t>£ 22,727,097.52</t>
  </si>
  <si>
    <t>£19,998,896.58</t>
  </si>
  <si>
    <t>£ 90,812,609.52</t>
  </si>
  <si>
    <t>£ 10,145,301.64</t>
  </si>
  <si>
    <t>£ 21,625,954.84</t>
  </si>
  <si>
    <t>£ 14,346,291.06</t>
  </si>
  <si>
    <t>£ 20,028,805.66</t>
  </si>
  <si>
    <t>£24,203,650.56</t>
  </si>
  <si>
    <t>£ 90,350,003.76</t>
  </si>
  <si>
    <t>£ 24,415,184.28</t>
  </si>
  <si>
    <t>£ 13,892,828.66</t>
  </si>
  <si>
    <t>£ 15,309,458.43</t>
  </si>
  <si>
    <t>£ 17,501,634.95</t>
  </si>
  <si>
    <t>£19,108,171.14</t>
  </si>
  <si>
    <t>£ 90,227,277.46</t>
  </si>
  <si>
    <t>£ 19,404,410.70</t>
  </si>
  <si>
    <t>£ 14,039,237.83</t>
  </si>
  <si>
    <t>£ 12,491,929.73</t>
  </si>
  <si>
    <t>£ 14,932,213.19</t>
  </si>
  <si>
    <t>£23,460,488.72</t>
  </si>
  <si>
    <t>£ 84,328,280.17</t>
  </si>
  <si>
    <t>Barking, Havering and Redbridge University Hospitals NHS Trust</t>
  </si>
  <si>
    <t>£ 18,395,927.65</t>
  </si>
  <si>
    <t>£ 13,515,892.36</t>
  </si>
  <si>
    <t>£ 15,925,928.80</t>
  </si>
  <si>
    <t>£ 13,415,924.08</t>
  </si>
  <si>
    <t>£19,600,056.64</t>
  </si>
  <si>
    <t>£ 80,853,729.53</t>
  </si>
  <si>
    <t>£ 15,661,939.77</t>
  </si>
  <si>
    <t>£ 13,924,798.15</t>
  </si>
  <si>
    <t>£ 12,949,520.07</t>
  </si>
  <si>
    <t>£ 23,753,103.39</t>
  </si>
  <si>
    <t>£13,336,318.72</t>
  </si>
  <si>
    <t>£ 79,625,680.10</t>
  </si>
  <si>
    <t>£ 10,831,795.29</t>
  </si>
  <si>
    <t>£ 13,256,942.41</t>
  </si>
  <si>
    <t>£ 12,859,009.57</t>
  </si>
  <si>
    <t>£ 20,077,331.36</t>
  </si>
  <si>
    <t>£16,765,380.10</t>
  </si>
  <si>
    <t>£ 73,790,458.73</t>
  </si>
  <si>
    <t>£ 10,710,994.03</t>
  </si>
  <si>
    <t>£ 12,916,055.51</t>
  </si>
  <si>
    <t>£ 9,797,597.47</t>
  </si>
  <si>
    <t>£ 17,262,732.68</t>
  </si>
  <si>
    <t>£19,493,836.16</t>
  </si>
  <si>
    <t>£ 70,181,215.85</t>
  </si>
  <si>
    <t>£ -</t>
  </si>
  <si>
    <t>£ 13,527,887.87</t>
  </si>
  <si>
    <t>£ 12,343,127.44</t>
  </si>
  <si>
    <t>£ 19,440,815.52</t>
  </si>
  <si>
    <t>£24,856,895.87</t>
  </si>
  <si>
    <t>£ 70,168,726.69</t>
  </si>
  <si>
    <t>£ 10,416,589.98</t>
  </si>
  <si>
    <t>£ 19,492,837.65</t>
  </si>
  <si>
    <t>£ 8,501,700.24</t>
  </si>
  <si>
    <t>£ 13,497,662.85</t>
  </si>
  <si>
    <t>£16,653,868.00</t>
  </si>
  <si>
    <t>£ 68,562,658.72</t>
  </si>
  <si>
    <t>£ 11,573,783.84</t>
  </si>
  <si>
    <t>£ 17,757,195.50</t>
  </si>
  <si>
    <t>£ 9,336,864.56</t>
  </si>
  <si>
    <t>£ 14,083,411.05</t>
  </si>
  <si>
    <t>£14,533,396.75</t>
  </si>
  <si>
    <t>£ 67,284,651.69</t>
  </si>
  <si>
    <t>£ 7,373,561.48</t>
  </si>
  <si>
    <t>£ 12,752,663.44</t>
  </si>
  <si>
    <t>£ 10,606,476.27</t>
  </si>
  <si>
    <t>£ 17,798,635.80</t>
  </si>
  <si>
    <t>£18,426,169.96</t>
  </si>
  <si>
    <t>£ 66,957,506.95</t>
  </si>
  <si>
    <t>£ 13,151,369.63</t>
  </si>
  <si>
    <t>£ 8,016,259.11</t>
  </si>
  <si>
    <t>£ 12,990,127.60</t>
  </si>
  <si>
    <t>£ 13,536,518.32</t>
  </si>
  <si>
    <t>£15,084,596.53</t>
  </si>
  <si>
    <t>£ 62,778,871.19</t>
  </si>
  <si>
    <t>£ 9,417,850.44</t>
  </si>
  <si>
    <t>£ 8,603,906.88</t>
  </si>
  <si>
    <t>£ 11,046,728.09</t>
  </si>
  <si>
    <t>£ 13,137,782.64</t>
  </si>
  <si>
    <t>£19,548,326.32</t>
  </si>
  <si>
    <t>£ 61,754,594.37</t>
  </si>
  <si>
    <t>£ 14,926,011.14</t>
  </si>
  <si>
    <t>£ 14,076,856.83</t>
  </si>
  <si>
    <t>£ 8,387,505.05</t>
  </si>
  <si>
    <t>£ 12,371,784.17</t>
  </si>
  <si>
    <t>£ 9,324,746.96</t>
  </si>
  <si>
    <t>£ 59,086,904.15</t>
  </si>
  <si>
    <t>£ 10,035,426.51</t>
  </si>
  <si>
    <t>£ 11,673,073.50</t>
  </si>
  <si>
    <t>£ 11,479,879.47</t>
  </si>
  <si>
    <t>£ 12,118,533.84</t>
  </si>
  <si>
    <t>£13,534,515.30</t>
  </si>
  <si>
    <t>£ 58,841,428.62</t>
  </si>
  <si>
    <t>£ 11,288,905.09</t>
  </si>
  <si>
    <t>£ 9,868,606.19</t>
  </si>
  <si>
    <t>£ 18,757,588.12</t>
  </si>
  <si>
    <t>£ 8,123,771.78</t>
  </si>
  <si>
    <t>£10,620,110.37</t>
  </si>
  <si>
    <t>£ 58,658,981.55</t>
  </si>
  <si>
    <t>£ 8,996,328.38</t>
  </si>
  <si>
    <t>£ 10,120,235.72</t>
  </si>
  <si>
    <t>£ 10,391,617.89</t>
  </si>
  <si>
    <t>£ 11,218,677.33</t>
  </si>
  <si>
    <t>£16,356,229.99</t>
  </si>
  <si>
    <t>£ 57,083,089.31</t>
  </si>
  <si>
    <t>£ 6,302,340.81</t>
  </si>
  <si>
    <t>£ 12,481,830.15</t>
  </si>
  <si>
    <t>£ 9,262,429.95</t>
  </si>
  <si>
    <t>£ 12,537,540.64</t>
  </si>
  <si>
    <t>£16,303,424.66</t>
  </si>
  <si>
    <t>£ 56,887,566.21</t>
  </si>
  <si>
    <t>£ 8,358,668.05</t>
  </si>
  <si>
    <t>£ 9,998,963.19</t>
  </si>
  <si>
    <t>£ 12,220,890.88</t>
  </si>
  <si>
    <t>£ 12,164,140.41</t>
  </si>
  <si>
    <t>£13,746,482.99</t>
  </si>
  <si>
    <t>£ 56,489,145.52</t>
  </si>
  <si>
    <t>£ 13,889,946.92</t>
  </si>
  <si>
    <t>£ 12,792,725.75</t>
  </si>
  <si>
    <t>£ 6,917,989.78</t>
  </si>
  <si>
    <t>£ 12,537,401.05</t>
  </si>
  <si>
    <t>£10,004,158.97</t>
  </si>
  <si>
    <t>£ 56,142,222.47</t>
  </si>
  <si>
    <t>£ 9,330,859.97</t>
  </si>
  <si>
    <t>£ 7,211,587.25</t>
  </si>
  <si>
    <t>£ 10,013,747.39</t>
  </si>
  <si>
    <t>£ 13,624,801.54</t>
  </si>
  <si>
    <t>£15,499,863.75</t>
  </si>
  <si>
    <t>£ 55,680,859.90</t>
  </si>
  <si>
    <t>£ 10,638,001.57</t>
  </si>
  <si>
    <t>£ 4,934,048.16</t>
  </si>
  <si>
    <t>£ 8,869,408.91</t>
  </si>
  <si>
    <t>£ 12,918,090.99</t>
  </si>
  <si>
    <t>£18,109,359.80</t>
  </si>
  <si>
    <t>£ 55,468,909.43</t>
  </si>
  <si>
    <t>£ 8,645,773.81</t>
  </si>
  <si>
    <t>£ 12,833,877.64</t>
  </si>
  <si>
    <t>£ 7,779,795.57</t>
  </si>
  <si>
    <t>£ 10,383,862.14</t>
  </si>
  <si>
    <t>£15,569,871.24</t>
  </si>
  <si>
    <t>£ 55,213,180.40</t>
  </si>
  <si>
    <t>£ 10,234,800.30</t>
  </si>
  <si>
    <t>£ 8,168,853.18</t>
  </si>
  <si>
    <t>£ 10,476,392.02</t>
  </si>
  <si>
    <t>£ 8,371,909.26</t>
  </si>
  <si>
    <t>£16,706,954.57</t>
  </si>
  <si>
    <t>£ 53,958,909.33</t>
  </si>
  <si>
    <t>£ 6,778,980.27</t>
  </si>
  <si>
    <t>£ 8,357,311.82</t>
  </si>
  <si>
    <t>£ 12,090,617.18</t>
  </si>
  <si>
    <t>£ 10,752,515.50</t>
  </si>
  <si>
    <t>£15,955,055.11</t>
  </si>
  <si>
    <t>£ 53,934,479.88</t>
  </si>
  <si>
    <t>£ 10,339,576.96</t>
  </si>
  <si>
    <t>£ 9,915,330.96</t>
  </si>
  <si>
    <t>£ 6,090,487.02</t>
  </si>
  <si>
    <t>£ 9,093,444.60</t>
  </si>
  <si>
    <t>£18,456,094.76</t>
  </si>
  <si>
    <t>£ 53,894,934.30</t>
  </si>
  <si>
    <t>£ 11,008,123.99</t>
  </si>
  <si>
    <t>£ 11,138,730.03</t>
  </si>
  <si>
    <t>£ 10,709,455.53</t>
  </si>
  <si>
    <t>£ 12,502,831.84</t>
  </si>
  <si>
    <t>£ 6,566,431.11</t>
  </si>
  <si>
    <t>£ 51,925,572.50</t>
  </si>
  <si>
    <t>£ 6,731,597.70</t>
  </si>
  <si>
    <t>£ 10,737,948.90</t>
  </si>
  <si>
    <t>£ 18,610,423.47</t>
  </si>
  <si>
    <t>£15,733,444.77</t>
  </si>
  <si>
    <t>£ 51,813,414.84</t>
  </si>
  <si>
    <t>£ 4,968,537.93</t>
  </si>
  <si>
    <t>£ 17,262,927.88</t>
  </si>
  <si>
    <t>£ 8,409,702.43</t>
  </si>
  <si>
    <t>£ 12,920,209.06</t>
  </si>
  <si>
    <t>£ 7,644,457.10</t>
  </si>
  <si>
    <t>£ 51,205,834.39</t>
  </si>
  <si>
    <t>£ 8,968,722.01</t>
  </si>
  <si>
    <t>£ 15,606,276.25</t>
  </si>
  <si>
    <t>£ 8,536,448.42</t>
  </si>
  <si>
    <t>£ 8,727,668.34</t>
  </si>
  <si>
    <t>£ 9,175,369.34</t>
  </si>
  <si>
    <t>£ 51,014,484.36</t>
  </si>
  <si>
    <t>£ 8,247,297.09</t>
  </si>
  <si>
    <t>£ 9,116,940.09</t>
  </si>
  <si>
    <t>£ 7,005,030.82</t>
  </si>
  <si>
    <t>£ 8,347,782.34</t>
  </si>
  <si>
    <t>£18,260,148.75</t>
  </si>
  <si>
    <t>£ 50,977,199.09</t>
  </si>
  <si>
    <t>£ 6,872,527.62</t>
  </si>
  <si>
    <t>£ 10,359,284.79</t>
  </si>
  <si>
    <t>£ 11,028,026.81</t>
  </si>
  <si>
    <t>£ 9,281,510.17</t>
  </si>
  <si>
    <t>£13,285,710.59</t>
  </si>
  <si>
    <t>£ 50,827,059.98</t>
  </si>
  <si>
    <t>£ 8,635,127.74</t>
  </si>
  <si>
    <t>£ 7,475,630.46</t>
  </si>
  <si>
    <t>£ 8,985,344.46</t>
  </si>
  <si>
    <t>£ 12,091,126.06</t>
  </si>
  <si>
    <t>£13,355,936.11</t>
  </si>
  <si>
    <t>£ 50,543,164.83</t>
  </si>
  <si>
    <t>£ 13,011,439.38</t>
  </si>
  <si>
    <t>£ 5,945,035.78</t>
  </si>
  <si>
    <t>£ 7,802,453.90</t>
  </si>
  <si>
    <t>£ 10,696,108.35</t>
  </si>
  <si>
    <t>£12,504,703.86</t>
  </si>
  <si>
    <t>£ 49,959,741.27</t>
  </si>
  <si>
    <t>£ 5,724,154.41</t>
  </si>
  <si>
    <t>£ 10,173,022.22</t>
  </si>
  <si>
    <t>£ 11,546,248.37</t>
  </si>
  <si>
    <t>£ 10,874,211.53</t>
  </si>
  <si>
    <t>£10,711,790.06</t>
  </si>
  <si>
    <t>£ 49,029,426.59</t>
  </si>
  <si>
    <t>£ 6,119,697.81</t>
  </si>
  <si>
    <t>£ 7,391,528.93</t>
  </si>
  <si>
    <t>£ 8,987,629.88</t>
  </si>
  <si>
    <t>£ 9,288,171.53</t>
  </si>
  <si>
    <t>£17,181,432.61</t>
  </si>
  <si>
    <t>£ 48,968,460.76</t>
  </si>
  <si>
    <t>£ 7,939,493.12</t>
  </si>
  <si>
    <t>£ 4,710,678.87</t>
  </si>
  <si>
    <t>£ 6,475,327.71</t>
  </si>
  <si>
    <t>£ 12,113,262.39</t>
  </si>
  <si>
    <t>£17,281,667.79</t>
  </si>
  <si>
    <t>£ 48,520,429.88</t>
  </si>
  <si>
    <t>£ 6,537,946.02</t>
  </si>
  <si>
    <t>£ 8,985,181.60</t>
  </si>
  <si>
    <t>£ 6,877,201.03</t>
  </si>
  <si>
    <t>£ 9,703,275.18</t>
  </si>
  <si>
    <t>£15,170,353.43</t>
  </si>
  <si>
    <t>£ 47,273,957.26</t>
  </si>
  <si>
    <t>£ 10,621,087.75</t>
  </si>
  <si>
    <t>£ 7,292,520.91</t>
  </si>
  <si>
    <t>£ 11,265,194.21</t>
  </si>
  <si>
    <t>£ 9,635,172.30</t>
  </si>
  <si>
    <t>£ 8,266,909.69</t>
  </si>
  <si>
    <t>£ 47,080,884.86</t>
  </si>
  <si>
    <t>£ 6,078,066.53</t>
  </si>
  <si>
    <t>£ 7,583,513.00</t>
  </si>
  <si>
    <t>£ 7,783,920.89</t>
  </si>
  <si>
    <t>£ 12,677,513.79</t>
  </si>
  <si>
    <t>£12,121,944.94</t>
  </si>
  <si>
    <t>£ 46,244,959.15</t>
  </si>
  <si>
    <t>£ 6,872,914.48</t>
  </si>
  <si>
    <t>£ 7,792,915.59</t>
  </si>
  <si>
    <t>£ 6,847,726.34</t>
  </si>
  <si>
    <t>£ 13,793,538.84</t>
  </si>
  <si>
    <t>£10,668,173.23</t>
  </si>
  <si>
    <t>£ 45,975,268.48</t>
  </si>
  <si>
    <t>£ 9,664,267.55</t>
  </si>
  <si>
    <t>£ 5,174,762.83</t>
  </si>
  <si>
    <t>£ 7,711,290.28</t>
  </si>
  <si>
    <t>£ 11,025,090.66</t>
  </si>
  <si>
    <t>£11,791,019.62</t>
  </si>
  <si>
    <t>£ 45,366,430.94</t>
  </si>
  <si>
    <t>£ 8,124,998.04</t>
  </si>
  <si>
    <t>£ 10,584,551.99</t>
  </si>
  <si>
    <t>£ 5,415,217.06</t>
  </si>
  <si>
    <t>£ 11,209,409.82</t>
  </si>
  <si>
    <t>£ 9,909,990.87</t>
  </si>
  <si>
    <t>£ 45,244,167.78</t>
  </si>
  <si>
    <t>£ 8,228,369.03</t>
  </si>
  <si>
    <t>£ 4,667,745.85</t>
  </si>
  <si>
    <t>£ 9,835,200.99</t>
  </si>
  <si>
    <t>£ 11,215,990.10</t>
  </si>
  <si>
    <t>£11,063,530.26</t>
  </si>
  <si>
    <t>£ 45,010,836.23</t>
  </si>
  <si>
    <t>£ 12,174,391.41</t>
  </si>
  <si>
    <t>£ 16,469,812.79</t>
  </si>
  <si>
    <t>£16,018,303.08</t>
  </si>
  <si>
    <t>£ 44,662,507.28</t>
  </si>
  <si>
    <t>£ 5,189,285.13</t>
  </si>
  <si>
    <t>£ 8,178,727.53</t>
  </si>
  <si>
    <t>£ 5,641,747.09</t>
  </si>
  <si>
    <t>£ 15,080,417.30</t>
  </si>
  <si>
    <t>£10,136,469.38</t>
  </si>
  <si>
    <t>£ 44,226,646.42</t>
  </si>
  <si>
    <t>£ 5,756,125.26</t>
  </si>
  <si>
    <t>£ 9,256,230.91</t>
  </si>
  <si>
    <t>£ 7,679,755.42</t>
  </si>
  <si>
    <t>£ 9,479,199.22</t>
  </si>
  <si>
    <t>£11,219,420.15</t>
  </si>
  <si>
    <t>£ 43,390,730.96</t>
  </si>
  <si>
    <t>£ 10,991,353.13</t>
  </si>
  <si>
    <t>£ 14,835,880.26</t>
  </si>
  <si>
    <t>£17,400,155.59</t>
  </si>
  <si>
    <t>£ 43,227,388.98</t>
  </si>
  <si>
    <t>£ 6,965,022.95</t>
  </si>
  <si>
    <t>£ 10,357,386.76</t>
  </si>
  <si>
    <t>£ 7,700,012.63</t>
  </si>
  <si>
    <t>£ 5,743,570.25</t>
  </si>
  <si>
    <t>£11,797,161.35</t>
  </si>
  <si>
    <t>£ 42,563,153.94</t>
  </si>
  <si>
    <t>£ 4,511,948.23</t>
  </si>
  <si>
    <t>£ 6,733,913.95</t>
  </si>
  <si>
    <t>£ 7,288,899.97</t>
  </si>
  <si>
    <t>£ 11,589,813.45</t>
  </si>
  <si>
    <t>£11,875,142.18</t>
  </si>
  <si>
    <t>£ 41,999,717.78</t>
  </si>
  <si>
    <t>£ 14,700,538.94</t>
  </si>
  <si>
    <t>£ 14,041,050.30</t>
  </si>
  <si>
    <t>£12,505,041.91</t>
  </si>
  <si>
    <t>£ 41,246,631.15</t>
  </si>
  <si>
    <t>£ 6,659,628.46</t>
  </si>
  <si>
    <t>£ 8,757,672.22</t>
  </si>
  <si>
    <t>£ 7,048,914.25</t>
  </si>
  <si>
    <t>£ 8,354,563.22</t>
  </si>
  <si>
    <t>£10,206,128.40</t>
  </si>
  <si>
    <t>£ 41,026,906.55</t>
  </si>
  <si>
    <t>£ 7,590,496.16</t>
  </si>
  <si>
    <t>£ 7,407,136.83</t>
  </si>
  <si>
    <t>£ 5,238,902.65</t>
  </si>
  <si>
    <t>£ 9,806,690.05</t>
  </si>
  <si>
    <t>£10,802,055.18</t>
  </si>
  <si>
    <t>£ 40,845,280.87</t>
  </si>
  <si>
    <t>£ 10,563,641.15</t>
  </si>
  <si>
    <t>£ 7,449,458.76</t>
  </si>
  <si>
    <t>£ 4,641,284.00</t>
  </si>
  <si>
    <t>£ 9,938,356.59</t>
  </si>
  <si>
    <t>£ 7,561,182.52</t>
  </si>
  <si>
    <t>£ 40,153,923.02</t>
  </si>
  <si>
    <t>£ 5,298,616.10</t>
  </si>
  <si>
    <t>£ 10,666,505.15</t>
  </si>
  <si>
    <t>£ 4,869,546.21</t>
  </si>
  <si>
    <t>£ 11,156,876.78</t>
  </si>
  <si>
    <t>£ 7,675,808.81</t>
  </si>
  <si>
    <t>£ 39,667,353.05</t>
  </si>
  <si>
    <t>£ 5,864,394.60</t>
  </si>
  <si>
    <t>£ 5,432,636.62</t>
  </si>
  <si>
    <t>£ 10,112,499.27</t>
  </si>
  <si>
    <t>£ 11,258,092.65</t>
  </si>
  <si>
    <t>£ 6,670,628.47</t>
  </si>
  <si>
    <t>£ 39,338,251.61</t>
  </si>
  <si>
    <t>£ 6,489,945.81</t>
  </si>
  <si>
    <t>£ 4,222,668.84</t>
  </si>
  <si>
    <t>£ 6,264,762.62</t>
  </si>
  <si>
    <t>£ 15,429,581.87</t>
  </si>
  <si>
    <t>£ 6,905,221.92</t>
  </si>
  <si>
    <t>£ 39,312,181.06</t>
  </si>
  <si>
    <t>£ 8,948,143.44</t>
  </si>
  <si>
    <t>£ 4,617,858.33</t>
  </si>
  <si>
    <t>£ 3,826,993.60</t>
  </si>
  <si>
    <t>£ 9,810,531.09</t>
  </si>
  <si>
    <t>£11,961,520.27</t>
  </si>
  <si>
    <t>£ 39,165,046.73</t>
  </si>
  <si>
    <t>£ 4,754,489.46</t>
  </si>
  <si>
    <t>£ 5,273,603.98</t>
  </si>
  <si>
    <t>£ 4,513,096.87</t>
  </si>
  <si>
    <t>£ 15,048,561.59</t>
  </si>
  <si>
    <t>£ 9,511,859.18</t>
  </si>
  <si>
    <t>£ 39,101,611.07</t>
  </si>
  <si>
    <t>£ 6,556,842.70</t>
  </si>
  <si>
    <t>£ 7,116,082.45</t>
  </si>
  <si>
    <t>£ 4,309,022.11</t>
  </si>
  <si>
    <t>£ 9,936,922.41</t>
  </si>
  <si>
    <t>£11,091,368.89</t>
  </si>
  <si>
    <t>£ 39,010,238.56</t>
  </si>
  <si>
    <t>£ 6,547,647.05</t>
  </si>
  <si>
    <t>£ 6,371,083.97</t>
  </si>
  <si>
    <t>£ 6,942,300.51</t>
  </si>
  <si>
    <t>£ 9,528,919.75</t>
  </si>
  <si>
    <t>£ 9,441,597.96</t>
  </si>
  <si>
    <t>£ 38,831,549.24</t>
  </si>
  <si>
    <t>£ 5,813,819.41</t>
  </si>
  <si>
    <t>£ 4,550,450.22</t>
  </si>
  <si>
    <t>£ 5,082,842.44</t>
  </si>
  <si>
    <t>£ 14,565,463.42</t>
  </si>
  <si>
    <t>£ 8,661,806.94</t>
  </si>
  <si>
    <t>£ 38,674,382.43</t>
  </si>
  <si>
    <t>£ 7,731,877.60</t>
  </si>
  <si>
    <t>£ 9,627,685.75</t>
  </si>
  <si>
    <t>£ 6,835,949.28</t>
  </si>
  <si>
    <t>£ 6,847,220.97</t>
  </si>
  <si>
    <t>£ 7,270,674.98</t>
  </si>
  <si>
    <t>£ 38,313,408.58</t>
  </si>
  <si>
    <t>£ 6,259,241.00</t>
  </si>
  <si>
    <t>£ 5,031,785.96</t>
  </si>
  <si>
    <t>£ 8,539,764.02</t>
  </si>
  <si>
    <t>£ 10,589,762.39</t>
  </si>
  <si>
    <t>£ 7,650,494.45</t>
  </si>
  <si>
    <t>£ 38,071,047.82</t>
  </si>
  <si>
    <t>£ 8,181,907.08</t>
  </si>
  <si>
    <t>£ 6,009,062.22</t>
  </si>
  <si>
    <t>£ 8,084,463.21</t>
  </si>
  <si>
    <t>£ 5,689,298.32</t>
  </si>
  <si>
    <t>£ 9,710,821.36</t>
  </si>
  <si>
    <t>£ 37,675,552.19</t>
  </si>
  <si>
    <t>£ 3,996,879.32</t>
  </si>
  <si>
    <t>£ 3,070,164.15</t>
  </si>
  <si>
    <t>£ 8,131,650.26</t>
  </si>
  <si>
    <t>£ 7,605,615.31</t>
  </si>
  <si>
    <t>£13,439,398.87</t>
  </si>
  <si>
    <t>£ 36,243,707.91</t>
  </si>
  <si>
    <t>£ 5,305,523.42</t>
  </si>
  <si>
    <t>£ 4,394,144.99</t>
  </si>
  <si>
    <t>£ 4,946,657.15</t>
  </si>
  <si>
    <t>£ 6,466,263.15</t>
  </si>
  <si>
    <t>£14,645,816.95</t>
  </si>
  <si>
    <t>£ 35,758,405.66</t>
  </si>
  <si>
    <t>£ 6,523,152.76</t>
  </si>
  <si>
    <t>£ 5,666,911.92</t>
  </si>
  <si>
    <t>£ 5,628,085.98</t>
  </si>
  <si>
    <t>£ 9,568,239.81</t>
  </si>
  <si>
    <t>£ 8,233,867.89</t>
  </si>
  <si>
    <t>£ 35,620,258.36</t>
  </si>
  <si>
    <t>£ 5,891,766.94</t>
  </si>
  <si>
    <t>£ 6,335,445.84</t>
  </si>
  <si>
    <t>£ 4,953,308.03</t>
  </si>
  <si>
    <t>£ 7,530,640.68</t>
  </si>
  <si>
    <t>£10,746,024.41</t>
  </si>
  <si>
    <t>£ 35,457,185.90</t>
  </si>
  <si>
    <t>£ 4,166,158.60</t>
  </si>
  <si>
    <t>£ 4,518,371.92</t>
  </si>
  <si>
    <t>£ 5,730,697.55</t>
  </si>
  <si>
    <t>£ 8,736,574.15</t>
  </si>
  <si>
    <t>£11,965,568.70</t>
  </si>
  <si>
    <t>£ 35,117,370.92</t>
  </si>
  <si>
    <t>£ 5,975,303.83</t>
  </si>
  <si>
    <t>£ 4,971,836.79</t>
  </si>
  <si>
    <t>£ 6,221,943.35</t>
  </si>
  <si>
    <t>£ 9,040,084.33</t>
  </si>
  <si>
    <t>£ 8,760,887.92</t>
  </si>
  <si>
    <t>£ 34,970,056.22</t>
  </si>
  <si>
    <t>£ 6,366,676.77</t>
  </si>
  <si>
    <t>£ 7,565,520.68</t>
  </si>
  <si>
    <t>£ 8,694,622.01</t>
  </si>
  <si>
    <t>£ 4,348,787.64</t>
  </si>
  <si>
    <t>£ 7,843,170.78</t>
  </si>
  <si>
    <t>£ 34,818,777.88</t>
  </si>
  <si>
    <t>£ 5,644,063.13</t>
  </si>
  <si>
    <t>£ 3,819,884.21</t>
  </si>
  <si>
    <t>£ 5,284,979.21</t>
  </si>
  <si>
    <t>£ 7,821,158.94</t>
  </si>
  <si>
    <t>£12,047,807.05</t>
  </si>
  <si>
    <t>£ 34,617,892.54</t>
  </si>
  <si>
    <t>£ 6,040,459.55</t>
  </si>
  <si>
    <t>£ 4,918,654.12</t>
  </si>
  <si>
    <t>£ 7,227,790.63</t>
  </si>
  <si>
    <t>£ 8,006,972.08</t>
  </si>
  <si>
    <t>£ 7,798,460.38</t>
  </si>
  <si>
    <t>£ 33,992,336.76</t>
  </si>
  <si>
    <t>£ 21,178,436.54</t>
  </si>
  <si>
    <t>£ 12,490,147.20</t>
  </si>
  <si>
    <t>£ 33,668,583.74</t>
  </si>
  <si>
    <t>£ 4,308,479.54</t>
  </si>
  <si>
    <t>£ 5,359,250.77</t>
  </si>
  <si>
    <t>£ 8,656,834.64</t>
  </si>
  <si>
    <t>£ 3,085,815.35</t>
  </si>
  <si>
    <t>£11,975,439.07</t>
  </si>
  <si>
    <t>£ 33,385,819.37</t>
  </si>
  <si>
    <t>£ 5,666,774.90</t>
  </si>
  <si>
    <t>£ 12,342,390.75</t>
  </si>
  <si>
    <t>£ 3,364,255.59</t>
  </si>
  <si>
    <t>£ 4,367,394.84</t>
  </si>
  <si>
    <t>£ 7,487,924.75</t>
  </si>
  <si>
    <t>£ 33,228,740.83</t>
  </si>
  <si>
    <t>£ 5,233,140.62</t>
  </si>
  <si>
    <t>£ 7,147,839.94</t>
  </si>
  <si>
    <t>£ 3,701,411.92</t>
  </si>
  <si>
    <t>£ 9,064,675.66</t>
  </si>
  <si>
    <t>£ 7,674,601.55</t>
  </si>
  <si>
    <t>£ 32,821,669.69</t>
  </si>
  <si>
    <t>£ 5,983,204.36</t>
  </si>
  <si>
    <t>£ 8,028,763.75</t>
  </si>
  <si>
    <t>£ 4,439,114.55</t>
  </si>
  <si>
    <t>£ 6,888,552.54</t>
  </si>
  <si>
    <t>£ 7,278,547.21</t>
  </si>
  <si>
    <t>£ 32,618,182.41</t>
  </si>
  <si>
    <t>£ 5,284,119.24</t>
  </si>
  <si>
    <t>£ 4,867,409.94</t>
  </si>
  <si>
    <t>£ 5,357,978.60</t>
  </si>
  <si>
    <t>£ 6,389,394.95</t>
  </si>
  <si>
    <t>£10,418,664.92</t>
  </si>
  <si>
    <t>£ 32,317,567.65</t>
  </si>
  <si>
    <t>£ 7,851,159.80</t>
  </si>
  <si>
    <t>£ 5,433,680.65</t>
  </si>
  <si>
    <t>£ 5,811,432.57</t>
  </si>
  <si>
    <t>£ 5,185,112.56</t>
  </si>
  <si>
    <t>£ 7,736,130.64</t>
  </si>
  <si>
    <t>£ 32,017,516.22</t>
  </si>
  <si>
    <t>£ 4,357,875.46</t>
  </si>
  <si>
    <t>£ 5,512,662.40</t>
  </si>
  <si>
    <t>£ 6,220,658.15</t>
  </si>
  <si>
    <t>£ 6,801,010.07</t>
  </si>
  <si>
    <t>£ 9,079,228.56</t>
  </si>
  <si>
    <t>£ 31,971,434.64</t>
  </si>
  <si>
    <t>£ 6,096,547.07</t>
  </si>
  <si>
    <t>£ 2,082,668.22</t>
  </si>
  <si>
    <t>£ 4,739,302.82</t>
  </si>
  <si>
    <t>£ 7,323,199.66</t>
  </si>
  <si>
    <t>£11,579,270.18</t>
  </si>
  <si>
    <t>£ 31,820,987.95</t>
  </si>
  <si>
    <t>£ 4,571,890.29</t>
  </si>
  <si>
    <t>£ 5,615,282.24</t>
  </si>
  <si>
    <t>£ 6,242,471.71</t>
  </si>
  <si>
    <t>£ 6,144,435.80</t>
  </si>
  <si>
    <t>£ 9,082,165.10</t>
  </si>
  <si>
    <t>£ 31,656,245.14</t>
  </si>
  <si>
    <t>£ 5,647,631.51</t>
  </si>
  <si>
    <t>£ 5,980,718.25</t>
  </si>
  <si>
    <t>£ 6,802,075.75</t>
  </si>
  <si>
    <t>£ 4,432,303.46</t>
  </si>
  <si>
    <t>£ 8,045,405.98</t>
  </si>
  <si>
    <t>£ 30,908,134.95</t>
  </si>
  <si>
    <t>£ 6,257,110.82</t>
  </si>
  <si>
    <t>£ 3,906,681.52</t>
  </si>
  <si>
    <t>£ 6,050,051.04</t>
  </si>
  <si>
    <t>£ 7,749,008.57</t>
  </si>
  <si>
    <t>£ 6,695,566.58</t>
  </si>
  <si>
    <t>£ 30,658,418.53</t>
  </si>
  <si>
    <t>£ 4,762,350.85</t>
  </si>
  <si>
    <t>£ 3,229,027.46</t>
  </si>
  <si>
    <t>£ 5,286,615.85</t>
  </si>
  <si>
    <t>£ 8,249,784.22</t>
  </si>
  <si>
    <t>£ 8,937,453.01</t>
  </si>
  <si>
    <t>£ 30,465,231.39</t>
  </si>
  <si>
    <t>£ 6,852,347.32</t>
  </si>
  <si>
    <t>£ 3,097,849.31</t>
  </si>
  <si>
    <t>£ 2,343,841.70</t>
  </si>
  <si>
    <t>£ 10,047,448.20</t>
  </si>
  <si>
    <t>£ 7,947,814.98</t>
  </si>
  <si>
    <t>£ 30,289,301.51</t>
  </si>
  <si>
    <t>£ 4,435,633.30</t>
  </si>
  <si>
    <t>£ 7,031,153.48</t>
  </si>
  <si>
    <t>£ 3,717,519.15</t>
  </si>
  <si>
    <t>£ 5,423,999.80</t>
  </si>
  <si>
    <t>£ 8,990,602.49</t>
  </si>
  <si>
    <t>£ 29,598,908.22</t>
  </si>
  <si>
    <t>£ 5,294,745.55</t>
  </si>
  <si>
    <t>£ 3,911,311.18</t>
  </si>
  <si>
    <t>£ 6,321,820.74</t>
  </si>
  <si>
    <t>£ 7,694,775.65</t>
  </si>
  <si>
    <t>£ 5,734,990.02</t>
  </si>
  <si>
    <t>£ 28,957,643.14</t>
  </si>
  <si>
    <t>£ 2,763,167.55</t>
  </si>
  <si>
    <t>£ 3,695,874.81</t>
  </si>
  <si>
    <t>£ 5,574,605.78</t>
  </si>
  <si>
    <t>£ 5,515,361.03</t>
  </si>
  <si>
    <t>£11,309,299.15</t>
  </si>
  <si>
    <t>£ 28,858,308.32</t>
  </si>
  <si>
    <t>£ 4,695,445.07</t>
  </si>
  <si>
    <t>£ 3,731,669.50</t>
  </si>
  <si>
    <t>£ 3,604,392.29</t>
  </si>
  <si>
    <t>£ 4,861,041.74</t>
  </si>
  <si>
    <t>£11,691,920.45</t>
  </si>
  <si>
    <t>£ 28,584,469.05</t>
  </si>
  <si>
    <t>£ 7,930,216.96</t>
  </si>
  <si>
    <t>£ 5,785,609.05</t>
  </si>
  <si>
    <t>£ 4,756,197.13</t>
  </si>
  <si>
    <t>£ 6,362,409.82</t>
  </si>
  <si>
    <t>£ 3,714,949.30</t>
  </si>
  <si>
    <t>£ 28,549,382.26</t>
  </si>
  <si>
    <t>£ 5,289,994.68</t>
  </si>
  <si>
    <t>£ 4,170,227.52</t>
  </si>
  <si>
    <t>£ 2,203,974.13</t>
  </si>
  <si>
    <t>£ 4,921,755.75</t>
  </si>
  <si>
    <t>£11,365,376.98</t>
  </si>
  <si>
    <t>£ 27,951,329.06</t>
  </si>
  <si>
    <t>£ 4,839,992.57</t>
  </si>
  <si>
    <t>£ 4,809,707.84</t>
  </si>
  <si>
    <t>£ 3,543,444.13</t>
  </si>
  <si>
    <t>£ 5,594,447.04</t>
  </si>
  <si>
    <t>£ 9,134,794.64</t>
  </si>
  <si>
    <t>£ 27,922,386.22</t>
  </si>
  <si>
    <t>£ 7,530,349.85</t>
  </si>
  <si>
    <t>£ 3,056,920.92</t>
  </si>
  <si>
    <t>£ 6,424,051.61</t>
  </si>
  <si>
    <t>£ 3,091,548.22</t>
  </si>
  <si>
    <t>£ 7,724,813.24</t>
  </si>
  <si>
    <t>£ 27,827,683.84</t>
  </si>
  <si>
    <t>£ 6,472,147.96</t>
  </si>
  <si>
    <t>£ 4,990,095.12</t>
  </si>
  <si>
    <t>£ 6,032,503.53</t>
  </si>
  <si>
    <t>£ 6,257,488.81</t>
  </si>
  <si>
    <t>£ 4,018,998.95</t>
  </si>
  <si>
    <t>£ 27,771,234.37</t>
  </si>
  <si>
    <t>£ 8,043,583.64</t>
  </si>
  <si>
    <t>£ 3,274,610.69</t>
  </si>
  <si>
    <t>£ 3,799,267.16</t>
  </si>
  <si>
    <t>£ 5,938,508.25</t>
  </si>
  <si>
    <t>£ 6,496,167.02</t>
  </si>
  <si>
    <t>£ 27,552,136.76</t>
  </si>
  <si>
    <t>£ 2,997,578.98</t>
  </si>
  <si>
    <t>£ 3,955,200.19</t>
  </si>
  <si>
    <t>£ 2,568,425.79</t>
  </si>
  <si>
    <t>£ 4,210,601.19</t>
  </si>
  <si>
    <t>£13,589,109.79</t>
  </si>
  <si>
    <t>£ 27,320,915.94</t>
  </si>
  <si>
    <t>£ 3,480,150.58</t>
  </si>
  <si>
    <t>£ 6,488,153.58</t>
  </si>
  <si>
    <t>£ 2,530,148.69</t>
  </si>
  <si>
    <t>£ 8,673,337.69</t>
  </si>
  <si>
    <t>£ 5,941,987.09</t>
  </si>
  <si>
    <t>£ 27,113,777.63</t>
  </si>
  <si>
    <t>£ 4,658,719.41</t>
  </si>
  <si>
    <t>£ 3,577,644.30</t>
  </si>
  <si>
    <t>£ 5,921,171.44</t>
  </si>
  <si>
    <t>£ 6,166,599.09</t>
  </si>
  <si>
    <t>£ 6,771,475.28</t>
  </si>
  <si>
    <t>£ 27,095,609.52</t>
  </si>
  <si>
    <t>£ 4,886,855.73</t>
  </si>
  <si>
    <t>£ 4,543,028.04</t>
  </si>
  <si>
    <t>£ 4,726,923.53</t>
  </si>
  <si>
    <t>£ 6,493,628.04</t>
  </si>
  <si>
    <t>£ 6,371,221.98</t>
  </si>
  <si>
    <t>£ 27,021,657.32</t>
  </si>
  <si>
    <t>£ 4,629,599.91</t>
  </si>
  <si>
    <t>£ 4,402,410.11</t>
  </si>
  <si>
    <t>£ 6,448,156.28</t>
  </si>
  <si>
    <t>£ 5,778,456.17</t>
  </si>
  <si>
    <t>£ 5,562,530.43</t>
  </si>
  <si>
    <t>£ 26,821,152.90</t>
  </si>
  <si>
    <t>£ 3,519,631.05</t>
  </si>
  <si>
    <t>£ 2,704,777.81</t>
  </si>
  <si>
    <t>£ 5,580,174.41</t>
  </si>
  <si>
    <t>£ 7,499,186.02</t>
  </si>
  <si>
    <t>£ 7,430,835.50</t>
  </si>
  <si>
    <t>£ 26,734,604.79</t>
  </si>
  <si>
    <t>£ 4,228,936.56</t>
  </si>
  <si>
    <t>£ 4,070,420.07</t>
  </si>
  <si>
    <t>£ 3,269,844.01</t>
  </si>
  <si>
    <t>£ 8,107,550.23</t>
  </si>
  <si>
    <t>£ 6,919,217.45</t>
  </si>
  <si>
    <t>£ 26,595,968.32</t>
  </si>
  <si>
    <t>£ 8,181,584.82</t>
  </si>
  <si>
    <t>£ 1,881,971.08</t>
  </si>
  <si>
    <t>£ 4,401,301.90</t>
  </si>
  <si>
    <t>£ 5,831,696.24</t>
  </si>
  <si>
    <t>£ 5,376,590.26</t>
  </si>
  <si>
    <t>£ 25,673,144.30</t>
  </si>
  <si>
    <t>£ 6,687,181.87</t>
  </si>
  <si>
    <t>£ 3,277,638.19</t>
  </si>
  <si>
    <t>£ 5,381,463.48</t>
  </si>
  <si>
    <t>£ 4,008,056.25</t>
  </si>
  <si>
    <t>£ 6,289,251.99</t>
  </si>
  <si>
    <t>£ 25,643,591.78</t>
  </si>
  <si>
    <t>£ 3,889,064.19</t>
  </si>
  <si>
    <t>£ 2,297,811.52</t>
  </si>
  <si>
    <t>£ 3,688,171.63</t>
  </si>
  <si>
    <t>£ 6,488,618.57</t>
  </si>
  <si>
    <t>£ 8,781,911.92</t>
  </si>
  <si>
    <t>£ 25,145,577.83</t>
  </si>
  <si>
    <t>£ 3,897,165.48</t>
  </si>
  <si>
    <t>£ 4,666,255.69</t>
  </si>
  <si>
    <t>£ 6,729,508.30</t>
  </si>
  <si>
    <t>£ 6,325,832.10</t>
  </si>
  <si>
    <t>£ 3,208,507.38</t>
  </si>
  <si>
    <t>£ 24,827,268.95</t>
  </si>
  <si>
    <t>£ 6,725,859.03</t>
  </si>
  <si>
    <t>£ 3,435,506.15</t>
  </si>
  <si>
    <t>£ 2,305,323.54</t>
  </si>
  <si>
    <t>£ 6,537,429.39</t>
  </si>
  <si>
    <t>£ 5,634,806.98</t>
  </si>
  <si>
    <t>£ 24,638,925.09</t>
  </si>
  <si>
    <t>£ 21,251,832.33</t>
  </si>
  <si>
    <t>£ 1,771,270.27</t>
  </si>
  <si>
    <t>£ 23,023,102.60</t>
  </si>
  <si>
    <t>£ 4,300,009.39</t>
  </si>
  <si>
    <t>£ 3,097,999.41</t>
  </si>
  <si>
    <t>£ 4,019,662.66</t>
  </si>
  <si>
    <t>£ 4,991,064.08</t>
  </si>
  <si>
    <t>£ 5,592,530.95</t>
  </si>
  <si>
    <t>£ 22,001,266.49</t>
  </si>
  <si>
    <t>£ 4,280,245.75</t>
  </si>
  <si>
    <t>£ 7,071,031.87</t>
  </si>
  <si>
    <t>£ 9,670,135.32</t>
  </si>
  <si>
    <t>£ 21,021,412.94</t>
  </si>
  <si>
    <t>£ 4,478,599.44</t>
  </si>
  <si>
    <t>£ 1,468,285.69</t>
  </si>
  <si>
    <t>£ 5,192,994.78</t>
  </si>
  <si>
    <t>£ 4,770,467.01</t>
  </si>
  <si>
    <t>£ 3,986,231.81</t>
  </si>
  <si>
    <t>£ 19,896,578.73</t>
  </si>
  <si>
    <t>£ 4,003,635.93</t>
  </si>
  <si>
    <t>£ 2,205,059.85</t>
  </si>
  <si>
    <t>£ 2,644,600.66</t>
  </si>
  <si>
    <t>£ 6,511,835.01</t>
  </si>
  <si>
    <t>£ 4,083,417.63</t>
  </si>
  <si>
    <t>£ 19,448,549.08</t>
  </si>
  <si>
    <t>£ 3,382,573.61</t>
  </si>
  <si>
    <t>£ 3,550,791.33</t>
  </si>
  <si>
    <t>£ 2,101,293.18</t>
  </si>
  <si>
    <t>£ 5,172,412.88</t>
  </si>
  <si>
    <t>£ 4,621,630.90</t>
  </si>
  <si>
    <t>£ 18,828,701.90</t>
  </si>
  <si>
    <t>£ 2,636,599.47</t>
  </si>
  <si>
    <t>£ 3,149,172.74</t>
  </si>
  <si>
    <t>£ 2,500,491.18</t>
  </si>
  <si>
    <t>£ 6,775,051.55</t>
  </si>
  <si>
    <t>£ 3,448,233.49</t>
  </si>
  <si>
    <t>£ 18,509,548.43</t>
  </si>
  <si>
    <t>£ 2,309,747.74</t>
  </si>
  <si>
    <t>£ 2,436,457.00</t>
  </si>
  <si>
    <t>£ 3,252,733.25</t>
  </si>
  <si>
    <t>£ 4,295,791.04</t>
  </si>
  <si>
    <t>£ 5,498,069.18</t>
  </si>
  <si>
    <t>£ 17,792,798.21</t>
  </si>
  <si>
    <t>£ 4,987,079.98</t>
  </si>
  <si>
    <t>£ 1,296,580.06</t>
  </si>
  <si>
    <t>£ 5,621,660.11</t>
  </si>
  <si>
    <t>£ 5,726,756.44</t>
  </si>
  <si>
    <t>£ 17,632,076.59</t>
  </si>
  <si>
    <t>£ 2,393,415.62</t>
  </si>
  <si>
    <t>£ 3,271,034.54</t>
  </si>
  <si>
    <t>£ 3,918,417.05</t>
  </si>
  <si>
    <t>£ 4,016,695.15</t>
  </si>
  <si>
    <t>£ 3,949,831.19</t>
  </si>
  <si>
    <t>£ 17,549,393.55</t>
  </si>
  <si>
    <t>£ 3,479,780.49</t>
  </si>
  <si>
    <t>£ 3,580,507.02</t>
  </si>
  <si>
    <t>£ 2,609,568.00</t>
  </si>
  <si>
    <t>£ 3,516,167.60</t>
  </si>
  <si>
    <t>£ 3,950,310.92</t>
  </si>
  <si>
    <t>£ 17,136,334.03</t>
  </si>
  <si>
    <t>£ 3,592,427.49</t>
  </si>
  <si>
    <t>£ 2,228,207.27</t>
  </si>
  <si>
    <t>£ 3,523,660.83</t>
  </si>
  <si>
    <t>£ 2,781,161.85</t>
  </si>
  <si>
    <t>£ 4,886,109.47</t>
  </si>
  <si>
    <t>£ 17,011,566.91</t>
  </si>
  <si>
    <t>£ 3,081,703.60</t>
  </si>
  <si>
    <t>£ 2,249,410.57</t>
  </si>
  <si>
    <t>£ 2,497,625.45</t>
  </si>
  <si>
    <t>£ 4,546,956.82</t>
  </si>
  <si>
    <t>£ 4,626,782.43</t>
  </si>
  <si>
    <t>£ 17,002,478.87</t>
  </si>
  <si>
    <t>£ 2,363,857.07</t>
  </si>
  <si>
    <t>£ 2,102,046.36</t>
  </si>
  <si>
    <t>£ 2,132,176.88</t>
  </si>
  <si>
    <t>£ 4,350,492.77</t>
  </si>
  <si>
    <t>£ 5,890,586.31</t>
  </si>
  <si>
    <t>£ 16,839,159.39</t>
  </si>
  <si>
    <t>£ 8,453,274.28</t>
  </si>
  <si>
    <t>£ 7,523,235.93</t>
  </si>
  <si>
    <t>£ 15,976,510.21</t>
  </si>
  <si>
    <t>£ 3,372,975.34</t>
  </si>
  <si>
    <t>£ 1,556,916.82</t>
  </si>
  <si>
    <t>£ 2,206,462.00</t>
  </si>
  <si>
    <t>£ 1,585,414.55</t>
  </si>
  <si>
    <t>£ 7,097,604.40</t>
  </si>
  <si>
    <t>£ 15,819,373.11</t>
  </si>
  <si>
    <t>£ 9,499,179.95</t>
  </si>
  <si>
    <t>£ 5,670,022.54</t>
  </si>
  <si>
    <t>£ 15,169,202.49</t>
  </si>
  <si>
    <t>£ 2,285,696.36</t>
  </si>
  <si>
    <t>£ 3,830,414.01</t>
  </si>
  <si>
    <t>£ 1,742,362.76</t>
  </si>
  <si>
    <t>£ 4,828,710.46</t>
  </si>
  <si>
    <t>£ 2,437,281.85</t>
  </si>
  <si>
    <t>£ 15,124,465.44</t>
  </si>
  <si>
    <t>£ 3,879,286.90</t>
  </si>
  <si>
    <t>£ 2,894,345.32</t>
  </si>
  <si>
    <t>£ 3,225,117.42</t>
  </si>
  <si>
    <t>£ 2,945,816.72</t>
  </si>
  <si>
    <t>£ 1,696,339.44</t>
  </si>
  <si>
    <t>£ 14,640,905.80</t>
  </si>
  <si>
    <t>£ 1,095,988.00</t>
  </si>
  <si>
    <t>£ 2,259,266.47</t>
  </si>
  <si>
    <t>£ 1,645,953.22</t>
  </si>
  <si>
    <t>£ 3,287,605.38</t>
  </si>
  <si>
    <t>£ 6,246,451.40</t>
  </si>
  <si>
    <t>£ 14,535,264.47</t>
  </si>
  <si>
    <t>£ 2,891,754.43</t>
  </si>
  <si>
    <t>£ 3,173,811.24</t>
  </si>
  <si>
    <t>£ 2,149,312.27</t>
  </si>
  <si>
    <t>£ 4,314,846.04</t>
  </si>
  <si>
    <t>£ 1,716,156.91</t>
  </si>
  <si>
    <t>£ 14,245,880.89</t>
  </si>
  <si>
    <t>£ 1,085,722.71</t>
  </si>
  <si>
    <t>£ 1,778,867.12</t>
  </si>
  <si>
    <t>£ 2,924,981.93</t>
  </si>
  <si>
    <t>£ 2,205,521.12</t>
  </si>
  <si>
    <t>£ 6,186,527.84</t>
  </si>
  <si>
    <t>£ 14,181,620.72</t>
  </si>
  <si>
    <t>£ 1,268,676.87</t>
  </si>
  <si>
    <t>£ 3,976,341.39</t>
  </si>
  <si>
    <t>£ 2,194,333.63</t>
  </si>
  <si>
    <t>£ 1,762,455.02</t>
  </si>
  <si>
    <t>£ 4,626,351.55</t>
  </si>
  <si>
    <t>£ 13,828,158.46</t>
  </si>
  <si>
    <t>£ 2,303,685.88</t>
  </si>
  <si>
    <t>£ 1,518,310.50</t>
  </si>
  <si>
    <t>£ 2,118,899.65</t>
  </si>
  <si>
    <t>£ 2,542,603.97</t>
  </si>
  <si>
    <t>£ 5,334,310.36</t>
  </si>
  <si>
    <t>£ 13,817,810.36</t>
  </si>
  <si>
    <t>£ 2,124,601.39</t>
  </si>
  <si>
    <t>£ 2,272,325.78</t>
  </si>
  <si>
    <t>£ 1,453,967.41</t>
  </si>
  <si>
    <t>£ 4,747,640.03</t>
  </si>
  <si>
    <t>£ 2,915,362.30</t>
  </si>
  <si>
    <t>£ 13,513,896.91</t>
  </si>
  <si>
    <t>£ 6,283,175.24</t>
  </si>
  <si>
    <t>£ 7,207,685.32</t>
  </si>
  <si>
    <t>£ 13,490,860.56</t>
  </si>
  <si>
    <t>£ 4,267,216.01</t>
  </si>
  <si>
    <t>£ 1,431,617.23</t>
  </si>
  <si>
    <t>£ 1,279,332.18</t>
  </si>
  <si>
    <t>£ 1,889,938.60</t>
  </si>
  <si>
    <t>£ 3,732,023.31</t>
  </si>
  <si>
    <t>£ 12,600,127.33</t>
  </si>
  <si>
    <t>£ 4,465,128.34</t>
  </si>
  <si>
    <t>£ 2,223,159.67</t>
  </si>
  <si>
    <t>£ 1,909,494.85</t>
  </si>
  <si>
    <t>£ 3,958,037.83</t>
  </si>
  <si>
    <t>£ 12,555,820.69</t>
  </si>
  <si>
    <t>£ 1,377,825.28</t>
  </si>
  <si>
    <t>£ 1,599,062.61</t>
  </si>
  <si>
    <t>£ 961,643.69</t>
  </si>
  <si>
    <t>£ 5,237,885.45</t>
  </si>
  <si>
    <t>£ 2,891,919.24</t>
  </si>
  <si>
    <t>£ 12,068,336.27</t>
  </si>
  <si>
    <t>£ 6,368,765.76</t>
  </si>
  <si>
    <t>£ 4,868,820.87</t>
  </si>
  <si>
    <t>£ 11,237,586.63</t>
  </si>
  <si>
    <t>£ 10,550,675.87</t>
  </si>
  <si>
    <t>£ 1,922,862.91</t>
  </si>
  <si>
    <t>£ 1,096,884.67</t>
  </si>
  <si>
    <t>£ 1,523,546.02</t>
  </si>
  <si>
    <t>£ 5,717,716.75</t>
  </si>
  <si>
    <t>£ 10,261,010.35</t>
  </si>
  <si>
    <t>£ 1,125,579.44</t>
  </si>
  <si>
    <t>£ 1,593,033.58</t>
  </si>
  <si>
    <t>£ 2,234,376.62</t>
  </si>
  <si>
    <t>£ 2,288,455.79</t>
  </si>
  <si>
    <t>£ 2,294,566.37</t>
  </si>
  <si>
    <t>£ 9,536,011.80</t>
  </si>
  <si>
    <t>£ 773,740.52</t>
  </si>
  <si>
    <t>£ 1,556,713.17</t>
  </si>
  <si>
    <t>£ 1,974,389.12</t>
  </si>
  <si>
    <t>£ 3,038,368.78</t>
  </si>
  <si>
    <t>£ 2,072,456.48</t>
  </si>
  <si>
    <t>£ 9,415,668.06</t>
  </si>
  <si>
    <t>£ 1,280,143.85</t>
  </si>
  <si>
    <t>£ 1,467,638.54</t>
  </si>
  <si>
    <t>£ 1,307,809.14</t>
  </si>
  <si>
    <t>£ 2,046,059.71</t>
  </si>
  <si>
    <t>£ 2,405,611.58</t>
  </si>
  <si>
    <t>£ 8,507,262.82</t>
  </si>
  <si>
    <t>£ 740,761.13</t>
  </si>
  <si>
    <t>£ 539,746.98</t>
  </si>
  <si>
    <t>£ 1,360,065.22</t>
  </si>
  <si>
    <t>£ 3,411,812.60</t>
  </si>
  <si>
    <t>£ 2,265,970.18</t>
  </si>
  <si>
    <t>£ 8,318,356.11</t>
  </si>
  <si>
    <t>£ 3,859,339.30</t>
  </si>
  <si>
    <t>£ 958,814.21</t>
  </si>
  <si>
    <t>£ 1,084,242.59</t>
  </si>
  <si>
    <t>£ 742,309.57</t>
  </si>
  <si>
    <t>£ 1,643,770.75</t>
  </si>
  <si>
    <t>£ 8,288,476.42</t>
  </si>
  <si>
    <t>£ 3,407,539.98</t>
  </si>
  <si>
    <t>£ 3,691,167.51</t>
  </si>
  <si>
    <t>£ 302,561.04</t>
  </si>
  <si>
    <t>£ 7,401,268.53</t>
  </si>
  <si>
    <t>£ 762,684.74</t>
  </si>
  <si>
    <t>£ 367,845.16</t>
  </si>
  <si>
    <t>£ 500,032.63</t>
  </si>
  <si>
    <t>£ 1,881,319.18</t>
  </si>
  <si>
    <t>£ 3,851,304.58</t>
  </si>
  <si>
    <t>£ 7,363,186.29</t>
  </si>
  <si>
    <t>£ 1,469,376.65</t>
  </si>
  <si>
    <t>£ 361,233.31</t>
  </si>
  <si>
    <t>£ 794,815.12</t>
  </si>
  <si>
    <t>£ 2,116,734.09</t>
  </si>
  <si>
    <t>£ 2,448,130.89</t>
  </si>
  <si>
    <t>£ 7,190,290.06</t>
  </si>
  <si>
    <t>£ 922,773.16</t>
  </si>
  <si>
    <t>£ 1,042,375.40</t>
  </si>
  <si>
    <t>£ 491,881.41</t>
  </si>
  <si>
    <t>£ 2,902,926.79</t>
  </si>
  <si>
    <t>£ 1,311,512.72</t>
  </si>
  <si>
    <t>£ 6,671,469.48</t>
  </si>
  <si>
    <t>£ 347,359.63</t>
  </si>
  <si>
    <t>£ 973,429.77</t>
  </si>
  <si>
    <t>£ 444,889.83</t>
  </si>
  <si>
    <t>£ 1,503,532.22</t>
  </si>
  <si>
    <t>£ 2,954,303.91</t>
  </si>
  <si>
    <t>£ 6,223,515.36</t>
  </si>
  <si>
    <t>£ 6,173,017.02</t>
  </si>
  <si>
    <t>£ 1,305,672.15</t>
  </si>
  <si>
    <t>£ 1,400,096.17</t>
  </si>
  <si>
    <t>£ 3,225,445.28</t>
  </si>
  <si>
    <t>£ 5,931,213.60</t>
  </si>
  <si>
    <t>£ 2,101,142.46</t>
  </si>
  <si>
    <t>£ 920,401.08</t>
  </si>
  <si>
    <t>£ 670,898.48</t>
  </si>
  <si>
    <t>£ 276,602.98</t>
  </si>
  <si>
    <t>£ 1,812,484.19</t>
  </si>
  <si>
    <t>£ 5,781,529.19</t>
  </si>
  <si>
    <t>£ 931,180.09</t>
  </si>
  <si>
    <t>£ 327,834.44</t>
  </si>
  <si>
    <t>£ 2,888,434.70</t>
  </si>
  <si>
    <t>£ 1,265,603.46</t>
  </si>
  <si>
    <t>£ 340,629.75</t>
  </si>
  <si>
    <t>£ 5,753,682.44</t>
  </si>
  <si>
    <t>£ 5,743,592.93</t>
  </si>
  <si>
    <t>£ 790,149.94</t>
  </si>
  <si>
    <t>£ 1,128,731.84</t>
  </si>
  <si>
    <t>£ 735,969.76</t>
  </si>
  <si>
    <t>£ 2,025,644.06</t>
  </si>
  <si>
    <t>£ 844,473.24</t>
  </si>
  <si>
    <t>£ 5,524,968.84</t>
  </si>
  <si>
    <t>£ 2,857,688.65</t>
  </si>
  <si>
    <t>£ 2,579,738.09</t>
  </si>
  <si>
    <t>£ 5,437,426.74</t>
  </si>
  <si>
    <t>£ 1,376,153.05</t>
  </si>
  <si>
    <t>£ 657,599.04</t>
  </si>
  <si>
    <t>£ 615,124.34</t>
  </si>
  <si>
    <t>£ 1,118,137.00</t>
  </si>
  <si>
    <t>£ 1,592,152.53</t>
  </si>
  <si>
    <t>£ 5,359,165.96</t>
  </si>
  <si>
    <t>£ 2,495,255.35</t>
  </si>
  <si>
    <t>£ 1,215,148.68</t>
  </si>
  <si>
    <t>£ 409,541.33</t>
  </si>
  <si>
    <t>£ 452,098.28</t>
  </si>
  <si>
    <t>£ 693,532.43</t>
  </si>
  <si>
    <t>£ 5,265,576.07</t>
  </si>
  <si>
    <t>£ 1,612,887.05</t>
  </si>
  <si>
    <t>£ 2,558,480.64</t>
  </si>
  <si>
    <t>£ 402,776.59</t>
  </si>
  <si>
    <t>£ 265,606.30</t>
  </si>
  <si>
    <t>£ 362,086.34</t>
  </si>
  <si>
    <t>£ 5,201,836.92</t>
  </si>
  <si>
    <t>£ 2,307,119.73</t>
  </si>
  <si>
    <t>£ 2,600,306.18</t>
  </si>
  <si>
    <t>£ 4,907,425.91</t>
  </si>
  <si>
    <t>£ 520,076.03</t>
  </si>
  <si>
    <t>£ 1,054,058.53</t>
  </si>
  <si>
    <t>£ 333,095.99</t>
  </si>
  <si>
    <t>£ 1,326,670.82</t>
  </si>
  <si>
    <t>£ 1,553,455.67</t>
  </si>
  <si>
    <t>£ 4,787,357.04</t>
  </si>
  <si>
    <t>£ 677,149.14</t>
  </si>
  <si>
    <t>£ 1,166,322.51</t>
  </si>
  <si>
    <t>£ 839,396.84</t>
  </si>
  <si>
    <t>£ 1,232,449.84</t>
  </si>
  <si>
    <t>£ 827,962.23</t>
  </si>
  <si>
    <t>£ 4,743,280.56</t>
  </si>
  <si>
    <t>£ 1,554,892.56</t>
  </si>
  <si>
    <t>£ 563,103.08</t>
  </si>
  <si>
    <t>£ 353,279.15</t>
  </si>
  <si>
    <t>£ 1,339,841.77</t>
  </si>
  <si>
    <t>£ 913,610.23</t>
  </si>
  <si>
    <t>£ 4,724,726.79</t>
  </si>
  <si>
    <t>£ 611,354.73</t>
  </si>
  <si>
    <t>£ 574,750.90</t>
  </si>
  <si>
    <t>£ 533,410.76</t>
  </si>
  <si>
    <t>£ 683,935.06</t>
  </si>
  <si>
    <t>£ 2,026,534.22</t>
  </si>
  <si>
    <t>£ 4,429,985.67</t>
  </si>
  <si>
    <t>£ 1,774,662.04</t>
  </si>
  <si>
    <t>£ 338,047.80</t>
  </si>
  <si>
    <t>£ 333,540.14</t>
  </si>
  <si>
    <t>£ 769,748.67</t>
  </si>
  <si>
    <t>£ 1,119,798.36</t>
  </si>
  <si>
    <t>£ 4,335,797.01</t>
  </si>
  <si>
    <t>£ 4,233,836.56</t>
  </si>
  <si>
    <t>£ 64,093.01</t>
  </si>
  <si>
    <t>£ 199,890.73</t>
  </si>
  <si>
    <t>£ 292,786.09</t>
  </si>
  <si>
    <t>£ 919,741.72</t>
  </si>
  <si>
    <t>£ 2,719,527.16</t>
  </si>
  <si>
    <t>£ 4,196,038.71</t>
  </si>
  <si>
    <t>£ 509,811.49</t>
  </si>
  <si>
    <t>£ 644,719.27</t>
  </si>
  <si>
    <t>£ 590,917.55</t>
  </si>
  <si>
    <t>£ 1,494,140.38</t>
  </si>
  <si>
    <t>£ 819,780.30</t>
  </si>
  <si>
    <t>£ 4,059,368.99</t>
  </si>
  <si>
    <t>£ 435,020.67</t>
  </si>
  <si>
    <t>£ 165,927.10</t>
  </si>
  <si>
    <t>£ 997,357.74</t>
  </si>
  <si>
    <t>£ 981,011.36</t>
  </si>
  <si>
    <t>£ 1,121,322.16</t>
  </si>
  <si>
    <t>£ 3,700,639.03</t>
  </si>
  <si>
    <t>£ 551,190.49</t>
  </si>
  <si>
    <t>£ 730,544.33</t>
  </si>
  <si>
    <t>£ 1,879,942.05</t>
  </si>
  <si>
    <t>£ 192,735.56</t>
  </si>
  <si>
    <t>£ 323,648.87</t>
  </si>
  <si>
    <t>£ 3,678,061.30</t>
  </si>
  <si>
    <t>£ 196,508.55</t>
  </si>
  <si>
    <t>£ 188,418.90</t>
  </si>
  <si>
    <t>£ 1,354,305.66</t>
  </si>
  <si>
    <t>£ 1,509,972.64</t>
  </si>
  <si>
    <t>£ 381,376.83</t>
  </si>
  <si>
    <t>£ 3,630,582.58</t>
  </si>
  <si>
    <t>£ 259,563.60</t>
  </si>
  <si>
    <t>£ 275,621.53</t>
  </si>
  <si>
    <t>£ 399,349.37</t>
  </si>
  <si>
    <t>£ 1,737,946.18</t>
  </si>
  <si>
    <t>£ 845,315.22</t>
  </si>
  <si>
    <t>£ 3,517,795.90</t>
  </si>
  <si>
    <t>£ 783,086.21</t>
  </si>
  <si>
    <t>£ 848,963.10</t>
  </si>
  <si>
    <t>£ 542,371.07</t>
  </si>
  <si>
    <t>£ 1,005,096.83</t>
  </si>
  <si>
    <t>£ 300,425.71</t>
  </si>
  <si>
    <t>£ 3,479,942.92</t>
  </si>
  <si>
    <t>£ 529,158.50</t>
  </si>
  <si>
    <t>£ 136,731.48</t>
  </si>
  <si>
    <t>£ 525,802.84</t>
  </si>
  <si>
    <t>£ 1,745,329.02</t>
  </si>
  <si>
    <t>£ 532,587.97</t>
  </si>
  <si>
    <t>£ 3,469,609.81</t>
  </si>
  <si>
    <t>£ 31,881.79</t>
  </si>
  <si>
    <t>£ 625,973.48</t>
  </si>
  <si>
    <t>£ 1,149,287.36</t>
  </si>
  <si>
    <t>£ 1,045,972.89</t>
  </si>
  <si>
    <t>£ 603,616.06</t>
  </si>
  <si>
    <t>£ 3,456,731.58</t>
  </si>
  <si>
    <t>£ 529,478.77</t>
  </si>
  <si>
    <t>£ 220,951.97</t>
  </si>
  <si>
    <t>£ 612,731.03</t>
  </si>
  <si>
    <t>£ 632,565.21</t>
  </si>
  <si>
    <t>£ 1,311,928.78</t>
  </si>
  <si>
    <t>£ 3,307,655.76</t>
  </si>
  <si>
    <t>£ 166,570.07</t>
  </si>
  <si>
    <t>£ 382,166.62</t>
  </si>
  <si>
    <t>£ 1,145,188.97</t>
  </si>
  <si>
    <t>£ 831,332.28</t>
  </si>
  <si>
    <t>£ 746,370.26</t>
  </si>
  <si>
    <t>£ 3,271,628.20</t>
  </si>
  <si>
    <t>£ 169,591.50</t>
  </si>
  <si>
    <t>£ 270,168.15</t>
  </si>
  <si>
    <t>£ 825,707.27</t>
  </si>
  <si>
    <t>£ 1,007,570.28</t>
  </si>
  <si>
    <t>£ 798,363.88</t>
  </si>
  <si>
    <t>£ 3,071,401.08</t>
  </si>
  <si>
    <t>£ 515,571.39</t>
  </si>
  <si>
    <t>£ 1,522,583.94</t>
  </si>
  <si>
    <t>£ 469,513.57</t>
  </si>
  <si>
    <t>£ 236,434.84</t>
  </si>
  <si>
    <t>£ 284,799.88</t>
  </si>
  <si>
    <t>£ 3,028,903.62</t>
  </si>
  <si>
    <t>£ 719,812.86</t>
  </si>
  <si>
    <t>£ 479,611.46</t>
  </si>
  <si>
    <t>£ 973,427.98</t>
  </si>
  <si>
    <t>£ 344,821.25</t>
  </si>
  <si>
    <t>£ 450,441.58</t>
  </si>
  <si>
    <t>£ 2,968,115.13</t>
  </si>
  <si>
    <t>£ 277,968.02</t>
  </si>
  <si>
    <t>£ 453,817.56</t>
  </si>
  <si>
    <t>£ 257,316.95</t>
  </si>
  <si>
    <t>£ 489,380.99</t>
  </si>
  <si>
    <t>£ 1,476,965.11</t>
  </si>
  <si>
    <t>£ 2,955,448.63</t>
  </si>
  <si>
    <t>£ 1,355,972.14</t>
  </si>
  <si>
    <t>£ 802,776.74</t>
  </si>
  <si>
    <t>£ 182,060.23</t>
  </si>
  <si>
    <t>£ 234,490.75</t>
  </si>
  <si>
    <t>£ 312,257.08</t>
  </si>
  <si>
    <t>£ 2,887,556.94</t>
  </si>
  <si>
    <t>£ 124,031.18</t>
  </si>
  <si>
    <t>£ 196,093.11</t>
  </si>
  <si>
    <t>£ 1,235,861.34</t>
  </si>
  <si>
    <t>£ 642,477.25</t>
  </si>
  <si>
    <t>£ 616,586.10</t>
  </si>
  <si>
    <t>£ 2,815,048.98</t>
  </si>
  <si>
    <t>£ 207,934.30</t>
  </si>
  <si>
    <t>£ 244,769.03</t>
  </si>
  <si>
    <t>£ 252,301.98</t>
  </si>
  <si>
    <t>£ 1,333,453.05</t>
  </si>
  <si>
    <t>£ 394,798.80</t>
  </si>
  <si>
    <t>£ 2,433,257.16</t>
  </si>
  <si>
    <t>£ 663,122.17</t>
  </si>
  <si>
    <t>£ 720,274.41</t>
  </si>
  <si>
    <t>£ 98,105.55</t>
  </si>
  <si>
    <t>£ 302,228.30</t>
  </si>
  <si>
    <t>£ 549,853.40</t>
  </si>
  <si>
    <t>£ 2,333,583.83</t>
  </si>
  <si>
    <t>£ 32,639.93</t>
  </si>
  <si>
    <t>£ 239,522.67</t>
  </si>
  <si>
    <t>£ 161,931.09</t>
  </si>
  <si>
    <t>£ 304,164.87</t>
  </si>
  <si>
    <t>£ 1,511,144.06</t>
  </si>
  <si>
    <t>£ 2,249,402.62</t>
  </si>
  <si>
    <t>£ 54,587.27</t>
  </si>
  <si>
    <t>£ 280,171.06</t>
  </si>
  <si>
    <t>£ 814,496.15</t>
  </si>
  <si>
    <t>£ 1,078,980.56</t>
  </si>
  <si>
    <t>£ 2,228,235.04</t>
  </si>
  <si>
    <t>£ 73,383.16</t>
  </si>
  <si>
    <t>£ 144,956.90</t>
  </si>
  <si>
    <t>£ 405,943.39</t>
  </si>
  <si>
    <t>£ 988,777.24</t>
  </si>
  <si>
    <t>£ 487,577.32</t>
  </si>
  <si>
    <t>£ 2,100,638.01</t>
  </si>
  <si>
    <t>£ 133,669.54</t>
  </si>
  <si>
    <t>£ 792,408.93</t>
  </si>
  <si>
    <t>£ 21,812.64</t>
  </si>
  <si>
    <t>£ 598,970.36</t>
  </si>
  <si>
    <t>£ 467,854.64</t>
  </si>
  <si>
    <t>£ 2,014,716.11</t>
  </si>
  <si>
    <t>£ 384,475.73</t>
  </si>
  <si>
    <t>£ 201,211.79</t>
  </si>
  <si>
    <t>£ 171,696.95</t>
  </si>
  <si>
    <t>£ 1,089,552.30</t>
  </si>
  <si>
    <t>£ 105,550.06</t>
  </si>
  <si>
    <t>£ 1,952,486.83</t>
  </si>
  <si>
    <t>£ 74,969.81</t>
  </si>
  <si>
    <t>£ 354,137.70</t>
  </si>
  <si>
    <t>£ 301,385.73</t>
  </si>
  <si>
    <t>£ 399,079.15</t>
  </si>
  <si>
    <t>£ 819,206.00</t>
  </si>
  <si>
    <t>£ 1,948,778.39</t>
  </si>
  <si>
    <t>£ 230,209.42</t>
  </si>
  <si>
    <t>£ 402,835.27</t>
  </si>
  <si>
    <t>£ 451,030.55</t>
  </si>
  <si>
    <t>£ 405,263.32</t>
  </si>
  <si>
    <t>£ 447,415.25</t>
  </si>
  <si>
    <t>£ 1,936,753.81</t>
  </si>
  <si>
    <t>£ 99,147.22</t>
  </si>
  <si>
    <t>£ 566,523.95</t>
  </si>
  <si>
    <t>£ 488,156.51</t>
  </si>
  <si>
    <t>£ 542,260.62</t>
  </si>
  <si>
    <t>£ 227,066.94</t>
  </si>
  <si>
    <t>£ 1,923,155.24</t>
  </si>
  <si>
    <t>£ 387,866.93</t>
  </si>
  <si>
    <t>£ 85,461.63</t>
  </si>
  <si>
    <t>£ 422,388.89</t>
  </si>
  <si>
    <t>£ 162,352.53</t>
  </si>
  <si>
    <t>£ 776,400.27</t>
  </si>
  <si>
    <t>£ 1,834,470.25</t>
  </si>
  <si>
    <t>£ 71,250.42</t>
  </si>
  <si>
    <t>£ 127,336.69</t>
  </si>
  <si>
    <t>£ 112,739.05</t>
  </si>
  <si>
    <t>£ 922,163.94</t>
  </si>
  <si>
    <t>£ 525,647.73</t>
  </si>
  <si>
    <t>£ 1,759,137.83</t>
  </si>
  <si>
    <t>£ 405,481.68</t>
  </si>
  <si>
    <t>£ 121,653.86</t>
  </si>
  <si>
    <t>£ 328,563.77</t>
  </si>
  <si>
    <t>£ 214,892.08</t>
  </si>
  <si>
    <t>£ 676,385.32</t>
  </si>
  <si>
    <t>£ 1,746,976.71</t>
  </si>
  <si>
    <t>£ 225,576.11</t>
  </si>
  <si>
    <t>£ 407,621.94</t>
  </si>
  <si>
    <t>£ 136,327.26</t>
  </si>
  <si>
    <t>£ 106,876.02</t>
  </si>
  <si>
    <t>£ 806,876.01</t>
  </si>
  <si>
    <t>£ 1,683,277.34</t>
  </si>
  <si>
    <t>£ 469,885.73</t>
  </si>
  <si>
    <t>£ 275,925.20</t>
  </si>
  <si>
    <t>£ 451,026.87</t>
  </si>
  <si>
    <t>£ 106,570.15</t>
  </si>
  <si>
    <t>£ 366,422.09</t>
  </si>
  <si>
    <t>£ 1,669,830.04</t>
  </si>
  <si>
    <t>£ 34,534.00</t>
  </si>
  <si>
    <t>£ 164,198.88</t>
  </si>
  <si>
    <t>£ 171,390.50</t>
  </si>
  <si>
    <t>£ 429,299.49</t>
  </si>
  <si>
    <t>£ 730,538.76</t>
  </si>
  <si>
    <t>£ 1,529,961.63</t>
  </si>
  <si>
    <t>£ 246,163.22</t>
  </si>
  <si>
    <t>£ 73,048.38</t>
  </si>
  <si>
    <t>£ 218,043.10</t>
  </si>
  <si>
    <t>£ 626,038.77</t>
  </si>
  <si>
    <t>£ 353,792.87</t>
  </si>
  <si>
    <t>£ 1,517,086.34</t>
  </si>
  <si>
    <t>£ 14,634.26</t>
  </si>
  <si>
    <t>£ 58,029.82</t>
  </si>
  <si>
    <t>£ 184,480.16</t>
  </si>
  <si>
    <t>£ 594,426.84</t>
  </si>
  <si>
    <t>£ 595,088.57</t>
  </si>
  <si>
    <t>£ 1,446,659.65</t>
  </si>
  <si>
    <t>£ 120,717.99</t>
  </si>
  <si>
    <t>£ 207,794.61</t>
  </si>
  <si>
    <t>£ 220,761.62</t>
  </si>
  <si>
    <t>£ 348,571.88</t>
  </si>
  <si>
    <t>£ 532,473.12</t>
  </si>
  <si>
    <t>£ 1,430,319.22</t>
  </si>
  <si>
    <t>£ 62,549.77</t>
  </si>
  <si>
    <t>£ 47,936.41</t>
  </si>
  <si>
    <t>£ 340,242.19</t>
  </si>
  <si>
    <t>£ 317,682.19</t>
  </si>
  <si>
    <t>£ 651,996.71</t>
  </si>
  <si>
    <t>£ 1,420,407.27</t>
  </si>
  <si>
    <t>£ 29,968.12</t>
  </si>
  <si>
    <t>£ 46,335.87</t>
  </si>
  <si>
    <t>£ 99,570.20</t>
  </si>
  <si>
    <t>£ 313,150.66</t>
  </si>
  <si>
    <t>£ 920,382.75</t>
  </si>
  <si>
    <t>£ 1,409,407.60</t>
  </si>
  <si>
    <t>£ 172,958.85</t>
  </si>
  <si>
    <t>£ 117,927.18</t>
  </si>
  <si>
    <t>£ 261,220.56</t>
  </si>
  <si>
    <t>£ 405,646.70</t>
  </si>
  <si>
    <t>£ 424,659.15</t>
  </si>
  <si>
    <t>£ 1,382,412.44</t>
  </si>
  <si>
    <t>£ 129,034.35</t>
  </si>
  <si>
    <t>£ 216,043.71</t>
  </si>
  <si>
    <t>£ 155,475.63</t>
  </si>
  <si>
    <t>£ 452,669.04</t>
  </si>
  <si>
    <t>£ 393,900.16</t>
  </si>
  <si>
    <t>£ 1,347,122.89</t>
  </si>
  <si>
    <t>£ 184,114.61</t>
  </si>
  <si>
    <t>£ 363,483.36</t>
  </si>
  <si>
    <t>£ 545,974.10</t>
  </si>
  <si>
    <t>£ 213,665.58</t>
  </si>
  <si>
    <t>£ 1,307,237.65</t>
  </si>
  <si>
    <t>£ 141,334.88</t>
  </si>
  <si>
    <t>£ 117,819.72</t>
  </si>
  <si>
    <t>£ 291,058.64</t>
  </si>
  <si>
    <t>£ 340,031.47</t>
  </si>
  <si>
    <t>£ 412,025.20</t>
  </si>
  <si>
    <t>£ 1,302,269.91</t>
  </si>
  <si>
    <t>£ 9,617.50</t>
  </si>
  <si>
    <t>£ 78,741.19</t>
  </si>
  <si>
    <t>£ 438,477.12</t>
  </si>
  <si>
    <t>£ 762,469.23</t>
  </si>
  <si>
    <t>£ 1,289,305.04</t>
  </si>
  <si>
    <t>£ 26,672.35</t>
  </si>
  <si>
    <t>£ 118,719.49</t>
  </si>
  <si>
    <t>£ 117,000.90</t>
  </si>
  <si>
    <t>£ 436,507.65</t>
  </si>
  <si>
    <t>£ 541,996.80</t>
  </si>
  <si>
    <t>£ 1,240,897.19</t>
  </si>
  <si>
    <t>£ 23,753.31</t>
  </si>
  <si>
    <t>£ 114,952.29</t>
  </si>
  <si>
    <t>£ 423,124.99</t>
  </si>
  <si>
    <t>£ 332,196.55</t>
  </si>
  <si>
    <t>£ 340,302.25</t>
  </si>
  <si>
    <t>£ 1,234,329.39</t>
  </si>
  <si>
    <t>£ 66,373.50</t>
  </si>
  <si>
    <t>£ 60,214.87</t>
  </si>
  <si>
    <t>£ 86,950.61</t>
  </si>
  <si>
    <t>£ 340,471.61</t>
  </si>
  <si>
    <t>£ 626,281.29</t>
  </si>
  <si>
    <t>£ 1,180,291.88</t>
  </si>
  <si>
    <t>£ 161,117.91</t>
  </si>
  <si>
    <t>£ 345,853.44</t>
  </si>
  <si>
    <t>£ 47,980.91</t>
  </si>
  <si>
    <t>£ 52,906.06</t>
  </si>
  <si>
    <t>£ 568,438.47</t>
  </si>
  <si>
    <t>£ 1,176,296.79</t>
  </si>
  <si>
    <t>£ 15,226.58</t>
  </si>
  <si>
    <t>£ 42,033.57</t>
  </si>
  <si>
    <t>£ 104,352.59</t>
  </si>
  <si>
    <t>£ 234,139.28</t>
  </si>
  <si>
    <t>£ 693,662.42</t>
  </si>
  <si>
    <t>£ 1,089,414.44</t>
  </si>
  <si>
    <t>£ 70,376.93</t>
  </si>
  <si>
    <t>£ 61,321.28</t>
  </si>
  <si>
    <t>£ 409,850.43</t>
  </si>
  <si>
    <t>£ 169,371.03</t>
  </si>
  <si>
    <t>£ 287,899.02</t>
  </si>
  <si>
    <t>£ 998,818.69</t>
  </si>
  <si>
    <t>£ 289,040.28</t>
  </si>
  <si>
    <t>£ 56,394.98</t>
  </si>
  <si>
    <t>£ 152,548.25</t>
  </si>
  <si>
    <t>£ 147,617.41</t>
  </si>
  <si>
    <t>£ 234,328.73</t>
  </si>
  <si>
    <t>£ 879,929.65</t>
  </si>
  <si>
    <t>£ 9,515.80</t>
  </si>
  <si>
    <t>£ 17,934.32</t>
  </si>
  <si>
    <t>£ 175,966.16</t>
  </si>
  <si>
    <t>£ 661,403.21</t>
  </si>
  <si>
    <t>£ 864,819.49</t>
  </si>
  <si>
    <t>£ 748,832.86</t>
  </si>
  <si>
    <t>£ 111,821.92</t>
  </si>
  <si>
    <t>£ 148,781.51</t>
  </si>
  <si>
    <t>£ 133,000.77</t>
  </si>
  <si>
    <t>£ 280,134.80</t>
  </si>
  <si>
    <t>£ 673,739.00</t>
  </si>
  <si>
    <t>£ 62,363.55</t>
  </si>
  <si>
    <t>£ 274,993.48</t>
  </si>
  <si>
    <t>£ 201,436.41</t>
  </si>
  <si>
    <t>£ 109,193.36</t>
  </si>
  <si>
    <t>£ 20,740.20</t>
  </si>
  <si>
    <t>£ 668,727.00</t>
  </si>
  <si>
    <t>£ 5,375.01</t>
  </si>
  <si>
    <t>£ 249,879.97</t>
  </si>
  <si>
    <t>£ 153,763.07</t>
  </si>
  <si>
    <t>£ 238,165.93</t>
  </si>
  <si>
    <t>£ 20,672.34</t>
  </si>
  <si>
    <t>£ 667,856.32</t>
  </si>
  <si>
    <t>£ 89,497.98</t>
  </si>
  <si>
    <t>£ 27,772.80</t>
  </si>
  <si>
    <t>£ 446,776.68</t>
  </si>
  <si>
    <t>£ 97,375.86</t>
  </si>
  <si>
    <t>£ 661,423.32</t>
  </si>
  <si>
    <t>£ 19,354.34</t>
  </si>
  <si>
    <t>£ 106,859.72</t>
  </si>
  <si>
    <t>£ 254,750.95</t>
  </si>
  <si>
    <t>£ 272,517.69</t>
  </si>
  <si>
    <t>£ 653,482.70</t>
  </si>
  <si>
    <t>£ 45,430.78</t>
  </si>
  <si>
    <t>£ 385,326.97</t>
  </si>
  <si>
    <t>£ 39,807.65</t>
  </si>
  <si>
    <t>£ 117,704.94</t>
  </si>
  <si>
    <t>£ 48,916.83</t>
  </si>
  <si>
    <t>£ 637,187.17</t>
  </si>
  <si>
    <t>£ 52,095.26</t>
  </si>
  <si>
    <t>£ 92,343.99</t>
  </si>
  <si>
    <t>£ 138,845.98</t>
  </si>
  <si>
    <t>£ 345,611.86</t>
  </si>
  <si>
    <t>£ 628,897.09</t>
  </si>
  <si>
    <t>£ 78,002.13</t>
  </si>
  <si>
    <t>£ 119,397.35</t>
  </si>
  <si>
    <t>£ 276,169.34</t>
  </si>
  <si>
    <t>£ 100,223.09</t>
  </si>
  <si>
    <t>£ 573,791.91</t>
  </si>
  <si>
    <t>£ 102,869.53</t>
  </si>
  <si>
    <t>£ 140,038.72</t>
  </si>
  <si>
    <t>£ 79,127.40</t>
  </si>
  <si>
    <t>£ 112,729.13</t>
  </si>
  <si>
    <t>£ 135,115.82</t>
  </si>
  <si>
    <t>£ 569,880.60</t>
  </si>
  <si>
    <t>£ 22,884.44</t>
  </si>
  <si>
    <t>£ 47,223.99</t>
  </si>
  <si>
    <t>£ 129,930.61</t>
  </si>
  <si>
    <t>£ 87,532.15</t>
  </si>
  <si>
    <t>£ 281,831.05</t>
  </si>
  <si>
    <t>£ 569,402.24</t>
  </si>
  <si>
    <t>£ 30,593.23</t>
  </si>
  <si>
    <t>£ 70,750.86</t>
  </si>
  <si>
    <t>£ 152,059.52</t>
  </si>
  <si>
    <t>£ 308,074.84</t>
  </si>
  <si>
    <t>£ 561,478.45</t>
  </si>
  <si>
    <t>£ 19,410.40</t>
  </si>
  <si>
    <t>£ 49,289.17</t>
  </si>
  <si>
    <t>£ 94,146.20</t>
  </si>
  <si>
    <t>£ 133,661.83</t>
  </si>
  <si>
    <t>£ 260,386.61</t>
  </si>
  <si>
    <t>£ 556,894.21</t>
  </si>
  <si>
    <t>£ 298,312.63</t>
  </si>
  <si>
    <t>£ 7,363.66</t>
  </si>
  <si>
    <t>£ 50,745.12</t>
  </si>
  <si>
    <t>£ 199,661.22</t>
  </si>
  <si>
    <t>£ 556,082.63</t>
  </si>
  <si>
    <t>£ 67,710.00</t>
  </si>
  <si>
    <t>£ 32,239.30</t>
  </si>
  <si>
    <t>£ 92,449.08</t>
  </si>
  <si>
    <t>£ 199,307.05</t>
  </si>
  <si>
    <t>£ 155,993.75</t>
  </si>
  <si>
    <t>£ 547,699.18</t>
  </si>
  <si>
    <t>£ 35,091.21</t>
  </si>
  <si>
    <t>£ 36,892.70</t>
  </si>
  <si>
    <t>£ 158,093.76</t>
  </si>
  <si>
    <t>£ 207,627.59</t>
  </si>
  <si>
    <t>£ 91,533.04</t>
  </si>
  <si>
    <t>£ 529,238.30</t>
  </si>
  <si>
    <t>£ 27,664.16</t>
  </si>
  <si>
    <t>£ 218,936.15</t>
  </si>
  <si>
    <t>£ 35,422.87</t>
  </si>
  <si>
    <t>£ 150,957.78</t>
  </si>
  <si>
    <t>£ 58,855.26</t>
  </si>
  <si>
    <t>£ 491,836.22</t>
  </si>
  <si>
    <t>£ 94,764.74</t>
  </si>
  <si>
    <t>£ 38,372.63</t>
  </si>
  <si>
    <t>£ 37,897.83</t>
  </si>
  <si>
    <t>£ 40,425.65</t>
  </si>
  <si>
    <t>£ 262,547.83</t>
  </si>
  <si>
    <t>£ 474,008.68</t>
  </si>
  <si>
    <t>£ 66,209.25</t>
  </si>
  <si>
    <t>£ 73,184.27</t>
  </si>
  <si>
    <t>£ 18,286.03</t>
  </si>
  <si>
    <t>£ 129,173.75</t>
  </si>
  <si>
    <t>£ 68,011.26</t>
  </si>
  <si>
    <t>£ 354,864.56</t>
  </si>
  <si>
    <t>£ 18,161.28</t>
  </si>
  <si>
    <t>£ 52,314.46</t>
  </si>
  <si>
    <t>£ 116,384.33</t>
  </si>
  <si>
    <t>£ 84,122.20</t>
  </si>
  <si>
    <t>£ 270,982.27</t>
  </si>
  <si>
    <t>£ 11,625.00</t>
  </si>
  <si>
    <t>£ 6,187.53</t>
  </si>
  <si>
    <t>£ 57,328.84</t>
  </si>
  <si>
    <t>£ 194,515.08</t>
  </si>
  <si>
    <t>£ 269,656.45</t>
  </si>
  <si>
    <t>£ 6,939.67</t>
  </si>
  <si>
    <t>£ 10,262.98</t>
  </si>
  <si>
    <t>£ 25,308.69</t>
  </si>
  <si>
    <t>£ 135,863.94</t>
  </si>
  <si>
    <t>£ 90,880.34</t>
  </si>
  <si>
    <t>£ 269,255.62</t>
  </si>
  <si>
    <t>£ 31,759.74</t>
  </si>
  <si>
    <t>£ 139,879.79</t>
  </si>
  <si>
    <t>£ 171,639.53</t>
  </si>
  <si>
    <t>£ 9,527.04</t>
  </si>
  <si>
    <t>£ 8,954.10</t>
  </si>
  <si>
    <t>£ 102,091.43</t>
  </si>
  <si>
    <t>£ 120,572.57</t>
  </si>
  <si>
    <t>£ 119,169.53</t>
  </si>
  <si>
    <t>£ 42,550.90</t>
  </si>
  <si>
    <t>£ 38,981.33</t>
  </si>
  <si>
    <t>£ 81,532.23</t>
  </si>
  <si>
    <t>£ 65,541.84</t>
  </si>
  <si>
    <t>£ 19,123.00</t>
  </si>
  <si>
    <t>£ 20,947.97</t>
  </si>
  <si>
    <t>£ 21,825.00</t>
  </si>
  <si>
    <t>£ 61,895.97</t>
  </si>
  <si>
    <t>£ 12,966.50</t>
  </si>
  <si>
    <t>Cost to NHS Scotland of Clinical Claims per Financial Year: 2007-2017</t>
  </si>
  <si>
    <t>Year</t>
  </si>
  <si>
    <t>Cost, including damages, claimants' legal fees and defence legal fees (£)</t>
  </si>
  <si>
    <t>2006-2007</t>
  </si>
  <si>
    <t>£ 9,375,118</t>
  </si>
  <si>
    <t>2007-2008</t>
  </si>
  <si>
    <t>£ 18,306,555</t>
  </si>
  <si>
    <t>2008-2009</t>
  </si>
  <si>
    <t>£ 27,087,542</t>
  </si>
  <si>
    <t>2009-2010</t>
  </si>
  <si>
    <t>£ 30,797,200</t>
  </si>
  <si>
    <t>2010-2011</t>
  </si>
  <si>
    <t>£ 57,375,357</t>
  </si>
  <si>
    <t>2011-2012</t>
  </si>
  <si>
    <t>£ 27,148,248</t>
  </si>
  <si>
    <t>£ 33,128,410</t>
  </si>
  <si>
    <t>£ 34,872,458</t>
  </si>
  <si>
    <t>£ 36,955,737</t>
  </si>
  <si>
    <t>£ 49,704,754</t>
  </si>
  <si>
    <t>£ 38,287,744</t>
  </si>
  <si>
    <t>Reimbursements to NHS Scotland for Clinical Claims per Financial Year: 2012-2017</t>
  </si>
  <si>
    <t>NHS Scotland Trust</t>
  </si>
  <si>
    <t>Change over five years</t>
  </si>
  <si>
    <t>Percentage change</t>
  </si>
  <si>
    <t>Five Year Total</t>
  </si>
  <si>
    <t>NHS Greater Glasgow &amp; Clyde</t>
  </si>
  <si>
    <t>NHS Lothian</t>
  </si>
  <si>
    <t>NHS Lanarkshire</t>
  </si>
  <si>
    <t>NHS Tayside</t>
  </si>
  <si>
    <t>NHS Grampian</t>
  </si>
  <si>
    <t>NHS Ayrshire and Arran</t>
  </si>
  <si>
    <t>NHS Fife</t>
  </si>
  <si>
    <t>NHS Forth Valley</t>
  </si>
  <si>
    <t>NHS Highland</t>
  </si>
  <si>
    <t>NHS Borders</t>
  </si>
  <si>
    <t>Scottish National Boards</t>
  </si>
  <si>
    <t>NHS Dumfries and Galloway</t>
  </si>
  <si>
    <t>NHS Western Isles</t>
  </si>
  <si>
    <t>NHS Shetland</t>
  </si>
  <si>
    <t>NHS Orkney</t>
  </si>
  <si>
    <t>Payouts made per episode of care by NHS Scotland Board (2012-2017)</t>
  </si>
  <si>
    <t>NHS Scotland Board</t>
  </si>
  <si>
    <t>2012/13</t>
  </si>
  <si>
    <t>2013/14</t>
  </si>
  <si>
    <t>2014/15</t>
  </si>
  <si>
    <t>2015/16</t>
  </si>
  <si>
    <t>2016/17</t>
  </si>
  <si>
    <t>Total episodes</t>
  </si>
  <si>
    <t>Total compensation</t>
  </si>
  <si>
    <t>Total Compensation per Episode</t>
  </si>
  <si>
    <t>NHS Greater Glasgow and Clyde</t>
  </si>
  <si>
    <t>Note: Scottish National Boards not included</t>
  </si>
  <si>
    <t>Northern Ireland total paid by trust 2014 - 2017</t>
  </si>
  <si>
    <t>HSC Trust / Legacy HSS Board</t>
  </si>
  <si>
    <t>Payouts 2014/15 (£)</t>
  </si>
  <si>
    <t>Payouts 2015/16 (£)</t>
  </si>
  <si>
    <t>Payouts 2016/17 (£)</t>
  </si>
  <si>
    <t>Change 2014-2017 (£)</t>
  </si>
  <si>
    <t>Percentage Change 2014-2017</t>
  </si>
  <si>
    <t>Total paid over three years</t>
  </si>
  <si>
    <t>Notes</t>
  </si>
  <si>
    <t>Belfast Health and Social Care Trust</t>
  </si>
  <si>
    <t>£ 13,004,257.00</t>
  </si>
  <si>
    <t>£ 12,506,162.66</t>
  </si>
  <si>
    <t>£ 10,153,969.43</t>
  </si>
  <si>
    <t>-£ 2,850,287.57</t>
  </si>
  <si>
    <t>£ 35,664,389.09</t>
  </si>
  <si>
    <t>Legacy Health and Social Services Boards total</t>
  </si>
  <si>
    <t>£ 9,110,734.00</t>
  </si>
  <si>
    <t>£ 1,378,696.16</t>
  </si>
  <si>
    <t>£ 4,119,597.38</t>
  </si>
  <si>
    <t>-£ 4,991,136.62</t>
  </si>
  <si>
    <t>£ 14,609,027.54</t>
  </si>
  <si>
    <t>Legacy boards handle all claims made against NI trusts prior to 1993</t>
  </si>
  <si>
    <t>Northern Health and Social Care Trust</t>
  </si>
  <si>
    <t>£ 4,070,985.00</t>
  </si>
  <si>
    <t>£ 2,150,283.89</t>
  </si>
  <si>
    <t>£ 7,942,506.44</t>
  </si>
  <si>
    <t>£ 3,871,521.44</t>
  </si>
  <si>
    <t>£ 14,163,775.33</t>
  </si>
  <si>
    <t>South Eastern Health and Social Care Trust</t>
  </si>
  <si>
    <t>£ 6,627,389.00</t>
  </si>
  <si>
    <t>£ 4,644,462.00</t>
  </si>
  <si>
    <t>£ 2,488,374.00</t>
  </si>
  <si>
    <t>-£ 4,139,015.00</t>
  </si>
  <si>
    <t>£ 13,760,225.00</t>
  </si>
  <si>
    <t>Southern Health and Social Care Trust</t>
  </si>
  <si>
    <t>£ 6,366,576.00</t>
  </si>
  <si>
    <t>£ 2,373,817.00</t>
  </si>
  <si>
    <t>£ 2,078,193.00</t>
  </si>
  <si>
    <t>-£ 4,288,383.00</t>
  </si>
  <si>
    <t>£ 10,818,586.00</t>
  </si>
  <si>
    <t>Western Health and Social Care Trust</t>
  </si>
  <si>
    <t>£ 2,149,998.00</t>
  </si>
  <si>
    <t>£ 3,510,655.00</t>
  </si>
  <si>
    <t>£ 1,739,805.50</t>
  </si>
  <si>
    <t>-£ 410,192.50</t>
  </si>
  <si>
    <t>£ 7,400,458.50</t>
  </si>
  <si>
    <t>Northern Ireland Ambulance Service/Northern Ireland Blood Transfusion Service</t>
  </si>
  <si>
    <t>£ 23,841.00</t>
  </si>
  <si>
    <t>£ 4,360.93</t>
  </si>
  <si>
    <t>£ 18,616.58</t>
  </si>
  <si>
    <t>-£ 5,224.42</t>
  </si>
  <si>
    <t>£ 46,818.51</t>
  </si>
  <si>
    <t>Northern Ireland - payouts 2016/17</t>
  </si>
  <si>
    <t>Trust/Legacy Board</t>
  </si>
  <si>
    <t>Damages Paid</t>
  </si>
  <si>
    <t>Defence Costs Paid</t>
  </si>
  <si>
    <t>Claimant Costs Paid</t>
  </si>
  <si>
    <t>Total Amount Paid</t>
  </si>
  <si>
    <t>Legacy Health and Social Services Boards</t>
  </si>
  <si>
    <t>Payouts For Historical Mistakes</t>
  </si>
  <si>
    <t>2012-13 (£)</t>
  </si>
  <si>
    <t>2013-14 (£)</t>
  </si>
  <si>
    <t>2014-15 (£)</t>
  </si>
  <si>
    <t>2015-16 (£)</t>
  </si>
  <si>
    <t>2016-17 (£)</t>
  </si>
  <si>
    <t>2017-18 to date (£)</t>
  </si>
  <si>
    <t>Total 2012-17 (£)</t>
  </si>
  <si>
    <t>Cardiff and Vale University</t>
  </si>
  <si>
    <t>Not supplied</t>
  </si>
  <si>
    <t xml:space="preserve">Cwm Taf University Health Board </t>
  </si>
  <si>
    <t>*see notes</t>
  </si>
  <si>
    <t>*In its Annual Concerns Report for this year, the health board said: "It should be noted that many of these cases related to cases from many years earlier, and Cwm Taf Health Board continues to deal with cases from the four former health bodies in Cwm Taf. In its FOI response however the Trust said: "In relation to historical claims, from 01/04/2013, there were no claims settled in each of the financial years where the incident had occurred over 20 years ago."</t>
  </si>
  <si>
    <t>Hywel Dda University Health Board</t>
  </si>
  <si>
    <t>The trust redacted historical claims too as there were fewer than 10 and it said there was a potential risk of identifying individuals were it to be disclosed</t>
  </si>
  <si>
    <t xml:space="preserve">Aneurin Bevan University Health Board </t>
  </si>
  <si>
    <t>Abertawe Bro Morgannwg University Health Board</t>
  </si>
  <si>
    <t>Not held</t>
  </si>
  <si>
    <t>Betsi Cadwaladr University Health Board</t>
  </si>
  <si>
    <t>The trust said the oldest claim was settled in 2015/16 and related to an incident in July 1997</t>
  </si>
  <si>
    <t>Powys Teaching Health Board</t>
  </si>
  <si>
    <t>Welsh Ambulance Services NHS Trust</t>
  </si>
  <si>
    <t>N/A</t>
  </si>
  <si>
    <t>No historical data given as trust was only formed in 1998</t>
  </si>
  <si>
    <t>Velindre NHS Trust</t>
  </si>
  <si>
    <t>Public Health Wales</t>
  </si>
  <si>
    <t>No historical data given as Public Health Wales was only established 1 October 2008</t>
  </si>
  <si>
    <t>Total Payouts For All Mistakes</t>
  </si>
  <si>
    <t>2017-18 (£)</t>
  </si>
  <si>
    <t>Finished consultant episodes by health board 2012-17</t>
  </si>
  <si>
    <t>Negligence payouts per finished consultant episode (£)</t>
  </si>
  <si>
    <t>Cardiff and Vale University Health Board</t>
  </si>
  <si>
    <t>Payouts For Mistakes After 1995</t>
  </si>
  <si>
    <t>Payouts For Mistakes Before 1995</t>
  </si>
  <si>
    <t>Trust offers labour 
ward services?</t>
  </si>
  <si>
    <t>Data for all five years?</t>
  </si>
  <si>
    <t>Damages</t>
  </si>
  <si>
    <t>Defence Costs</t>
  </si>
  <si>
    <t>Claimant Costs</t>
  </si>
  <si>
    <t>Total Payouts</t>
  </si>
  <si>
    <t>Maternity Payouts For 
Mistakes Before 1995</t>
  </si>
  <si>
    <t>Percentage of Pre-1995 Payouts 
Which Relate to Maternity</t>
  </si>
  <si>
    <t>No</t>
  </si>
  <si>
    <t>North West</t>
  </si>
  <si>
    <t>Yorkshire and The Humber</t>
  </si>
  <si>
    <t>Yes</t>
  </si>
  <si>
    <t>South East Coast</t>
  </si>
  <si>
    <t>London</t>
  </si>
  <si>
    <t>absorbed by Royal Free London NHS Foundation Trust in 2014</t>
  </si>
  <si>
    <t>East of England</t>
  </si>
  <si>
    <t>South Central</t>
  </si>
  <si>
    <t>absorbed by Oxleas NHS Foundation Trust in 2011</t>
  </si>
  <si>
    <t>West Midlands</t>
  </si>
  <si>
    <t>merged to form Birmingham Women's and Children's</t>
  </si>
  <si>
    <t>*</t>
  </si>
  <si>
    <t>East Midlands</t>
  </si>
  <si>
    <t>North East</t>
  </si>
  <si>
    <t>merged into North West London Hospitals NHS Trust in 2014</t>
  </si>
  <si>
    <t>merged with Heatherwood and Wexham to form Frimley Health NHS Foundation Trust</t>
  </si>
  <si>
    <t>absorbed into Frimley Park and then Frimley Health NHS Foundation Trust</t>
  </si>
  <si>
    <t>became Leeds and York Partnerships NHS Foundation Trust in 2012</t>
  </si>
  <si>
    <t>became part of Lewisham and Greenwich NHS Trust</t>
  </si>
  <si>
    <t>became Luton and Dunstable University Hospital NHS Foundation Trust</t>
  </si>
  <si>
    <t>Became part of Greater Manchester Mental Health NHS Foundation Trust</t>
  </si>
  <si>
    <t>dissolved 2014, split into University Hospitals of North Midlands NHS Trust and Royal Wolverhampton Hospitals NHS Trust</t>
  </si>
  <si>
    <t>merged into The London North West Healthcare NHS Trust</t>
  </si>
  <si>
    <t>dissolved 2013</t>
  </si>
  <si>
    <t>Added foundation trust status during five-year period</t>
  </si>
  <si>
    <t>Added foundation status within the five-year period</t>
  </si>
  <si>
    <t>absorbed Bexley Care Trust in 2011</t>
  </si>
  <si>
    <t>Mental health' dropped from trust's name</t>
  </si>
  <si>
    <t>became Royal Free London NHS Foundation Trust, acquired Barnet and Chase Farm Hospitals NHS Trust in 2014</t>
  </si>
  <si>
    <t>merged to form Royal United Hospitals Bath NHS Foundation Trust</t>
  </si>
  <si>
    <t>merged with Royal National Hospital for Rheumatic Diseases NHS Foundation Trust to form Royal United Hospitals Bath NHS Foundation Trust</t>
  </si>
  <si>
    <t>Dissolved 2013</t>
  </si>
  <si>
    <t>Total medical negligence cost 2012-17 (£)</t>
  </si>
  <si>
    <t>Finished consultant episodes 2012-17</t>
  </si>
  <si>
    <t>became Torbay &amp; South Devon NHS Foundation Trust</t>
  </si>
  <si>
    <t>£4,335,797.01</t>
  </si>
  <si>
    <t>became part of University Hospitals of North Midlands</t>
  </si>
  <si>
    <t>£5,201,836.92</t>
  </si>
  <si>
    <t>£3,678,061.30</t>
  </si>
  <si>
    <t>£58,841,428.62</t>
  </si>
  <si>
    <t>£2,815,048.98</t>
  </si>
  <si>
    <t>£4,059,368.99</t>
  </si>
  <si>
    <t>£1,746,976.71</t>
  </si>
  <si>
    <t>£4,429,985.67</t>
  </si>
  <si>
    <t>Surrey and Borders Partnership NHS Foundation Trust</t>
  </si>
  <si>
    <t>£2,968,115.13</t>
  </si>
  <si>
    <t>£5,265,576.07</t>
  </si>
  <si>
    <t>£3,071,401.08</t>
  </si>
  <si>
    <t>£14,535,264.47</t>
  </si>
  <si>
    <t>merged into Chelsea and Westminster</t>
  </si>
  <si>
    <t>Avon and Wiltshire Mental Health Partnership NHS Trust</t>
  </si>
  <si>
    <t>£3,700,639.03</t>
  </si>
  <si>
    <t>Achieved foundation trust status</t>
  </si>
  <si>
    <t>£4,787,357.04</t>
  </si>
  <si>
    <t>£4,196,038.71</t>
  </si>
  <si>
    <t>Birmingham and Solihull Mental Health NHS Foundation Trust</t>
  </si>
  <si>
    <t>£3,271,628.20</t>
  </si>
  <si>
    <t>£14,640,905.80</t>
  </si>
  <si>
    <t>£1,302,269.91</t>
  </si>
  <si>
    <t>£2,955,448.63</t>
  </si>
  <si>
    <t>£2,249,402.62</t>
  </si>
  <si>
    <t>Cheshire and Wirral Partnership NHS Foundation Trust</t>
  </si>
  <si>
    <t>£1,834,470.25</t>
  </si>
  <si>
    <t>£8,318,356.11</t>
  </si>
  <si>
    <t>£1,948,778.39</t>
  </si>
  <si>
    <t>£1,952,486.83</t>
  </si>
  <si>
    <t>£3,307,655.76</t>
  </si>
  <si>
    <t>£561,478.45</t>
  </si>
  <si>
    <t>£1,669,830.04</t>
  </si>
  <si>
    <t>£27,320,915.94</t>
  </si>
  <si>
    <t>£53,958,909.33</t>
  </si>
  <si>
    <t>£51,205,834.39</t>
  </si>
  <si>
    <t>£2,333,583.83</t>
  </si>
  <si>
    <t>Dudley and Walsall Mental Health Partnership Trust</t>
  </si>
  <si>
    <t>£668,727.00</t>
  </si>
  <si>
    <t>£48,520,429.88</t>
  </si>
  <si>
    <t>£3,517,795.90</t>
  </si>
  <si>
    <t>£8,288,476.42</t>
  </si>
  <si>
    <t>£61,754,594.37</t>
  </si>
  <si>
    <t>£2,014,716.11</t>
  </si>
  <si>
    <t>£90,350,003.76</t>
  </si>
  <si>
    <t>£673,739.00</t>
  </si>
  <si>
    <t>£80,853,729.53</t>
  </si>
  <si>
    <t>£34,970,056.22</t>
  </si>
  <si>
    <t>£32,017,516.22</t>
  </si>
  <si>
    <t>£40,153,923.02</t>
  </si>
  <si>
    <t>St George's University Hospitals NHS Foundation Trust (formerly St George's Healthcare NHS Trust)</t>
  </si>
  <si>
    <t>£67,284,651.70</t>
  </si>
  <si>
    <t>£24,827,268.95</t>
  </si>
  <si>
    <t>£56,887,566.21</t>
  </si>
  <si>
    <t>£39,338,251.61</t>
  </si>
  <si>
    <t>£1,529,961.63</t>
  </si>
  <si>
    <t>£39,312,181.06</t>
  </si>
  <si>
    <t>£50,977,199.09</t>
  </si>
  <si>
    <t>Brighton and Sussex University Hospitals NHS Trust</t>
  </si>
  <si>
    <t>£68,562,658.72</t>
  </si>
  <si>
    <t>£110,141,325.50</t>
  </si>
  <si>
    <t>South Staffordshire and Shropshire Healthcare NHS Foundation Trust</t>
  </si>
  <si>
    <t>£1,240,897.19</t>
  </si>
  <si>
    <t>South London and Maudsley NHS Foundation Trust</t>
  </si>
  <si>
    <t>£3,028,903.62</t>
  </si>
  <si>
    <t>£51,925,572.50</t>
  </si>
  <si>
    <t>£30,289,301.51</t>
  </si>
  <si>
    <t>Royal Brompton and Harefield NHS Foundation Trust</t>
  </si>
  <si>
    <t>£18,828,701.90</t>
  </si>
  <si>
    <t>£1,089,414.44</t>
  </si>
  <si>
    <t>£56,142,222.47</t>
  </si>
  <si>
    <t>£123,066,279.10</t>
  </si>
  <si>
    <t>£19,896,578.73</t>
  </si>
  <si>
    <t>£667,856.32</t>
  </si>
  <si>
    <t>£97,742,994.69</t>
  </si>
  <si>
    <t>Calderdale and Huddersfield NHS Foundation Trust</t>
  </si>
  <si>
    <t>£58,658,981.55</t>
  </si>
  <si>
    <t>£45,010,836.23</t>
  </si>
  <si>
    <t>Northern Lincolnshire and Goole Hospitals NHS Foundation Trust</t>
  </si>
  <si>
    <t>£50,827,059.98</t>
  </si>
  <si>
    <t>£27,113,777.63</t>
  </si>
  <si>
    <t>£27,771,234.37</t>
  </si>
  <si>
    <t>£90,227,277.46</t>
  </si>
  <si>
    <t>£1,180,291.88</t>
  </si>
  <si>
    <t>£36,243,707.91</t>
  </si>
  <si>
    <t>£38,831,549.24</t>
  </si>
  <si>
    <t>£99,568,149.99</t>
  </si>
  <si>
    <t>£1,409,407.60</t>
  </si>
  <si>
    <t>£27,827,683.84</t>
  </si>
  <si>
    <t>£59,086,904.15</t>
  </si>
  <si>
    <t>Chelsea and Westminster Hospital NHS Foundation Trust</t>
  </si>
  <si>
    <t>£41,999,717.78</t>
  </si>
  <si>
    <t>£5,781,529.19</t>
  </si>
  <si>
    <t>£5,524,968.84</t>
  </si>
  <si>
    <t>£62,778,871.19</t>
  </si>
  <si>
    <t>£998,818.69</t>
  </si>
  <si>
    <t>North Tees and Hartlepool NHS Foundation Trust</t>
  </si>
  <si>
    <t>£39,165,046.73</t>
  </si>
  <si>
    <t>£55,680,859.90</t>
  </si>
  <si>
    <t>£27,021,657.32</t>
  </si>
  <si>
    <t>£79,625,680.10</t>
  </si>
  <si>
    <t>£57,083,089.31</t>
  </si>
  <si>
    <t>£70,181,215.85</t>
  </si>
  <si>
    <t>£41,026,906.55</t>
  </si>
  <si>
    <t>£84,328,280.17</t>
  </si>
  <si>
    <t>£2,100,638.01</t>
  </si>
  <si>
    <t>£51,014,484.36</t>
  </si>
  <si>
    <t>£73,790,458.73</t>
  </si>
  <si>
    <t>£31,971,434.64</t>
  </si>
  <si>
    <t>£2,887,556.94</t>
  </si>
  <si>
    <t>£637,187.17</t>
  </si>
  <si>
    <t>£38,071,047.82</t>
  </si>
  <si>
    <t>£35,758,405.66</t>
  </si>
  <si>
    <t>£47,273,957.26</t>
  </si>
  <si>
    <t>£16,839,159.39</t>
  </si>
  <si>
    <t>£22,001,266.49</t>
  </si>
  <si>
    <t>£1,347,122.89</t>
  </si>
  <si>
    <t>£32,317,567.65</t>
  </si>
  <si>
    <t>£49,029,426.59</t>
  </si>
  <si>
    <t>£48,968,460.76</t>
  </si>
  <si>
    <t>£628,897.09</t>
  </si>
  <si>
    <t>£35,620,258.36</t>
  </si>
  <si>
    <t>£15,819,373.11</t>
  </si>
  <si>
    <t>£39,101,611.08</t>
  </si>
  <si>
    <t>£14,245,880.89</t>
  </si>
  <si>
    <t>£39,010,238.56</t>
  </si>
  <si>
    <t>£27,095,609.52</t>
  </si>
  <si>
    <t>formed in merger of Leeds Partnership and services from North Yorkshire</t>
  </si>
  <si>
    <t>merged into London North West Healthcare NHS Trust</t>
  </si>
  <si>
    <t>ELS Total Payment is obscured in the data released by the NHS, as it is under £5,000. We have taken the value of ELS Total (Obstetrics) to be the full total</t>
  </si>
  <si>
    <t>created in a merger of Frimley Park and Heatherwood and Wexham trusts</t>
  </si>
  <si>
    <t>£42,563,153.94</t>
  </si>
  <si>
    <t>£55,213,180.40</t>
  </si>
  <si>
    <t>£45,366,430.94</t>
  </si>
  <si>
    <t>£90,812,609.52</t>
  </si>
  <si>
    <t>£30,908,134.95</t>
  </si>
  <si>
    <t>£27,552,136.76</t>
  </si>
  <si>
    <t>£24,638,925.09</t>
  </si>
  <si>
    <t>£55,468,909.43</t>
  </si>
  <si>
    <t>£92,416,900.14</t>
  </si>
  <si>
    <t>£13,817,810.36</t>
  </si>
  <si>
    <t>Ashford and St Peter's Hospitals NHS Foundation Trust</t>
  </si>
  <si>
    <t>£26,734,604.79</t>
  </si>
  <si>
    <t>Hull and East Yorkshire Hospitals NHS Trust</t>
  </si>
  <si>
    <t>£56,489,145.52</t>
  </si>
  <si>
    <t>£1,517,086.34</t>
  </si>
  <si>
    <t>£66,957,506.95</t>
  </si>
  <si>
    <t>£27,951,329.06</t>
  </si>
  <si>
    <t>£26,595,968.32</t>
  </si>
  <si>
    <t>£47,080,884.86</t>
  </si>
  <si>
    <t>£34,617,892.54</t>
  </si>
  <si>
    <t>£31,656,245.14</t>
  </si>
  <si>
    <t>£45,244,167.78</t>
  </si>
  <si>
    <t>Peterborough and Stamford Hospitals NHS Foundation Trust</t>
  </si>
  <si>
    <t>£30,658,418.53</t>
  </si>
  <si>
    <t>£34,818,777.88</t>
  </si>
  <si>
    <t>Sandwell and West Birmingham Hospitals NHS Trust</t>
  </si>
  <si>
    <t>£38,674,382.43</t>
  </si>
  <si>
    <t>£25,673,144.30</t>
  </si>
  <si>
    <t>£40,845,280.87</t>
  </si>
  <si>
    <t>£37,675,552.19</t>
  </si>
  <si>
    <t>£53,894,934.30</t>
  </si>
  <si>
    <t>£17,549,393.55</t>
  </si>
  <si>
    <t>£1,420,407.27</t>
  </si>
  <si>
    <t>£45,975,268.48</t>
  </si>
  <si>
    <t>£32,618,182.41</t>
  </si>
  <si>
    <t>£529,238.30</t>
  </si>
  <si>
    <t>£33,992,336.76</t>
  </si>
  <si>
    <t>£569,402.24</t>
  </si>
  <si>
    <t>£28,584,469.05</t>
  </si>
  <si>
    <t>£27,922,386.22</t>
  </si>
  <si>
    <t>£50,543,164.83</t>
  </si>
  <si>
    <t>£28,858,308.32</t>
  </si>
  <si>
    <t>£44,226,646.43</t>
  </si>
  <si>
    <t>£25,643,591.78</t>
  </si>
  <si>
    <t>£26,821,152.90</t>
  </si>
  <si>
    <t>£1,936,753.81</t>
  </si>
  <si>
    <t>£29,598,908.22</t>
  </si>
  <si>
    <t>£14,181,620.72</t>
  </si>
  <si>
    <t>£43,390,730.96</t>
  </si>
  <si>
    <t>£28,957,643.14</t>
  </si>
  <si>
    <t>£17,011,566.91</t>
  </si>
  <si>
    <t>£46,244,959.15</t>
  </si>
  <si>
    <t>£25,145,577.83</t>
  </si>
  <si>
    <t>£18,509,548.43</t>
  </si>
  <si>
    <t>£19,448,549.08</t>
  </si>
  <si>
    <t>£38,313,408.58</t>
  </si>
  <si>
    <t>£28,549,382.26</t>
  </si>
  <si>
    <t>£33,385,819.37</t>
  </si>
  <si>
    <t>£30,465,231.39</t>
  </si>
  <si>
    <t>£31,820,987.95</t>
  </si>
  <si>
    <t>University Hospitals Coventry and Warwickshire NHS Trust</t>
  </si>
  <si>
    <t>£39,667,353.05</t>
  </si>
  <si>
    <t>£35,117,370.92</t>
  </si>
  <si>
    <t>Harrogate and District NHS Foundation Trust</t>
  </si>
  <si>
    <t>£12,068,336.27</t>
  </si>
  <si>
    <t>£53,934,479.88</t>
  </si>
  <si>
    <t>£35,457,185.90</t>
  </si>
  <si>
    <t>£17,002,478.87</t>
  </si>
  <si>
    <t>£547,699.18</t>
  </si>
  <si>
    <t>£270,982.27</t>
  </si>
  <si>
    <t>£4,724,726.79</t>
  </si>
  <si>
    <t>£81,532.23</t>
  </si>
  <si>
    <t>£474,008.68</t>
  </si>
  <si>
    <t>£49,959,741.27</t>
  </si>
  <si>
    <t>£1,430,319.22</t>
  </si>
  <si>
    <t>£13,513,896.91</t>
  </si>
  <si>
    <t>£15,124,465.44</t>
  </si>
  <si>
    <t>£661,423.32</t>
  </si>
  <si>
    <t>£32,821,669.69</t>
  </si>
  <si>
    <t>Staffordshire and Stoke-on-Trent Partnership NHS Trust</t>
  </si>
  <si>
    <t>£1,446,659.65</t>
  </si>
  <si>
    <t>£17,136,334.03</t>
  </si>
  <si>
    <t>£17,792,798.21</t>
  </si>
  <si>
    <t>Norfolk and Norwich University Hospitals NHS Foundation Trust</t>
  </si>
  <si>
    <t>£33,228,740.83</t>
  </si>
  <si>
    <t>£13,828,158.46</t>
  </si>
  <si>
    <t>£653,482.70</t>
  </si>
  <si>
    <t>£5,359,165.96</t>
  </si>
  <si>
    <t>£3,469,609.81</t>
  </si>
  <si>
    <t>£9,536,011.80</t>
  </si>
  <si>
    <t>£556,894.21</t>
  </si>
  <si>
    <t>£3,630,582.58</t>
  </si>
  <si>
    <t>£491,836.22</t>
  </si>
  <si>
    <t>£12,600,127.33</t>
  </si>
  <si>
    <t>£1,923,155.24</t>
  </si>
  <si>
    <t>£1,289,305.04</t>
  </si>
  <si>
    <t>£354,864.56</t>
  </si>
  <si>
    <t>£879,929.65</t>
  </si>
  <si>
    <t>£1,759,137.83</t>
  </si>
  <si>
    <t>£2,433,257.16</t>
  </si>
  <si>
    <t>£2,228,235.04</t>
  </si>
  <si>
    <t>£61,895.97</t>
  </si>
  <si>
    <t>Formed in a merger</t>
  </si>
  <si>
    <t>Took over Greater Manchester Mental Health NHS Foundation Trust</t>
  </si>
  <si>
    <t>absorbed Barnet and Chase Farm Hospitals NHS Trust in 2014</t>
  </si>
  <si>
    <t>Health board</t>
  </si>
  <si>
    <t>Payouts For All Mistakes</t>
  </si>
  <si>
    <t>Payouts For Mistakes Before 1997</t>
  </si>
  <si>
    <t>Successful reimbursement from Welsh Risk Pool</t>
  </si>
  <si>
    <t>In its Annual Concerns Report for this year, the health board said: "It should be noted that many of these cases related to cases from many years earlier, and Cwm Taf Health Board continues to deal with cases from the four former health bodies in Cwm Taf.</t>
  </si>
  <si>
    <t xml:space="preserve">2017-18 </t>
  </si>
  <si>
    <t>claimant and defence legal costs were added together by the health board in its FOI response. The trust redacted historical claims too as there were fewer than 10 and it said there was a potential risk of identifying individuals were it to be disclosed</t>
  </si>
  <si>
    <t>2017-18 (to 30/11/17)</t>
  </si>
  <si>
    <t>10920227*</t>
  </si>
  <si>
    <t>The health board said claimant costs were included in figures with an * and could not be separated</t>
  </si>
  <si>
    <t>12758197*</t>
  </si>
  <si>
    <t>8991377*</t>
  </si>
  <si>
    <t>9221640*</t>
  </si>
  <si>
    <t>14744612*</t>
  </si>
  <si>
    <t>1818.23*</t>
  </si>
  <si>
    <t>6492.5*</t>
  </si>
  <si>
    <t>Where figure has an * the health board said this was due to final cost not having been settled and the figure "was likely to increase" but it said it could not confirm the increase at this time</t>
  </si>
  <si>
    <t>Figures provided were rounded to nearest £1,000. Legal costs were not broken down into defence and claimant</t>
  </si>
  <si>
    <t>2017-18 (to 11/01/18)</t>
  </si>
  <si>
    <t>2017-18</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</si>
</sst>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numFmt numFmtId="165" formatCode="&quot;£&quot;#,##0;[Red]\-&quot;£&quot;#,##0"/>
  </numFmts>
  <fonts count="14">
    <font>
      <sz val="10.0"/>
      <color rgb="FF000000"/>
      <name val="Arial"/>
    </font>
    <font>
      <b/>
    </font>
    <font/>
    <font>
      <b/>
      <color rgb="FF000000"/>
    </font>
    <font>
      <color rgb="FF000000"/>
    </font>
    <font>
      <color rgb="FF000000"/>
      <name val="Arial"/>
    </font>
    <font>
      <b/>
      <color rgb="FF000000"/>
      <name val="Arial"/>
    </font>
    <font>
      <b/>
      <sz val="11.0"/>
      <color rgb="FF000000"/>
      <name val="Arial"/>
    </font>
    <font>
      <sz val="11.0"/>
      <color rgb="FF000000"/>
      <name val="Arial"/>
    </font>
    <font>
      <b/>
      <name val="Arial"/>
    </font>
    <font>
      <b/>
      <sz val="10.0"/>
      <color rgb="FF000000"/>
      <name val="Arial"/>
    </font>
    <font>
      <sz val="10.0"/>
      <name val="Arial"/>
    </font>
    <font>
      <name val="Arial"/>
    </font>
    <font>
      <sz val="11.0"/>
      <color rgb="FF000000"/>
      <name val="Calibri"/>
    </font>
  </fonts>
  <fills count="7">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EA9999"/>
        <bgColor rgb="FFEA9999"/>
      </patternFill>
    </fill>
    <fill>
      <patternFill patternType="solid">
        <fgColor rgb="FFE6DBDB"/>
        <bgColor rgb="FFE6DBDB"/>
      </patternFill>
    </fill>
    <fill>
      <patternFill patternType="solid">
        <fgColor rgb="FFD9EAD3"/>
        <bgColor rgb="FFD9EAD3"/>
      </patternFill>
    </fill>
  </fills>
  <borders count="4">
    <border/>
    <border>
      <right/>
    </border>
    <border>
      <right style="thin">
        <color rgb="FF000000"/>
      </right>
    </border>
    <border>
      <left style="thin">
        <color rgb="FF000000"/>
      </left>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0" fontId="2" numFmtId="0" xfId="0" applyAlignment="1" applyFont="1">
      <alignment readingOrder="0"/>
    </xf>
    <xf borderId="0" fillId="2" fontId="3" numFmtId="0" xfId="0" applyAlignment="1" applyFont="1">
      <alignment readingOrder="0"/>
    </xf>
    <xf borderId="0" fillId="2" fontId="4" numFmtId="0" xfId="0" applyFont="1"/>
    <xf borderId="0" fillId="0" fontId="1" numFmtId="0" xfId="0" applyAlignment="1" applyFont="1">
      <alignment readingOrder="0"/>
    </xf>
    <xf borderId="0" fillId="0" fontId="1" numFmtId="0" xfId="0" applyFont="1"/>
    <xf borderId="0" fillId="3" fontId="5" numFmtId="0" xfId="0" applyAlignment="1" applyFill="1" applyFont="1">
      <alignment readingOrder="0"/>
    </xf>
    <xf borderId="0" fillId="3" fontId="0" numFmtId="0" xfId="0" applyAlignment="1" applyFont="1">
      <alignment readingOrder="0"/>
    </xf>
    <xf borderId="0" fillId="2" fontId="1" numFmtId="164" xfId="0" applyAlignment="1" applyFont="1" applyNumberFormat="1">
      <alignment readingOrder="0"/>
    </xf>
    <xf borderId="0" fillId="2" fontId="1" numFmtId="0" xfId="0" applyFont="1"/>
    <xf borderId="0" fillId="0" fontId="2" numFmtId="164" xfId="0" applyAlignment="1" applyFont="1" applyNumberFormat="1">
      <alignment readingOrder="0"/>
    </xf>
    <xf borderId="0" fillId="0" fontId="2" numFmtId="164" xfId="0" applyFont="1" applyNumberFormat="1"/>
    <xf borderId="0" fillId="2" fontId="6" numFmtId="0" xfId="0" applyAlignment="1" applyFon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2" fontId="7" numFmtId="0" xfId="0" applyAlignment="1" applyFont="1">
      <alignment readingOrder="0" shrinkToFit="0" vertical="bottom" wrapText="0"/>
    </xf>
    <xf borderId="0" fillId="2" fontId="7" numFmtId="0" xfId="0" applyAlignment="1" applyFont="1">
      <alignment horizontal="right" readingOrder="0" shrinkToFit="0" vertical="bottom" wrapText="0"/>
    </xf>
    <xf borderId="0" fillId="2" fontId="7" numFmtId="0" xfId="0" applyAlignment="1" applyFont="1">
      <alignment horizontal="right" readingOrder="0" shrinkToFit="0" vertical="bottom" wrapText="1"/>
    </xf>
    <xf borderId="0" fillId="3" fontId="8" numFmtId="0" xfId="0" applyAlignment="1" applyFont="1">
      <alignment horizontal="right" readingOrder="0" shrinkToFit="0" vertical="bottom" wrapText="0"/>
    </xf>
    <xf borderId="0" fillId="3" fontId="8" numFmtId="4" xfId="0" applyAlignment="1" applyFont="1" applyNumberFormat="1">
      <alignment horizontal="right" readingOrder="0" shrinkToFit="0" vertical="bottom" wrapText="0"/>
    </xf>
    <xf borderId="0" fillId="0" fontId="2" numFmtId="0" xfId="0" applyAlignment="1" applyFont="1">
      <alignment horizontal="right" readingOrder="0"/>
    </xf>
    <xf borderId="0" fillId="2" fontId="9" numFmtId="0" xfId="0" applyAlignment="1" applyFont="1">
      <alignment readingOrder="0" vertical="bottom"/>
    </xf>
    <xf borderId="0" fillId="2" fontId="9" numFmtId="0" xfId="0" applyAlignment="1" applyFont="1">
      <alignment vertical="bottom"/>
    </xf>
    <xf borderId="0" fillId="2" fontId="9" numFmtId="164" xfId="0" applyAlignment="1" applyFont="1" applyNumberFormat="1">
      <alignment horizontal="right" vertical="bottom"/>
    </xf>
    <xf borderId="1" fillId="2" fontId="9" numFmtId="164" xfId="0" applyAlignment="1" applyBorder="1" applyFont="1" applyNumberFormat="1">
      <alignment horizontal="right" shrinkToFit="0" vertical="bottom" wrapText="0"/>
    </xf>
    <xf borderId="1" fillId="2" fontId="9" numFmtId="164" xfId="0" applyAlignment="1" applyBorder="1" applyFont="1" applyNumberFormat="1">
      <alignment horizontal="right" vertical="bottom"/>
    </xf>
    <xf borderId="0" fillId="2" fontId="6" numFmtId="0" xfId="0" applyAlignment="1" applyFont="1">
      <alignment readingOrder="0" shrinkToFit="0" vertical="bottom" wrapText="0"/>
    </xf>
    <xf borderId="0" fillId="2" fontId="6" numFmtId="164" xfId="0" applyAlignment="1" applyFont="1" applyNumberFormat="1">
      <alignment horizontal="righ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readingOrder="0" shrinkToFit="0" vertical="bottom" wrapText="0"/>
    </xf>
    <xf borderId="0" fillId="0" fontId="5" numFmtId="164" xfId="0" applyAlignment="1" applyFont="1" applyNumberFormat="1">
      <alignment horizontal="right" readingOrder="0" shrinkToFit="0" vertical="bottom" wrapText="0"/>
    </xf>
    <xf borderId="0" fillId="0" fontId="5" numFmtId="10" xfId="0" applyAlignment="1" applyFont="1" applyNumberFormat="1">
      <alignment horizontal="right" readingOrder="0" shrinkToFit="0" vertical="bottom" wrapText="0"/>
    </xf>
    <xf borderId="0" fillId="3" fontId="6" numFmtId="0" xfId="0" applyAlignment="1" applyFont="1">
      <alignment readingOrder="0" shrinkToFit="0" vertical="bottom" wrapText="0"/>
    </xf>
    <xf borderId="0" fillId="3" fontId="6" numFmtId="164" xfId="0" applyAlignment="1" applyFont="1" applyNumberFormat="1">
      <alignment horizontal="right" readingOrder="0" shrinkToFit="0" vertical="bottom" wrapText="0"/>
    </xf>
    <xf borderId="0" fillId="0" fontId="2" numFmtId="164" xfId="0" applyAlignment="1" applyFont="1" applyNumberFormat="1">
      <alignment horizontal="right"/>
    </xf>
    <xf borderId="0" fillId="2" fontId="6" numFmtId="164" xfId="0" applyAlignment="1" applyFont="1" applyNumberFormat="1">
      <alignment readingOrder="0" shrinkToFit="0" vertical="bottom" wrapText="0"/>
    </xf>
    <xf borderId="0" fillId="2" fontId="3" numFmtId="0" xfId="0" applyFont="1"/>
    <xf borderId="0" fillId="0" fontId="5" numFmtId="0" xfId="0" applyAlignment="1" applyFont="1">
      <alignment horizontal="right" readingOrder="0" shrinkToFit="0" vertical="bottom" wrapText="0"/>
    </xf>
    <xf borderId="0" fillId="2" fontId="1" numFmtId="0" xfId="0" applyAlignment="1" applyFont="1">
      <alignment horizontal="left" readingOrder="0"/>
    </xf>
    <xf borderId="0" fillId="2" fontId="1" numFmtId="4" xfId="0" applyFont="1" applyNumberFormat="1"/>
    <xf borderId="0" fillId="2" fontId="1" numFmtId="0" xfId="0" applyFont="1"/>
    <xf borderId="0" fillId="2" fontId="1" numFmtId="4" xfId="0" applyAlignment="1" applyFont="1" applyNumberFormat="1">
      <alignment readingOrder="0"/>
    </xf>
    <xf borderId="0" fillId="0" fontId="2" numFmtId="0" xfId="0" applyAlignment="1" applyFont="1">
      <alignment horizontal="left" readingOrder="0"/>
    </xf>
    <xf borderId="0" fillId="0" fontId="2" numFmtId="4" xfId="0" applyFont="1" applyNumberFormat="1"/>
    <xf borderId="0" fillId="0" fontId="2" numFmtId="9" xfId="0" applyFont="1" applyNumberFormat="1"/>
    <xf borderId="0" fillId="4" fontId="2" numFmtId="0" xfId="0" applyAlignment="1" applyFill="1" applyFont="1">
      <alignment horizontal="left" readingOrder="0"/>
    </xf>
    <xf borderId="0" fillId="4" fontId="2" numFmtId="0" xfId="0" applyAlignment="1" applyFont="1">
      <alignment readingOrder="0"/>
    </xf>
    <xf borderId="0" fillId="4" fontId="2" numFmtId="4" xfId="0" applyFont="1" applyNumberFormat="1"/>
    <xf borderId="0" fillId="4" fontId="2" numFmtId="9" xfId="0" applyFont="1" applyNumberFormat="1"/>
    <xf borderId="0" fillId="4" fontId="2" numFmtId="0" xfId="0" applyFont="1"/>
    <xf borderId="0" fillId="0" fontId="2" numFmtId="0" xfId="0" applyAlignment="1" applyFont="1">
      <alignment horizontal="left"/>
    </xf>
    <xf borderId="0" fillId="2" fontId="10" numFmtId="0" xfId="0" applyAlignment="1" applyFont="1">
      <alignment readingOrder="0" shrinkToFit="0" vertical="bottom" wrapText="1"/>
    </xf>
    <xf borderId="0" fillId="2" fontId="10" numFmtId="0" xfId="0" applyAlignment="1" applyFont="1">
      <alignment shrinkToFit="0" vertical="bottom" wrapText="1"/>
    </xf>
    <xf borderId="0" fillId="2" fontId="10" numFmtId="0" xfId="0" applyFont="1"/>
    <xf borderId="0" fillId="2" fontId="11" numFmtId="0" xfId="0" applyAlignment="1" applyFont="1">
      <alignment vertical="bottom"/>
    </xf>
    <xf borderId="0" fillId="2" fontId="9" numFmtId="0" xfId="0" applyAlignment="1" applyFont="1">
      <alignment readingOrder="0" vertical="bottom"/>
    </xf>
    <xf borderId="0" fillId="2" fontId="12" numFmtId="0" xfId="0" applyAlignment="1" applyFont="1">
      <alignment vertical="bottom"/>
    </xf>
    <xf borderId="0" fillId="2" fontId="11" numFmtId="0" xfId="0" applyAlignment="1" applyFont="1">
      <alignment readingOrder="0" vertical="bottom"/>
    </xf>
    <xf borderId="0" fillId="0" fontId="0" numFmtId="0" xfId="0" applyAlignment="1" applyFont="1">
      <alignment readingOrder="0" shrinkToFit="0" vertical="bottom" wrapText="1"/>
    </xf>
    <xf borderId="0" fillId="0" fontId="0" numFmtId="165" xfId="0" applyAlignment="1" applyFont="1" applyNumberFormat="1">
      <alignment horizontal="right" shrinkToFit="0" vertical="bottom" wrapText="1"/>
    </xf>
    <xf borderId="0" fillId="0" fontId="0" numFmtId="0" xfId="0" applyAlignment="1" applyFont="1">
      <alignment shrinkToFit="0" vertical="bottom" wrapText="1"/>
    </xf>
    <xf borderId="0" fillId="0" fontId="13" numFmtId="0" xfId="0" applyAlignment="1" applyFont="1">
      <alignment shrinkToFit="0" vertical="bottom" wrapText="1"/>
    </xf>
    <xf borderId="0" fillId="0" fontId="12" numFmtId="0" xfId="0" applyAlignment="1" applyFont="1">
      <alignment vertical="bottom"/>
    </xf>
    <xf borderId="0" fillId="0" fontId="13" numFmtId="0" xfId="0" applyAlignment="1" applyFont="1">
      <alignment readingOrder="0" shrinkToFit="0" vertical="bottom" wrapText="1"/>
    </xf>
    <xf borderId="0" fillId="4" fontId="0" numFmtId="0" xfId="0" applyAlignment="1" applyFont="1">
      <alignment readingOrder="0" shrinkToFit="0" vertical="bottom" wrapText="1"/>
    </xf>
    <xf borderId="0" fillId="4" fontId="0" numFmtId="165" xfId="0" applyAlignment="1" applyFont="1" applyNumberFormat="1">
      <alignment horizontal="right" shrinkToFit="0" vertical="bottom" wrapText="1"/>
    </xf>
    <xf borderId="0" fillId="4" fontId="13" numFmtId="0" xfId="0" applyAlignment="1" applyFont="1">
      <alignment readingOrder="0" shrinkToFit="0" vertical="bottom" wrapText="1"/>
    </xf>
    <xf borderId="0" fillId="4" fontId="13" numFmtId="0" xfId="0" applyAlignment="1" applyFont="1">
      <alignment shrinkToFit="0" vertical="bottom" wrapText="1"/>
    </xf>
    <xf borderId="0" fillId="4" fontId="5" numFmtId="0" xfId="0" applyAlignment="1" applyFont="1">
      <alignment vertical="bottom"/>
    </xf>
    <xf borderId="0" fillId="3" fontId="0" numFmtId="0" xfId="0" applyAlignment="1" applyFont="1">
      <alignment horizontal="left" readingOrder="0"/>
    </xf>
    <xf borderId="0" fillId="0" fontId="12" numFmtId="9" xfId="0" applyAlignment="1" applyFont="1" applyNumberFormat="1">
      <alignment vertical="bottom"/>
    </xf>
    <xf borderId="0" fillId="0" fontId="8" numFmtId="0" xfId="0" applyAlignment="1" applyFont="1">
      <alignment shrinkToFit="0" vertical="bottom" wrapText="1"/>
    </xf>
    <xf borderId="0" fillId="2" fontId="6" numFmtId="0" xfId="0" applyAlignment="1" applyFont="1">
      <alignment readingOrder="0"/>
    </xf>
    <xf borderId="0" fillId="2" fontId="4" numFmtId="0" xfId="0" applyAlignment="1" applyFont="1">
      <alignment shrinkToFit="0" wrapText="1"/>
    </xf>
    <xf borderId="0" fillId="2" fontId="3" numFmtId="0" xfId="0" applyAlignment="1" applyFont="1">
      <alignment readingOrder="0" shrinkToFit="0" wrapText="1"/>
    </xf>
    <xf borderId="0" fillId="0" fontId="2" numFmtId="0" xfId="0" applyAlignment="1" applyFont="1">
      <alignment shrinkToFit="0" wrapText="1"/>
    </xf>
    <xf borderId="0" fillId="2" fontId="6" numFmtId="0" xfId="0" applyAlignment="1" applyFont="1">
      <alignment readingOrder="0" shrinkToFit="0" vertical="bottom" wrapText="1"/>
    </xf>
    <xf borderId="0" fillId="0" fontId="2" numFmtId="0" xfId="0" applyAlignment="1" applyFont="1">
      <alignment readingOrder="0" shrinkToFit="0" wrapText="1"/>
    </xf>
    <xf borderId="0" fillId="0" fontId="2" numFmtId="1" xfId="0" applyAlignment="1" applyFont="1" applyNumberFormat="1">
      <alignment shrinkToFit="0" wrapText="1"/>
    </xf>
    <xf borderId="0" fillId="0" fontId="2" numFmtId="0" xfId="0" applyAlignment="1" applyFont="1">
      <alignment readingOrder="0" shrinkToFit="0" wrapText="1"/>
    </xf>
    <xf borderId="0" fillId="0" fontId="2" numFmtId="3" xfId="0" applyAlignment="1" applyFont="1" applyNumberFormat="1">
      <alignment readingOrder="0" shrinkToFit="0" wrapText="1"/>
    </xf>
    <xf borderId="0" fillId="0" fontId="2" numFmtId="3" xfId="0" applyAlignment="1" applyFont="1" applyNumberFormat="1">
      <alignment readingOrder="0"/>
    </xf>
    <xf borderId="0" fillId="3" fontId="5" numFmtId="0" xfId="0" applyFont="1"/>
    <xf borderId="0" fillId="0" fontId="2" numFmtId="3" xfId="0" applyAlignment="1" applyFont="1" applyNumberFormat="1">
      <alignment shrinkToFit="0" wrapText="1"/>
    </xf>
    <xf borderId="0" fillId="0" fontId="2" numFmtId="0" xfId="0" applyAlignment="1" applyFont="1">
      <alignment shrinkToFit="0" wrapText="1"/>
    </xf>
    <xf borderId="0" fillId="0" fontId="2" numFmtId="0" xfId="0" applyFont="1"/>
    <xf borderId="2" fillId="2" fontId="1" numFmtId="0" xfId="0" applyAlignment="1" applyBorder="1" applyFont="1">
      <alignment readingOrder="0"/>
    </xf>
    <xf borderId="0" fillId="2" fontId="1" numFmtId="164" xfId="0" applyAlignment="1" applyFont="1" applyNumberFormat="1">
      <alignment horizontal="center" readingOrder="0"/>
    </xf>
    <xf borderId="0" fillId="2" fontId="3" numFmtId="164" xfId="0" applyAlignment="1" applyFont="1" applyNumberFormat="1">
      <alignment horizontal="center" readingOrder="0"/>
    </xf>
    <xf borderId="0" fillId="2" fontId="1" numFmtId="0" xfId="0" applyAlignment="1" applyFont="1">
      <alignment horizontal="right" readingOrder="0"/>
    </xf>
    <xf borderId="2" fillId="0" fontId="2" numFmtId="0" xfId="0" applyBorder="1" applyFont="1"/>
    <xf borderId="2" fillId="2" fontId="1" numFmtId="164" xfId="0" applyAlignment="1" applyBorder="1" applyFont="1" applyNumberFormat="1">
      <alignment readingOrder="0"/>
    </xf>
    <xf borderId="0" fillId="2" fontId="3" numFmtId="164" xfId="0" applyAlignment="1" applyFont="1" applyNumberFormat="1">
      <alignment readingOrder="0"/>
    </xf>
    <xf borderId="2" fillId="2" fontId="3" numFmtId="0" xfId="0" applyAlignment="1" applyBorder="1" applyFont="1">
      <alignment readingOrder="0"/>
    </xf>
    <xf borderId="2" fillId="0" fontId="2" numFmtId="0" xfId="0" applyAlignment="1" applyBorder="1" applyFont="1">
      <alignment readingOrder="0"/>
    </xf>
    <xf borderId="0" fillId="5" fontId="2" numFmtId="164" xfId="0" applyAlignment="1" applyFill="1" applyFont="1" applyNumberFormat="1">
      <alignment readingOrder="0"/>
    </xf>
    <xf borderId="2" fillId="5" fontId="2" numFmtId="164" xfId="0" applyAlignment="1" applyBorder="1" applyFont="1" applyNumberFormat="1">
      <alignment readingOrder="0"/>
    </xf>
    <xf borderId="0" fillId="6" fontId="4" numFmtId="164" xfId="0" applyAlignment="1" applyFill="1" applyFont="1" applyNumberFormat="1">
      <alignment readingOrder="0"/>
    </xf>
    <xf borderId="2" fillId="6" fontId="4" numFmtId="0" xfId="0" applyAlignment="1" applyBorder="1" applyFont="1">
      <alignment horizontal="right" readingOrder="0"/>
    </xf>
    <xf borderId="2" fillId="6" fontId="4" numFmtId="9" xfId="0" applyAlignment="1" applyBorder="1" applyFont="1" applyNumberFormat="1">
      <alignment readingOrder="0"/>
    </xf>
    <xf borderId="2" fillId="6" fontId="4" numFmtId="9" xfId="0" applyBorder="1" applyFont="1" applyNumberFormat="1"/>
    <xf borderId="0" fillId="2" fontId="6" numFmtId="0" xfId="0" applyAlignment="1" applyFont="1">
      <alignment readingOrder="0" shrinkToFit="0" vertical="bottom" wrapText="1"/>
    </xf>
    <xf borderId="0" fillId="2" fontId="6" numFmtId="164" xfId="0" applyAlignment="1" applyFont="1" applyNumberFormat="1">
      <alignment readingOrder="0" shrinkToFit="0" vertical="bottom" wrapText="1"/>
    </xf>
    <xf borderId="0" fillId="2" fontId="6" numFmtId="1" xfId="0" applyAlignment="1" applyFont="1" applyNumberFormat="1">
      <alignment readingOrder="0" shrinkToFit="0" vertical="bottom" wrapText="1"/>
    </xf>
    <xf borderId="0" fillId="0" fontId="12" numFmtId="1" xfId="0" applyAlignment="1" applyFont="1" applyNumberFormat="1">
      <alignment vertical="bottom"/>
    </xf>
    <xf borderId="0" fillId="0" fontId="12" numFmtId="0" xfId="0" applyAlignment="1" applyFont="1">
      <alignment readingOrder="0" vertical="bottom"/>
    </xf>
    <xf borderId="0" fillId="0" fontId="5" numFmtId="164" xfId="0" applyAlignment="1" applyFont="1" applyNumberFormat="1">
      <alignment horizontal="right" readingOrder="0" shrinkToFit="0" vertical="bottom" wrapText="1"/>
    </xf>
    <xf borderId="0" fillId="0" fontId="12" numFmtId="0" xfId="0" applyAlignment="1" applyFont="1">
      <alignment horizontal="right" readingOrder="0" vertical="bottom"/>
    </xf>
    <xf borderId="0" fillId="0" fontId="5" numFmtId="1" xfId="0" applyAlignment="1" applyFont="1" applyNumberFormat="1">
      <alignment horizontal="right" readingOrder="0" shrinkToFit="0" vertical="bottom" wrapText="1"/>
    </xf>
    <xf borderId="0" fillId="0" fontId="5" numFmtId="0" xfId="0" applyAlignment="1" applyFont="1">
      <alignment readingOrder="0" shrinkToFit="0" vertical="bottom" wrapText="1"/>
    </xf>
    <xf borderId="2" fillId="6" fontId="4" numFmtId="9" xfId="0" applyAlignment="1" applyBorder="1" applyFont="1" applyNumberFormat="1">
      <alignment horizontal="right" readingOrder="0"/>
    </xf>
    <xf borderId="0" fillId="0" fontId="12" numFmtId="1" xfId="0" applyAlignment="1" applyFont="1" applyNumberFormat="1">
      <alignment horizontal="right" readingOrder="0" vertical="bottom"/>
    </xf>
    <xf borderId="0" fillId="0" fontId="12" numFmtId="1" xfId="0" applyAlignment="1" applyFont="1" applyNumberFormat="1">
      <alignment horizontal="right" readingOrder="0" shrinkToFit="0" vertical="bottom" wrapText="1"/>
    </xf>
    <xf borderId="0" fillId="0" fontId="12" numFmtId="164" xfId="0" applyAlignment="1" applyFont="1" applyNumberFormat="1">
      <alignment horizontal="right" readingOrder="0" shrinkToFit="0" vertical="bottom" wrapText="1"/>
    </xf>
    <xf borderId="0" fillId="0" fontId="12" numFmtId="0" xfId="0" applyAlignment="1" applyFont="1">
      <alignment vertical="bottom"/>
    </xf>
    <xf borderId="0" fillId="0" fontId="5" numFmtId="164" xfId="0" applyAlignment="1" applyFont="1" applyNumberFormat="1">
      <alignment horizontal="right" shrinkToFit="0" vertical="bottom" wrapText="1"/>
    </xf>
    <xf borderId="0" fillId="0" fontId="12" numFmtId="164" xfId="0" applyAlignment="1" applyFont="1" applyNumberFormat="1">
      <alignment horizontal="right" shrinkToFit="0" vertical="bottom" wrapText="1"/>
    </xf>
    <xf borderId="0" fillId="0" fontId="12" numFmtId="1" xfId="0" applyAlignment="1" applyFont="1" applyNumberFormat="1">
      <alignment horizontal="right" shrinkToFit="0" vertical="bottom" wrapText="1"/>
    </xf>
    <xf borderId="0" fillId="2" fontId="1" numFmtId="0" xfId="0" applyAlignment="1" applyFont="1">
      <alignment readingOrder="0" shrinkToFit="0" wrapText="1"/>
    </xf>
    <xf borderId="2" fillId="2" fontId="1" numFmtId="0" xfId="0" applyAlignment="1" applyBorder="1" applyFont="1">
      <alignment readingOrder="0" shrinkToFit="0" wrapText="1"/>
    </xf>
    <xf borderId="3" fillId="2" fontId="1" numFmtId="164" xfId="0" applyAlignment="1" applyBorder="1" applyFont="1" applyNumberFormat="1">
      <alignment horizontal="center" readingOrder="0" shrinkToFit="0" wrapText="1"/>
    </xf>
    <xf borderId="0" fillId="2" fontId="3" numFmtId="164" xfId="0" applyAlignment="1" applyFont="1" applyNumberFormat="1">
      <alignment horizontal="center" readingOrder="0" shrinkToFit="0" wrapText="1"/>
    </xf>
    <xf borderId="0" fillId="2" fontId="1" numFmtId="0" xfId="0" applyAlignment="1" applyFont="1">
      <alignment shrinkToFit="0" wrapText="1"/>
    </xf>
    <xf borderId="0" fillId="2" fontId="2" numFmtId="0" xfId="0" applyAlignment="1" applyFont="1">
      <alignment shrinkToFit="0" wrapText="1"/>
    </xf>
    <xf borderId="3" fillId="2" fontId="1" numFmtId="164" xfId="0" applyAlignment="1" applyBorder="1" applyFont="1" applyNumberFormat="1">
      <alignment readingOrder="0" shrinkToFit="0" wrapText="1"/>
    </xf>
    <xf borderId="0" fillId="2" fontId="1" numFmtId="164" xfId="0" applyAlignment="1" applyFont="1" applyNumberFormat="1">
      <alignment readingOrder="0" shrinkToFit="0" wrapText="1"/>
    </xf>
    <xf borderId="2" fillId="2" fontId="1" numFmtId="164" xfId="0" applyAlignment="1" applyBorder="1" applyFont="1" applyNumberFormat="1">
      <alignment readingOrder="0" shrinkToFit="0" wrapText="1"/>
    </xf>
    <xf borderId="0" fillId="2" fontId="3" numFmtId="164" xfId="0" applyAlignment="1" applyFont="1" applyNumberFormat="1">
      <alignment readingOrder="0" shrinkToFit="0" wrapText="1"/>
    </xf>
    <xf borderId="2" fillId="2" fontId="3" numFmtId="164" xfId="0" applyAlignment="1" applyBorder="1" applyFont="1" applyNumberFormat="1">
      <alignment readingOrder="0" shrinkToFit="0" wrapText="1"/>
    </xf>
    <xf borderId="3" fillId="5" fontId="2" numFmtId="3" xfId="0" applyAlignment="1" applyBorder="1" applyFont="1" applyNumberFormat="1">
      <alignment readingOrder="0" shrinkToFit="0" wrapText="1"/>
    </xf>
    <xf borderId="0" fillId="5" fontId="2" numFmtId="3" xfId="0" applyAlignment="1" applyFont="1" applyNumberFormat="1">
      <alignment readingOrder="0" shrinkToFit="0" wrapText="1"/>
    </xf>
    <xf borderId="2" fillId="5" fontId="2" numFmtId="3" xfId="0" applyAlignment="1" applyBorder="1" applyFont="1" applyNumberFormat="1">
      <alignment shrinkToFit="0" wrapText="1"/>
    </xf>
    <xf borderId="0" fillId="6" fontId="2" numFmtId="3" xfId="0" applyAlignment="1" applyFont="1" applyNumberFormat="1">
      <alignment readingOrder="0" shrinkToFit="0" wrapText="1"/>
    </xf>
    <xf borderId="2" fillId="6" fontId="2" numFmtId="3" xfId="0" applyAlignment="1" applyBorder="1" applyFont="1" applyNumberFormat="1">
      <alignment shrinkToFit="0" wrapText="1"/>
    </xf>
    <xf borderId="0" fillId="6" fontId="2" numFmtId="0" xfId="0" applyAlignment="1" applyFont="1">
      <alignment readingOrder="0" shrinkToFit="0" wrapText="1"/>
    </xf>
    <xf borderId="2" fillId="6" fontId="2" numFmtId="0" xfId="0" applyAlignment="1" applyBorder="1" applyFont="1">
      <alignment shrinkToFit="0" wrapText="1"/>
    </xf>
    <xf borderId="3" fillId="5" fontId="2" numFmtId="0" xfId="0" applyAlignment="1" applyBorder="1" applyFont="1">
      <alignment readingOrder="0" shrinkToFit="0" wrapText="1"/>
    </xf>
    <xf borderId="0" fillId="5" fontId="2" numFmtId="4" xfId="0" applyAlignment="1" applyFont="1" applyNumberFormat="1">
      <alignment readingOrder="0" shrinkToFit="0" wrapText="1"/>
    </xf>
    <xf borderId="0" fillId="5" fontId="2" numFmtId="0" xfId="0" applyAlignment="1" applyFont="1">
      <alignment shrinkToFit="0" wrapText="1"/>
    </xf>
    <xf borderId="2" fillId="5" fontId="2" numFmtId="3" xfId="0" applyAlignment="1" applyBorder="1" applyFont="1" applyNumberFormat="1">
      <alignment readingOrder="0" shrinkToFit="0" wrapText="1"/>
    </xf>
    <xf borderId="0" fillId="6" fontId="2" numFmtId="0" xfId="0" applyAlignment="1" applyFont="1">
      <alignment shrinkToFit="0" wrapText="1"/>
    </xf>
    <xf borderId="0" fillId="0" fontId="2" numFmtId="4" xfId="0" applyAlignment="1" applyFont="1" applyNumberFormat="1">
      <alignment readingOrder="0" shrinkToFit="0" wrapText="1"/>
    </xf>
    <xf borderId="2" fillId="5" fontId="2" numFmtId="0" xfId="0" applyAlignment="1" applyBorder="1" applyFont="1">
      <alignment shrinkToFit="0" wrapText="1"/>
    </xf>
    <xf borderId="3" fillId="5" fontId="2" numFmtId="4" xfId="0" applyAlignment="1" applyBorder="1" applyFont="1" applyNumberFormat="1">
      <alignment readingOrder="0" shrinkToFit="0" wrapText="1"/>
    </xf>
    <xf borderId="2" fillId="5" fontId="2" numFmtId="4" xfId="0" applyAlignment="1" applyBorder="1" applyFont="1" applyNumberFormat="1">
      <alignment shrinkToFit="0" wrapText="1"/>
    </xf>
    <xf borderId="0" fillId="5" fontId="2" numFmtId="0" xfId="0" applyAlignment="1" applyFont="1">
      <alignment readingOrder="0" shrinkToFit="0" wrapText="1"/>
    </xf>
    <xf borderId="2" fillId="6" fontId="2" numFmtId="0" xfId="0" applyAlignment="1" applyBorder="1" applyFont="1">
      <alignment readingOrder="0" shrinkToFit="0" wrapText="1"/>
    </xf>
    <xf borderId="2" fillId="5" fontId="2" numFmtId="0" xfId="0" applyAlignment="1" applyBorder="1" applyFont="1">
      <alignment readingOrder="0" shrinkToFit="0" wrapText="1"/>
    </xf>
    <xf borderId="3" fillId="5" fontId="2" numFmtId="0" xfId="0" applyAlignment="1" applyBorder="1" applyFont="1">
      <alignment readingOrder="0" shrinkToFit="0" wrapText="1"/>
    </xf>
    <xf borderId="3" fillId="5" fontId="2" numFmtId="0" xfId="0" applyAlignment="1" applyBorder="1" applyFont="1">
      <alignment shrinkToFit="0" wrapText="1"/>
    </xf>
    <xf borderId="0" fillId="5"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29"/>
    <col customWidth="1" min="2" max="2" width="19.29"/>
  </cols>
  <sheetData>
    <row r="1" ht="27.0" customHeight="1">
      <c r="A1" s="1"/>
      <c r="B1" s="1" t="s">
        <v>0</v>
      </c>
      <c r="C1" s="2"/>
      <c r="D1" s="2"/>
      <c r="E1" s="2"/>
      <c r="F1" s="2"/>
      <c r="G1" s="2"/>
      <c r="H1" s="2"/>
      <c r="I1" s="2"/>
      <c r="J1" s="2"/>
      <c r="K1" s="2"/>
      <c r="L1" s="2"/>
      <c r="M1" s="2"/>
      <c r="N1" s="2"/>
      <c r="O1" s="2"/>
      <c r="P1" s="2"/>
      <c r="Q1" s="2"/>
      <c r="R1" s="2"/>
      <c r="S1" s="2"/>
      <c r="T1" s="2"/>
      <c r="U1" s="2"/>
      <c r="V1" s="2"/>
      <c r="W1" s="2"/>
      <c r="X1" s="2"/>
      <c r="Y1" s="2"/>
      <c r="Z1" s="2"/>
      <c r="AA1" s="2"/>
    </row>
    <row r="3">
      <c r="A3" s="3"/>
      <c r="B3" s="3" t="s">
        <v>1</v>
      </c>
    </row>
    <row r="4">
      <c r="A4" s="3"/>
      <c r="B4" s="3" t="s">
        <v>2</v>
      </c>
    </row>
    <row r="5">
      <c r="A5" s="3"/>
      <c r="B5" s="3"/>
    </row>
    <row r="6">
      <c r="A6" s="3"/>
      <c r="B6" s="3" t="s">
        <v>3</v>
      </c>
    </row>
    <row r="8">
      <c r="A8" s="3"/>
      <c r="B8" s="3" t="s">
        <v>4</v>
      </c>
    </row>
    <row r="9">
      <c r="A9" s="3"/>
      <c r="B9" s="3"/>
    </row>
    <row r="10">
      <c r="A10" s="3"/>
      <c r="B10" s="3" t="s">
        <v>5</v>
      </c>
    </row>
    <row r="12" ht="30.0" customHeight="1">
      <c r="A12" s="4"/>
      <c r="B12" s="4" t="s">
        <v>6</v>
      </c>
      <c r="C12" s="5"/>
      <c r="D12" s="5"/>
      <c r="E12" s="5"/>
      <c r="F12" s="5"/>
      <c r="G12" s="5"/>
      <c r="H12" s="5"/>
      <c r="I12" s="5"/>
      <c r="J12" s="5"/>
      <c r="K12" s="5"/>
      <c r="L12" s="5"/>
      <c r="M12" s="5"/>
      <c r="N12" s="5"/>
      <c r="O12" s="5"/>
      <c r="P12" s="5"/>
      <c r="Q12" s="5"/>
      <c r="R12" s="5"/>
      <c r="S12" s="5"/>
      <c r="T12" s="5"/>
      <c r="U12" s="5"/>
      <c r="V12" s="5"/>
      <c r="W12" s="5"/>
      <c r="X12" s="5"/>
      <c r="Y12" s="5"/>
      <c r="Z12" s="5"/>
      <c r="AA12" s="5"/>
    </row>
    <row r="14">
      <c r="A14" s="6"/>
      <c r="B14" s="1" t="s">
        <v>7</v>
      </c>
    </row>
    <row r="15">
      <c r="A15" s="6"/>
      <c r="B15" s="6" t="s">
        <v>8</v>
      </c>
      <c r="C15" s="7"/>
      <c r="D15" s="7"/>
      <c r="E15" s="7"/>
      <c r="F15" s="7"/>
      <c r="G15" s="7"/>
      <c r="H15" s="7"/>
      <c r="I15" s="7"/>
      <c r="J15" s="7"/>
      <c r="K15" s="7"/>
      <c r="L15" s="7"/>
      <c r="M15" s="7"/>
      <c r="N15" s="7"/>
      <c r="O15" s="7"/>
      <c r="P15" s="7"/>
      <c r="Q15" s="7"/>
      <c r="R15" s="7"/>
      <c r="S15" s="7"/>
      <c r="T15" s="7"/>
      <c r="U15" s="7"/>
      <c r="V15" s="7"/>
      <c r="W15" s="7"/>
      <c r="X15" s="7"/>
      <c r="Y15" s="7"/>
      <c r="Z15" s="7"/>
      <c r="AA15" s="7"/>
    </row>
    <row r="16">
      <c r="A16" s="3"/>
      <c r="B16" s="3" t="s">
        <v>9</v>
      </c>
    </row>
    <row r="17">
      <c r="A17" s="8"/>
      <c r="B17" s="8" t="s">
        <v>10</v>
      </c>
    </row>
    <row r="18" ht="11.25" customHeight="1">
      <c r="A18" s="8"/>
      <c r="B18" s="8" t="s">
        <v>11</v>
      </c>
    </row>
    <row r="20">
      <c r="A20" s="6"/>
      <c r="B20" s="6" t="s">
        <v>12</v>
      </c>
      <c r="C20" s="7"/>
      <c r="D20" s="7"/>
      <c r="E20" s="7"/>
      <c r="F20" s="7"/>
      <c r="G20" s="7"/>
      <c r="H20" s="7"/>
      <c r="I20" s="7"/>
      <c r="J20" s="7"/>
      <c r="K20" s="7"/>
      <c r="L20" s="7"/>
      <c r="M20" s="7"/>
      <c r="N20" s="7"/>
      <c r="O20" s="7"/>
      <c r="P20" s="7"/>
      <c r="Q20" s="7"/>
      <c r="R20" s="7"/>
      <c r="S20" s="7"/>
      <c r="T20" s="7"/>
      <c r="U20" s="7"/>
      <c r="V20" s="7"/>
      <c r="W20" s="7"/>
      <c r="X20" s="7"/>
      <c r="Y20" s="7"/>
      <c r="Z20" s="7"/>
      <c r="AA20" s="7"/>
    </row>
    <row r="21">
      <c r="A21" s="3"/>
      <c r="B21" s="3" t="s">
        <v>13</v>
      </c>
    </row>
    <row r="22">
      <c r="A22" s="3"/>
      <c r="B22" s="3" t="s">
        <v>14</v>
      </c>
    </row>
    <row r="23">
      <c r="A23" s="8"/>
      <c r="B23" s="8" t="s">
        <v>15</v>
      </c>
    </row>
    <row r="25">
      <c r="A25" s="6"/>
      <c r="B25" s="6" t="s">
        <v>16</v>
      </c>
      <c r="C25" s="7"/>
      <c r="D25" s="7"/>
      <c r="E25" s="7"/>
      <c r="F25" s="7"/>
      <c r="G25" s="7"/>
      <c r="H25" s="7"/>
      <c r="I25" s="7"/>
      <c r="J25" s="7"/>
      <c r="K25" s="7"/>
      <c r="L25" s="7"/>
      <c r="M25" s="7"/>
      <c r="N25" s="7"/>
      <c r="O25" s="7"/>
      <c r="P25" s="7"/>
      <c r="Q25" s="7"/>
      <c r="R25" s="7"/>
      <c r="S25" s="7"/>
      <c r="T25" s="7"/>
      <c r="U25" s="7"/>
      <c r="V25" s="7"/>
      <c r="W25" s="7"/>
      <c r="X25" s="7"/>
      <c r="Y25" s="7"/>
      <c r="Z25" s="7"/>
      <c r="AA25" s="7"/>
    </row>
    <row r="26">
      <c r="A26" s="3"/>
      <c r="B26" s="3" t="s">
        <v>17</v>
      </c>
    </row>
    <row r="27">
      <c r="A27" s="3"/>
      <c r="B27" s="3" t="s">
        <v>18</v>
      </c>
    </row>
    <row r="29">
      <c r="A29" s="6"/>
      <c r="B29" s="6" t="s">
        <v>19</v>
      </c>
    </row>
    <row r="30">
      <c r="A30" s="3"/>
      <c r="B30" s="3" t="s">
        <v>20</v>
      </c>
    </row>
    <row r="31">
      <c r="A31" s="3"/>
      <c r="B31" s="3" t="s">
        <v>21</v>
      </c>
    </row>
    <row r="32">
      <c r="A32" s="3"/>
      <c r="B32" s="3" t="s">
        <v>22</v>
      </c>
    </row>
    <row r="34">
      <c r="A34" s="6"/>
      <c r="B34" s="1" t="s">
        <v>23</v>
      </c>
    </row>
    <row r="35">
      <c r="A35" s="6"/>
      <c r="B35" s="6" t="s">
        <v>24</v>
      </c>
    </row>
    <row r="36">
      <c r="A36" s="3"/>
      <c r="B36" s="3" t="s">
        <v>25</v>
      </c>
    </row>
    <row r="37">
      <c r="A37" s="6"/>
      <c r="B37" s="6"/>
    </row>
    <row r="38">
      <c r="A38" s="6"/>
      <c r="B38" s="6" t="s">
        <v>26</v>
      </c>
    </row>
    <row r="39">
      <c r="B39" s="3" t="s">
        <v>13</v>
      </c>
    </row>
    <row r="40">
      <c r="B40" s="3" t="s">
        <v>10</v>
      </c>
    </row>
    <row r="42">
      <c r="B42" s="6" t="s">
        <v>27</v>
      </c>
      <c r="H42" s="3"/>
    </row>
    <row r="43">
      <c r="B43" s="3" t="s">
        <v>28</v>
      </c>
    </row>
    <row r="44">
      <c r="B44" s="3" t="s">
        <v>29</v>
      </c>
    </row>
    <row r="46">
      <c r="A46" s="7"/>
      <c r="B46" s="1" t="s">
        <v>30</v>
      </c>
      <c r="C46" s="7"/>
      <c r="D46" s="7"/>
      <c r="E46" s="7"/>
      <c r="F46" s="7"/>
      <c r="G46" s="7"/>
      <c r="H46" s="7"/>
      <c r="I46" s="7"/>
      <c r="J46" s="7"/>
      <c r="K46" s="7"/>
      <c r="L46" s="7"/>
      <c r="M46" s="7"/>
      <c r="N46" s="7"/>
      <c r="O46" s="7"/>
      <c r="P46" s="7"/>
      <c r="Q46" s="7"/>
      <c r="R46" s="7"/>
      <c r="S46" s="7"/>
      <c r="T46" s="7"/>
      <c r="U46" s="7"/>
      <c r="V46" s="7"/>
      <c r="W46" s="7"/>
      <c r="X46" s="7"/>
      <c r="Y46" s="7"/>
      <c r="Z46" s="7"/>
      <c r="AA46" s="7"/>
    </row>
    <row r="47">
      <c r="A47" s="7"/>
      <c r="B47" s="6" t="s">
        <v>31</v>
      </c>
      <c r="C47" s="7"/>
      <c r="D47" s="7"/>
      <c r="E47" s="7"/>
      <c r="F47" s="7"/>
      <c r="G47" s="7"/>
      <c r="H47" s="7"/>
      <c r="I47" s="7"/>
      <c r="J47" s="7"/>
      <c r="K47" s="7"/>
      <c r="L47" s="7"/>
      <c r="M47" s="7"/>
      <c r="N47" s="7"/>
      <c r="O47" s="7"/>
      <c r="P47" s="7"/>
      <c r="Q47" s="7"/>
      <c r="R47" s="7"/>
      <c r="S47" s="7"/>
      <c r="T47" s="7"/>
      <c r="U47" s="7"/>
      <c r="V47" s="7"/>
      <c r="W47" s="7"/>
      <c r="X47" s="7"/>
      <c r="Y47" s="7"/>
      <c r="Z47" s="7"/>
      <c r="AA47" s="7"/>
    </row>
    <row r="48">
      <c r="B48" s="3" t="s">
        <v>32</v>
      </c>
    </row>
    <row r="49">
      <c r="B49" s="3" t="s">
        <v>33</v>
      </c>
    </row>
    <row r="51">
      <c r="B51" s="6" t="s">
        <v>34</v>
      </c>
    </row>
    <row r="52">
      <c r="B52" s="3" t="s">
        <v>35</v>
      </c>
    </row>
    <row r="54">
      <c r="B54" s="1" t="s">
        <v>36</v>
      </c>
      <c r="C54" s="2"/>
    </row>
    <row r="55">
      <c r="B55" s="6" t="s">
        <v>37</v>
      </c>
    </row>
    <row r="56" ht="15.0" customHeight="1">
      <c r="B56" s="3" t="s">
        <v>38</v>
      </c>
    </row>
    <row r="58">
      <c r="B58" s="6" t="s">
        <v>39</v>
      </c>
    </row>
    <row r="59">
      <c r="B59" s="3" t="s">
        <v>40</v>
      </c>
    </row>
    <row r="61">
      <c r="B61" s="6" t="s">
        <v>41</v>
      </c>
    </row>
    <row r="62">
      <c r="B62" s="9" t="s">
        <v>42</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57"/>
    <col customWidth="1" min="2" max="2" width="35.0"/>
    <col customWidth="1" min="4" max="4" width="18.86"/>
    <col customWidth="1" min="5" max="5" width="19.71"/>
    <col customWidth="1" min="6" max="6" width="29.57"/>
    <col customWidth="1" min="7" max="7" width="64.57"/>
    <col customWidth="1" min="8" max="8" width="47.29"/>
  </cols>
  <sheetData>
    <row r="1">
      <c r="A1" s="53" t="s">
        <v>2375</v>
      </c>
      <c r="C1" s="54"/>
      <c r="D1" s="53"/>
      <c r="E1" s="54"/>
      <c r="F1" s="55"/>
      <c r="G1" s="56"/>
      <c r="H1" s="57"/>
      <c r="I1" s="58"/>
      <c r="J1" s="58"/>
      <c r="K1" s="58"/>
      <c r="L1" s="58"/>
      <c r="M1" s="58"/>
      <c r="N1" s="58"/>
      <c r="O1" s="58"/>
      <c r="P1" s="58"/>
      <c r="Q1" s="58"/>
      <c r="R1" s="58"/>
      <c r="S1" s="58"/>
      <c r="T1" s="58"/>
      <c r="U1" s="58"/>
      <c r="V1" s="58"/>
      <c r="W1" s="58"/>
      <c r="X1" s="58"/>
      <c r="Y1" s="58"/>
      <c r="Z1" s="58"/>
      <c r="AA1" s="58"/>
    </row>
    <row r="2">
      <c r="A2" s="53" t="s">
        <v>44</v>
      </c>
      <c r="B2" s="53" t="s">
        <v>2376</v>
      </c>
      <c r="C2" s="54" t="s">
        <v>2377</v>
      </c>
      <c r="D2" s="54" t="s">
        <v>2378</v>
      </c>
      <c r="E2" s="53" t="s">
        <v>2379</v>
      </c>
      <c r="F2" s="55" t="s">
        <v>2380</v>
      </c>
      <c r="G2" s="59" t="s">
        <v>2331</v>
      </c>
      <c r="H2" s="58"/>
      <c r="I2" s="58"/>
      <c r="J2" s="58"/>
      <c r="K2" s="58"/>
      <c r="L2" s="58"/>
      <c r="M2" s="58"/>
      <c r="N2" s="58"/>
      <c r="O2" s="58"/>
      <c r="P2" s="58"/>
      <c r="Q2" s="58"/>
      <c r="R2" s="58"/>
      <c r="S2" s="58"/>
      <c r="T2" s="58"/>
      <c r="U2" s="58"/>
      <c r="V2" s="58"/>
      <c r="W2" s="58"/>
      <c r="X2" s="58"/>
      <c r="Y2" s="58"/>
      <c r="Z2" s="58"/>
      <c r="AA2" s="58"/>
    </row>
    <row r="3">
      <c r="A3" s="60">
        <v>1.0</v>
      </c>
      <c r="B3" s="60" t="s">
        <v>2332</v>
      </c>
      <c r="C3" s="61">
        <v>6884008.0</v>
      </c>
      <c r="D3" s="61">
        <v>1011025.0</v>
      </c>
      <c r="E3" s="61">
        <v>2258936.0</v>
      </c>
      <c r="F3" s="61">
        <v>1.0153969E7</v>
      </c>
      <c r="G3" s="62"/>
      <c r="H3" s="63"/>
      <c r="I3" s="63"/>
      <c r="J3" s="63"/>
      <c r="K3" s="63"/>
      <c r="L3" s="63"/>
      <c r="M3" s="63"/>
      <c r="N3" s="63"/>
      <c r="O3" s="63"/>
      <c r="P3" s="63"/>
      <c r="Q3" s="64"/>
      <c r="R3" s="64"/>
      <c r="S3" s="64"/>
      <c r="T3" s="64"/>
      <c r="U3" s="64"/>
      <c r="V3" s="64"/>
      <c r="W3" s="64"/>
      <c r="X3" s="64"/>
      <c r="Y3" s="64"/>
      <c r="Z3" s="64"/>
      <c r="AA3" s="64"/>
    </row>
    <row r="4">
      <c r="A4" s="60">
        <v>2.0</v>
      </c>
      <c r="B4" s="60" t="s">
        <v>2345</v>
      </c>
      <c r="C4" s="61">
        <v>5949752.0</v>
      </c>
      <c r="D4" s="61">
        <v>460090.0</v>
      </c>
      <c r="E4" s="61">
        <v>1532665.0</v>
      </c>
      <c r="F4" s="61">
        <v>7942506.0</v>
      </c>
      <c r="G4" s="62"/>
      <c r="H4" s="65"/>
      <c r="I4" s="63"/>
      <c r="J4" s="63"/>
      <c r="K4" s="63"/>
      <c r="L4" s="63"/>
      <c r="M4" s="63"/>
      <c r="N4" s="63"/>
      <c r="O4" s="63"/>
      <c r="P4" s="63"/>
      <c r="Q4" s="64"/>
      <c r="R4" s="64"/>
      <c r="S4" s="64"/>
      <c r="T4" s="64"/>
      <c r="U4" s="64"/>
      <c r="V4" s="64"/>
      <c r="W4" s="64"/>
      <c r="X4" s="64"/>
      <c r="Y4" s="64"/>
      <c r="Z4" s="64"/>
      <c r="AA4" s="64"/>
    </row>
    <row r="5" ht="16.5" customHeight="1">
      <c r="A5" s="66">
        <v>3.0</v>
      </c>
      <c r="B5" s="66" t="s">
        <v>2381</v>
      </c>
      <c r="C5" s="67">
        <v>3735803.0</v>
      </c>
      <c r="D5" s="67">
        <v>249685.0</v>
      </c>
      <c r="E5" s="67">
        <v>134109.0</v>
      </c>
      <c r="F5" s="67">
        <v>4119597.0</v>
      </c>
      <c r="G5" s="66" t="s">
        <v>2344</v>
      </c>
      <c r="H5" s="68"/>
      <c r="I5" s="69"/>
      <c r="J5" s="69"/>
      <c r="K5" s="69"/>
      <c r="L5" s="69"/>
      <c r="M5" s="69"/>
      <c r="N5" s="69"/>
      <c r="O5" s="69"/>
      <c r="P5" s="69"/>
      <c r="Q5" s="70"/>
      <c r="R5" s="70"/>
      <c r="S5" s="70"/>
      <c r="T5" s="70"/>
      <c r="U5" s="70"/>
      <c r="V5" s="70"/>
      <c r="W5" s="70"/>
      <c r="X5" s="70"/>
      <c r="Y5" s="70"/>
      <c r="Z5" s="70"/>
      <c r="AA5" s="70"/>
    </row>
    <row r="6" ht="26.25">
      <c r="A6" s="60">
        <v>4.0</v>
      </c>
      <c r="B6" s="60" t="s">
        <v>2351</v>
      </c>
      <c r="C6" s="61">
        <v>917985.0</v>
      </c>
      <c r="D6" s="61">
        <v>408742.0</v>
      </c>
      <c r="E6" s="61">
        <v>1161647.0</v>
      </c>
      <c r="F6" s="61">
        <v>2488374.0</v>
      </c>
      <c r="G6" s="62"/>
      <c r="H6" s="63"/>
      <c r="I6" s="63"/>
      <c r="J6" s="63"/>
      <c r="K6" s="63"/>
      <c r="L6" s="63"/>
      <c r="M6" s="63"/>
      <c r="N6" s="63"/>
      <c r="O6" s="63"/>
      <c r="P6" s="63"/>
      <c r="Q6" s="64"/>
      <c r="R6" s="64"/>
      <c r="S6" s="64"/>
      <c r="T6" s="64"/>
      <c r="U6" s="64"/>
      <c r="V6" s="64"/>
      <c r="W6" s="64"/>
      <c r="X6" s="64"/>
      <c r="Y6" s="64"/>
      <c r="Z6" s="64"/>
      <c r="AA6" s="64"/>
    </row>
    <row r="7">
      <c r="A7" s="60">
        <v>5.0</v>
      </c>
      <c r="B7" s="60" t="s">
        <v>2357</v>
      </c>
      <c r="C7" s="61">
        <v>1217361.0</v>
      </c>
      <c r="D7" s="61">
        <v>210359.0</v>
      </c>
      <c r="E7" s="61">
        <v>650473.0</v>
      </c>
      <c r="F7" s="61">
        <v>2078193.0</v>
      </c>
      <c r="G7" s="62"/>
      <c r="H7" s="63"/>
      <c r="I7" s="63"/>
      <c r="J7" s="63"/>
      <c r="K7" s="63"/>
      <c r="L7" s="63"/>
      <c r="M7" s="63"/>
      <c r="N7" s="63"/>
      <c r="O7" s="63"/>
      <c r="P7" s="63"/>
      <c r="Q7" s="64"/>
      <c r="R7" s="64"/>
      <c r="S7" s="64"/>
      <c r="T7" s="64"/>
      <c r="U7" s="64"/>
      <c r="V7" s="64"/>
      <c r="W7" s="64"/>
      <c r="X7" s="64"/>
      <c r="Y7" s="64"/>
      <c r="Z7" s="64"/>
      <c r="AA7" s="64"/>
    </row>
    <row r="8">
      <c r="A8" s="60">
        <v>6.0</v>
      </c>
      <c r="B8" s="60" t="s">
        <v>2363</v>
      </c>
      <c r="C8" s="61">
        <v>963750.0</v>
      </c>
      <c r="D8" s="61">
        <v>262624.0</v>
      </c>
      <c r="E8" s="61">
        <v>513432.0</v>
      </c>
      <c r="F8" s="61">
        <v>1739806.0</v>
      </c>
      <c r="G8" s="62"/>
      <c r="H8" s="63"/>
      <c r="I8" s="63"/>
      <c r="J8" s="63"/>
      <c r="K8" s="63"/>
      <c r="L8" s="63"/>
      <c r="M8" s="63"/>
      <c r="N8" s="63"/>
      <c r="O8" s="63"/>
      <c r="P8" s="63"/>
      <c r="Q8" s="64"/>
      <c r="R8" s="64"/>
      <c r="S8" s="64"/>
      <c r="T8" s="64"/>
      <c r="U8" s="64"/>
      <c r="V8" s="64"/>
      <c r="W8" s="64"/>
      <c r="X8" s="64"/>
      <c r="Y8" s="64"/>
      <c r="Z8" s="64"/>
      <c r="AA8" s="64"/>
    </row>
    <row r="9" ht="16.5" customHeight="1">
      <c r="A9" s="60">
        <v>7.0</v>
      </c>
      <c r="B9" s="60" t="s">
        <v>2369</v>
      </c>
      <c r="C9" s="61">
        <v>14525.0</v>
      </c>
      <c r="D9" s="61">
        <v>672.0</v>
      </c>
      <c r="E9" s="61">
        <v>3420.0</v>
      </c>
      <c r="F9" s="61">
        <v>18617.0</v>
      </c>
      <c r="G9" s="71"/>
      <c r="H9" s="65"/>
      <c r="I9" s="72"/>
      <c r="J9" s="63"/>
      <c r="K9" s="63"/>
      <c r="L9" s="63"/>
      <c r="M9" s="63"/>
      <c r="N9" s="63"/>
      <c r="O9" s="63"/>
      <c r="P9" s="63"/>
      <c r="Q9" s="64"/>
      <c r="R9" s="64"/>
      <c r="S9" s="64"/>
      <c r="T9" s="64"/>
      <c r="U9" s="64"/>
      <c r="V9" s="64"/>
      <c r="W9" s="64"/>
      <c r="X9" s="64"/>
      <c r="Y9" s="64"/>
      <c r="Z9" s="64"/>
      <c r="AA9" s="64"/>
    </row>
    <row r="10">
      <c r="A10" s="62"/>
      <c r="B10" s="62"/>
      <c r="C10" s="62"/>
      <c r="D10" s="62"/>
      <c r="E10" s="62"/>
      <c r="F10" s="62"/>
      <c r="G10" s="62"/>
      <c r="H10" s="63"/>
      <c r="I10" s="63"/>
      <c r="J10" s="63"/>
      <c r="K10" s="63"/>
      <c r="L10" s="63"/>
      <c r="M10" s="63"/>
      <c r="N10" s="63"/>
      <c r="O10" s="63"/>
      <c r="P10" s="63"/>
      <c r="Q10" s="64"/>
      <c r="R10" s="64"/>
      <c r="S10" s="64"/>
      <c r="T10" s="64"/>
      <c r="U10" s="64"/>
      <c r="V10" s="64"/>
      <c r="W10" s="64"/>
      <c r="X10" s="64"/>
      <c r="Y10" s="64"/>
      <c r="Z10" s="64"/>
      <c r="AA10" s="64"/>
    </row>
    <row r="11">
      <c r="A11" s="62"/>
      <c r="B11" s="62"/>
      <c r="C11" s="62"/>
      <c r="D11" s="62"/>
      <c r="E11" s="62"/>
      <c r="F11" s="62"/>
      <c r="G11" s="62"/>
      <c r="H11" s="63"/>
      <c r="I11" s="63"/>
      <c r="J11" s="63"/>
      <c r="K11" s="63"/>
      <c r="L11" s="63"/>
      <c r="M11" s="63"/>
      <c r="N11" s="63"/>
      <c r="O11" s="63"/>
      <c r="P11" s="63"/>
      <c r="Q11" s="64"/>
      <c r="R11" s="64"/>
      <c r="S11" s="64"/>
      <c r="T11" s="64"/>
      <c r="U11" s="64"/>
      <c r="V11" s="64"/>
      <c r="W11" s="64"/>
      <c r="X11" s="64"/>
      <c r="Y11" s="64"/>
      <c r="Z11" s="64"/>
      <c r="AA11" s="64"/>
    </row>
    <row r="12">
      <c r="A12" s="60"/>
      <c r="B12" s="60"/>
      <c r="C12" s="60"/>
      <c r="D12" s="62"/>
      <c r="E12" s="62"/>
      <c r="F12" s="62"/>
      <c r="G12" s="62"/>
      <c r="H12" s="63"/>
      <c r="I12" s="63"/>
      <c r="J12" s="63"/>
      <c r="K12" s="63"/>
      <c r="L12" s="63"/>
      <c r="M12" s="63"/>
      <c r="N12" s="63"/>
      <c r="O12" s="63"/>
      <c r="P12" s="63"/>
      <c r="Q12" s="64"/>
      <c r="R12" s="64"/>
      <c r="S12" s="64"/>
      <c r="T12" s="64"/>
      <c r="U12" s="64"/>
      <c r="V12" s="64"/>
      <c r="W12" s="64"/>
      <c r="X12" s="64"/>
      <c r="Y12" s="64"/>
      <c r="Z12" s="64"/>
      <c r="AA12" s="64"/>
    </row>
    <row r="13">
      <c r="A13" s="62"/>
      <c r="B13" s="62"/>
      <c r="C13" s="62"/>
      <c r="D13" s="62"/>
      <c r="E13" s="62"/>
      <c r="F13" s="62"/>
      <c r="G13" s="62"/>
      <c r="H13" s="63"/>
      <c r="I13" s="63"/>
      <c r="J13" s="63"/>
      <c r="K13" s="63"/>
      <c r="L13" s="63"/>
      <c r="M13" s="63"/>
      <c r="N13" s="63"/>
      <c r="O13" s="63"/>
      <c r="P13" s="63"/>
      <c r="Q13" s="64"/>
      <c r="R13" s="64"/>
      <c r="S13" s="64"/>
      <c r="T13" s="64"/>
      <c r="U13" s="64"/>
      <c r="V13" s="64"/>
      <c r="W13" s="64"/>
      <c r="X13" s="64"/>
      <c r="Y13" s="64"/>
      <c r="Z13" s="64"/>
      <c r="AA13" s="64"/>
    </row>
    <row r="14">
      <c r="A14" s="73"/>
      <c r="B14" s="73"/>
      <c r="C14" s="73"/>
      <c r="D14" s="73"/>
      <c r="E14" s="72"/>
      <c r="F14" s="73"/>
      <c r="G14" s="73"/>
      <c r="H14" s="63"/>
      <c r="I14" s="63"/>
      <c r="J14" s="63"/>
      <c r="K14" s="63"/>
      <c r="L14" s="63"/>
      <c r="M14" s="63"/>
      <c r="N14" s="63"/>
      <c r="O14" s="63"/>
      <c r="P14" s="63"/>
      <c r="Q14" s="64"/>
      <c r="R14" s="64"/>
      <c r="S14" s="64"/>
      <c r="T14" s="64"/>
      <c r="U14" s="64"/>
      <c r="V14" s="64"/>
      <c r="W14" s="64"/>
      <c r="X14" s="64"/>
      <c r="Y14" s="64"/>
      <c r="Z14" s="64"/>
      <c r="AA14" s="64"/>
    </row>
    <row r="15">
      <c r="A15" s="63"/>
      <c r="B15" s="63"/>
      <c r="C15" s="63"/>
      <c r="D15" s="63"/>
      <c r="E15" s="63"/>
      <c r="F15" s="63"/>
      <c r="G15" s="63"/>
      <c r="H15" s="63"/>
      <c r="I15" s="63"/>
      <c r="J15" s="63"/>
      <c r="K15" s="63"/>
      <c r="L15" s="63"/>
      <c r="M15" s="63"/>
      <c r="N15" s="63"/>
      <c r="O15" s="63"/>
      <c r="P15" s="63"/>
      <c r="Q15" s="64"/>
      <c r="R15" s="64"/>
      <c r="S15" s="64"/>
      <c r="T15" s="64"/>
      <c r="U15" s="64"/>
      <c r="V15" s="64"/>
      <c r="W15" s="64"/>
      <c r="X15" s="64"/>
      <c r="Y15" s="64"/>
      <c r="Z15" s="64"/>
      <c r="AA15" s="64"/>
    </row>
    <row r="16">
      <c r="A16" s="63"/>
      <c r="B16" s="63"/>
      <c r="C16" s="63"/>
      <c r="D16" s="63"/>
      <c r="E16" s="63"/>
      <c r="F16" s="63"/>
      <c r="G16" s="63"/>
      <c r="H16" s="63"/>
      <c r="I16" s="63"/>
      <c r="J16" s="63"/>
      <c r="K16" s="63"/>
      <c r="L16" s="63"/>
      <c r="M16" s="63"/>
      <c r="N16" s="63"/>
      <c r="O16" s="63"/>
      <c r="P16" s="63"/>
      <c r="Q16" s="64"/>
      <c r="R16" s="64"/>
      <c r="S16" s="64"/>
      <c r="T16" s="64"/>
      <c r="U16" s="64"/>
      <c r="V16" s="64"/>
      <c r="W16" s="64"/>
      <c r="X16" s="64"/>
      <c r="Y16" s="64"/>
      <c r="Z16" s="64"/>
      <c r="AA16" s="64"/>
    </row>
    <row r="17">
      <c r="A17" s="63"/>
      <c r="B17" s="63"/>
      <c r="C17" s="63"/>
      <c r="D17" s="63"/>
      <c r="E17" s="63"/>
      <c r="F17" s="63"/>
      <c r="G17" s="63"/>
      <c r="H17" s="63"/>
      <c r="I17" s="63"/>
      <c r="J17" s="63"/>
      <c r="K17" s="63"/>
      <c r="L17" s="63"/>
      <c r="M17" s="63"/>
      <c r="N17" s="63"/>
      <c r="O17" s="63"/>
      <c r="P17" s="63"/>
      <c r="Q17" s="64"/>
      <c r="R17" s="64"/>
      <c r="S17" s="64"/>
      <c r="T17" s="64"/>
      <c r="U17" s="64"/>
      <c r="V17" s="64"/>
      <c r="W17" s="64"/>
      <c r="X17" s="64"/>
      <c r="Y17" s="64"/>
      <c r="Z17" s="64"/>
      <c r="AA17" s="64"/>
    </row>
    <row r="18">
      <c r="A18" s="63"/>
      <c r="B18" s="63"/>
      <c r="C18" s="63"/>
      <c r="D18" s="63"/>
      <c r="E18" s="63"/>
      <c r="F18" s="63"/>
      <c r="G18" s="63"/>
      <c r="H18" s="63"/>
      <c r="I18" s="63"/>
      <c r="J18" s="63"/>
      <c r="K18" s="63"/>
      <c r="L18" s="63"/>
      <c r="M18" s="63"/>
      <c r="N18" s="63"/>
      <c r="O18" s="63"/>
      <c r="P18" s="63"/>
      <c r="Q18" s="64"/>
      <c r="R18" s="64"/>
      <c r="S18" s="64"/>
      <c r="T18" s="64"/>
      <c r="U18" s="64"/>
      <c r="V18" s="64"/>
      <c r="W18" s="64"/>
      <c r="X18" s="64"/>
      <c r="Y18" s="64"/>
      <c r="Z18" s="64"/>
      <c r="AA18" s="64"/>
    </row>
    <row r="19">
      <c r="A19" s="63"/>
      <c r="B19" s="63"/>
      <c r="C19" s="63"/>
      <c r="D19" s="63"/>
      <c r="E19" s="63"/>
      <c r="F19" s="63"/>
      <c r="G19" s="63"/>
      <c r="H19" s="63"/>
      <c r="I19" s="63"/>
      <c r="J19" s="63"/>
      <c r="K19" s="63"/>
      <c r="L19" s="63"/>
      <c r="M19" s="63"/>
      <c r="N19" s="63"/>
      <c r="O19" s="63"/>
      <c r="P19" s="63"/>
      <c r="Q19" s="64"/>
      <c r="R19" s="64"/>
      <c r="S19" s="64"/>
      <c r="T19" s="64"/>
      <c r="U19" s="64"/>
      <c r="V19" s="64"/>
      <c r="W19" s="64"/>
      <c r="X19" s="64"/>
      <c r="Y19" s="64"/>
      <c r="Z19" s="64"/>
      <c r="AA19" s="64"/>
    </row>
    <row r="20">
      <c r="A20" s="63"/>
      <c r="B20" s="63"/>
      <c r="C20" s="63"/>
      <c r="D20" s="63"/>
      <c r="E20" s="63"/>
      <c r="F20" s="63"/>
      <c r="G20" s="63"/>
      <c r="H20" s="63"/>
      <c r="I20" s="63"/>
      <c r="J20" s="63"/>
      <c r="K20" s="63"/>
      <c r="L20" s="63"/>
      <c r="M20" s="63"/>
      <c r="N20" s="63"/>
      <c r="O20" s="63"/>
      <c r="P20" s="63"/>
      <c r="Q20" s="64"/>
      <c r="R20" s="64"/>
      <c r="S20" s="64"/>
      <c r="T20" s="64"/>
      <c r="U20" s="64"/>
      <c r="V20" s="64"/>
      <c r="W20" s="64"/>
      <c r="X20" s="64"/>
      <c r="Y20" s="64"/>
      <c r="Z20" s="64"/>
      <c r="AA20" s="64"/>
    </row>
    <row r="21">
      <c r="A21" s="63"/>
      <c r="B21" s="63"/>
      <c r="C21" s="63"/>
      <c r="D21" s="63"/>
      <c r="E21" s="63"/>
      <c r="F21" s="63"/>
      <c r="G21" s="63"/>
      <c r="H21" s="63"/>
      <c r="I21" s="63"/>
      <c r="J21" s="63"/>
      <c r="K21" s="63"/>
      <c r="L21" s="63"/>
      <c r="M21" s="63"/>
      <c r="N21" s="63"/>
      <c r="O21" s="63"/>
      <c r="P21" s="63"/>
      <c r="Q21" s="64"/>
      <c r="R21" s="64"/>
      <c r="S21" s="64"/>
      <c r="T21" s="64"/>
      <c r="U21" s="64"/>
      <c r="V21" s="64"/>
      <c r="W21" s="64"/>
      <c r="X21" s="64"/>
      <c r="Y21" s="64"/>
      <c r="Z21" s="64"/>
      <c r="AA21" s="64"/>
    </row>
    <row r="22">
      <c r="A22" s="63"/>
      <c r="B22" s="63"/>
      <c r="C22" s="63"/>
      <c r="D22" s="63"/>
      <c r="E22" s="63"/>
      <c r="F22" s="63"/>
      <c r="G22" s="63"/>
      <c r="H22" s="63"/>
      <c r="I22" s="63"/>
      <c r="J22" s="63"/>
      <c r="K22" s="63"/>
      <c r="L22" s="63"/>
      <c r="M22" s="63"/>
      <c r="N22" s="63"/>
      <c r="O22" s="63"/>
      <c r="P22" s="63"/>
      <c r="Q22" s="64"/>
      <c r="R22" s="64"/>
      <c r="S22" s="64"/>
      <c r="T22" s="64"/>
      <c r="U22" s="64"/>
      <c r="V22" s="64"/>
      <c r="W22" s="64"/>
      <c r="X22" s="64"/>
      <c r="Y22" s="64"/>
      <c r="Z22" s="64"/>
      <c r="AA22" s="64"/>
    </row>
    <row r="23">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row>
    <row r="24">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row>
    <row r="25">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row>
    <row r="26">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row>
    <row r="27">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row>
    <row r="28">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row>
    <row r="29">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row>
    <row r="30">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row>
    <row r="31">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row>
    <row r="32">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row>
    <row r="33">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row>
    <row r="34">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row>
    <row r="35">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row>
    <row r="36">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c r="AA36" s="64"/>
    </row>
    <row r="37">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row>
    <row r="38">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row>
    <row r="39">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c r="AA39" s="64"/>
    </row>
    <row r="40">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c r="AA40" s="64"/>
    </row>
    <row r="41">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64"/>
    </row>
    <row r="42">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row>
    <row r="43">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row>
    <row r="44">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c r="AA44" s="64"/>
    </row>
    <row r="45">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c r="AA45" s="64"/>
    </row>
    <row r="46">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c r="AA46" s="64"/>
    </row>
    <row r="47">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c r="AA47" s="64"/>
    </row>
    <row r="48">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c r="AA48" s="64"/>
    </row>
    <row r="49">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c r="AA49" s="64"/>
    </row>
    <row r="50">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c r="AA50" s="64"/>
    </row>
    <row r="51">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c r="AA51" s="64"/>
    </row>
    <row r="52">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c r="AA52" s="64"/>
    </row>
    <row r="53">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c r="AA53" s="64"/>
    </row>
    <row r="54">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c r="AA54" s="64"/>
    </row>
    <row r="55">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c r="AA55" s="64"/>
    </row>
    <row r="56">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c r="AA56" s="64"/>
    </row>
    <row r="57">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c r="AA57" s="64"/>
    </row>
    <row r="58">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c r="AA58" s="64"/>
    </row>
    <row r="59">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c r="AA59" s="64"/>
    </row>
    <row r="60">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c r="AA60" s="64"/>
    </row>
    <row r="61">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c r="AA61" s="64"/>
    </row>
    <row r="62">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c r="AA62" s="64"/>
    </row>
    <row r="63">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c r="AA63" s="64"/>
    </row>
    <row r="64">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c r="AA64" s="64"/>
    </row>
    <row r="65">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c r="AA65" s="64"/>
    </row>
    <row r="66">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c r="AA66" s="64"/>
    </row>
    <row r="67">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c r="AA67" s="64"/>
    </row>
    <row r="68">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c r="AA68" s="64"/>
    </row>
    <row r="69">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c r="AA69" s="64"/>
    </row>
    <row r="70">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c r="AA70" s="64"/>
    </row>
    <row r="71">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c r="AA71" s="64"/>
    </row>
    <row r="72">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row>
    <row r="73">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c r="AA73" s="64"/>
    </row>
    <row r="74">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c r="AA74" s="64"/>
    </row>
    <row r="75">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c r="AA75" s="64"/>
    </row>
    <row r="76">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c r="AA76" s="64"/>
    </row>
    <row r="77">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c r="AA77" s="64"/>
    </row>
    <row r="78">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c r="AA78" s="64"/>
    </row>
    <row r="79">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c r="AA79" s="64"/>
    </row>
    <row r="80">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c r="AA80" s="64"/>
    </row>
    <row r="81">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c r="AA81" s="64"/>
    </row>
    <row r="82">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c r="AA82" s="64"/>
    </row>
    <row r="83">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c r="AA83" s="64"/>
    </row>
    <row r="84">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c r="AA84" s="64"/>
    </row>
    <row r="85">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c r="AA85" s="64"/>
    </row>
    <row r="86">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c r="AA86" s="64"/>
    </row>
    <row r="87">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c r="AA87" s="64"/>
    </row>
    <row r="88">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c r="AA88" s="64"/>
    </row>
    <row r="89">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A89" s="64"/>
    </row>
    <row r="90">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c r="AA90" s="64"/>
    </row>
    <row r="91">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c r="AA91" s="64"/>
    </row>
    <row r="92">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c r="AA92" s="64"/>
    </row>
    <row r="93">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c r="AA93" s="64"/>
    </row>
    <row r="94">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c r="AA94" s="64"/>
    </row>
    <row r="95">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A95" s="64"/>
    </row>
    <row r="96">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c r="AA96" s="64"/>
    </row>
    <row r="97">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c r="AA97" s="64"/>
    </row>
    <row r="98">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c r="AA98" s="64"/>
    </row>
    <row r="99">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c r="AA99" s="64"/>
    </row>
    <row r="100">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c r="AA100" s="64"/>
    </row>
    <row r="10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row>
    <row r="102">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c r="AA102" s="64"/>
    </row>
    <row r="103">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row>
    <row r="104">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c r="AA104" s="64"/>
    </row>
    <row r="105">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64"/>
    </row>
    <row r="106">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row>
    <row r="107">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row>
    <row r="108">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c r="AA108" s="64"/>
    </row>
    <row r="109">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row>
    <row r="110">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c r="AA110" s="64"/>
    </row>
    <row r="11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row>
    <row r="112">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c r="AA112" s="64"/>
    </row>
    <row r="113">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row>
    <row r="114">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c r="AA114" s="64"/>
    </row>
    <row r="115">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row>
    <row r="116">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64"/>
    </row>
    <row r="117">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c r="AA117" s="64"/>
    </row>
    <row r="118">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c r="AA118" s="64"/>
    </row>
    <row r="119">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c r="AA119" s="64"/>
    </row>
    <row r="120">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c r="AA120" s="64"/>
    </row>
    <row r="12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c r="AA121" s="64"/>
    </row>
    <row r="122">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c r="AA122" s="64"/>
    </row>
    <row r="123">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c r="AA123" s="64"/>
    </row>
    <row r="124">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row>
    <row r="125">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row>
    <row r="126">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row>
    <row r="127">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row>
    <row r="128">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row>
    <row r="129">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row>
    <row r="130">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row>
    <row r="13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row>
    <row r="132">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row>
    <row r="133">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row>
    <row r="134">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row>
    <row r="135">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row>
    <row r="136">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row>
    <row r="137">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row>
    <row r="138">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row>
    <row r="139">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row>
    <row r="140">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row>
    <row r="14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row>
    <row r="142">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row>
    <row r="143">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row>
    <row r="144">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row>
    <row r="145">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row>
    <row r="146">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row>
    <row r="147">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row>
    <row r="148">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row>
    <row r="149">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row>
    <row r="150">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row>
    <row r="15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row>
    <row r="152">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row>
    <row r="153">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row>
    <row r="154">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row>
    <row r="155">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row>
    <row r="156">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row>
    <row r="157">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row>
    <row r="158">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row>
    <row r="159">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row>
    <row r="160">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row>
    <row r="16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row>
    <row r="162">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row>
    <row r="163">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row>
    <row r="164">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row>
    <row r="165">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row>
    <row r="166">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row>
    <row r="167">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row>
    <row r="168">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row>
    <row r="169">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row>
    <row r="170">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row>
    <row r="17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row>
    <row r="172">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row>
    <row r="173">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row>
    <row r="174">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row>
    <row r="17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row>
    <row r="176">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row>
    <row r="177">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row>
    <row r="178">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row>
    <row r="179">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row>
    <row r="180">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row>
    <row r="18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row>
    <row r="182">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row>
    <row r="183">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row>
    <row r="184">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row>
    <row r="18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row>
    <row r="186">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row>
    <row r="187">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row>
    <row r="188">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row>
    <row r="189">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row>
    <row r="190">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row>
    <row r="19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row>
    <row r="192">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row>
    <row r="193">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row>
    <row r="194">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row>
    <row r="19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row>
    <row r="196">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row>
    <row r="197">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row>
    <row r="198">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row>
    <row r="199">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row>
    <row r="200">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row>
    <row r="20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row>
    <row r="202">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row>
    <row r="203">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row>
    <row r="204">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row>
    <row r="20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row>
    <row r="206">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row>
    <row r="207">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row>
    <row r="208">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row>
    <row r="209">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row>
    <row r="210">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row>
    <row r="21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row>
    <row r="212">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row>
    <row r="213">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row>
    <row r="214">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row>
    <row r="21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row>
    <row r="216">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row>
    <row r="217">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row>
    <row r="218">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row>
    <row r="219">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row>
    <row r="220">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row>
    <row r="22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row>
    <row r="222">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row>
    <row r="223">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row>
    <row r="224">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row>
    <row r="22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row>
    <row r="226">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row>
    <row r="227">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row>
    <row r="228">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row>
    <row r="229">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row>
    <row r="230">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row>
    <row r="23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row>
    <row r="232">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row>
    <row r="233">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row>
    <row r="234">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row>
    <row r="23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row>
    <row r="236">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row>
    <row r="237">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row>
    <row r="238">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row>
    <row r="239">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row>
    <row r="240">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row>
    <row r="24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row>
    <row r="242">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row>
    <row r="243">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row>
    <row r="244">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row>
    <row r="24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row>
    <row r="246">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row>
    <row r="247">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row>
    <row r="248">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row>
    <row r="249">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row>
    <row r="250">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row>
    <row r="25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row>
    <row r="252">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row>
    <row r="253">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row>
    <row r="254">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row>
    <row r="25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row>
    <row r="256">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row>
    <row r="257">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row>
    <row r="258">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row>
    <row r="259">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row>
    <row r="260">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row>
    <row r="26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row>
    <row r="262">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row>
    <row r="263">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row>
    <row r="264">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row>
    <row r="26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row>
    <row r="266">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row>
    <row r="267">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row>
    <row r="268">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row>
    <row r="269">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row>
    <row r="270">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row>
    <row r="27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row>
    <row r="272">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row>
    <row r="273">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row>
    <row r="274">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row>
    <row r="27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row>
    <row r="276">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row>
    <row r="277">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row>
    <row r="278">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row>
    <row r="279">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row>
    <row r="280">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row>
    <row r="28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row>
    <row r="282">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row>
    <row r="283">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row>
    <row r="284">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row>
    <row r="28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row>
    <row r="286">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row>
    <row r="287">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row>
    <row r="288">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row>
    <row r="289">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row>
    <row r="290">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row>
    <row r="29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row>
    <row r="292">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row>
    <row r="293">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row>
    <row r="294">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row>
    <row r="29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row>
    <row r="296">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row>
    <row r="297">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row>
    <row r="298">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row>
    <row r="299">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row>
    <row r="300">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row>
    <row r="30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row>
    <row r="302">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row>
    <row r="303">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row>
    <row r="304">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row>
    <row r="30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row>
    <row r="306">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row>
    <row r="307">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row>
    <row r="308">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row>
    <row r="309">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row>
    <row r="310">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row>
    <row r="31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row>
    <row r="312">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row>
    <row r="313">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row>
    <row r="314">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row>
    <row r="31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row>
    <row r="316">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row>
    <row r="317">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row>
    <row r="318">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row>
    <row r="319">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row>
    <row r="320">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row>
    <row r="32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row>
    <row r="322">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row>
    <row r="323">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row>
    <row r="324">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row>
    <row r="32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row>
    <row r="326">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row>
    <row r="327">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row>
    <row r="328">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row>
    <row r="329">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row>
    <row r="330">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row>
    <row r="33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row>
    <row r="332">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row>
    <row r="333">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row>
    <row r="334">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row>
    <row r="33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row>
    <row r="336">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row>
    <row r="337">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row>
    <row r="338">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row>
    <row r="339">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row>
    <row r="340">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row>
    <row r="34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row>
    <row r="342">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row>
    <row r="343">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row>
    <row r="344">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row>
    <row r="34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row>
    <row r="346">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row>
    <row r="347">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row>
    <row r="348">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row>
    <row r="349">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row>
    <row r="350">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row>
    <row r="35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row>
    <row r="352">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row>
    <row r="353">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row>
    <row r="354">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row>
    <row r="35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row>
    <row r="356">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row>
    <row r="357">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row>
    <row r="358">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row>
    <row r="359">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row>
    <row r="360">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row>
    <row r="36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row>
    <row r="362">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row>
    <row r="363">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row>
    <row r="364">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row>
    <row r="36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row>
    <row r="366">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row>
    <row r="367">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row>
    <row r="368">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row>
    <row r="369">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row>
    <row r="370">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row>
    <row r="37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row>
    <row r="372">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row>
    <row r="373">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row>
    <row r="374">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row>
    <row r="37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row>
    <row r="376">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row>
    <row r="377">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row>
    <row r="378">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row>
    <row r="379">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row>
    <row r="380">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row>
    <row r="38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row>
    <row r="382">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row>
    <row r="383">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row>
    <row r="384">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row>
    <row r="38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row>
    <row r="386">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row>
    <row r="387">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row>
    <row r="388">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row>
    <row r="389">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row>
    <row r="390">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row>
    <row r="39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row>
    <row r="392">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row>
    <row r="393">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row>
    <row r="394">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row>
    <row r="39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row>
    <row r="396">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row>
    <row r="397">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row>
    <row r="398">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row>
    <row r="399">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row>
    <row r="400">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row>
    <row r="40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row>
    <row r="402">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row>
    <row r="403">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row>
    <row r="404">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row>
    <row r="40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row>
    <row r="406">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row>
    <row r="407">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row>
    <row r="408">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row>
    <row r="409">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row>
    <row r="410">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row>
    <row r="41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row>
    <row r="412">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row>
    <row r="413">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row>
    <row r="414">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row>
    <row r="41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row>
    <row r="416">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row>
    <row r="417">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row>
    <row r="418">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row>
    <row r="419">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row>
    <row r="420">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row>
    <row r="42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row>
    <row r="422">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row>
    <row r="423">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row>
    <row r="424">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row>
    <row r="42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row>
    <row r="426">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row>
    <row r="427">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row>
    <row r="428">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row>
    <row r="429">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row>
    <row r="430">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row>
    <row r="43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row>
    <row r="432">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row>
    <row r="433">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row>
    <row r="434">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row>
    <row r="43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row>
    <row r="436">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row>
    <row r="437">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row>
    <row r="438">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row>
    <row r="439">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row>
    <row r="440">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row>
    <row r="44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row>
    <row r="442">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row>
    <row r="443">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row>
    <row r="444">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row>
    <row r="44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row>
    <row r="446">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row>
    <row r="447">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row>
    <row r="448">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row>
    <row r="449">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row>
    <row r="450">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row>
    <row r="45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row>
    <row r="452">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row>
    <row r="453">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row>
    <row r="454">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row>
    <row r="45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row>
    <row r="456">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row>
    <row r="457">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row>
    <row r="458">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row>
    <row r="459">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row>
    <row r="460">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row>
    <row r="46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row>
    <row r="462">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row>
    <row r="463">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row>
    <row r="464">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row>
    <row r="46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row>
    <row r="466">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row>
    <row r="467">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row>
    <row r="468">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row>
    <row r="469">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row>
    <row r="470">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row>
    <row r="47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row>
    <row r="472">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row>
    <row r="473">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row>
    <row r="474">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row>
    <row r="47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row>
    <row r="476">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row>
    <row r="477">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row>
    <row r="478">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row>
    <row r="479">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row>
    <row r="480">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row>
    <row r="48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row>
    <row r="482">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row>
    <row r="483">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row>
    <row r="484">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row>
    <row r="48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row>
    <row r="486">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row>
    <row r="487">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row>
    <row r="488">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row>
    <row r="489">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row>
    <row r="490">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row>
    <row r="49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row>
    <row r="492">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row>
    <row r="493">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row>
    <row r="494">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row>
    <row r="49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row>
    <row r="496">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row>
    <row r="497">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row>
    <row r="498">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row>
    <row r="499">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row>
    <row r="500">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row>
    <row r="50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row>
    <row r="502">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row>
    <row r="503">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row>
    <row r="504">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row>
    <row r="50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row>
    <row r="506">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row>
    <row r="507">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row>
    <row r="508">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row>
    <row r="509">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row>
    <row r="510">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row>
    <row r="51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row>
    <row r="512">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row>
    <row r="513">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row>
    <row r="514">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row>
    <row r="51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row>
    <row r="516">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row>
    <row r="517">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row>
    <row r="518">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row>
    <row r="519">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row>
    <row r="520">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row>
    <row r="52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row>
    <row r="522">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row>
    <row r="523">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row>
    <row r="524">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row>
    <row r="52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row>
    <row r="526">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row>
    <row r="527">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row>
    <row r="528">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row>
    <row r="529">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row>
    <row r="530">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row>
    <row r="53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row>
    <row r="532">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row>
    <row r="533">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row>
    <row r="534">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row>
    <row r="53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row>
    <row r="536">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row>
    <row r="537">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row>
    <row r="538">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row>
    <row r="539">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row>
    <row r="540">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row>
    <row r="54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row>
    <row r="542">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row>
    <row r="543">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row>
    <row r="544">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row>
    <row r="54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row>
    <row r="546">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row>
    <row r="547">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row>
    <row r="548">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row>
    <row r="549">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row>
    <row r="550">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row>
    <row r="55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row>
    <row r="552">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row>
    <row r="553">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row>
    <row r="554">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row>
    <row r="55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row>
    <row r="556">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row>
    <row r="557">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row>
    <row r="558">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row>
    <row r="559">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row>
    <row r="560">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row>
    <row r="56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row>
    <row r="562">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row>
    <row r="563">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row>
    <row r="564">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row>
    <row r="56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row>
    <row r="566">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row>
    <row r="567">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row>
    <row r="568">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row>
    <row r="569">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row>
    <row r="570">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row>
    <row r="57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row>
    <row r="572">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row>
    <row r="573">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row>
    <row r="574">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row>
    <row r="57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row>
    <row r="576">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row>
    <row r="577">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row>
    <row r="578">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row>
    <row r="579">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row>
    <row r="580">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row>
    <row r="58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row>
    <row r="582">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row>
    <row r="583">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row>
    <row r="584">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row>
    <row r="58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row>
    <row r="586">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row>
    <row r="587">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row>
    <row r="588">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row>
    <row r="589">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row>
    <row r="590">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row>
    <row r="59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row>
    <row r="592">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row>
    <row r="593">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row>
    <row r="594">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row>
    <row r="59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row>
    <row r="596">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row>
    <row r="597">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row>
    <row r="598">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row>
    <row r="599">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row>
    <row r="600">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row>
    <row r="60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row>
    <row r="602">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row>
    <row r="603">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row>
    <row r="604">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row>
    <row r="60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row>
    <row r="606">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row>
    <row r="607">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row>
    <row r="608">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row>
    <row r="609">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row>
    <row r="610">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row>
    <row r="61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row>
    <row r="612">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row>
    <row r="613">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row>
    <row r="614">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row>
    <row r="61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row>
    <row r="616">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row>
    <row r="617">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row>
    <row r="618">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row>
    <row r="619">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row>
    <row r="620">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row>
    <row r="62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row>
    <row r="622">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row>
    <row r="623">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row>
    <row r="624">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row>
    <row r="62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row>
    <row r="626">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row>
    <row r="627">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row>
    <row r="628">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row>
    <row r="629">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row>
    <row r="630">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row>
    <row r="63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row>
    <row r="632">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row>
    <row r="633">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row>
    <row r="634">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row>
    <row r="63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row>
    <row r="636">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row>
    <row r="637">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row>
    <row r="638">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row>
    <row r="639">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row>
    <row r="640">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row>
    <row r="64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row>
    <row r="642">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row>
    <row r="643">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row>
    <row r="644">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row>
    <row r="64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row>
    <row r="646">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row>
    <row r="647">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row>
    <row r="648">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row>
    <row r="649">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row>
    <row r="650">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row>
    <row r="65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row>
    <row r="652">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row>
    <row r="653">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row>
    <row r="654">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row>
    <row r="65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row>
    <row r="656">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row>
    <row r="657">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row>
    <row r="658">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row>
    <row r="659">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row>
    <row r="660">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row>
    <row r="66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row>
    <row r="662">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row>
    <row r="663">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row>
    <row r="664">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row>
    <row r="66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row>
    <row r="666">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row>
    <row r="667">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row>
    <row r="668">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row>
    <row r="669">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row>
    <row r="670">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row>
    <row r="67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row>
    <row r="672">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row>
    <row r="673">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row>
    <row r="674">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row>
    <row r="67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row>
    <row r="676">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row>
    <row r="677">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row>
    <row r="678">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row>
    <row r="679">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row>
    <row r="680">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row>
    <row r="68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row>
    <row r="682">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row>
    <row r="683">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row>
    <row r="684">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row>
    <row r="68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row>
    <row r="686">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row>
    <row r="687">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row>
    <row r="688">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row>
    <row r="689">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row>
    <row r="690">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row>
    <row r="69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row>
    <row r="692">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row>
    <row r="693">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row>
    <row r="694">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row>
    <row r="69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row>
    <row r="696">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row>
    <row r="697">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row>
    <row r="698">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row>
    <row r="699">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row>
    <row r="700">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row>
    <row r="70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row>
    <row r="702">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row>
    <row r="703">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row>
    <row r="704">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row>
    <row r="70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row>
    <row r="706">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row>
    <row r="707">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row>
    <row r="708">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row>
    <row r="709">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row>
    <row r="710">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row>
    <row r="71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row>
    <row r="712">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row>
    <row r="713">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row>
    <row r="714">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row>
    <row r="71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row>
    <row r="716">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row>
    <row r="717">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row>
    <row r="718">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row>
    <row r="719">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row>
    <row r="720">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row>
    <row r="72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row>
    <row r="722">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row>
    <row r="723">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row>
    <row r="724">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row>
    <row r="72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row>
    <row r="726">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row>
    <row r="727">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row>
    <row r="728">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row>
    <row r="729">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row>
    <row r="730">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row>
    <row r="73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row>
    <row r="732">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row>
    <row r="733">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row>
    <row r="734">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row>
    <row r="73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row>
    <row r="736">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row>
    <row r="737">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row>
    <row r="738">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row>
    <row r="739">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row>
    <row r="740">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row>
    <row r="74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row>
    <row r="742">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row>
    <row r="743">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row>
    <row r="744">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row>
    <row r="74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row>
    <row r="746">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row>
    <row r="747">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row>
    <row r="748">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row>
    <row r="749">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row>
    <row r="750">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row>
    <row r="75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row>
    <row r="752">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row>
    <row r="753">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row>
    <row r="754">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row>
    <row r="75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row>
    <row r="756">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row>
    <row r="757">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row>
    <row r="758">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row>
    <row r="759">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row>
    <row r="760">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row>
    <row r="76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row>
    <row r="762">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row>
    <row r="763">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row>
    <row r="764">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row>
    <row r="76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row>
    <row r="766">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row>
    <row r="767">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row>
    <row r="768">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row>
    <row r="769">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row>
    <row r="770">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row>
    <row r="77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row>
    <row r="772">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row>
    <row r="773">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row>
    <row r="774">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row>
    <row r="77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row>
    <row r="776">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row>
    <row r="777">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row>
    <row r="778">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row>
    <row r="779">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row>
    <row r="780">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row>
    <row r="78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row>
    <row r="782">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row>
    <row r="783">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row>
    <row r="784">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row>
    <row r="78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row>
    <row r="786">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row>
    <row r="787">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row>
    <row r="788">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row>
    <row r="789">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row>
    <row r="790">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row>
    <row r="79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row>
    <row r="792">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row>
    <row r="793">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row>
    <row r="794">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row>
    <row r="79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row>
    <row r="796">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row>
    <row r="797">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row>
    <row r="798">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row>
    <row r="799">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row>
    <row r="800">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row>
    <row r="80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row>
    <row r="802">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row>
    <row r="803">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row>
    <row r="804">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row>
    <row r="80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row>
    <row r="806">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row>
    <row r="807">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row>
    <row r="808">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row>
    <row r="809">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row>
    <row r="810">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row>
    <row r="81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row>
    <row r="812">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row>
    <row r="813">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row>
    <row r="814">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row>
    <row r="81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row>
    <row r="816">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row>
    <row r="817">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row>
    <row r="818">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row>
    <row r="819">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row>
    <row r="820">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row>
    <row r="82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row>
    <row r="822">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row>
    <row r="823">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row>
    <row r="824">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row>
    <row r="82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row>
    <row r="826">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row>
    <row r="827">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row>
    <row r="828">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row>
    <row r="829">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row>
    <row r="830">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row>
    <row r="83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row>
    <row r="832">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row>
    <row r="833">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row>
    <row r="834">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row>
    <row r="83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row>
    <row r="836">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row>
    <row r="837">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row>
    <row r="838">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row>
    <row r="839">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row>
    <row r="840">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row>
    <row r="84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row>
    <row r="842">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row>
    <row r="843">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row>
    <row r="844">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row>
    <row r="84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row>
    <row r="846">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row>
    <row r="847">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row>
    <row r="848">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row>
    <row r="849">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row>
    <row r="850">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row>
    <row r="85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row>
    <row r="852">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row>
    <row r="853">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row>
    <row r="854">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row>
    <row r="85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row>
    <row r="856">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row>
    <row r="857">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row>
    <row r="858">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row>
    <row r="859">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row>
    <row r="860">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row>
    <row r="86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row>
    <row r="862">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row>
    <row r="863">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row>
    <row r="864">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row>
    <row r="86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row>
    <row r="866">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row>
    <row r="867">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row>
    <row r="868">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row>
    <row r="869">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row>
    <row r="870">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row>
    <row r="87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row>
    <row r="872">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row>
    <row r="873">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row>
    <row r="874">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row>
    <row r="87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row>
    <row r="876">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row>
    <row r="877">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row>
    <row r="878">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row>
    <row r="879">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row>
    <row r="880">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row>
    <row r="88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row>
    <row r="882">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row>
    <row r="883">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row>
    <row r="884">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row>
    <row r="88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row>
    <row r="886">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row>
    <row r="887">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row>
    <row r="888">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row>
    <row r="889">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row>
    <row r="890">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row>
    <row r="89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row>
    <row r="892">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row>
    <row r="893">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row>
    <row r="894">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row>
    <row r="89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row>
    <row r="896">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row>
    <row r="897">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row>
    <row r="898">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row>
    <row r="899">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row>
    <row r="900">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row>
    <row r="90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row>
    <row r="902">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row>
    <row r="903">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row>
    <row r="904">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row>
    <row r="90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row>
    <row r="906">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row>
    <row r="907">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row>
    <row r="908">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row>
    <row r="909">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row>
    <row r="910">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row>
    <row r="91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row>
    <row r="912">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row>
    <row r="913">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row>
    <row r="914">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row>
    <row r="91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row>
    <row r="916">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row>
    <row r="917">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row>
    <row r="918">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row>
    <row r="919">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row>
    <row r="920">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row>
    <row r="92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row>
    <row r="922">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row>
    <row r="923">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row>
    <row r="924">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row>
    <row r="92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row>
    <row r="926">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row>
    <row r="927">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row>
    <row r="928">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row>
    <row r="929">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row>
    <row r="930">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row>
    <row r="93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row>
    <row r="932">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row>
    <row r="933">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row>
    <row r="934">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row>
    <row r="93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row>
    <row r="936">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row>
    <row r="937">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row>
    <row r="938">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row>
    <row r="939">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row>
    <row r="940">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row>
    <row r="94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row>
    <row r="942">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row>
    <row r="943">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row>
    <row r="944">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row>
    <row r="94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row>
    <row r="946">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row>
    <row r="947">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row>
    <row r="948">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row>
    <row r="949">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row>
    <row r="950">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row>
    <row r="95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row>
    <row r="952">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row>
    <row r="953">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row>
    <row r="954">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row>
    <row r="95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row>
    <row r="956">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row>
    <row r="957">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row>
    <row r="958">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row>
    <row r="959">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row>
    <row r="960">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row>
    <row r="96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row>
    <row r="962">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row>
    <row r="963">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row>
    <row r="964">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row>
    <row r="96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row>
    <row r="966">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row>
    <row r="967">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row>
    <row r="968">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row>
    <row r="969">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row>
    <row r="970">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row>
    <row r="971">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row>
    <row r="972">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c r="AA972" s="64"/>
    </row>
    <row r="973">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row>
    <row r="974">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c r="AA974" s="64"/>
    </row>
    <row r="97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row>
    <row r="976">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c r="AA976" s="64"/>
    </row>
    <row r="977">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row>
    <row r="978">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c r="AA978" s="64"/>
    </row>
    <row r="979">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row>
    <row r="980">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c r="AA980" s="64"/>
    </row>
    <row r="981">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row>
    <row r="982">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c r="AA982" s="64"/>
    </row>
    <row r="983">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row>
    <row r="984">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c r="AA984" s="64"/>
    </row>
    <row r="98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row>
    <row r="986">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c r="AA986" s="64"/>
    </row>
    <row r="987">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c r="AA987" s="64"/>
    </row>
    <row r="988">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c r="AA988" s="64"/>
    </row>
    <row r="989">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c r="AA989" s="64"/>
    </row>
    <row r="990">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c r="AA990" s="64"/>
    </row>
    <row r="991">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row>
    <row r="992">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c r="AA992" s="64"/>
    </row>
    <row r="993">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c r="AA993" s="64"/>
    </row>
    <row r="994">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c r="AA994" s="64"/>
    </row>
    <row r="995">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c r="AA995" s="64"/>
    </row>
    <row r="996">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c r="AA996" s="64"/>
    </row>
    <row r="997">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c r="AA997" s="64"/>
    </row>
    <row r="998">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c r="AA998" s="64"/>
    </row>
    <row r="999">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c r="AA999" s="64"/>
    </row>
    <row r="1000">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c r="AA1000" s="64"/>
    </row>
    <row r="1001">
      <c r="A1001" s="64"/>
      <c r="B1001" s="64"/>
      <c r="C1001" s="64"/>
      <c r="D1001" s="64"/>
      <c r="E1001" s="64"/>
      <c r="F1001" s="64"/>
      <c r="G1001" s="64"/>
      <c r="H1001" s="64"/>
      <c r="I1001" s="64"/>
      <c r="J1001" s="64"/>
      <c r="K1001" s="64"/>
      <c r="L1001" s="64"/>
      <c r="M1001" s="64"/>
      <c r="N1001" s="64"/>
      <c r="O1001" s="64"/>
      <c r="P1001" s="64"/>
      <c r="Q1001" s="64"/>
      <c r="R1001" s="64"/>
      <c r="S1001" s="64"/>
      <c r="T1001" s="64"/>
      <c r="U1001" s="64"/>
      <c r="V1001" s="64"/>
      <c r="W1001" s="64"/>
      <c r="X1001" s="64"/>
      <c r="Y1001" s="64"/>
      <c r="Z1001" s="64"/>
      <c r="AA1001" s="64"/>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34.29"/>
    <col customWidth="1" min="2" max="2" width="18.57"/>
    <col customWidth="1" min="3" max="3" width="18.29"/>
    <col customWidth="1" min="4" max="4" width="17.14"/>
    <col customWidth="1" min="5" max="5" width="19.43"/>
    <col customWidth="1" min="6" max="6" width="17.43"/>
    <col customWidth="1" min="7" max="8" width="18.29"/>
  </cols>
  <sheetData>
    <row r="1" ht="28.5" customHeight="1">
      <c r="A1" s="74" t="s">
        <v>2382</v>
      </c>
      <c r="B1" s="75"/>
      <c r="C1" s="75"/>
      <c r="D1" s="75"/>
      <c r="E1" s="75"/>
      <c r="F1" s="75"/>
      <c r="G1" s="75"/>
      <c r="H1" s="75"/>
      <c r="I1" s="76"/>
      <c r="J1" s="75"/>
      <c r="K1" s="75"/>
      <c r="L1" s="75"/>
      <c r="M1" s="75"/>
      <c r="N1" s="75"/>
      <c r="O1" s="75"/>
      <c r="P1" s="75"/>
      <c r="Q1" s="77"/>
      <c r="R1" s="77"/>
      <c r="S1" s="77"/>
      <c r="T1" s="77"/>
      <c r="U1" s="77"/>
      <c r="V1" s="77"/>
      <c r="W1" s="77"/>
      <c r="X1" s="77"/>
    </row>
    <row r="2">
      <c r="A2" s="78" t="s">
        <v>45</v>
      </c>
      <c r="B2" s="78" t="s">
        <v>2383</v>
      </c>
      <c r="C2" s="78" t="s">
        <v>2384</v>
      </c>
      <c r="D2" s="78" t="s">
        <v>2385</v>
      </c>
      <c r="E2" s="78" t="s">
        <v>2386</v>
      </c>
      <c r="F2" s="78" t="s">
        <v>2387</v>
      </c>
      <c r="G2" s="78" t="s">
        <v>2388</v>
      </c>
      <c r="H2" s="78" t="s">
        <v>2389</v>
      </c>
      <c r="I2" s="76" t="s">
        <v>2331</v>
      </c>
      <c r="J2" s="75"/>
      <c r="K2" s="75"/>
      <c r="L2" s="75"/>
      <c r="M2" s="75"/>
      <c r="N2" s="75"/>
      <c r="O2" s="75"/>
      <c r="P2" s="75"/>
      <c r="Q2" s="77"/>
      <c r="R2" s="77"/>
      <c r="S2" s="77"/>
      <c r="T2" s="77"/>
      <c r="U2" s="77"/>
      <c r="V2" s="77"/>
      <c r="W2" s="77"/>
      <c r="X2" s="77"/>
    </row>
    <row r="3">
      <c r="A3" s="79" t="s">
        <v>2390</v>
      </c>
      <c r="B3" s="77">
        <v>648421.0</v>
      </c>
      <c r="C3" s="77">
        <v>34836.0</v>
      </c>
      <c r="D3" s="77">
        <v>30655.0</v>
      </c>
      <c r="E3" s="77">
        <v>378277.0</v>
      </c>
      <c r="F3" s="77">
        <v>145583.0</v>
      </c>
      <c r="G3" s="79" t="s">
        <v>2391</v>
      </c>
      <c r="H3" s="77">
        <f>sum(B3:F3)</f>
        <v>1237772</v>
      </c>
      <c r="I3" s="77"/>
      <c r="J3" s="77"/>
      <c r="K3" s="77"/>
      <c r="L3" s="77"/>
      <c r="M3" s="77"/>
      <c r="N3" s="77"/>
      <c r="O3" s="77"/>
      <c r="P3" s="77"/>
      <c r="Q3" s="77"/>
      <c r="R3" s="77"/>
      <c r="S3" s="77"/>
      <c r="T3" s="77"/>
      <c r="U3" s="77"/>
      <c r="V3" s="77"/>
      <c r="W3" s="77"/>
      <c r="X3" s="77"/>
    </row>
    <row r="4">
      <c r="A4" s="79" t="s">
        <v>2392</v>
      </c>
      <c r="B4" s="3" t="s">
        <v>2393</v>
      </c>
      <c r="C4" s="8" t="s">
        <v>2393</v>
      </c>
      <c r="D4" s="8" t="s">
        <v>2393</v>
      </c>
      <c r="G4" s="8" t="s">
        <v>2391</v>
      </c>
      <c r="H4" s="77"/>
      <c r="I4" s="3" t="s">
        <v>2394</v>
      </c>
    </row>
    <row r="5">
      <c r="A5" s="79" t="s">
        <v>2395</v>
      </c>
      <c r="B5" s="8" t="s">
        <v>2391</v>
      </c>
      <c r="C5" s="8" t="s">
        <v>2391</v>
      </c>
      <c r="D5" s="8" t="s">
        <v>2391</v>
      </c>
      <c r="E5" s="8" t="s">
        <v>2391</v>
      </c>
      <c r="F5" s="8" t="s">
        <v>2391</v>
      </c>
      <c r="G5" s="8" t="s">
        <v>2391</v>
      </c>
      <c r="H5" s="77"/>
      <c r="I5" s="3" t="s">
        <v>2396</v>
      </c>
    </row>
    <row r="6">
      <c r="A6" s="79" t="s">
        <v>2397</v>
      </c>
      <c r="B6">
        <v>12000.0</v>
      </c>
      <c r="C6">
        <v>498000.0</v>
      </c>
      <c r="D6">
        <v>942000.0</v>
      </c>
      <c r="E6">
        <v>635000.0</v>
      </c>
      <c r="F6">
        <v>18000.0</v>
      </c>
      <c r="G6">
        <v>35000.0</v>
      </c>
      <c r="H6" s="77">
        <f>sum(B6:F6)</f>
        <v>2105000</v>
      </c>
      <c r="I6" s="3"/>
    </row>
    <row r="7" ht="26.25">
      <c r="A7" s="79" t="s">
        <v>2398</v>
      </c>
      <c r="B7" s="3" t="s">
        <v>2399</v>
      </c>
      <c r="C7" s="3" t="s">
        <v>2399</v>
      </c>
      <c r="D7" s="3" t="s">
        <v>2399</v>
      </c>
      <c r="E7" s="3" t="s">
        <v>2399</v>
      </c>
      <c r="F7" s="3" t="s">
        <v>2399</v>
      </c>
      <c r="G7" s="8" t="s">
        <v>2399</v>
      </c>
      <c r="I7" s="3"/>
    </row>
    <row r="8" ht="26.25">
      <c r="A8" s="79" t="s">
        <v>2400</v>
      </c>
      <c r="B8" s="3">
        <v>0.0</v>
      </c>
      <c r="C8" s="3">
        <v>0.0</v>
      </c>
      <c r="D8" s="3">
        <v>0.0</v>
      </c>
      <c r="E8" s="3">
        <v>0.0</v>
      </c>
      <c r="F8" s="3">
        <v>0.0</v>
      </c>
      <c r="G8" s="8"/>
      <c r="I8" s="3" t="s">
        <v>2401</v>
      </c>
    </row>
    <row r="9">
      <c r="A9" s="79" t="s">
        <v>2402</v>
      </c>
      <c r="G9" s="8"/>
      <c r="I9" s="3"/>
    </row>
    <row r="10">
      <c r="A10" s="79" t="s">
        <v>2403</v>
      </c>
      <c r="B10" s="3" t="s">
        <v>2404</v>
      </c>
      <c r="C10" s="3" t="s">
        <v>2404</v>
      </c>
      <c r="D10" s="3" t="s">
        <v>2404</v>
      </c>
      <c r="E10" s="3" t="s">
        <v>2404</v>
      </c>
      <c r="F10" s="3" t="s">
        <v>2404</v>
      </c>
      <c r="G10" s="3" t="s">
        <v>2404</v>
      </c>
      <c r="H10" s="3" t="s">
        <v>2404</v>
      </c>
      <c r="I10" s="3" t="s">
        <v>2405</v>
      </c>
    </row>
    <row r="11">
      <c r="A11" s="3" t="s">
        <v>2406</v>
      </c>
      <c r="G11" s="8" t="s">
        <v>2391</v>
      </c>
      <c r="I11" s="3"/>
    </row>
    <row r="12">
      <c r="A12" s="3" t="s">
        <v>2407</v>
      </c>
      <c r="B12" s="8" t="s">
        <v>2404</v>
      </c>
      <c r="C12" s="8" t="s">
        <v>2404</v>
      </c>
      <c r="D12" s="8" t="s">
        <v>2404</v>
      </c>
      <c r="E12" s="8" t="s">
        <v>2404</v>
      </c>
      <c r="F12" s="8" t="s">
        <v>2404</v>
      </c>
      <c r="G12" s="8" t="s">
        <v>2404</v>
      </c>
      <c r="H12" s="8" t="s">
        <v>2404</v>
      </c>
      <c r="I12" s="3" t="s">
        <v>2408</v>
      </c>
    </row>
    <row r="13">
      <c r="I13" s="3"/>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6.71"/>
    <col customWidth="1" min="7" max="8" width="19.86"/>
  </cols>
  <sheetData>
    <row r="1" ht="28.5" customHeight="1">
      <c r="A1" s="76" t="s">
        <v>2409</v>
      </c>
      <c r="B1" s="75"/>
      <c r="C1" s="75"/>
      <c r="D1" s="75"/>
      <c r="E1" s="75"/>
      <c r="F1" s="75"/>
      <c r="G1" s="75"/>
      <c r="H1" s="75"/>
      <c r="I1" s="76"/>
      <c r="J1" s="75"/>
      <c r="K1" s="75"/>
      <c r="L1" s="75"/>
      <c r="M1" s="75"/>
      <c r="N1" s="75"/>
      <c r="O1" s="75"/>
      <c r="P1" s="75"/>
      <c r="Q1" s="77"/>
      <c r="R1" s="77"/>
      <c r="S1" s="77"/>
      <c r="T1" s="77"/>
      <c r="U1" s="77"/>
      <c r="V1" s="77"/>
      <c r="W1" s="77"/>
      <c r="X1" s="77"/>
      <c r="Y1" s="77"/>
      <c r="Z1" s="77"/>
    </row>
    <row r="2" ht="60.0">
      <c r="A2" s="78" t="s">
        <v>45</v>
      </c>
      <c r="B2" s="78" t="s">
        <v>2383</v>
      </c>
      <c r="C2" s="78" t="s">
        <v>2384</v>
      </c>
      <c r="D2" s="78" t="s">
        <v>2385</v>
      </c>
      <c r="E2" s="78" t="s">
        <v>2386</v>
      </c>
      <c r="F2" s="78" t="s">
        <v>2387</v>
      </c>
      <c r="G2" s="78" t="s">
        <v>2410</v>
      </c>
      <c r="H2" s="78" t="s">
        <v>2389</v>
      </c>
      <c r="I2" s="76" t="s">
        <v>2411</v>
      </c>
      <c r="J2" s="76" t="s">
        <v>2412</v>
      </c>
      <c r="K2" s="75"/>
      <c r="L2" s="75"/>
      <c r="M2" s="75"/>
      <c r="N2" s="75"/>
      <c r="O2" s="75"/>
      <c r="P2" s="75"/>
      <c r="Q2" s="77"/>
      <c r="R2" s="77"/>
      <c r="S2" s="77"/>
      <c r="T2" s="77"/>
      <c r="U2" s="77"/>
      <c r="V2" s="77"/>
      <c r="W2" s="77"/>
      <c r="X2" s="77"/>
      <c r="Y2" s="77"/>
      <c r="Z2" s="77"/>
    </row>
    <row r="3" ht="26.25">
      <c r="A3" s="79" t="s">
        <v>2398</v>
      </c>
      <c r="B3" s="77">
        <v>1.133834E7</v>
      </c>
      <c r="C3" s="77">
        <v>1.3245384E7</v>
      </c>
      <c r="D3" s="77">
        <v>9375980.0</v>
      </c>
      <c r="E3" s="77">
        <v>9675505.0</v>
      </c>
      <c r="F3" s="77">
        <v>1.5234448E7</v>
      </c>
      <c r="G3" s="79" t="s">
        <v>2391</v>
      </c>
      <c r="H3" s="77">
        <f t="shared" ref="H3:H12" si="1">sum(B3:F3)</f>
        <v>58869657</v>
      </c>
      <c r="I3" s="79">
        <v>936419.0</v>
      </c>
      <c r="J3" s="80">
        <f t="shared" ref="J3:J9" si="2">(H3/I3)</f>
        <v>62.8667904</v>
      </c>
      <c r="K3" s="77"/>
      <c r="L3" s="77"/>
      <c r="M3" s="77"/>
      <c r="N3" s="77"/>
      <c r="O3" s="77"/>
      <c r="P3" s="77"/>
      <c r="Q3" s="77"/>
      <c r="R3" s="77"/>
      <c r="S3" s="77"/>
      <c r="T3" s="77"/>
      <c r="U3" s="77"/>
      <c r="V3" s="77"/>
      <c r="W3" s="77"/>
      <c r="X3" s="77"/>
      <c r="Y3" s="77"/>
      <c r="Z3" s="77"/>
    </row>
    <row r="4" ht="26.25">
      <c r="A4" s="79" t="s">
        <v>2400</v>
      </c>
      <c r="B4" s="81">
        <v>6712291.709999999</v>
      </c>
      <c r="C4" s="81">
        <v>1.003433027E7</v>
      </c>
      <c r="D4" s="81">
        <v>8940183.83</v>
      </c>
      <c r="E4" s="81">
        <v>8894107.27</v>
      </c>
      <c r="F4" s="81">
        <v>1.1963085120000001E7</v>
      </c>
      <c r="G4" s="79" t="s">
        <v>2391</v>
      </c>
      <c r="H4" s="77">
        <f t="shared" si="1"/>
        <v>46543998.2</v>
      </c>
      <c r="I4" s="79">
        <v>929892.0</v>
      </c>
      <c r="J4" s="80">
        <f t="shared" si="2"/>
        <v>50.05312251</v>
      </c>
      <c r="K4" s="77"/>
      <c r="L4" s="77"/>
      <c r="M4" s="77"/>
      <c r="N4" s="77"/>
      <c r="O4" s="77"/>
      <c r="P4" s="77"/>
      <c r="Q4" s="77"/>
      <c r="R4" s="77"/>
      <c r="S4" s="77"/>
      <c r="T4" s="77"/>
      <c r="U4" s="77"/>
      <c r="V4" s="77"/>
      <c r="W4" s="77"/>
      <c r="X4" s="77"/>
      <c r="Y4" s="77"/>
      <c r="Z4" s="77"/>
    </row>
    <row r="5">
      <c r="A5" s="79" t="s">
        <v>2402</v>
      </c>
      <c r="B5" s="79">
        <v>21500.0</v>
      </c>
      <c r="C5" s="79">
        <v>101699.23</v>
      </c>
      <c r="D5" s="79">
        <v>56688.0</v>
      </c>
      <c r="E5" s="79">
        <v>19380.73</v>
      </c>
      <c r="F5" s="79">
        <v>2552.2</v>
      </c>
      <c r="G5" s="79" t="s">
        <v>2391</v>
      </c>
      <c r="H5" s="77">
        <f t="shared" si="1"/>
        <v>201820.16</v>
      </c>
      <c r="I5" s="79">
        <v>23978.0</v>
      </c>
      <c r="J5" s="80">
        <f t="shared" si="2"/>
        <v>8.416888815</v>
      </c>
      <c r="K5" s="77"/>
      <c r="L5" s="77"/>
      <c r="M5" s="77"/>
      <c r="N5" s="77"/>
      <c r="O5" s="77"/>
      <c r="P5" s="77"/>
      <c r="Q5" s="77"/>
      <c r="R5" s="77"/>
      <c r="S5" s="77"/>
      <c r="T5" s="77"/>
      <c r="U5" s="77"/>
      <c r="V5" s="77"/>
      <c r="W5" s="77"/>
      <c r="X5" s="77"/>
      <c r="Y5" s="77"/>
      <c r="Z5" s="77"/>
    </row>
    <row r="6" ht="26.25">
      <c r="A6" s="79" t="s">
        <v>2413</v>
      </c>
      <c r="B6" s="77">
        <v>8573425.0</v>
      </c>
      <c r="C6" s="77">
        <v>7018769.0</v>
      </c>
      <c r="D6" s="77">
        <v>1.3344735E7</v>
      </c>
      <c r="E6" s="77">
        <v>1.7418282E7</v>
      </c>
      <c r="F6" s="77">
        <v>1.72822E7</v>
      </c>
      <c r="G6" s="79" t="s">
        <v>2391</v>
      </c>
      <c r="H6" s="77">
        <f t="shared" si="1"/>
        <v>63637411</v>
      </c>
      <c r="I6" s="79">
        <v>694614.0</v>
      </c>
      <c r="J6" s="80">
        <f t="shared" si="2"/>
        <v>91.615503</v>
      </c>
      <c r="K6" s="77"/>
      <c r="L6" s="77"/>
      <c r="M6" s="77"/>
      <c r="N6" s="77"/>
      <c r="O6" s="77"/>
      <c r="P6" s="77"/>
      <c r="Q6" s="77"/>
      <c r="R6" s="77"/>
      <c r="S6" s="77"/>
      <c r="T6" s="77"/>
      <c r="U6" s="77"/>
      <c r="V6" s="77"/>
      <c r="W6" s="77"/>
      <c r="X6" s="77"/>
      <c r="Y6" s="77"/>
      <c r="Z6" s="77"/>
    </row>
    <row r="7" ht="26.25">
      <c r="A7" s="79" t="s">
        <v>2392</v>
      </c>
      <c r="B7" s="82">
        <v>4054887.0</v>
      </c>
      <c r="C7" s="82">
        <v>9452738.0</v>
      </c>
      <c r="D7" s="83">
        <v>1.1101969E7</v>
      </c>
      <c r="E7" s="84">
        <v>1201902.0</v>
      </c>
      <c r="F7" s="84">
        <v>1.096775E7</v>
      </c>
      <c r="G7" s="79" t="s">
        <v>2391</v>
      </c>
      <c r="H7" s="85">
        <f t="shared" si="1"/>
        <v>36779246</v>
      </c>
      <c r="I7" s="79">
        <v>502545.0</v>
      </c>
      <c r="J7" s="80">
        <f t="shared" si="2"/>
        <v>73.18597539</v>
      </c>
      <c r="K7" s="77"/>
      <c r="L7" s="77"/>
      <c r="M7" s="77"/>
      <c r="N7" s="77"/>
      <c r="O7" s="77"/>
      <c r="P7" s="77"/>
      <c r="Q7" s="77"/>
      <c r="R7" s="77"/>
      <c r="S7" s="77"/>
      <c r="T7" s="77"/>
      <c r="U7" s="77"/>
      <c r="V7" s="77"/>
      <c r="W7" s="77"/>
      <c r="X7" s="77"/>
      <c r="Y7" s="77"/>
      <c r="Z7" s="77"/>
    </row>
    <row r="8" ht="26.25">
      <c r="A8" s="79" t="s">
        <v>2395</v>
      </c>
      <c r="B8" s="86">
        <v>6545273.0</v>
      </c>
      <c r="C8" s="86">
        <v>6144001.0</v>
      </c>
      <c r="D8" s="87">
        <v>1.148223E7</v>
      </c>
      <c r="E8" s="84">
        <v>4897272.82</v>
      </c>
      <c r="F8" s="84">
        <v>6266912.859999999</v>
      </c>
      <c r="G8" s="77">
        <v>4134373.13</v>
      </c>
      <c r="H8" s="77">
        <f t="shared" si="1"/>
        <v>35335689.68</v>
      </c>
      <c r="I8" s="79">
        <v>548192.0</v>
      </c>
      <c r="J8" s="80">
        <f t="shared" si="2"/>
        <v>64.45860151</v>
      </c>
      <c r="K8" s="77"/>
      <c r="L8" s="77"/>
      <c r="M8" s="77"/>
      <c r="N8" s="77"/>
      <c r="O8" s="77"/>
      <c r="P8" s="77"/>
      <c r="Q8" s="77"/>
      <c r="R8" s="77"/>
      <c r="S8" s="77"/>
      <c r="T8" s="77"/>
      <c r="U8" s="77"/>
      <c r="V8" s="77"/>
      <c r="W8" s="77"/>
      <c r="X8" s="77"/>
      <c r="Y8" s="77"/>
      <c r="Z8" s="77"/>
    </row>
    <row r="9" ht="26.25">
      <c r="A9" s="79" t="s">
        <v>2397</v>
      </c>
      <c r="B9" s="86">
        <v>1.2742E7</v>
      </c>
      <c r="C9" s="86">
        <v>1.3341E7</v>
      </c>
      <c r="D9" s="87">
        <v>1.4904E7</v>
      </c>
      <c r="E9" s="84">
        <v>9090000.0</v>
      </c>
      <c r="F9" s="84">
        <v>1.6946E7</v>
      </c>
      <c r="G9" s="77">
        <v>5964000.0</v>
      </c>
      <c r="H9" s="77">
        <f t="shared" si="1"/>
        <v>67023000</v>
      </c>
      <c r="I9" s="79">
        <v>1000000.0</v>
      </c>
      <c r="J9" s="80">
        <f t="shared" si="2"/>
        <v>67.023</v>
      </c>
      <c r="K9" s="77"/>
      <c r="L9" s="77"/>
      <c r="M9" s="77"/>
      <c r="N9" s="77"/>
      <c r="O9" s="77"/>
      <c r="P9" s="77"/>
      <c r="Q9" s="77"/>
      <c r="R9" s="77"/>
      <c r="S9" s="77"/>
      <c r="T9" s="77"/>
      <c r="U9" s="77"/>
      <c r="V9" s="77"/>
      <c r="W9" s="77"/>
      <c r="X9" s="77"/>
      <c r="Y9" s="77"/>
      <c r="Z9" s="77"/>
    </row>
    <row r="10" ht="26.25">
      <c r="A10" s="79" t="s">
        <v>2403</v>
      </c>
      <c r="B10" s="79">
        <v>241000.0</v>
      </c>
      <c r="C10" s="79">
        <v>1947000.0</v>
      </c>
      <c r="D10" s="87">
        <v>305000.0</v>
      </c>
      <c r="E10" s="8">
        <v>276000.0</v>
      </c>
      <c r="F10" s="8">
        <v>612000.0</v>
      </c>
      <c r="G10" s="79" t="s">
        <v>2391</v>
      </c>
      <c r="H10" s="77">
        <f t="shared" si="1"/>
        <v>3381000</v>
      </c>
      <c r="I10" s="79" t="s">
        <v>2404</v>
      </c>
      <c r="J10" s="79" t="s">
        <v>2404</v>
      </c>
      <c r="K10" s="77"/>
      <c r="L10" s="77"/>
      <c r="M10" s="77"/>
      <c r="N10" s="77"/>
      <c r="O10" s="77"/>
      <c r="P10" s="77"/>
      <c r="Q10" s="77"/>
      <c r="R10" s="77"/>
      <c r="S10" s="77"/>
      <c r="T10" s="77"/>
      <c r="U10" s="77"/>
      <c r="V10" s="77"/>
      <c r="W10" s="77"/>
      <c r="X10" s="77"/>
      <c r="Y10" s="77"/>
      <c r="Z10" s="77"/>
    </row>
    <row r="11">
      <c r="A11" s="79" t="s">
        <v>2406</v>
      </c>
      <c r="B11" s="77">
        <v>9550.0</v>
      </c>
      <c r="C11" s="77">
        <v>0.0</v>
      </c>
      <c r="D11" s="77">
        <v>107899.75</v>
      </c>
      <c r="E11" s="77">
        <v>244081.0</v>
      </c>
      <c r="F11" s="77">
        <v>15000.0</v>
      </c>
      <c r="G11" s="77">
        <v>537000.0</v>
      </c>
      <c r="H11" s="77">
        <f t="shared" si="1"/>
        <v>376530.75</v>
      </c>
      <c r="I11" s="79" t="s">
        <v>2404</v>
      </c>
      <c r="J11" s="79" t="s">
        <v>2404</v>
      </c>
      <c r="K11" s="77"/>
      <c r="L11" s="77"/>
      <c r="M11" s="77"/>
      <c r="N11" s="77"/>
      <c r="O11" s="77"/>
      <c r="P11" s="77"/>
      <c r="Q11" s="77"/>
      <c r="R11" s="77"/>
      <c r="S11" s="77"/>
      <c r="T11" s="77"/>
      <c r="U11" s="77"/>
      <c r="V11" s="77"/>
      <c r="W11" s="77"/>
      <c r="X11" s="77"/>
      <c r="Y11" s="77"/>
      <c r="Z11" s="77"/>
    </row>
    <row r="12">
      <c r="A12" s="79" t="s">
        <v>2407</v>
      </c>
      <c r="B12" s="77">
        <v>732943.0</v>
      </c>
      <c r="C12" s="77">
        <v>178073.0</v>
      </c>
      <c r="D12" s="77">
        <v>285323.0</v>
      </c>
      <c r="E12" s="77">
        <v>37579.0</v>
      </c>
      <c r="F12" s="77">
        <v>695261.0</v>
      </c>
      <c r="G12" s="79" t="s">
        <v>2391</v>
      </c>
      <c r="H12" s="77">
        <f t="shared" si="1"/>
        <v>1929179</v>
      </c>
      <c r="I12" s="79" t="s">
        <v>2404</v>
      </c>
      <c r="J12" s="79" t="s">
        <v>2404</v>
      </c>
      <c r="K12" s="77"/>
      <c r="L12" s="77"/>
      <c r="M12" s="77"/>
      <c r="N12" s="77"/>
      <c r="O12" s="77"/>
      <c r="P12" s="77"/>
      <c r="Q12" s="77"/>
      <c r="R12" s="77"/>
      <c r="S12" s="77"/>
      <c r="T12" s="77"/>
      <c r="U12" s="77"/>
      <c r="V12" s="77"/>
      <c r="W12" s="77"/>
      <c r="X12" s="77"/>
      <c r="Y12" s="77"/>
      <c r="Z12" s="77"/>
    </row>
    <row r="13">
      <c r="A13" s="77"/>
      <c r="B13" s="77"/>
      <c r="C13" s="77"/>
      <c r="D13" s="77"/>
      <c r="E13" s="77"/>
      <c r="F13" s="77"/>
      <c r="G13" s="77"/>
      <c r="H13" s="77"/>
      <c r="I13" s="77"/>
      <c r="J13" s="77"/>
      <c r="K13" s="77"/>
      <c r="L13" s="77"/>
      <c r="M13" s="77"/>
      <c r="N13" s="77"/>
      <c r="O13" s="77"/>
      <c r="P13" s="77"/>
      <c r="Q13" s="77"/>
      <c r="R13" s="77"/>
      <c r="S13" s="77"/>
      <c r="T13" s="77"/>
      <c r="U13" s="77"/>
      <c r="V13" s="77"/>
      <c r="W13" s="77"/>
      <c r="X13" s="77"/>
      <c r="Y13" s="77"/>
      <c r="Z13" s="77"/>
    </row>
    <row r="14">
      <c r="A14" s="77"/>
      <c r="B14" s="77"/>
      <c r="C14" s="77"/>
      <c r="D14" s="77"/>
      <c r="E14" s="77"/>
      <c r="F14" s="77"/>
      <c r="G14" s="77"/>
      <c r="H14" s="77"/>
      <c r="I14" s="77"/>
      <c r="J14" s="77"/>
      <c r="K14" s="77"/>
      <c r="L14" s="77"/>
      <c r="M14" s="77"/>
      <c r="N14" s="77"/>
      <c r="O14" s="77"/>
      <c r="P14" s="77"/>
      <c r="Q14" s="77"/>
      <c r="R14" s="77"/>
      <c r="S14" s="77"/>
      <c r="T14" s="77"/>
      <c r="U14" s="77"/>
      <c r="V14" s="77"/>
      <c r="W14" s="77"/>
      <c r="X14" s="77"/>
      <c r="Y14" s="77"/>
      <c r="Z14" s="77"/>
    </row>
    <row r="15">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row>
    <row r="16">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row>
    <row r="17">
      <c r="A17" s="77"/>
      <c r="B17" s="77"/>
      <c r="C17" s="77"/>
      <c r="D17" s="77"/>
      <c r="E17" s="77"/>
      <c r="F17" s="77"/>
      <c r="G17" s="77"/>
      <c r="H17" s="77"/>
      <c r="I17" s="77"/>
      <c r="J17" s="77"/>
      <c r="K17" s="77"/>
      <c r="L17" s="77"/>
      <c r="M17" s="77"/>
      <c r="N17" s="77"/>
      <c r="O17" s="77"/>
      <c r="P17" s="77"/>
      <c r="Q17" s="77"/>
      <c r="R17" s="77"/>
      <c r="S17" s="77"/>
      <c r="T17" s="77"/>
      <c r="U17" s="77"/>
      <c r="V17" s="77"/>
      <c r="W17" s="77"/>
      <c r="X17" s="77"/>
      <c r="Y17" s="77"/>
      <c r="Z17" s="77"/>
    </row>
    <row r="18">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row>
    <row r="19">
      <c r="A19" s="77"/>
      <c r="B19" s="77"/>
      <c r="C19" s="77"/>
      <c r="D19" s="77"/>
      <c r="E19" s="77"/>
      <c r="F19" s="77"/>
      <c r="G19" s="77"/>
      <c r="H19" s="77"/>
      <c r="I19" s="77"/>
      <c r="J19" s="77"/>
      <c r="K19" s="77"/>
      <c r="L19" s="77"/>
      <c r="M19" s="77"/>
      <c r="N19" s="77"/>
      <c r="O19" s="77"/>
      <c r="P19" s="77"/>
      <c r="Q19" s="77"/>
      <c r="R19" s="77"/>
      <c r="S19" s="77"/>
      <c r="T19" s="77"/>
      <c r="U19" s="77"/>
      <c r="V19" s="77"/>
      <c r="W19" s="77"/>
      <c r="X19" s="77"/>
      <c r="Y19" s="77"/>
      <c r="Z19" s="77"/>
    </row>
    <row r="20">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row>
    <row r="21">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row>
    <row r="22">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row>
    <row r="24">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row>
    <row r="25">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row>
    <row r="26">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row>
    <row r="27">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row>
    <row r="28">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row>
    <row r="29">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row>
    <row r="30">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row>
    <row r="31">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row>
    <row r="32">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row>
    <row r="33">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row>
    <row r="34">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row>
    <row r="3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row>
    <row r="36">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row>
    <row r="37">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row>
    <row r="38">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row>
    <row r="39">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row>
    <row r="40">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row>
    <row r="41">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row>
    <row r="45">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row>
    <row r="46">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row>
    <row r="47">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row>
    <row r="49">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row>
    <row r="50">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row>
    <row r="51">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row>
    <row r="53">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row>
    <row r="54">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row>
    <row r="55">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row>
    <row r="59">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row>
    <row r="6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row>
    <row r="63">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row>
    <row r="64">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row>
    <row r="67">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row>
    <row r="69">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row>
    <row r="72">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row>
    <row r="75">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row>
    <row r="76">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row>
    <row r="77">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row>
    <row r="79">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row>
    <row r="80">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row>
    <row r="8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row>
    <row r="82">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row>
    <row r="83">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row>
    <row r="84">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row>
    <row r="85">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row>
    <row r="86">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row>
    <row r="8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row>
    <row r="88">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row>
    <row r="89">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row>
    <row r="90">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row>
    <row r="9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row>
    <row r="92">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row>
    <row r="93">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row>
    <row r="94">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row>
    <row r="95">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row>
    <row r="96">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row>
    <row r="97">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row>
    <row r="98">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row>
    <row r="99">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row>
    <row r="100">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row>
    <row r="105">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row r="958">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row>
    <row r="959">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row>
    <row r="960">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row>
    <row r="96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row>
    <row r="962">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row>
    <row r="96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row>
    <row r="964">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row>
    <row r="96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row>
    <row r="966">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row>
    <row r="967">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row>
    <row r="968">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row>
    <row r="969">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row>
    <row r="970">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row>
    <row r="97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row>
    <row r="972">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row>
    <row r="97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row>
    <row r="974">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row>
    <row r="97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row>
    <row r="976">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row>
    <row r="977">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row>
    <row r="978">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row>
    <row r="97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row>
    <row r="980">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row>
    <row r="98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row>
    <row r="982">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row>
    <row r="98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row>
    <row r="984">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row>
    <row r="98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row>
    <row r="986">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row>
    <row r="987">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row>
    <row r="988">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row>
    <row r="98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row>
    <row r="990">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row>
    <row r="99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row>
    <row r="992">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row>
    <row r="99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row>
    <row r="994">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row>
    <row r="995">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row>
    <row r="996">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row>
    <row r="997">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row>
    <row r="998">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row>
    <row r="999">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row>
    <row r="1000">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row>
    <row r="1001">
      <c r="A1001" s="77"/>
      <c r="B1001" s="77"/>
      <c r="C1001" s="77"/>
      <c r="D1001" s="77"/>
      <c r="E1001" s="77"/>
      <c r="F1001" s="77"/>
      <c r="G1001" s="77"/>
      <c r="H1001" s="77"/>
      <c r="I1001" s="77"/>
      <c r="J1001" s="77"/>
      <c r="K1001" s="77"/>
      <c r="L1001" s="77"/>
      <c r="M1001" s="77"/>
      <c r="N1001" s="77"/>
      <c r="O1001" s="77"/>
      <c r="P1001" s="77"/>
      <c r="Q1001" s="77"/>
      <c r="R1001" s="77"/>
      <c r="S1001" s="77"/>
      <c r="T1001" s="77"/>
      <c r="U1001" s="77"/>
      <c r="V1001" s="77"/>
      <c r="W1001" s="77"/>
      <c r="X1001" s="77"/>
      <c r="Y1001" s="77"/>
      <c r="Z1001" s="77"/>
    </row>
    <row r="1002">
      <c r="A1002" s="77"/>
      <c r="B1002" s="77"/>
      <c r="C1002" s="77"/>
      <c r="D1002" s="77"/>
      <c r="E1002" s="77"/>
      <c r="F1002" s="77"/>
      <c r="G1002" s="77"/>
      <c r="H1002" s="77"/>
      <c r="I1002" s="77"/>
      <c r="J1002" s="77"/>
      <c r="K1002" s="77"/>
      <c r="L1002" s="77"/>
      <c r="M1002" s="77"/>
      <c r="N1002" s="77"/>
      <c r="O1002" s="77"/>
      <c r="P1002" s="77"/>
      <c r="Q1002" s="77"/>
      <c r="R1002" s="77"/>
      <c r="S1002" s="77"/>
      <c r="T1002" s="77"/>
      <c r="U1002" s="77"/>
      <c r="V1002" s="77"/>
      <c r="W1002" s="77"/>
      <c r="X1002" s="77"/>
      <c r="Y1002" s="77"/>
      <c r="Z1002" s="77"/>
    </row>
    <row r="1003">
      <c r="A1003" s="77"/>
      <c r="B1003" s="77"/>
      <c r="C1003" s="77"/>
      <c r="D1003" s="77"/>
      <c r="E1003" s="77"/>
      <c r="F1003" s="77"/>
      <c r="G1003" s="77"/>
      <c r="H1003" s="77"/>
      <c r="I1003" s="77"/>
      <c r="J1003" s="77"/>
      <c r="K1003" s="77"/>
      <c r="L1003" s="77"/>
      <c r="M1003" s="77"/>
      <c r="N1003" s="77"/>
      <c r="O1003" s="77"/>
      <c r="P1003" s="77"/>
      <c r="Q1003" s="77"/>
      <c r="R1003" s="77"/>
      <c r="S1003" s="77"/>
      <c r="T1003" s="77"/>
      <c r="U1003" s="77"/>
      <c r="V1003" s="77"/>
      <c r="W1003" s="77"/>
      <c r="X1003" s="77"/>
      <c r="Y1003" s="77"/>
      <c r="Z1003" s="77"/>
    </row>
    <row r="1004">
      <c r="A1004" s="77"/>
      <c r="B1004" s="77"/>
      <c r="C1004" s="77"/>
      <c r="D1004" s="77"/>
      <c r="E1004" s="77"/>
      <c r="F1004" s="77"/>
      <c r="G1004" s="77"/>
      <c r="H1004" s="77"/>
      <c r="I1004" s="77"/>
      <c r="J1004" s="77"/>
      <c r="K1004" s="77"/>
      <c r="L1004" s="77"/>
      <c r="M1004" s="77"/>
      <c r="N1004" s="77"/>
      <c r="O1004" s="77"/>
      <c r="P1004" s="77"/>
      <c r="Q1004" s="77"/>
      <c r="R1004" s="77"/>
      <c r="S1004" s="77"/>
      <c r="T1004" s="77"/>
      <c r="U1004" s="77"/>
      <c r="V1004" s="77"/>
      <c r="W1004" s="77"/>
      <c r="X1004" s="77"/>
      <c r="Y1004" s="77"/>
      <c r="Z1004" s="77"/>
    </row>
    <row r="1005">
      <c r="A1005" s="77"/>
      <c r="B1005" s="77"/>
      <c r="C1005" s="77"/>
      <c r="D1005" s="77"/>
      <c r="E1005" s="77"/>
      <c r="F1005" s="77"/>
      <c r="G1005" s="77"/>
      <c r="H1005" s="77"/>
      <c r="I1005" s="77"/>
      <c r="J1005" s="77"/>
      <c r="K1005" s="77"/>
      <c r="L1005" s="77"/>
      <c r="M1005" s="77"/>
      <c r="N1005" s="77"/>
      <c r="O1005" s="77"/>
      <c r="P1005" s="77"/>
      <c r="Q1005" s="77"/>
      <c r="R1005" s="77"/>
      <c r="S1005" s="77"/>
      <c r="T1005" s="77"/>
      <c r="U1005" s="77"/>
      <c r="V1005" s="77"/>
      <c r="W1005" s="77"/>
      <c r="X1005" s="77"/>
      <c r="Y1005" s="77"/>
      <c r="Z1005" s="77"/>
    </row>
    <row r="1006">
      <c r="A1006" s="77"/>
      <c r="B1006" s="77"/>
      <c r="C1006" s="77"/>
      <c r="D1006" s="77"/>
      <c r="E1006" s="77"/>
      <c r="F1006" s="77"/>
      <c r="G1006" s="77"/>
      <c r="H1006" s="77"/>
      <c r="I1006" s="77"/>
      <c r="J1006" s="77"/>
      <c r="K1006" s="77"/>
      <c r="L1006" s="77"/>
      <c r="M1006" s="77"/>
      <c r="N1006" s="77"/>
      <c r="O1006" s="77"/>
      <c r="P1006" s="77"/>
      <c r="Q1006" s="77"/>
      <c r="R1006" s="77"/>
      <c r="S1006" s="77"/>
      <c r="T1006" s="77"/>
      <c r="U1006" s="77"/>
      <c r="V1006" s="77"/>
      <c r="W1006" s="77"/>
      <c r="X1006" s="77"/>
      <c r="Y1006" s="77"/>
      <c r="Z1006" s="77"/>
    </row>
    <row r="1007">
      <c r="A1007" s="77"/>
      <c r="B1007" s="77"/>
      <c r="C1007" s="77"/>
      <c r="D1007" s="77"/>
      <c r="E1007" s="77"/>
      <c r="F1007" s="77"/>
      <c r="G1007" s="77"/>
      <c r="H1007" s="77"/>
      <c r="I1007" s="77"/>
      <c r="J1007" s="77"/>
      <c r="K1007" s="77"/>
      <c r="L1007" s="77"/>
      <c r="M1007" s="77"/>
      <c r="N1007" s="77"/>
      <c r="O1007" s="77"/>
      <c r="P1007" s="77"/>
      <c r="Q1007" s="77"/>
      <c r="R1007" s="77"/>
      <c r="S1007" s="77"/>
      <c r="T1007" s="77"/>
      <c r="U1007" s="77"/>
      <c r="V1007" s="77"/>
      <c r="W1007" s="77"/>
      <c r="X1007" s="77"/>
      <c r="Y1007" s="77"/>
      <c r="Z1007" s="77"/>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34.14"/>
    <col customWidth="1" min="11" max="11" width="19.57"/>
    <col customWidth="1" min="12" max="12" width="114.71"/>
  </cols>
  <sheetData>
    <row r="1" ht="17.25" customHeight="1">
      <c r="A1" s="120" t="s">
        <v>2697</v>
      </c>
      <c r="B1" s="121" t="s">
        <v>2272</v>
      </c>
      <c r="C1" s="122" t="s">
        <v>2698</v>
      </c>
      <c r="G1" s="123" t="s">
        <v>2699</v>
      </c>
      <c r="K1" s="120" t="s">
        <v>2700</v>
      </c>
      <c r="L1" s="120" t="s">
        <v>2331</v>
      </c>
      <c r="M1" s="124"/>
      <c r="N1" s="124"/>
      <c r="O1" s="124"/>
      <c r="P1" s="124"/>
      <c r="Q1" s="125"/>
      <c r="R1" s="125"/>
      <c r="S1" s="125"/>
      <c r="T1" s="125"/>
      <c r="U1" s="125"/>
      <c r="V1" s="125"/>
    </row>
    <row r="2" ht="21.0" customHeight="1">
      <c r="B2" s="92"/>
      <c r="C2" s="126" t="s">
        <v>2418</v>
      </c>
      <c r="D2" s="127" t="s">
        <v>2419</v>
      </c>
      <c r="E2" s="127" t="s">
        <v>2420</v>
      </c>
      <c r="F2" s="128" t="s">
        <v>2421</v>
      </c>
      <c r="G2" s="129" t="s">
        <v>2418</v>
      </c>
      <c r="H2" s="129" t="s">
        <v>2419</v>
      </c>
      <c r="I2" s="129" t="s">
        <v>2420</v>
      </c>
      <c r="J2" s="130" t="s">
        <v>2421</v>
      </c>
      <c r="M2" s="124"/>
      <c r="N2" s="124"/>
      <c r="O2" s="124"/>
      <c r="P2" s="124"/>
      <c r="Q2" s="125"/>
      <c r="R2" s="125"/>
      <c r="S2" s="125"/>
      <c r="T2" s="125"/>
      <c r="U2" s="125"/>
      <c r="V2" s="125"/>
    </row>
    <row r="3" ht="26.25">
      <c r="A3" s="79" t="s">
        <v>2413</v>
      </c>
      <c r="B3" s="79" t="s">
        <v>838</v>
      </c>
      <c r="C3" s="131">
        <v>6576679.0</v>
      </c>
      <c r="D3" s="132">
        <v>334840.0</v>
      </c>
      <c r="E3" s="132">
        <v>1661906.0</v>
      </c>
      <c r="F3" s="133">
        <f t="shared" ref="F3:F7" si="1">sum(C3:E3)</f>
        <v>8573425</v>
      </c>
      <c r="G3" s="134">
        <v>487510.0</v>
      </c>
      <c r="H3" s="134">
        <v>9161.0</v>
      </c>
      <c r="I3" s="134">
        <v>151750.0</v>
      </c>
      <c r="J3" s="135">
        <f t="shared" ref="J3:J7" si="2">sum(G3:I3)</f>
        <v>648421</v>
      </c>
      <c r="K3" s="82">
        <v>1.3461592E7</v>
      </c>
      <c r="L3" s="77"/>
      <c r="M3" s="77"/>
      <c r="N3" s="77"/>
      <c r="O3" s="77"/>
      <c r="P3" s="77"/>
      <c r="Q3" s="77"/>
      <c r="R3" s="77"/>
      <c r="S3" s="77"/>
      <c r="T3" s="77"/>
      <c r="U3" s="77"/>
      <c r="V3" s="77"/>
    </row>
    <row r="4" ht="26.25">
      <c r="A4" s="79" t="s">
        <v>2413</v>
      </c>
      <c r="B4" s="79" t="s">
        <v>839</v>
      </c>
      <c r="C4" s="131">
        <v>4868136.0</v>
      </c>
      <c r="D4" s="132">
        <v>377402.0</v>
      </c>
      <c r="E4" s="132">
        <v>1773231.0</v>
      </c>
      <c r="F4" s="133">
        <f t="shared" si="1"/>
        <v>7018769</v>
      </c>
      <c r="G4" s="134">
        <v>6000.0</v>
      </c>
      <c r="H4" s="134">
        <v>8836.0</v>
      </c>
      <c r="I4" s="134">
        <v>20000.0</v>
      </c>
      <c r="J4" s="135">
        <f t="shared" si="2"/>
        <v>34836</v>
      </c>
      <c r="K4" s="82">
        <v>4660186.0</v>
      </c>
      <c r="L4" s="77"/>
      <c r="M4" s="77"/>
      <c r="N4" s="77"/>
      <c r="O4" s="77"/>
      <c r="P4" s="77"/>
      <c r="Q4" s="77"/>
      <c r="R4" s="77"/>
      <c r="S4" s="77"/>
      <c r="T4" s="77"/>
      <c r="U4" s="77"/>
      <c r="V4" s="77"/>
    </row>
    <row r="5" ht="26.25">
      <c r="A5" s="79" t="s">
        <v>2413</v>
      </c>
      <c r="B5" s="79" t="s">
        <v>840</v>
      </c>
      <c r="C5" s="131">
        <v>9015326.0</v>
      </c>
      <c r="D5" s="132">
        <v>489640.0</v>
      </c>
      <c r="E5" s="132">
        <v>3839769.0</v>
      </c>
      <c r="F5" s="133">
        <f t="shared" si="1"/>
        <v>13344735</v>
      </c>
      <c r="G5" s="136">
        <v>0.0</v>
      </c>
      <c r="H5" s="134">
        <v>30655.0</v>
      </c>
      <c r="I5" s="136">
        <v>0.0</v>
      </c>
      <c r="J5" s="137">
        <f t="shared" si="2"/>
        <v>30655</v>
      </c>
      <c r="K5" s="82">
        <v>9630338.0</v>
      </c>
      <c r="L5" s="77"/>
      <c r="M5" s="77"/>
      <c r="N5" s="77"/>
      <c r="O5" s="77"/>
      <c r="P5" s="77"/>
      <c r="Q5" s="77"/>
      <c r="R5" s="77"/>
      <c r="S5" s="77"/>
      <c r="T5" s="77"/>
      <c r="U5" s="77"/>
      <c r="V5" s="77"/>
    </row>
    <row r="6" ht="26.25">
      <c r="A6" s="79" t="s">
        <v>2413</v>
      </c>
      <c r="B6" s="79" t="s">
        <v>841</v>
      </c>
      <c r="C6" s="131">
        <v>1.3047931E7</v>
      </c>
      <c r="D6" s="132">
        <v>668689.0</v>
      </c>
      <c r="E6" s="132">
        <v>3701662.0</v>
      </c>
      <c r="F6" s="133">
        <f t="shared" si="1"/>
        <v>17418282</v>
      </c>
      <c r="G6" s="134">
        <v>209000.0</v>
      </c>
      <c r="H6" s="134">
        <v>19277.0</v>
      </c>
      <c r="I6" s="134">
        <v>150000.0</v>
      </c>
      <c r="J6" s="135">
        <f t="shared" si="2"/>
        <v>378277</v>
      </c>
      <c r="K6" s="82">
        <v>1.0607398E7</v>
      </c>
      <c r="L6" s="77"/>
      <c r="M6" s="77"/>
      <c r="N6" s="77"/>
      <c r="O6" s="77"/>
      <c r="P6" s="77"/>
      <c r="Q6" s="77"/>
      <c r="R6" s="77"/>
      <c r="S6" s="77"/>
      <c r="T6" s="77"/>
      <c r="U6" s="77"/>
      <c r="V6" s="77"/>
    </row>
    <row r="7" ht="26.25">
      <c r="A7" s="79" t="s">
        <v>2413</v>
      </c>
      <c r="B7" s="79" t="s">
        <v>842</v>
      </c>
      <c r="C7" s="131">
        <v>1.1260929E7</v>
      </c>
      <c r="D7" s="132">
        <v>777327.0</v>
      </c>
      <c r="E7" s="132">
        <v>5243944.0</v>
      </c>
      <c r="F7" s="133">
        <f t="shared" si="1"/>
        <v>17282200</v>
      </c>
      <c r="G7" s="136">
        <v>0.0</v>
      </c>
      <c r="H7" s="134">
        <v>7583.0</v>
      </c>
      <c r="I7" s="134">
        <v>138000.0</v>
      </c>
      <c r="J7" s="137">
        <f t="shared" si="2"/>
        <v>145583</v>
      </c>
      <c r="K7" s="82">
        <v>1.5300591E7</v>
      </c>
      <c r="L7" s="77"/>
      <c r="M7" s="77"/>
      <c r="N7" s="77"/>
      <c r="O7" s="77"/>
      <c r="P7" s="77"/>
      <c r="Q7" s="77"/>
      <c r="R7" s="77"/>
      <c r="S7" s="77"/>
      <c r="T7" s="77"/>
      <c r="U7" s="77"/>
      <c r="V7" s="77"/>
    </row>
    <row r="8" ht="26.25">
      <c r="A8" s="79" t="s">
        <v>2392</v>
      </c>
      <c r="B8" s="81" t="s">
        <v>838</v>
      </c>
      <c r="C8" s="138"/>
      <c r="D8" s="139"/>
      <c r="E8" s="140"/>
      <c r="F8" s="141">
        <v>4054887.0</v>
      </c>
      <c r="G8" s="142"/>
      <c r="H8" s="142"/>
      <c r="I8" s="142"/>
      <c r="J8" s="137"/>
      <c r="K8" s="143"/>
      <c r="L8" s="79" t="s">
        <v>2701</v>
      </c>
      <c r="M8" s="77"/>
      <c r="N8" s="77"/>
      <c r="O8" s="77"/>
      <c r="P8" s="77"/>
      <c r="Q8" s="77"/>
      <c r="R8" s="77"/>
      <c r="S8" s="77"/>
      <c r="T8" s="77"/>
      <c r="U8" s="77"/>
      <c r="V8" s="77"/>
    </row>
    <row r="9" ht="26.25">
      <c r="A9" s="79" t="s">
        <v>2392</v>
      </c>
      <c r="B9" s="81" t="s">
        <v>839</v>
      </c>
      <c r="C9" s="138"/>
      <c r="D9" s="139"/>
      <c r="E9" s="140"/>
      <c r="F9" s="141">
        <v>9452738.0</v>
      </c>
      <c r="G9" s="142"/>
      <c r="H9" s="142"/>
      <c r="I9" s="142"/>
      <c r="J9" s="137"/>
      <c r="K9" s="143"/>
      <c r="L9" s="79" t="s">
        <v>2701</v>
      </c>
      <c r="M9" s="77"/>
      <c r="N9" s="77"/>
      <c r="O9" s="77"/>
      <c r="P9" s="77"/>
      <c r="Q9" s="77"/>
      <c r="R9" s="77"/>
      <c r="S9" s="77"/>
      <c r="T9" s="77"/>
      <c r="U9" s="77"/>
      <c r="V9" s="77"/>
    </row>
    <row r="10">
      <c r="A10" s="79" t="s">
        <v>2392</v>
      </c>
      <c r="B10" s="81" t="s">
        <v>840</v>
      </c>
      <c r="C10" s="138"/>
      <c r="D10" s="139"/>
      <c r="E10" s="140"/>
      <c r="F10" s="141">
        <v>1.1101969E7</v>
      </c>
      <c r="G10" s="142"/>
      <c r="H10" s="142"/>
      <c r="I10" s="142"/>
      <c r="J10" s="137"/>
      <c r="K10" s="143"/>
      <c r="L10" s="79"/>
      <c r="M10" s="77"/>
      <c r="N10" s="77"/>
      <c r="O10" s="77"/>
      <c r="P10" s="77"/>
      <c r="Q10" s="77"/>
      <c r="R10" s="77"/>
      <c r="S10" s="77"/>
      <c r="T10" s="77"/>
      <c r="U10" s="77"/>
      <c r="V10" s="77"/>
    </row>
    <row r="11">
      <c r="A11" s="79" t="s">
        <v>2392</v>
      </c>
      <c r="B11" s="81" t="s">
        <v>841</v>
      </c>
      <c r="C11" s="131">
        <v>482783.0</v>
      </c>
      <c r="D11" s="139">
        <f>(93948+1530+9002)</f>
        <v>104480</v>
      </c>
      <c r="E11" s="132">
        <v>614639.0</v>
      </c>
      <c r="F11" s="133">
        <f t="shared" ref="F11:F12" si="3">SUM(C11:E11)</f>
        <v>1201902</v>
      </c>
      <c r="G11" s="142"/>
      <c r="H11" s="142"/>
      <c r="I11" s="142"/>
      <c r="J11" s="137"/>
      <c r="K11" s="143"/>
      <c r="L11" s="79"/>
      <c r="M11" s="77"/>
      <c r="N11" s="77"/>
      <c r="O11" s="77"/>
      <c r="P11" s="77"/>
      <c r="Q11" s="77"/>
      <c r="R11" s="77"/>
      <c r="S11" s="77"/>
      <c r="T11" s="77"/>
      <c r="U11" s="77"/>
      <c r="V11" s="77"/>
    </row>
    <row r="12">
      <c r="A12" s="79" t="s">
        <v>2392</v>
      </c>
      <c r="B12" s="81" t="s">
        <v>842</v>
      </c>
      <c r="C12" s="131">
        <v>7544829.0</v>
      </c>
      <c r="D12" s="139">
        <v>578197.0</v>
      </c>
      <c r="E12" s="132">
        <v>2844724.0</v>
      </c>
      <c r="F12" s="133">
        <f t="shared" si="3"/>
        <v>10967750</v>
      </c>
      <c r="G12" s="142"/>
      <c r="H12" s="142"/>
      <c r="I12" s="142"/>
      <c r="J12" s="137"/>
      <c r="K12" s="143"/>
      <c r="L12" s="79"/>
      <c r="M12" s="77"/>
      <c r="N12" s="77"/>
      <c r="O12" s="77"/>
      <c r="P12" s="77"/>
      <c r="Q12" s="77"/>
      <c r="R12" s="77"/>
      <c r="S12" s="77"/>
      <c r="T12" s="77"/>
      <c r="U12" s="77"/>
      <c r="V12" s="77"/>
    </row>
    <row r="13">
      <c r="A13" s="79" t="s">
        <v>2392</v>
      </c>
      <c r="B13" s="79" t="s">
        <v>2702</v>
      </c>
      <c r="C13" s="138"/>
      <c r="D13" s="139"/>
      <c r="E13" s="140"/>
      <c r="F13" s="144">
        <f>sum(C14:E14)</f>
        <v>6545273</v>
      </c>
      <c r="G13" s="142"/>
      <c r="H13" s="142"/>
      <c r="I13" s="142"/>
      <c r="J13" s="137"/>
      <c r="K13" s="143"/>
      <c r="L13" s="79"/>
      <c r="M13" s="77"/>
      <c r="N13" s="77"/>
      <c r="O13" s="77"/>
      <c r="P13" s="77"/>
      <c r="Q13" s="77"/>
      <c r="R13" s="77"/>
      <c r="S13" s="77"/>
      <c r="T13" s="77"/>
      <c r="U13" s="77"/>
      <c r="V13" s="77"/>
    </row>
    <row r="14" ht="26.25">
      <c r="A14" s="79" t="s">
        <v>2395</v>
      </c>
      <c r="B14" s="81" t="s">
        <v>838</v>
      </c>
      <c r="C14" s="138">
        <v>4930525.0</v>
      </c>
      <c r="D14" s="139">
        <v>1614748.0</v>
      </c>
      <c r="E14" s="140"/>
      <c r="F14" s="144">
        <f t="shared" ref="F14:F25" si="4">sum(C14:E14)</f>
        <v>6545273</v>
      </c>
      <c r="G14" s="142"/>
      <c r="H14" s="142"/>
      <c r="I14" s="142"/>
      <c r="J14" s="137"/>
      <c r="K14" s="143">
        <v>5691283.0</v>
      </c>
      <c r="L14" s="79" t="s">
        <v>2703</v>
      </c>
      <c r="M14" s="77"/>
      <c r="N14" s="77"/>
      <c r="O14" s="77"/>
      <c r="P14" s="77"/>
      <c r="Q14" s="77"/>
      <c r="R14" s="77"/>
      <c r="S14" s="77"/>
      <c r="T14" s="77"/>
      <c r="U14" s="77"/>
      <c r="V14" s="77"/>
    </row>
    <row r="15" ht="26.25">
      <c r="A15" s="79" t="s">
        <v>2395</v>
      </c>
      <c r="B15" s="81" t="s">
        <v>839</v>
      </c>
      <c r="C15" s="145">
        <v>4260488.0</v>
      </c>
      <c r="D15" s="139">
        <v>1883513.0</v>
      </c>
      <c r="E15" s="140"/>
      <c r="F15" s="146">
        <f t="shared" si="4"/>
        <v>6144001</v>
      </c>
      <c r="G15" s="142"/>
      <c r="H15" s="142"/>
      <c r="I15" s="142"/>
      <c r="J15" s="137"/>
      <c r="K15" s="143">
        <v>5393002.0</v>
      </c>
      <c r="L15" s="79" t="s">
        <v>2703</v>
      </c>
      <c r="M15" s="77"/>
      <c r="N15" s="77"/>
      <c r="O15" s="77"/>
      <c r="P15" s="77"/>
      <c r="Q15" s="77"/>
      <c r="R15" s="77"/>
      <c r="S15" s="77"/>
      <c r="T15" s="77"/>
      <c r="U15" s="77"/>
      <c r="V15" s="77"/>
    </row>
    <row r="16" ht="26.25">
      <c r="A16" s="79" t="s">
        <v>2395</v>
      </c>
      <c r="B16" s="81" t="s">
        <v>840</v>
      </c>
      <c r="C16" s="145">
        <v>8463307.0</v>
      </c>
      <c r="D16" s="139">
        <v>3018923.0</v>
      </c>
      <c r="E16" s="140"/>
      <c r="F16" s="146">
        <f t="shared" si="4"/>
        <v>11482230</v>
      </c>
      <c r="G16" s="142"/>
      <c r="H16" s="142"/>
      <c r="I16" s="142"/>
      <c r="J16" s="137"/>
      <c r="K16" s="143">
        <v>7744125.0</v>
      </c>
      <c r="L16" s="79" t="s">
        <v>2703</v>
      </c>
      <c r="M16" s="77"/>
      <c r="N16" s="77"/>
      <c r="O16" s="77"/>
      <c r="P16" s="77"/>
      <c r="Q16" s="77"/>
      <c r="R16" s="77"/>
      <c r="S16" s="77"/>
      <c r="T16" s="77"/>
      <c r="U16" s="77"/>
      <c r="V16" s="77"/>
    </row>
    <row r="17" ht="26.25">
      <c r="A17" s="79" t="s">
        <v>2395</v>
      </c>
      <c r="B17" s="81" t="s">
        <v>841</v>
      </c>
      <c r="C17" s="145">
        <v>2480429.24</v>
      </c>
      <c r="D17" s="139">
        <v>2416843.58</v>
      </c>
      <c r="E17" s="140"/>
      <c r="F17" s="146">
        <f t="shared" si="4"/>
        <v>4897272.82</v>
      </c>
      <c r="G17" s="142"/>
      <c r="H17" s="142"/>
      <c r="I17" s="142"/>
      <c r="J17" s="137"/>
      <c r="K17" s="143">
        <v>6221833.58</v>
      </c>
      <c r="L17" s="79" t="s">
        <v>2703</v>
      </c>
      <c r="M17" s="77"/>
      <c r="N17" s="77"/>
      <c r="O17" s="77"/>
      <c r="P17" s="77"/>
      <c r="Q17" s="77"/>
      <c r="R17" s="77"/>
      <c r="S17" s="77"/>
      <c r="T17" s="77"/>
      <c r="U17" s="77"/>
      <c r="V17" s="77"/>
    </row>
    <row r="18" ht="26.25">
      <c r="A18" s="79" t="s">
        <v>2395</v>
      </c>
      <c r="B18" s="81" t="s">
        <v>842</v>
      </c>
      <c r="C18" s="145">
        <v>4897015.51</v>
      </c>
      <c r="D18" s="139">
        <v>1369897.35</v>
      </c>
      <c r="E18" s="140"/>
      <c r="F18" s="146">
        <f t="shared" si="4"/>
        <v>6266912.86</v>
      </c>
      <c r="G18" s="142"/>
      <c r="H18" s="142"/>
      <c r="I18" s="142"/>
      <c r="J18" s="137"/>
      <c r="K18" s="143">
        <v>3237501.59</v>
      </c>
      <c r="L18" s="79" t="s">
        <v>2703</v>
      </c>
      <c r="M18" s="77"/>
      <c r="N18" s="77"/>
      <c r="O18" s="77"/>
      <c r="P18" s="77"/>
      <c r="Q18" s="77"/>
      <c r="R18" s="77"/>
      <c r="S18" s="77"/>
      <c r="T18" s="77"/>
      <c r="U18" s="77"/>
      <c r="V18" s="77"/>
    </row>
    <row r="19" ht="26.25">
      <c r="A19" s="79" t="s">
        <v>2395</v>
      </c>
      <c r="B19" s="79" t="s">
        <v>2704</v>
      </c>
      <c r="C19" s="145">
        <v>2513355.53</v>
      </c>
      <c r="D19" s="139">
        <v>1621017.6</v>
      </c>
      <c r="E19" s="140"/>
      <c r="F19" s="146">
        <f t="shared" si="4"/>
        <v>4134373.13</v>
      </c>
      <c r="G19" s="142"/>
      <c r="H19" s="142"/>
      <c r="I19" s="142"/>
      <c r="J19" s="137"/>
      <c r="K19" s="143">
        <v>4170316.41</v>
      </c>
      <c r="L19" s="79" t="s">
        <v>2703</v>
      </c>
      <c r="M19" s="77"/>
      <c r="N19" s="77"/>
      <c r="O19" s="77"/>
      <c r="P19" s="77"/>
      <c r="Q19" s="77"/>
      <c r="R19" s="77"/>
      <c r="S19" s="77"/>
      <c r="T19" s="77"/>
      <c r="U19" s="77"/>
      <c r="V19" s="77"/>
    </row>
    <row r="20">
      <c r="A20" s="79" t="s">
        <v>2397</v>
      </c>
      <c r="B20" s="81" t="s">
        <v>838</v>
      </c>
      <c r="C20" s="138">
        <v>9883000.0</v>
      </c>
      <c r="D20" s="147">
        <f>12000+363000</f>
        <v>375000</v>
      </c>
      <c r="E20" s="147">
        <v>2484000.0</v>
      </c>
      <c r="F20" s="144">
        <f t="shared" si="4"/>
        <v>12742000</v>
      </c>
      <c r="G20" s="142"/>
      <c r="H20" s="142"/>
      <c r="I20" s="142"/>
      <c r="J20" s="137"/>
      <c r="K20" s="79">
        <v>1.1413E7</v>
      </c>
      <c r="L20" s="77"/>
      <c r="M20" s="77"/>
      <c r="N20" s="77"/>
      <c r="O20" s="77"/>
      <c r="P20" s="77"/>
      <c r="Q20" s="77"/>
      <c r="R20" s="77"/>
      <c r="S20" s="77"/>
      <c r="T20" s="77"/>
      <c r="U20" s="77"/>
      <c r="V20" s="77"/>
    </row>
    <row r="21">
      <c r="A21" s="79" t="s">
        <v>2397</v>
      </c>
      <c r="B21" s="81" t="s">
        <v>839</v>
      </c>
      <c r="C21" s="138">
        <f>450000+8932000</f>
        <v>9382000</v>
      </c>
      <c r="D21" s="147">
        <f>25000+488000</f>
        <v>513000</v>
      </c>
      <c r="E21" s="147">
        <f>23000+3423000</f>
        <v>3446000</v>
      </c>
      <c r="F21" s="144">
        <f t="shared" si="4"/>
        <v>13341000</v>
      </c>
      <c r="G21" s="142"/>
      <c r="H21" s="142"/>
      <c r="I21" s="142"/>
      <c r="J21" s="137"/>
      <c r="K21" s="79">
        <f>412000+10895000</f>
        <v>11307000</v>
      </c>
      <c r="L21" s="77"/>
      <c r="M21" s="77"/>
      <c r="N21" s="77"/>
      <c r="O21" s="77"/>
      <c r="P21" s="77"/>
      <c r="Q21" s="77"/>
      <c r="R21" s="77"/>
      <c r="S21" s="77"/>
      <c r="T21" s="77"/>
      <c r="U21" s="77"/>
      <c r="V21" s="77"/>
    </row>
    <row r="22">
      <c r="A22" s="79" t="s">
        <v>2397</v>
      </c>
      <c r="B22" s="81" t="s">
        <v>840</v>
      </c>
      <c r="C22" s="138">
        <f>500000+10061000</f>
        <v>10561000</v>
      </c>
      <c r="D22" s="147">
        <f>9000+509000</f>
        <v>518000</v>
      </c>
      <c r="E22" s="147">
        <f>433000+3392000</f>
        <v>3825000</v>
      </c>
      <c r="F22" s="144">
        <f t="shared" si="4"/>
        <v>14904000</v>
      </c>
      <c r="G22" s="142"/>
      <c r="H22" s="142"/>
      <c r="I22" s="142"/>
      <c r="J22" s="137"/>
      <c r="K22" s="79">
        <f>474000+12247000</f>
        <v>12721000</v>
      </c>
      <c r="L22" s="77"/>
      <c r="M22" s="77"/>
      <c r="N22" s="77"/>
      <c r="O22" s="77"/>
      <c r="P22" s="77"/>
      <c r="Q22" s="77"/>
      <c r="R22" s="77"/>
      <c r="S22" s="77"/>
      <c r="T22" s="77"/>
      <c r="U22" s="77"/>
      <c r="V22" s="77"/>
    </row>
    <row r="23">
      <c r="A23" s="79" t="s">
        <v>2397</v>
      </c>
      <c r="B23" s="81" t="s">
        <v>841</v>
      </c>
      <c r="C23" s="138">
        <f>550000+4989000</f>
        <v>5539000</v>
      </c>
      <c r="D23" s="147">
        <f>85000+535000</f>
        <v>620000</v>
      </c>
      <c r="E23" s="147">
        <v>2931000.0</v>
      </c>
      <c r="F23" s="144">
        <f t="shared" si="4"/>
        <v>9090000</v>
      </c>
      <c r="G23" s="142"/>
      <c r="H23" s="142"/>
      <c r="I23" s="142"/>
      <c r="J23" s="137"/>
      <c r="K23" s="79">
        <v>6707000.0</v>
      </c>
      <c r="L23" s="77"/>
      <c r="M23" s="77"/>
      <c r="N23" s="77"/>
      <c r="O23" s="77"/>
      <c r="P23" s="77"/>
      <c r="Q23" s="77"/>
      <c r="R23" s="77"/>
      <c r="S23" s="77"/>
      <c r="T23" s="77"/>
      <c r="U23" s="77"/>
      <c r="V23" s="77"/>
    </row>
    <row r="24">
      <c r="A24" s="79" t="s">
        <v>2397</v>
      </c>
      <c r="B24" s="81" t="s">
        <v>842</v>
      </c>
      <c r="C24" s="138">
        <v>1.3101E7</v>
      </c>
      <c r="D24" s="147">
        <f>18000+481000</f>
        <v>499000</v>
      </c>
      <c r="E24" s="147">
        <v>3346000.0</v>
      </c>
      <c r="F24" s="144">
        <f t="shared" si="4"/>
        <v>16946000</v>
      </c>
      <c r="G24" s="142"/>
      <c r="H24" s="142"/>
      <c r="I24" s="142"/>
      <c r="J24" s="137"/>
      <c r="K24" s="79">
        <v>1.5205E7</v>
      </c>
      <c r="L24" s="77"/>
      <c r="M24" s="77"/>
      <c r="N24" s="77"/>
      <c r="O24" s="77"/>
      <c r="P24" s="77"/>
      <c r="Q24" s="77"/>
      <c r="R24" s="77"/>
      <c r="S24" s="77"/>
      <c r="T24" s="77"/>
      <c r="U24" s="77"/>
      <c r="V24" s="77"/>
    </row>
    <row r="25" ht="26.25">
      <c r="A25" s="79" t="s">
        <v>2397</v>
      </c>
      <c r="B25" s="79" t="s">
        <v>2704</v>
      </c>
      <c r="C25" s="138">
        <v>3712000.0</v>
      </c>
      <c r="D25" s="147">
        <f>35000+385000</f>
        <v>420000</v>
      </c>
      <c r="E25" s="147">
        <v>1832000.0</v>
      </c>
      <c r="F25" s="144">
        <f t="shared" si="4"/>
        <v>5964000</v>
      </c>
      <c r="G25" s="142"/>
      <c r="H25" s="142"/>
      <c r="I25" s="142"/>
      <c r="J25" s="137"/>
      <c r="K25" s="79">
        <f>600000+4934000</f>
        <v>5534000</v>
      </c>
      <c r="L25" s="77"/>
      <c r="M25" s="77"/>
      <c r="N25" s="77"/>
      <c r="O25" s="77"/>
      <c r="P25" s="77"/>
      <c r="Q25" s="77"/>
      <c r="R25" s="77"/>
      <c r="S25" s="77"/>
      <c r="T25" s="77"/>
      <c r="U25" s="77"/>
      <c r="V25" s="77"/>
    </row>
    <row r="26" ht="26.25">
      <c r="A26" s="81" t="s">
        <v>2398</v>
      </c>
      <c r="B26" s="81" t="s">
        <v>838</v>
      </c>
      <c r="C26" s="131" t="s">
        <v>2705</v>
      </c>
      <c r="D26" s="147">
        <v>418113.0</v>
      </c>
      <c r="E26" s="140"/>
      <c r="F26" s="144">
        <v>1.133834E7</v>
      </c>
      <c r="G26" s="142"/>
      <c r="H26" s="142"/>
      <c r="I26" s="142"/>
      <c r="J26" s="137"/>
      <c r="K26" s="79">
        <v>8510909.0</v>
      </c>
      <c r="L26" s="79" t="s">
        <v>2706</v>
      </c>
      <c r="M26" s="77"/>
      <c r="N26" s="77"/>
      <c r="O26" s="77"/>
      <c r="P26" s="77"/>
      <c r="Q26" s="77"/>
      <c r="R26" s="77"/>
      <c r="S26" s="77"/>
      <c r="T26" s="77"/>
      <c r="U26" s="77"/>
      <c r="V26" s="77"/>
    </row>
    <row r="27" ht="26.25">
      <c r="A27" s="81" t="s">
        <v>2398</v>
      </c>
      <c r="B27" s="81" t="s">
        <v>839</v>
      </c>
      <c r="C27" s="131" t="s">
        <v>2707</v>
      </c>
      <c r="D27" s="147">
        <v>487187.0</v>
      </c>
      <c r="E27" s="147"/>
      <c r="F27" s="144">
        <v>1.3245384E7</v>
      </c>
      <c r="G27" s="136"/>
      <c r="H27" s="136"/>
      <c r="I27" s="136"/>
      <c r="J27" s="148"/>
      <c r="K27" s="79">
        <v>1.2214004E7</v>
      </c>
      <c r="L27" s="79" t="s">
        <v>2706</v>
      </c>
      <c r="M27" s="77"/>
      <c r="N27" s="77"/>
      <c r="O27" s="77"/>
      <c r="P27" s="77"/>
      <c r="Q27" s="77"/>
      <c r="R27" s="77"/>
      <c r="S27" s="77"/>
      <c r="T27" s="77"/>
      <c r="U27" s="77"/>
      <c r="V27" s="77"/>
    </row>
    <row r="28" ht="26.25">
      <c r="A28" s="81" t="s">
        <v>2398</v>
      </c>
      <c r="B28" s="81" t="s">
        <v>840</v>
      </c>
      <c r="C28" s="138" t="s">
        <v>2708</v>
      </c>
      <c r="D28" s="147">
        <v>384603.0</v>
      </c>
      <c r="E28" s="147"/>
      <c r="F28" s="144">
        <v>9375980.0</v>
      </c>
      <c r="G28" s="136"/>
      <c r="H28" s="136"/>
      <c r="I28" s="136"/>
      <c r="J28" s="148"/>
      <c r="K28" s="79">
        <v>8322144.0</v>
      </c>
      <c r="L28" s="79" t="s">
        <v>2706</v>
      </c>
      <c r="M28" s="77"/>
      <c r="N28" s="77"/>
      <c r="O28" s="77"/>
      <c r="P28" s="77"/>
      <c r="Q28" s="77"/>
      <c r="R28" s="77"/>
      <c r="S28" s="77"/>
      <c r="T28" s="77"/>
      <c r="U28" s="77"/>
      <c r="V28" s="77"/>
    </row>
    <row r="29" ht="26.25">
      <c r="A29" s="81" t="s">
        <v>2398</v>
      </c>
      <c r="B29" s="81" t="s">
        <v>841</v>
      </c>
      <c r="C29" s="138" t="s">
        <v>2709</v>
      </c>
      <c r="D29" s="147">
        <v>453865.0</v>
      </c>
      <c r="E29" s="147"/>
      <c r="F29" s="144">
        <v>9675505.0</v>
      </c>
      <c r="G29" s="136"/>
      <c r="H29" s="136"/>
      <c r="I29" s="136"/>
      <c r="J29" s="148"/>
      <c r="K29" s="79"/>
      <c r="L29" s="79" t="s">
        <v>2706</v>
      </c>
      <c r="M29" s="77"/>
      <c r="N29" s="77"/>
      <c r="O29" s="77"/>
      <c r="P29" s="77"/>
      <c r="Q29" s="77"/>
      <c r="R29" s="77"/>
      <c r="S29" s="77"/>
      <c r="T29" s="77"/>
      <c r="U29" s="77"/>
      <c r="V29" s="77"/>
    </row>
    <row r="30" ht="26.25">
      <c r="A30" s="81" t="s">
        <v>2398</v>
      </c>
      <c r="B30" s="81" t="s">
        <v>842</v>
      </c>
      <c r="C30" s="138" t="s">
        <v>2710</v>
      </c>
      <c r="D30" s="147">
        <v>489836.0</v>
      </c>
      <c r="E30" s="147"/>
      <c r="F30" s="144">
        <v>1.5234448E7</v>
      </c>
      <c r="G30" s="136"/>
      <c r="H30" s="136"/>
      <c r="I30" s="136"/>
      <c r="J30" s="148"/>
      <c r="K30" s="79"/>
      <c r="L30" s="79" t="s">
        <v>2706</v>
      </c>
      <c r="M30" s="77"/>
      <c r="N30" s="77"/>
      <c r="O30" s="77"/>
      <c r="P30" s="77"/>
      <c r="Q30" s="77"/>
      <c r="R30" s="77"/>
      <c r="S30" s="77"/>
      <c r="T30" s="77"/>
      <c r="U30" s="77"/>
      <c r="V30" s="77"/>
    </row>
    <row r="31" ht="26.25">
      <c r="A31" s="81" t="s">
        <v>2400</v>
      </c>
      <c r="B31" s="79" t="s">
        <v>838</v>
      </c>
      <c r="C31" s="138">
        <v>4083463.6</v>
      </c>
      <c r="D31" s="147">
        <v>445387.33</v>
      </c>
      <c r="E31" s="147">
        <v>2183440.78</v>
      </c>
      <c r="F31" s="149">
        <f t="shared" ref="F31:F35" si="5">sum(C31:E31)</f>
        <v>6712291.71</v>
      </c>
      <c r="G31" s="136">
        <v>0.0</v>
      </c>
      <c r="H31" s="136">
        <v>0.0</v>
      </c>
      <c r="I31" s="136">
        <v>0.0</v>
      </c>
      <c r="J31" s="148">
        <v>0.0</v>
      </c>
      <c r="K31" s="79">
        <v>4428637.82</v>
      </c>
      <c r="L31" s="81"/>
      <c r="M31" s="77"/>
      <c r="N31" s="77"/>
      <c r="O31" s="77"/>
      <c r="P31" s="77"/>
      <c r="Q31" s="77"/>
      <c r="R31" s="77"/>
      <c r="S31" s="77"/>
      <c r="T31" s="77"/>
      <c r="U31" s="77"/>
      <c r="V31" s="77"/>
    </row>
    <row r="32" ht="26.25">
      <c r="A32" s="81" t="s">
        <v>2400</v>
      </c>
      <c r="B32" s="79" t="s">
        <v>839</v>
      </c>
      <c r="C32" s="138">
        <v>7277804.97</v>
      </c>
      <c r="D32" s="147">
        <v>488450.73</v>
      </c>
      <c r="E32" s="147">
        <v>2268074.57</v>
      </c>
      <c r="F32" s="149">
        <f t="shared" si="5"/>
        <v>10034330.27</v>
      </c>
      <c r="G32" s="136">
        <v>0.0</v>
      </c>
      <c r="H32" s="136">
        <v>0.0</v>
      </c>
      <c r="I32" s="136">
        <v>0.0</v>
      </c>
      <c r="J32" s="148">
        <v>0.0</v>
      </c>
      <c r="K32" s="79">
        <v>6123723.39</v>
      </c>
      <c r="L32" s="81"/>
      <c r="M32" s="77"/>
      <c r="N32" s="77"/>
      <c r="O32" s="77"/>
      <c r="P32" s="77"/>
      <c r="Q32" s="77"/>
      <c r="R32" s="77"/>
      <c r="S32" s="77"/>
      <c r="T32" s="77"/>
      <c r="U32" s="77"/>
      <c r="V32" s="77"/>
    </row>
    <row r="33" ht="26.25">
      <c r="A33" s="81" t="s">
        <v>2400</v>
      </c>
      <c r="B33" s="79" t="s">
        <v>840</v>
      </c>
      <c r="C33" s="138">
        <v>4714563.07</v>
      </c>
      <c r="D33" s="147">
        <v>609778.04</v>
      </c>
      <c r="E33" s="147">
        <v>3615842.72</v>
      </c>
      <c r="F33" s="149">
        <f t="shared" si="5"/>
        <v>8940183.83</v>
      </c>
      <c r="G33" s="136">
        <v>0.0</v>
      </c>
      <c r="H33" s="136">
        <v>0.0</v>
      </c>
      <c r="I33" s="136">
        <v>0.0</v>
      </c>
      <c r="J33" s="148">
        <v>0.0</v>
      </c>
      <c r="K33" s="79">
        <v>8388293.24</v>
      </c>
      <c r="L33" s="81"/>
      <c r="M33" s="77"/>
      <c r="N33" s="77"/>
      <c r="O33" s="77"/>
      <c r="P33" s="77"/>
      <c r="Q33" s="77"/>
      <c r="R33" s="77"/>
      <c r="S33" s="77"/>
      <c r="T33" s="77"/>
      <c r="U33" s="77"/>
      <c r="V33" s="77"/>
    </row>
    <row r="34" ht="26.25">
      <c r="A34" s="81" t="s">
        <v>2400</v>
      </c>
      <c r="B34" s="79" t="s">
        <v>841</v>
      </c>
      <c r="C34" s="138">
        <v>5566780.36</v>
      </c>
      <c r="D34" s="147">
        <v>828764.43</v>
      </c>
      <c r="E34" s="147">
        <v>2498562.48</v>
      </c>
      <c r="F34" s="149">
        <f t="shared" si="5"/>
        <v>8894107.27</v>
      </c>
      <c r="G34" s="136">
        <v>0.0</v>
      </c>
      <c r="H34" s="136">
        <v>0.0</v>
      </c>
      <c r="I34" s="136">
        <v>0.0</v>
      </c>
      <c r="J34" s="148">
        <v>0.0</v>
      </c>
      <c r="K34" s="79">
        <v>8364938.17</v>
      </c>
      <c r="L34" s="81"/>
      <c r="M34" s="77"/>
      <c r="N34" s="77"/>
      <c r="O34" s="77"/>
      <c r="P34" s="77"/>
      <c r="Q34" s="77"/>
      <c r="R34" s="77"/>
      <c r="S34" s="77"/>
      <c r="T34" s="77"/>
      <c r="U34" s="77"/>
      <c r="V34" s="77"/>
    </row>
    <row r="35" ht="26.25">
      <c r="A35" s="81" t="s">
        <v>2400</v>
      </c>
      <c r="B35" s="79" t="s">
        <v>842</v>
      </c>
      <c r="C35" s="138">
        <v>6860041.12</v>
      </c>
      <c r="D35" s="147">
        <v>617152.52</v>
      </c>
      <c r="E35" s="147">
        <v>4485891.48</v>
      </c>
      <c r="F35" s="149">
        <f t="shared" si="5"/>
        <v>11963085.12</v>
      </c>
      <c r="G35" s="136">
        <v>0.0</v>
      </c>
      <c r="H35" s="136">
        <v>0.0</v>
      </c>
      <c r="I35" s="136">
        <v>0.0</v>
      </c>
      <c r="J35" s="148">
        <v>0.0</v>
      </c>
      <c r="K35" s="79">
        <v>9328002.56</v>
      </c>
      <c r="L35" s="81"/>
      <c r="M35" s="77"/>
      <c r="N35" s="77"/>
      <c r="O35" s="77"/>
      <c r="P35" s="77"/>
      <c r="Q35" s="77"/>
      <c r="R35" s="77"/>
      <c r="S35" s="77"/>
      <c r="T35" s="77"/>
      <c r="U35" s="77"/>
      <c r="V35" s="77"/>
    </row>
    <row r="36">
      <c r="A36" s="81" t="s">
        <v>2402</v>
      </c>
      <c r="B36" s="81" t="s">
        <v>838</v>
      </c>
      <c r="C36" s="138">
        <v>5600.0</v>
      </c>
      <c r="D36" s="147">
        <v>5400.0</v>
      </c>
      <c r="E36" s="147">
        <v>10500.0</v>
      </c>
      <c r="F36" s="149">
        <f t="shared" ref="F36:F38" si="6">SUM(C36, D36,E36)</f>
        <v>21500</v>
      </c>
      <c r="G36" s="142"/>
      <c r="H36" s="142"/>
      <c r="I36" s="142"/>
      <c r="J36" s="137"/>
      <c r="K36" s="81"/>
      <c r="L36" s="81"/>
      <c r="M36" s="77"/>
      <c r="N36" s="77"/>
      <c r="O36" s="77"/>
      <c r="P36" s="77"/>
      <c r="Q36" s="77"/>
      <c r="R36" s="77"/>
      <c r="S36" s="77"/>
      <c r="T36" s="77"/>
      <c r="U36" s="77"/>
      <c r="V36" s="77"/>
    </row>
    <row r="37">
      <c r="A37" s="81" t="s">
        <v>2402</v>
      </c>
      <c r="B37" s="81" t="s">
        <v>839</v>
      </c>
      <c r="C37" s="138">
        <v>47440.29</v>
      </c>
      <c r="D37" s="147">
        <v>7567.2</v>
      </c>
      <c r="E37" s="139">
        <v>46691.74</v>
      </c>
      <c r="F37" s="149">
        <f t="shared" si="6"/>
        <v>101699.23</v>
      </c>
      <c r="G37" s="142"/>
      <c r="H37" s="142"/>
      <c r="I37" s="142"/>
      <c r="J37" s="137"/>
      <c r="K37" s="81"/>
      <c r="L37" s="81"/>
      <c r="M37" s="77"/>
      <c r="N37" s="77"/>
      <c r="O37" s="77"/>
      <c r="P37" s="77"/>
      <c r="Q37" s="77"/>
      <c r="R37" s="77"/>
      <c r="S37" s="77"/>
      <c r="T37" s="77"/>
      <c r="U37" s="77"/>
      <c r="V37" s="77"/>
    </row>
    <row r="38">
      <c r="A38" s="81" t="s">
        <v>2402</v>
      </c>
      <c r="B38" s="81" t="s">
        <v>840</v>
      </c>
      <c r="C38" s="138">
        <v>13000.0</v>
      </c>
      <c r="D38" s="147">
        <v>14991.0</v>
      </c>
      <c r="E38" s="147">
        <v>28697.0</v>
      </c>
      <c r="F38" s="149">
        <f t="shared" si="6"/>
        <v>56688</v>
      </c>
      <c r="G38" s="142"/>
      <c r="H38" s="142"/>
      <c r="I38" s="142"/>
      <c r="J38" s="137"/>
      <c r="K38" s="81"/>
      <c r="L38" s="81"/>
      <c r="M38" s="77"/>
      <c r="N38" s="77"/>
      <c r="O38" s="77"/>
      <c r="P38" s="77"/>
      <c r="Q38" s="77"/>
      <c r="R38" s="77"/>
      <c r="S38" s="77"/>
      <c r="T38" s="77"/>
      <c r="U38" s="77"/>
      <c r="V38" s="77"/>
    </row>
    <row r="39" ht="26.25">
      <c r="A39" s="81" t="s">
        <v>2402</v>
      </c>
      <c r="B39" s="81" t="s">
        <v>841</v>
      </c>
      <c r="C39" s="138">
        <v>11070.0</v>
      </c>
      <c r="D39" s="147" t="s">
        <v>2711</v>
      </c>
      <c r="E39" s="147" t="s">
        <v>2712</v>
      </c>
      <c r="F39" s="149">
        <v>19380.73</v>
      </c>
      <c r="G39" s="142"/>
      <c r="H39" s="142"/>
      <c r="I39" s="142"/>
      <c r="J39" s="137"/>
      <c r="K39" s="81"/>
      <c r="L39" s="79" t="s">
        <v>2713</v>
      </c>
      <c r="M39" s="77"/>
      <c r="N39" s="77"/>
      <c r="O39" s="77"/>
      <c r="P39" s="77"/>
      <c r="Q39" s="77"/>
      <c r="R39" s="77"/>
      <c r="S39" s="77"/>
      <c r="T39" s="77"/>
      <c r="U39" s="77"/>
      <c r="V39" s="77"/>
    </row>
    <row r="40">
      <c r="A40" s="81" t="s">
        <v>2402</v>
      </c>
      <c r="B40" s="81" t="s">
        <v>842</v>
      </c>
      <c r="C40" s="138">
        <v>0.0</v>
      </c>
      <c r="D40" s="147">
        <v>2552.2</v>
      </c>
      <c r="E40" s="147">
        <v>0.0</v>
      </c>
      <c r="F40" s="149">
        <f>SUM(C40, D40,E40)</f>
        <v>2552.2</v>
      </c>
      <c r="G40" s="142"/>
      <c r="H40" s="142"/>
      <c r="I40" s="142"/>
      <c r="J40" s="137"/>
      <c r="K40" s="81"/>
      <c r="L40" s="81"/>
      <c r="M40" s="77"/>
      <c r="N40" s="77"/>
      <c r="O40" s="77"/>
      <c r="P40" s="77"/>
      <c r="Q40" s="77"/>
      <c r="R40" s="77"/>
      <c r="S40" s="77"/>
      <c r="T40" s="77"/>
      <c r="U40" s="77"/>
      <c r="V40" s="77"/>
    </row>
    <row r="41">
      <c r="A41" s="81" t="s">
        <v>2403</v>
      </c>
      <c r="B41" s="81" t="s">
        <v>838</v>
      </c>
      <c r="C41" s="150">
        <v>222000.0</v>
      </c>
      <c r="D41" s="140"/>
      <c r="E41" s="140"/>
      <c r="F41" s="149">
        <v>1947000.0</v>
      </c>
      <c r="G41" s="142"/>
      <c r="H41" s="142"/>
      <c r="I41" s="142"/>
      <c r="J41" s="137"/>
      <c r="K41" s="81">
        <v>227000.0</v>
      </c>
      <c r="L41" s="81" t="s">
        <v>2714</v>
      </c>
      <c r="M41" s="77"/>
      <c r="N41" s="77"/>
      <c r="O41" s="77"/>
      <c r="P41" s="77"/>
      <c r="Q41" s="77"/>
      <c r="R41" s="77"/>
      <c r="S41" s="77"/>
      <c r="T41" s="77"/>
      <c r="U41" s="77"/>
      <c r="V41" s="77"/>
    </row>
    <row r="42">
      <c r="A42" s="81" t="s">
        <v>2403</v>
      </c>
      <c r="B42" s="81" t="s">
        <v>839</v>
      </c>
      <c r="C42" s="150">
        <v>1899000.0</v>
      </c>
      <c r="D42" s="140"/>
      <c r="E42" s="140"/>
      <c r="F42" s="149">
        <v>305000.0</v>
      </c>
      <c r="G42" s="142"/>
      <c r="H42" s="142"/>
      <c r="I42" s="142"/>
      <c r="J42" s="137"/>
      <c r="K42" s="81">
        <v>995000.0</v>
      </c>
      <c r="L42" s="81" t="s">
        <v>2714</v>
      </c>
      <c r="M42" s="77"/>
      <c r="N42" s="77"/>
      <c r="O42" s="77"/>
      <c r="P42" s="77"/>
      <c r="Q42" s="77"/>
      <c r="R42" s="77"/>
      <c r="S42" s="77"/>
      <c r="T42" s="77"/>
      <c r="U42" s="77"/>
      <c r="V42" s="77"/>
    </row>
    <row r="43">
      <c r="A43" s="81" t="s">
        <v>2403</v>
      </c>
      <c r="B43" s="81" t="s">
        <v>840</v>
      </c>
      <c r="C43" s="150">
        <v>285000.0</v>
      </c>
      <c r="D43" s="140"/>
      <c r="E43" s="140"/>
      <c r="F43" s="149">
        <v>276000.0</v>
      </c>
      <c r="G43" s="142"/>
      <c r="H43" s="142"/>
      <c r="I43" s="142"/>
      <c r="J43" s="137"/>
      <c r="K43" s="81">
        <v>1401000.0</v>
      </c>
      <c r="L43" s="81" t="s">
        <v>2714</v>
      </c>
      <c r="M43" s="77"/>
      <c r="N43" s="77"/>
      <c r="O43" s="77"/>
      <c r="P43" s="77"/>
      <c r="Q43" s="77"/>
      <c r="R43" s="77"/>
      <c r="S43" s="77"/>
      <c r="T43" s="77"/>
      <c r="U43" s="77"/>
      <c r="V43" s="77"/>
    </row>
    <row r="44">
      <c r="A44" s="81" t="s">
        <v>2403</v>
      </c>
      <c r="B44" s="81" t="s">
        <v>841</v>
      </c>
      <c r="C44" s="150">
        <v>164000.0</v>
      </c>
      <c r="D44" s="140"/>
      <c r="E44" s="140"/>
      <c r="F44" s="149">
        <v>612000.0</v>
      </c>
      <c r="G44" s="142"/>
      <c r="H44" s="142"/>
      <c r="I44" s="142"/>
      <c r="J44" s="137"/>
      <c r="K44" s="81">
        <v>6550000.0</v>
      </c>
      <c r="L44" s="81" t="s">
        <v>2714</v>
      </c>
      <c r="M44" s="77"/>
      <c r="N44" s="77"/>
      <c r="O44" s="77"/>
      <c r="P44" s="77"/>
      <c r="Q44" s="77"/>
      <c r="R44" s="77"/>
      <c r="S44" s="77"/>
      <c r="T44" s="77"/>
      <c r="U44" s="77"/>
      <c r="V44" s="77"/>
    </row>
    <row r="45">
      <c r="A45" s="81" t="s">
        <v>2403</v>
      </c>
      <c r="B45" s="81" t="s">
        <v>842</v>
      </c>
      <c r="C45" s="150">
        <v>603000.0</v>
      </c>
      <c r="D45" s="140"/>
      <c r="E45" s="140"/>
      <c r="F45" s="144">
        <f t="shared" ref="F45:F50" si="7">sum(C46:E46)</f>
        <v>9550</v>
      </c>
      <c r="G45" s="142"/>
      <c r="H45" s="142"/>
      <c r="I45" s="142"/>
      <c r="J45" s="137"/>
      <c r="K45" s="81">
        <v>2739000.0</v>
      </c>
      <c r="L45" s="81" t="s">
        <v>2714</v>
      </c>
      <c r="M45" s="77"/>
      <c r="N45" s="77"/>
      <c r="O45" s="77"/>
      <c r="P45" s="77"/>
      <c r="Q45" s="77"/>
      <c r="R45" s="77"/>
      <c r="S45" s="77"/>
      <c r="T45" s="77"/>
      <c r="U45" s="77"/>
      <c r="V45" s="77"/>
    </row>
    <row r="46">
      <c r="A46" s="81" t="s">
        <v>2406</v>
      </c>
      <c r="B46" s="81" t="s">
        <v>838</v>
      </c>
      <c r="C46" s="151"/>
      <c r="D46" s="140"/>
      <c r="E46" s="152">
        <v>9550.0</v>
      </c>
      <c r="F46" s="144">
        <f t="shared" si="7"/>
        <v>0</v>
      </c>
      <c r="G46" s="142"/>
      <c r="H46" s="142"/>
      <c r="I46" s="142"/>
      <c r="J46" s="137"/>
      <c r="K46" s="77"/>
      <c r="L46" s="77"/>
      <c r="M46" s="77"/>
      <c r="N46" s="77"/>
      <c r="O46" s="77"/>
      <c r="P46" s="77"/>
      <c r="Q46" s="77"/>
      <c r="R46" s="77"/>
      <c r="S46" s="77"/>
      <c r="T46" s="77"/>
      <c r="U46" s="77"/>
      <c r="V46" s="77"/>
    </row>
    <row r="47">
      <c r="A47" s="81" t="s">
        <v>2406</v>
      </c>
      <c r="B47" s="81" t="s">
        <v>839</v>
      </c>
      <c r="C47" s="151"/>
      <c r="D47" s="140"/>
      <c r="E47" s="140"/>
      <c r="F47" s="144">
        <f t="shared" si="7"/>
        <v>107899.75</v>
      </c>
      <c r="G47" s="142"/>
      <c r="H47" s="142"/>
      <c r="I47" s="142"/>
      <c r="J47" s="137"/>
      <c r="K47" s="77"/>
      <c r="L47" s="77"/>
      <c r="M47" s="77"/>
      <c r="N47" s="77"/>
      <c r="O47" s="77"/>
      <c r="P47" s="77"/>
      <c r="Q47" s="77"/>
      <c r="R47" s="77"/>
      <c r="S47" s="77"/>
      <c r="T47" s="77"/>
      <c r="U47" s="77"/>
      <c r="V47" s="77"/>
    </row>
    <row r="48">
      <c r="A48" s="81" t="s">
        <v>2406</v>
      </c>
      <c r="B48" s="81" t="s">
        <v>840</v>
      </c>
      <c r="C48" s="150">
        <v>35700.0</v>
      </c>
      <c r="D48" s="140"/>
      <c r="E48" s="152">
        <v>72199.75</v>
      </c>
      <c r="F48" s="144">
        <f t="shared" si="7"/>
        <v>244081</v>
      </c>
      <c r="G48" s="142"/>
      <c r="H48" s="142"/>
      <c r="I48" s="142"/>
      <c r="J48" s="137"/>
      <c r="K48" s="81">
        <v>44458.0</v>
      </c>
      <c r="L48" s="77"/>
      <c r="M48" s="77"/>
      <c r="N48" s="77"/>
      <c r="O48" s="77"/>
      <c r="P48" s="77"/>
      <c r="Q48" s="77"/>
      <c r="R48" s="77"/>
      <c r="S48" s="77"/>
      <c r="T48" s="77"/>
      <c r="U48" s="77"/>
      <c r="V48" s="77"/>
    </row>
    <row r="49">
      <c r="A49" s="81" t="s">
        <v>2406</v>
      </c>
      <c r="B49" s="81" t="s">
        <v>841</v>
      </c>
      <c r="C49" s="150">
        <v>244081.0</v>
      </c>
      <c r="D49" s="140"/>
      <c r="E49" s="140"/>
      <c r="F49" s="144">
        <f t="shared" si="7"/>
        <v>15000</v>
      </c>
      <c r="G49" s="142"/>
      <c r="H49" s="142"/>
      <c r="I49" s="142"/>
      <c r="J49" s="137"/>
      <c r="K49" s="77"/>
      <c r="L49" s="77"/>
      <c r="M49" s="77"/>
      <c r="N49" s="77"/>
      <c r="O49" s="77"/>
      <c r="P49" s="77"/>
      <c r="Q49" s="77"/>
      <c r="R49" s="77"/>
      <c r="S49" s="77"/>
      <c r="T49" s="77"/>
      <c r="U49" s="77"/>
      <c r="V49" s="77"/>
    </row>
    <row r="50">
      <c r="A50" s="81" t="s">
        <v>2406</v>
      </c>
      <c r="B50" s="81" t="s">
        <v>842</v>
      </c>
      <c r="C50" s="150">
        <v>15000.0</v>
      </c>
      <c r="D50" s="140"/>
      <c r="E50" s="140"/>
      <c r="F50" s="144">
        <f t="shared" si="7"/>
        <v>537000</v>
      </c>
      <c r="G50" s="142"/>
      <c r="H50" s="142"/>
      <c r="I50" s="142"/>
      <c r="J50" s="137"/>
      <c r="K50" s="77"/>
      <c r="L50" s="77"/>
      <c r="M50" s="77"/>
      <c r="N50" s="77"/>
      <c r="O50" s="77"/>
      <c r="P50" s="77"/>
      <c r="Q50" s="77"/>
      <c r="R50" s="77"/>
      <c r="S50" s="77"/>
      <c r="T50" s="77"/>
      <c r="U50" s="77"/>
      <c r="V50" s="77"/>
    </row>
    <row r="51" ht="26.25">
      <c r="A51" s="81" t="s">
        <v>2406</v>
      </c>
      <c r="B51" s="81" t="s">
        <v>2715</v>
      </c>
      <c r="C51" s="150">
        <v>217000.0</v>
      </c>
      <c r="D51" s="140"/>
      <c r="E51" s="152">
        <v>320000.0</v>
      </c>
      <c r="F51" s="144">
        <v>732943.0</v>
      </c>
      <c r="G51" s="142"/>
      <c r="H51" s="142"/>
      <c r="I51" s="142"/>
      <c r="J51" s="137"/>
      <c r="K51" s="81">
        <v>278197.67</v>
      </c>
      <c r="L51" s="77"/>
      <c r="M51" s="77"/>
      <c r="N51" s="77"/>
      <c r="O51" s="77"/>
      <c r="P51" s="77"/>
      <c r="Q51" s="77"/>
      <c r="R51" s="77"/>
      <c r="S51" s="77"/>
      <c r="T51" s="77"/>
      <c r="U51" s="77"/>
      <c r="V51" s="77"/>
    </row>
    <row r="52">
      <c r="A52" s="81" t="s">
        <v>2407</v>
      </c>
      <c r="B52" s="81" t="s">
        <v>838</v>
      </c>
      <c r="C52" s="150">
        <v>547251.0</v>
      </c>
      <c r="D52" s="152">
        <v>23692.0</v>
      </c>
      <c r="E52" s="152">
        <v>162000.0</v>
      </c>
      <c r="F52" s="144">
        <v>178073.0</v>
      </c>
      <c r="G52" s="142"/>
      <c r="H52" s="142"/>
      <c r="I52" s="142"/>
      <c r="J52" s="137"/>
      <c r="K52" s="81">
        <v>634787.0</v>
      </c>
      <c r="L52" s="77"/>
      <c r="M52" s="77"/>
      <c r="N52" s="77"/>
      <c r="O52" s="77"/>
      <c r="P52" s="77"/>
      <c r="Q52" s="77"/>
      <c r="R52" s="77"/>
      <c r="S52" s="77"/>
      <c r="T52" s="77"/>
      <c r="U52" s="77"/>
      <c r="V52" s="77"/>
    </row>
    <row r="53">
      <c r="A53" s="81" t="s">
        <v>2407</v>
      </c>
      <c r="B53" s="81" t="s">
        <v>839</v>
      </c>
      <c r="C53" s="150">
        <v>126000.0</v>
      </c>
      <c r="D53" s="152">
        <v>13073.0</v>
      </c>
      <c r="E53" s="152">
        <v>39000.0</v>
      </c>
      <c r="F53" s="144">
        <v>285323.0</v>
      </c>
      <c r="G53" s="142"/>
      <c r="H53" s="142"/>
      <c r="I53" s="142"/>
      <c r="J53" s="137"/>
      <c r="K53" s="81">
        <v>173546.0</v>
      </c>
      <c r="L53" s="77"/>
      <c r="M53" s="77"/>
      <c r="N53" s="77"/>
      <c r="O53" s="77"/>
      <c r="P53" s="77"/>
      <c r="Q53" s="77"/>
      <c r="R53" s="77"/>
      <c r="S53" s="77"/>
      <c r="T53" s="77"/>
      <c r="U53" s="77"/>
      <c r="V53" s="77"/>
    </row>
    <row r="54">
      <c r="A54" s="81" t="s">
        <v>2407</v>
      </c>
      <c r="B54" s="81" t="s">
        <v>840</v>
      </c>
      <c r="C54" s="150">
        <v>23000.0</v>
      </c>
      <c r="D54" s="152">
        <v>2767.0</v>
      </c>
      <c r="E54" s="152">
        <v>259556.0</v>
      </c>
      <c r="F54" s="144">
        <v>37579.0</v>
      </c>
      <c r="G54" s="142"/>
      <c r="H54" s="142"/>
      <c r="I54" s="142"/>
      <c r="J54" s="137"/>
      <c r="K54" s="81">
        <v>153203.0</v>
      </c>
      <c r="L54" s="77"/>
      <c r="M54" s="77"/>
      <c r="N54" s="77"/>
      <c r="O54" s="77"/>
      <c r="P54" s="77"/>
      <c r="Q54" s="77"/>
      <c r="R54" s="77"/>
      <c r="S54" s="77"/>
      <c r="T54" s="77"/>
      <c r="U54" s="77"/>
      <c r="V54" s="77"/>
    </row>
    <row r="55">
      <c r="A55" s="81" t="s">
        <v>2407</v>
      </c>
      <c r="B55" s="81" t="s">
        <v>841</v>
      </c>
      <c r="C55" s="150">
        <v>22000.0</v>
      </c>
      <c r="D55" s="152">
        <v>15579.0</v>
      </c>
      <c r="E55" s="140"/>
      <c r="F55" s="144">
        <v>695261.0</v>
      </c>
      <c r="G55" s="142"/>
      <c r="H55" s="142"/>
      <c r="I55" s="142"/>
      <c r="J55" s="137"/>
      <c r="K55" s="81">
        <v>169751.15</v>
      </c>
      <c r="L55" s="77"/>
      <c r="M55" s="77"/>
      <c r="N55" s="77"/>
      <c r="O55" s="77"/>
      <c r="P55" s="77"/>
      <c r="Q55" s="77"/>
      <c r="R55" s="77"/>
      <c r="S55" s="77"/>
      <c r="T55" s="77"/>
      <c r="U55" s="77"/>
      <c r="V55" s="77"/>
    </row>
    <row r="56">
      <c r="A56" s="81" t="s">
        <v>2407</v>
      </c>
      <c r="B56" s="81" t="s">
        <v>842</v>
      </c>
      <c r="C56" s="150">
        <v>561881.0</v>
      </c>
      <c r="D56" s="152">
        <v>18380.0</v>
      </c>
      <c r="E56" s="152">
        <v>115000.0</v>
      </c>
      <c r="F56" s="144">
        <v>807003.0</v>
      </c>
      <c r="G56" s="142"/>
      <c r="H56" s="142"/>
      <c r="I56" s="142"/>
      <c r="J56" s="137"/>
      <c r="K56" s="81">
        <v>508130.0</v>
      </c>
      <c r="L56" s="77"/>
      <c r="M56" s="77"/>
      <c r="N56" s="77"/>
      <c r="O56" s="77"/>
      <c r="P56" s="77"/>
      <c r="Q56" s="77"/>
      <c r="R56" s="77"/>
      <c r="S56" s="77"/>
      <c r="T56" s="77"/>
      <c r="U56" s="77"/>
      <c r="V56" s="77"/>
    </row>
    <row r="57">
      <c r="A57" s="81" t="s">
        <v>2407</v>
      </c>
      <c r="B57" s="81" t="s">
        <v>2716</v>
      </c>
      <c r="C57" s="150">
        <v>595000.0</v>
      </c>
      <c r="D57" s="152">
        <v>20503.0</v>
      </c>
      <c r="E57" s="152">
        <v>191500.0</v>
      </c>
      <c r="F57" s="144"/>
      <c r="G57" s="142"/>
      <c r="H57" s="142"/>
      <c r="I57" s="142"/>
      <c r="J57" s="137"/>
      <c r="K57" s="81">
        <v>369113.0</v>
      </c>
      <c r="L57" s="77"/>
      <c r="M57" s="77"/>
      <c r="N57" s="77"/>
      <c r="O57" s="77"/>
      <c r="P57" s="77"/>
      <c r="Q57" s="77"/>
      <c r="R57" s="77"/>
      <c r="S57" s="77"/>
      <c r="T57" s="77"/>
      <c r="U57" s="77"/>
      <c r="V57" s="77"/>
    </row>
    <row r="58">
      <c r="A58" s="79"/>
      <c r="B58" s="77"/>
      <c r="C58" s="151"/>
      <c r="D58" s="140"/>
      <c r="E58" s="140"/>
      <c r="F58" s="144"/>
      <c r="G58" s="142"/>
      <c r="H58" s="142"/>
      <c r="I58" s="142"/>
      <c r="J58" s="137"/>
      <c r="K58" s="77"/>
      <c r="L58" s="77"/>
      <c r="M58" s="77"/>
      <c r="N58" s="77"/>
      <c r="O58" s="77"/>
      <c r="P58" s="77"/>
      <c r="Q58" s="77"/>
      <c r="R58" s="77"/>
      <c r="S58" s="77"/>
      <c r="T58" s="77"/>
      <c r="U58" s="77"/>
      <c r="V58" s="77"/>
    </row>
    <row r="59">
      <c r="A59" s="77"/>
      <c r="B59" s="77"/>
      <c r="C59" s="151"/>
      <c r="D59" s="140"/>
      <c r="E59" s="140"/>
      <c r="F59" s="144"/>
      <c r="G59" s="142"/>
      <c r="H59" s="142"/>
      <c r="I59" s="142"/>
      <c r="J59" s="137"/>
      <c r="K59" s="77"/>
      <c r="L59" s="77"/>
      <c r="M59" s="77"/>
      <c r="N59" s="77"/>
      <c r="O59" s="77"/>
      <c r="P59" s="77"/>
      <c r="Q59" s="77"/>
      <c r="R59" s="77"/>
      <c r="S59" s="77"/>
      <c r="T59" s="77"/>
      <c r="U59" s="77"/>
      <c r="V59" s="77"/>
    </row>
    <row r="60">
      <c r="A60" s="77"/>
      <c r="B60" s="77"/>
      <c r="C60" s="151"/>
      <c r="D60" s="140"/>
      <c r="E60" s="140"/>
      <c r="F60" s="144"/>
      <c r="G60" s="142"/>
      <c r="H60" s="142"/>
      <c r="I60" s="142"/>
      <c r="J60" s="137"/>
      <c r="K60" s="77"/>
      <c r="L60" s="77"/>
      <c r="M60" s="77"/>
      <c r="N60" s="77"/>
      <c r="O60" s="77"/>
      <c r="P60" s="77"/>
      <c r="Q60" s="77"/>
      <c r="R60" s="77"/>
      <c r="S60" s="77"/>
      <c r="T60" s="77"/>
      <c r="U60" s="77"/>
      <c r="V60" s="77"/>
    </row>
    <row r="61">
      <c r="A61" s="77"/>
      <c r="B61" s="77"/>
      <c r="C61" s="151"/>
      <c r="D61" s="140"/>
      <c r="E61" s="140"/>
      <c r="F61" s="144"/>
      <c r="G61" s="142"/>
      <c r="H61" s="142"/>
      <c r="I61" s="142"/>
      <c r="J61" s="137"/>
      <c r="K61" s="77"/>
      <c r="L61" s="77"/>
      <c r="M61" s="77"/>
      <c r="N61" s="77"/>
      <c r="O61" s="77"/>
      <c r="P61" s="77"/>
      <c r="Q61" s="77"/>
      <c r="R61" s="77"/>
      <c r="S61" s="77"/>
      <c r="T61" s="77"/>
      <c r="U61" s="77"/>
      <c r="V61" s="77"/>
    </row>
    <row r="62">
      <c r="A62" s="77"/>
      <c r="B62" s="77"/>
      <c r="C62" s="151"/>
      <c r="D62" s="140"/>
      <c r="E62" s="140"/>
      <c r="F62" s="144"/>
      <c r="G62" s="142"/>
      <c r="H62" s="142"/>
      <c r="I62" s="142"/>
      <c r="J62" s="137"/>
      <c r="K62" s="77"/>
      <c r="L62" s="77"/>
      <c r="M62" s="77"/>
      <c r="N62" s="77"/>
      <c r="O62" s="77"/>
      <c r="P62" s="77"/>
      <c r="Q62" s="77"/>
      <c r="R62" s="77"/>
      <c r="S62" s="77"/>
      <c r="T62" s="77"/>
      <c r="U62" s="77"/>
      <c r="V62" s="77"/>
    </row>
    <row r="63">
      <c r="A63" s="77"/>
      <c r="B63" s="77"/>
      <c r="C63" s="151"/>
      <c r="D63" s="140"/>
      <c r="E63" s="140"/>
      <c r="F63" s="144"/>
      <c r="G63" s="142"/>
      <c r="H63" s="142"/>
      <c r="I63" s="142"/>
      <c r="J63" s="137"/>
      <c r="K63" s="77"/>
      <c r="L63" s="77"/>
      <c r="M63" s="77"/>
      <c r="N63" s="77"/>
      <c r="O63" s="77"/>
      <c r="P63" s="77"/>
      <c r="Q63" s="77"/>
      <c r="R63" s="77"/>
      <c r="S63" s="77"/>
      <c r="T63" s="77"/>
      <c r="U63" s="77"/>
      <c r="V63" s="77"/>
    </row>
    <row r="64">
      <c r="A64" s="77"/>
      <c r="B64" s="77"/>
      <c r="C64" s="151"/>
      <c r="D64" s="140"/>
      <c r="E64" s="140"/>
      <c r="F64" s="144"/>
      <c r="G64" s="142"/>
      <c r="H64" s="142"/>
      <c r="I64" s="142"/>
      <c r="J64" s="137"/>
      <c r="K64" s="77"/>
      <c r="L64" s="77"/>
      <c r="M64" s="77"/>
      <c r="N64" s="77"/>
      <c r="O64" s="77"/>
      <c r="P64" s="77"/>
      <c r="Q64" s="77"/>
      <c r="R64" s="77"/>
      <c r="S64" s="77"/>
      <c r="T64" s="77"/>
      <c r="U64" s="77"/>
      <c r="V64" s="77"/>
    </row>
    <row r="65">
      <c r="A65" s="77"/>
      <c r="B65" s="77"/>
      <c r="C65" s="151"/>
      <c r="D65" s="140"/>
      <c r="E65" s="140"/>
      <c r="F65" s="144"/>
      <c r="G65" s="142"/>
      <c r="H65" s="142"/>
      <c r="I65" s="142"/>
      <c r="J65" s="137"/>
      <c r="K65" s="77"/>
      <c r="L65" s="77"/>
      <c r="M65" s="77"/>
      <c r="N65" s="77"/>
      <c r="O65" s="77"/>
      <c r="P65" s="77"/>
      <c r="Q65" s="77"/>
      <c r="R65" s="77"/>
      <c r="S65" s="77"/>
      <c r="T65" s="77"/>
      <c r="U65" s="77"/>
      <c r="V65" s="77"/>
    </row>
    <row r="66">
      <c r="A66" s="77"/>
      <c r="B66" s="77"/>
      <c r="C66" s="151"/>
      <c r="D66" s="140"/>
      <c r="E66" s="140"/>
      <c r="F66" s="144"/>
      <c r="G66" s="142"/>
      <c r="H66" s="142"/>
      <c r="I66" s="142"/>
      <c r="J66" s="137"/>
      <c r="K66" s="77"/>
      <c r="L66" s="77"/>
      <c r="M66" s="77"/>
      <c r="N66" s="77"/>
      <c r="O66" s="77"/>
      <c r="P66" s="77"/>
      <c r="Q66" s="77"/>
      <c r="R66" s="77"/>
      <c r="S66" s="77"/>
      <c r="T66" s="77"/>
      <c r="U66" s="77"/>
      <c r="V66" s="77"/>
    </row>
    <row r="67">
      <c r="A67" s="77"/>
      <c r="B67" s="77"/>
      <c r="C67" s="151"/>
      <c r="D67" s="140"/>
      <c r="E67" s="140"/>
      <c r="F67" s="144"/>
      <c r="G67" s="142"/>
      <c r="H67" s="142"/>
      <c r="I67" s="142"/>
      <c r="J67" s="137"/>
      <c r="K67" s="77"/>
      <c r="L67" s="77"/>
      <c r="M67" s="77"/>
      <c r="N67" s="77"/>
      <c r="O67" s="77"/>
      <c r="P67" s="77"/>
      <c r="Q67" s="77"/>
      <c r="R67" s="77"/>
      <c r="S67" s="77"/>
      <c r="T67" s="77"/>
      <c r="U67" s="77"/>
      <c r="V67" s="77"/>
    </row>
    <row r="68">
      <c r="A68" s="77"/>
      <c r="B68" s="77"/>
      <c r="C68" s="151"/>
      <c r="D68" s="140"/>
      <c r="E68" s="140"/>
      <c r="F68" s="144"/>
      <c r="G68" s="142"/>
      <c r="H68" s="142"/>
      <c r="I68" s="142"/>
      <c r="J68" s="137"/>
      <c r="K68" s="77"/>
      <c r="L68" s="77"/>
      <c r="M68" s="77"/>
      <c r="N68" s="77"/>
      <c r="O68" s="77"/>
      <c r="P68" s="77"/>
      <c r="Q68" s="77"/>
      <c r="R68" s="77"/>
      <c r="S68" s="77"/>
      <c r="T68" s="77"/>
      <c r="U68" s="77"/>
      <c r="V68" s="77"/>
    </row>
    <row r="69">
      <c r="A69" s="77"/>
      <c r="B69" s="77"/>
      <c r="C69" s="151"/>
      <c r="D69" s="140"/>
      <c r="E69" s="140"/>
      <c r="F69" s="144"/>
      <c r="G69" s="142"/>
      <c r="H69" s="142"/>
      <c r="I69" s="142"/>
      <c r="J69" s="137"/>
      <c r="K69" s="77"/>
      <c r="L69" s="77"/>
      <c r="M69" s="77"/>
      <c r="N69" s="77"/>
      <c r="O69" s="77"/>
      <c r="P69" s="77"/>
      <c r="Q69" s="77"/>
      <c r="R69" s="77"/>
      <c r="S69" s="77"/>
      <c r="T69" s="77"/>
      <c r="U69" s="77"/>
      <c r="V69" s="77"/>
    </row>
    <row r="70">
      <c r="A70" s="77"/>
      <c r="B70" s="77"/>
      <c r="C70" s="151"/>
      <c r="D70" s="140"/>
      <c r="E70" s="140"/>
      <c r="F70" s="144"/>
      <c r="G70" s="142"/>
      <c r="H70" s="142"/>
      <c r="I70" s="142"/>
      <c r="J70" s="137"/>
      <c r="K70" s="77"/>
      <c r="L70" s="77"/>
      <c r="M70" s="77"/>
      <c r="N70" s="77"/>
      <c r="O70" s="77"/>
      <c r="P70" s="77"/>
      <c r="Q70" s="77"/>
      <c r="R70" s="77"/>
      <c r="S70" s="77"/>
      <c r="T70" s="77"/>
      <c r="U70" s="77"/>
      <c r="V70" s="77"/>
    </row>
    <row r="71">
      <c r="A71" s="77"/>
      <c r="B71" s="77"/>
      <c r="C71" s="151"/>
      <c r="D71" s="140"/>
      <c r="E71" s="140"/>
      <c r="F71" s="144"/>
      <c r="G71" s="142"/>
      <c r="H71" s="142"/>
      <c r="I71" s="142"/>
      <c r="J71" s="137"/>
      <c r="K71" s="77"/>
      <c r="L71" s="77"/>
      <c r="M71" s="77"/>
      <c r="N71" s="77"/>
      <c r="O71" s="77"/>
      <c r="P71" s="77"/>
      <c r="Q71" s="77"/>
      <c r="R71" s="77"/>
      <c r="S71" s="77"/>
      <c r="T71" s="77"/>
      <c r="U71" s="77"/>
      <c r="V71" s="77"/>
    </row>
    <row r="72">
      <c r="A72" s="77"/>
      <c r="B72" s="77"/>
      <c r="C72" s="151"/>
      <c r="D72" s="140"/>
      <c r="E72" s="140"/>
      <c r="F72" s="144"/>
      <c r="G72" s="142"/>
      <c r="H72" s="142"/>
      <c r="I72" s="142"/>
      <c r="J72" s="137"/>
      <c r="K72" s="77"/>
      <c r="L72" s="77"/>
      <c r="M72" s="77"/>
      <c r="N72" s="77"/>
      <c r="O72" s="77"/>
      <c r="P72" s="77"/>
      <c r="Q72" s="77"/>
      <c r="R72" s="77"/>
      <c r="S72" s="77"/>
      <c r="T72" s="77"/>
      <c r="U72" s="77"/>
      <c r="V72" s="77"/>
    </row>
    <row r="73">
      <c r="A73" s="77"/>
      <c r="B73" s="77"/>
      <c r="C73" s="151"/>
      <c r="D73" s="140"/>
      <c r="E73" s="140"/>
      <c r="F73" s="144"/>
      <c r="G73" s="142"/>
      <c r="H73" s="142"/>
      <c r="I73" s="142"/>
      <c r="J73" s="137"/>
      <c r="K73" s="77"/>
      <c r="L73" s="77"/>
      <c r="M73" s="77"/>
      <c r="N73" s="77"/>
      <c r="O73" s="77"/>
      <c r="P73" s="77"/>
      <c r="Q73" s="77"/>
      <c r="R73" s="77"/>
      <c r="S73" s="77"/>
      <c r="T73" s="77"/>
      <c r="U73" s="77"/>
      <c r="V73" s="77"/>
    </row>
    <row r="74">
      <c r="A74" s="77"/>
      <c r="B74" s="77"/>
      <c r="C74" s="151"/>
      <c r="D74" s="140"/>
      <c r="E74" s="140"/>
      <c r="F74" s="144"/>
      <c r="G74" s="142"/>
      <c r="H74" s="142"/>
      <c r="I74" s="142"/>
      <c r="J74" s="137"/>
      <c r="K74" s="77"/>
      <c r="L74" s="77"/>
      <c r="M74" s="77"/>
      <c r="N74" s="77"/>
      <c r="O74" s="77"/>
      <c r="P74" s="77"/>
      <c r="Q74" s="77"/>
      <c r="R74" s="77"/>
      <c r="S74" s="77"/>
      <c r="T74" s="77"/>
      <c r="U74" s="77"/>
      <c r="V74" s="77"/>
    </row>
    <row r="75">
      <c r="A75" s="77"/>
      <c r="B75" s="77"/>
      <c r="C75" s="151"/>
      <c r="D75" s="140"/>
      <c r="E75" s="140"/>
      <c r="F75" s="144"/>
      <c r="G75" s="142"/>
      <c r="H75" s="142"/>
      <c r="I75" s="142"/>
      <c r="J75" s="137"/>
      <c r="K75" s="77"/>
      <c r="L75" s="77"/>
      <c r="M75" s="77"/>
      <c r="N75" s="77"/>
      <c r="O75" s="77"/>
      <c r="P75" s="77"/>
      <c r="Q75" s="77"/>
      <c r="R75" s="77"/>
      <c r="S75" s="77"/>
      <c r="T75" s="77"/>
      <c r="U75" s="77"/>
      <c r="V75" s="77"/>
    </row>
    <row r="76">
      <c r="A76" s="77"/>
      <c r="B76" s="77"/>
      <c r="C76" s="151"/>
      <c r="D76" s="140"/>
      <c r="E76" s="140"/>
      <c r="F76" s="144"/>
      <c r="G76" s="142"/>
      <c r="H76" s="142"/>
      <c r="I76" s="142"/>
      <c r="J76" s="137"/>
      <c r="K76" s="77"/>
      <c r="L76" s="77"/>
      <c r="M76" s="77"/>
      <c r="N76" s="77"/>
      <c r="O76" s="77"/>
      <c r="P76" s="77"/>
      <c r="Q76" s="77"/>
      <c r="R76" s="77"/>
      <c r="S76" s="77"/>
      <c r="T76" s="77"/>
      <c r="U76" s="77"/>
      <c r="V76" s="77"/>
    </row>
    <row r="77">
      <c r="A77" s="77"/>
      <c r="B77" s="77"/>
      <c r="C77" s="151"/>
      <c r="D77" s="140"/>
      <c r="E77" s="140"/>
      <c r="F77" s="144"/>
      <c r="G77" s="142"/>
      <c r="H77" s="142"/>
      <c r="I77" s="142"/>
      <c r="J77" s="137"/>
      <c r="K77" s="77"/>
      <c r="L77" s="77"/>
      <c r="M77" s="77"/>
      <c r="N77" s="77"/>
      <c r="O77" s="77"/>
      <c r="P77" s="77"/>
      <c r="Q77" s="77"/>
      <c r="R77" s="77"/>
      <c r="S77" s="77"/>
      <c r="T77" s="77"/>
      <c r="U77" s="77"/>
      <c r="V77" s="77"/>
    </row>
    <row r="78">
      <c r="A78" s="77"/>
      <c r="B78" s="77"/>
      <c r="C78" s="151"/>
      <c r="D78" s="140"/>
      <c r="E78" s="140"/>
      <c r="F78" s="144"/>
      <c r="G78" s="142"/>
      <c r="H78" s="142"/>
      <c r="I78" s="142"/>
      <c r="J78" s="137"/>
      <c r="K78" s="77"/>
      <c r="L78" s="77"/>
      <c r="M78" s="77"/>
      <c r="N78" s="77"/>
      <c r="O78" s="77"/>
      <c r="P78" s="77"/>
      <c r="Q78" s="77"/>
      <c r="R78" s="77"/>
      <c r="S78" s="77"/>
      <c r="T78" s="77"/>
      <c r="U78" s="77"/>
      <c r="V78" s="77"/>
    </row>
    <row r="79">
      <c r="A79" s="77"/>
      <c r="B79" s="77"/>
      <c r="C79" s="151"/>
      <c r="D79" s="140"/>
      <c r="E79" s="140"/>
      <c r="F79" s="144"/>
      <c r="G79" s="142"/>
      <c r="H79" s="142"/>
      <c r="I79" s="142"/>
      <c r="J79" s="137"/>
      <c r="K79" s="77"/>
      <c r="L79" s="77"/>
      <c r="M79" s="77"/>
      <c r="N79" s="77"/>
      <c r="O79" s="77"/>
      <c r="P79" s="77"/>
      <c r="Q79" s="77"/>
      <c r="R79" s="77"/>
      <c r="S79" s="77"/>
      <c r="T79" s="77"/>
      <c r="U79" s="77"/>
      <c r="V79" s="77"/>
    </row>
    <row r="80">
      <c r="A80" s="77"/>
      <c r="B80" s="77"/>
      <c r="C80" s="151"/>
      <c r="D80" s="140"/>
      <c r="E80" s="140"/>
      <c r="F80" s="144"/>
      <c r="G80" s="142"/>
      <c r="H80" s="142"/>
      <c r="I80" s="142"/>
      <c r="J80" s="137"/>
      <c r="K80" s="77"/>
      <c r="L80" s="77"/>
      <c r="M80" s="77"/>
      <c r="N80" s="77"/>
      <c r="O80" s="77"/>
      <c r="P80" s="77"/>
      <c r="Q80" s="77"/>
      <c r="R80" s="77"/>
      <c r="S80" s="77"/>
      <c r="T80" s="77"/>
      <c r="U80" s="77"/>
      <c r="V80" s="77"/>
    </row>
    <row r="81">
      <c r="A81" s="77"/>
      <c r="B81" s="77"/>
      <c r="C81" s="151"/>
      <c r="D81" s="140"/>
      <c r="E81" s="140"/>
      <c r="F81" s="144"/>
      <c r="G81" s="142"/>
      <c r="H81" s="142"/>
      <c r="I81" s="142"/>
      <c r="J81" s="137"/>
      <c r="K81" s="77"/>
      <c r="L81" s="77"/>
      <c r="M81" s="77"/>
      <c r="N81" s="77"/>
      <c r="O81" s="77"/>
      <c r="P81" s="77"/>
      <c r="Q81" s="77"/>
      <c r="R81" s="77"/>
      <c r="S81" s="77"/>
      <c r="T81" s="77"/>
      <c r="U81" s="77"/>
      <c r="V81" s="77"/>
    </row>
    <row r="82">
      <c r="A82" s="77"/>
      <c r="B82" s="77"/>
      <c r="C82" s="151"/>
      <c r="D82" s="140"/>
      <c r="E82" s="140"/>
      <c r="F82" s="144"/>
      <c r="G82" s="142"/>
      <c r="H82" s="142"/>
      <c r="I82" s="142"/>
      <c r="J82" s="137"/>
      <c r="K82" s="77"/>
      <c r="L82" s="77"/>
      <c r="M82" s="77"/>
      <c r="N82" s="77"/>
      <c r="O82" s="77"/>
      <c r="P82" s="77"/>
      <c r="Q82" s="77"/>
      <c r="R82" s="77"/>
      <c r="S82" s="77"/>
      <c r="T82" s="77"/>
      <c r="U82" s="77"/>
      <c r="V82" s="77"/>
    </row>
    <row r="83">
      <c r="A83" s="77"/>
      <c r="B83" s="77"/>
      <c r="C83" s="151"/>
      <c r="D83" s="140"/>
      <c r="E83" s="140"/>
      <c r="F83" s="144"/>
      <c r="G83" s="142"/>
      <c r="H83" s="142"/>
      <c r="I83" s="142"/>
      <c r="J83" s="137"/>
      <c r="K83" s="77"/>
      <c r="L83" s="77"/>
      <c r="M83" s="77"/>
      <c r="N83" s="77"/>
      <c r="O83" s="77"/>
      <c r="P83" s="77"/>
      <c r="Q83" s="77"/>
      <c r="R83" s="77"/>
      <c r="S83" s="77"/>
      <c r="T83" s="77"/>
      <c r="U83" s="77"/>
      <c r="V83" s="77"/>
    </row>
    <row r="84">
      <c r="A84" s="77"/>
      <c r="B84" s="77"/>
      <c r="C84" s="151"/>
      <c r="D84" s="140"/>
      <c r="E84" s="140"/>
      <c r="F84" s="144"/>
      <c r="G84" s="142"/>
      <c r="H84" s="142"/>
      <c r="I84" s="142"/>
      <c r="J84" s="137"/>
      <c r="K84" s="77"/>
      <c r="L84" s="77"/>
      <c r="M84" s="77"/>
      <c r="N84" s="77"/>
      <c r="O84" s="77"/>
      <c r="P84" s="77"/>
      <c r="Q84" s="77"/>
      <c r="R84" s="77"/>
      <c r="S84" s="77"/>
      <c r="T84" s="77"/>
      <c r="U84" s="77"/>
      <c r="V84" s="77"/>
    </row>
    <row r="85">
      <c r="A85" s="77"/>
      <c r="B85" s="77"/>
      <c r="C85" s="151"/>
      <c r="D85" s="140"/>
      <c r="E85" s="140"/>
      <c r="F85" s="144"/>
      <c r="G85" s="142"/>
      <c r="H85" s="142"/>
      <c r="I85" s="142"/>
      <c r="J85" s="137"/>
      <c r="K85" s="77"/>
      <c r="L85" s="77"/>
      <c r="M85" s="77"/>
      <c r="N85" s="77"/>
      <c r="O85" s="77"/>
      <c r="P85" s="77"/>
      <c r="Q85" s="77"/>
      <c r="R85" s="77"/>
      <c r="S85" s="77"/>
      <c r="T85" s="77"/>
      <c r="U85" s="77"/>
      <c r="V85" s="77"/>
    </row>
    <row r="86">
      <c r="A86" s="77"/>
      <c r="B86" s="77"/>
      <c r="C86" s="151"/>
      <c r="D86" s="140"/>
      <c r="E86" s="140"/>
      <c r="F86" s="144"/>
      <c r="G86" s="142"/>
      <c r="H86" s="142"/>
      <c r="I86" s="142"/>
      <c r="J86" s="137"/>
      <c r="K86" s="77"/>
      <c r="L86" s="77"/>
      <c r="M86" s="77"/>
      <c r="N86" s="77"/>
      <c r="O86" s="77"/>
      <c r="P86" s="77"/>
      <c r="Q86" s="77"/>
      <c r="R86" s="77"/>
      <c r="S86" s="77"/>
      <c r="T86" s="77"/>
      <c r="U86" s="77"/>
      <c r="V86" s="77"/>
    </row>
    <row r="87">
      <c r="A87" s="77"/>
      <c r="B87" s="77"/>
      <c r="C87" s="151"/>
      <c r="D87" s="140"/>
      <c r="E87" s="140"/>
      <c r="F87" s="144"/>
      <c r="G87" s="142"/>
      <c r="H87" s="142"/>
      <c r="I87" s="142"/>
      <c r="J87" s="137"/>
      <c r="K87" s="77"/>
      <c r="L87" s="77"/>
      <c r="M87" s="77"/>
      <c r="N87" s="77"/>
      <c r="O87" s="77"/>
      <c r="P87" s="77"/>
      <c r="Q87" s="77"/>
      <c r="R87" s="77"/>
      <c r="S87" s="77"/>
      <c r="T87" s="77"/>
      <c r="U87" s="77"/>
      <c r="V87" s="77"/>
    </row>
    <row r="88">
      <c r="A88" s="77"/>
      <c r="B88" s="77"/>
      <c r="C88" s="151"/>
      <c r="D88" s="140"/>
      <c r="E88" s="140"/>
      <c r="F88" s="144"/>
      <c r="G88" s="142"/>
      <c r="H88" s="142"/>
      <c r="I88" s="142"/>
      <c r="J88" s="137"/>
      <c r="K88" s="77"/>
      <c r="L88" s="77"/>
      <c r="M88" s="77"/>
      <c r="N88" s="77"/>
      <c r="O88" s="77"/>
      <c r="P88" s="77"/>
      <c r="Q88" s="77"/>
      <c r="R88" s="77"/>
      <c r="S88" s="77"/>
      <c r="T88" s="77"/>
      <c r="U88" s="77"/>
      <c r="V88" s="77"/>
    </row>
    <row r="89">
      <c r="A89" s="77"/>
      <c r="B89" s="77"/>
      <c r="C89" s="151"/>
      <c r="D89" s="140"/>
      <c r="E89" s="140"/>
      <c r="F89" s="144"/>
      <c r="G89" s="142"/>
      <c r="H89" s="142"/>
      <c r="I89" s="142"/>
      <c r="J89" s="137"/>
      <c r="K89" s="77"/>
      <c r="L89" s="77"/>
      <c r="M89" s="77"/>
      <c r="N89" s="77"/>
      <c r="O89" s="77"/>
      <c r="P89" s="77"/>
      <c r="Q89" s="77"/>
      <c r="R89" s="77"/>
      <c r="S89" s="77"/>
      <c r="T89" s="77"/>
      <c r="U89" s="77"/>
      <c r="V89" s="77"/>
    </row>
    <row r="90">
      <c r="A90" s="77"/>
      <c r="B90" s="77"/>
      <c r="C90" s="151"/>
      <c r="D90" s="140"/>
      <c r="E90" s="140"/>
      <c r="F90" s="144"/>
      <c r="G90" s="142"/>
      <c r="H90" s="142"/>
      <c r="I90" s="142"/>
      <c r="J90" s="137"/>
      <c r="K90" s="77"/>
      <c r="L90" s="77"/>
      <c r="M90" s="77"/>
      <c r="N90" s="77"/>
      <c r="O90" s="77"/>
      <c r="P90" s="77"/>
      <c r="Q90" s="77"/>
      <c r="R90" s="77"/>
      <c r="S90" s="77"/>
      <c r="T90" s="77"/>
      <c r="U90" s="77"/>
      <c r="V90" s="77"/>
    </row>
    <row r="91">
      <c r="A91" s="77"/>
      <c r="B91" s="77"/>
      <c r="C91" s="151"/>
      <c r="D91" s="140"/>
      <c r="E91" s="140"/>
      <c r="F91" s="144"/>
      <c r="G91" s="142"/>
      <c r="H91" s="142"/>
      <c r="I91" s="142"/>
      <c r="J91" s="137"/>
      <c r="K91" s="77"/>
      <c r="L91" s="77"/>
      <c r="M91" s="77"/>
      <c r="N91" s="77"/>
      <c r="O91" s="77"/>
      <c r="P91" s="77"/>
      <c r="Q91" s="77"/>
      <c r="R91" s="77"/>
      <c r="S91" s="77"/>
      <c r="T91" s="77"/>
      <c r="U91" s="77"/>
      <c r="V91" s="77"/>
    </row>
    <row r="92">
      <c r="A92" s="77"/>
      <c r="B92" s="77"/>
      <c r="C92" s="151"/>
      <c r="D92" s="140"/>
      <c r="E92" s="140"/>
      <c r="F92" s="144"/>
      <c r="G92" s="142"/>
      <c r="H92" s="142"/>
      <c r="I92" s="142"/>
      <c r="J92" s="137"/>
      <c r="K92" s="77"/>
      <c r="L92" s="77"/>
      <c r="M92" s="77"/>
      <c r="N92" s="77"/>
      <c r="O92" s="77"/>
      <c r="P92" s="77"/>
      <c r="Q92" s="77"/>
      <c r="R92" s="77"/>
      <c r="S92" s="77"/>
      <c r="T92" s="77"/>
      <c r="U92" s="77"/>
      <c r="V92" s="77"/>
    </row>
    <row r="93">
      <c r="A93" s="77"/>
      <c r="B93" s="77"/>
      <c r="C93" s="151"/>
      <c r="D93" s="140"/>
      <c r="E93" s="140"/>
      <c r="F93" s="144"/>
      <c r="G93" s="142"/>
      <c r="H93" s="142"/>
      <c r="I93" s="142"/>
      <c r="J93" s="137"/>
      <c r="K93" s="77"/>
      <c r="L93" s="77"/>
      <c r="M93" s="77"/>
      <c r="N93" s="77"/>
      <c r="O93" s="77"/>
      <c r="P93" s="77"/>
      <c r="Q93" s="77"/>
      <c r="R93" s="77"/>
      <c r="S93" s="77"/>
      <c r="T93" s="77"/>
      <c r="U93" s="77"/>
      <c r="V93" s="77"/>
    </row>
    <row r="94">
      <c r="A94" s="77"/>
      <c r="B94" s="77"/>
      <c r="C94" s="151"/>
      <c r="D94" s="140"/>
      <c r="E94" s="140"/>
      <c r="F94" s="144"/>
      <c r="G94" s="142"/>
      <c r="H94" s="142"/>
      <c r="I94" s="142"/>
      <c r="J94" s="137"/>
      <c r="K94" s="77"/>
      <c r="L94" s="77"/>
      <c r="M94" s="77"/>
      <c r="N94" s="77"/>
      <c r="O94" s="77"/>
      <c r="P94" s="77"/>
      <c r="Q94" s="77"/>
      <c r="R94" s="77"/>
      <c r="S94" s="77"/>
      <c r="T94" s="77"/>
      <c r="U94" s="77"/>
      <c r="V94" s="77"/>
    </row>
    <row r="95">
      <c r="A95" s="77"/>
      <c r="B95" s="77"/>
      <c r="C95" s="151"/>
      <c r="D95" s="140"/>
      <c r="E95" s="140"/>
      <c r="F95" s="144"/>
      <c r="G95" s="142"/>
      <c r="H95" s="142"/>
      <c r="I95" s="142"/>
      <c r="J95" s="137"/>
      <c r="K95" s="77"/>
      <c r="L95" s="77"/>
      <c r="M95" s="77"/>
      <c r="N95" s="77"/>
      <c r="O95" s="77"/>
      <c r="P95" s="77"/>
      <c r="Q95" s="77"/>
      <c r="R95" s="77"/>
      <c r="S95" s="77"/>
      <c r="T95" s="77"/>
      <c r="U95" s="77"/>
      <c r="V95" s="77"/>
    </row>
    <row r="96">
      <c r="A96" s="77"/>
      <c r="B96" s="77"/>
      <c r="C96" s="151"/>
      <c r="D96" s="140"/>
      <c r="E96" s="140"/>
      <c r="F96" s="144"/>
      <c r="G96" s="142"/>
      <c r="H96" s="142"/>
      <c r="I96" s="142"/>
      <c r="J96" s="137"/>
      <c r="K96" s="77"/>
      <c r="L96" s="77"/>
      <c r="M96" s="77"/>
      <c r="N96" s="77"/>
      <c r="O96" s="77"/>
      <c r="P96" s="77"/>
      <c r="Q96" s="77"/>
      <c r="R96" s="77"/>
      <c r="S96" s="77"/>
      <c r="T96" s="77"/>
      <c r="U96" s="77"/>
      <c r="V96" s="77"/>
    </row>
    <row r="97">
      <c r="A97" s="77"/>
      <c r="B97" s="77"/>
      <c r="C97" s="151"/>
      <c r="D97" s="140"/>
      <c r="E97" s="140"/>
      <c r="F97" s="144"/>
      <c r="G97" s="142"/>
      <c r="H97" s="142"/>
      <c r="I97" s="142"/>
      <c r="J97" s="137"/>
      <c r="K97" s="77"/>
      <c r="L97" s="77"/>
      <c r="M97" s="77"/>
      <c r="N97" s="77"/>
      <c r="O97" s="77"/>
      <c r="P97" s="77"/>
      <c r="Q97" s="77"/>
      <c r="R97" s="77"/>
      <c r="S97" s="77"/>
      <c r="T97" s="77"/>
      <c r="U97" s="77"/>
      <c r="V97" s="77"/>
    </row>
    <row r="98">
      <c r="A98" s="77"/>
      <c r="B98" s="77"/>
      <c r="C98" s="151"/>
      <c r="D98" s="140"/>
      <c r="E98" s="140"/>
      <c r="F98" s="144"/>
      <c r="G98" s="142"/>
      <c r="H98" s="142"/>
      <c r="I98" s="142"/>
      <c r="J98" s="137"/>
      <c r="K98" s="77"/>
      <c r="L98" s="77"/>
      <c r="M98" s="77"/>
      <c r="N98" s="77"/>
      <c r="O98" s="77"/>
      <c r="P98" s="77"/>
      <c r="Q98" s="77"/>
      <c r="R98" s="77"/>
      <c r="S98" s="77"/>
      <c r="T98" s="77"/>
      <c r="U98" s="77"/>
      <c r="V98" s="77"/>
    </row>
    <row r="99">
      <c r="A99" s="77"/>
      <c r="B99" s="77"/>
      <c r="C99" s="151"/>
      <c r="D99" s="140"/>
      <c r="E99" s="140"/>
      <c r="F99" s="144"/>
      <c r="G99" s="142"/>
      <c r="H99" s="142"/>
      <c r="I99" s="142"/>
      <c r="J99" s="137"/>
      <c r="K99" s="77"/>
      <c r="L99" s="77"/>
      <c r="M99" s="77"/>
      <c r="N99" s="77"/>
      <c r="O99" s="77"/>
      <c r="P99" s="77"/>
      <c r="Q99" s="77"/>
      <c r="R99" s="77"/>
      <c r="S99" s="77"/>
      <c r="T99" s="77"/>
      <c r="U99" s="77"/>
      <c r="V99" s="77"/>
    </row>
    <row r="100">
      <c r="A100" s="77"/>
      <c r="B100" s="77"/>
      <c r="C100" s="151"/>
      <c r="D100" s="140"/>
      <c r="E100" s="140"/>
      <c r="F100" s="144"/>
      <c r="G100" s="142"/>
      <c r="H100" s="142"/>
      <c r="I100" s="142"/>
      <c r="J100" s="137"/>
      <c r="K100" s="77"/>
      <c r="L100" s="77"/>
      <c r="M100" s="77"/>
      <c r="N100" s="77"/>
      <c r="O100" s="77"/>
      <c r="P100" s="77"/>
      <c r="Q100" s="77"/>
      <c r="R100" s="77"/>
      <c r="S100" s="77"/>
      <c r="T100" s="77"/>
      <c r="U100" s="77"/>
      <c r="V100" s="77"/>
    </row>
    <row r="101">
      <c r="A101" s="77"/>
      <c r="B101" s="77"/>
      <c r="C101" s="151"/>
      <c r="D101" s="140"/>
      <c r="E101" s="140"/>
      <c r="F101" s="144"/>
      <c r="G101" s="142"/>
      <c r="H101" s="142"/>
      <c r="I101" s="142"/>
      <c r="J101" s="137"/>
      <c r="K101" s="77"/>
      <c r="L101" s="77"/>
      <c r="M101" s="77"/>
      <c r="N101" s="77"/>
      <c r="O101" s="77"/>
      <c r="P101" s="77"/>
      <c r="Q101" s="77"/>
      <c r="R101" s="77"/>
      <c r="S101" s="77"/>
      <c r="T101" s="77"/>
      <c r="U101" s="77"/>
      <c r="V101" s="77"/>
    </row>
    <row r="102">
      <c r="A102" s="77"/>
      <c r="B102" s="77"/>
      <c r="C102" s="151"/>
      <c r="D102" s="140"/>
      <c r="E102" s="140"/>
      <c r="F102" s="144"/>
      <c r="G102" s="142"/>
      <c r="H102" s="142"/>
      <c r="I102" s="142"/>
      <c r="J102" s="137"/>
      <c r="K102" s="77"/>
      <c r="L102" s="77"/>
      <c r="M102" s="77"/>
      <c r="N102" s="77"/>
      <c r="O102" s="77"/>
      <c r="P102" s="77"/>
      <c r="Q102" s="77"/>
      <c r="R102" s="77"/>
      <c r="S102" s="77"/>
      <c r="T102" s="77"/>
      <c r="U102" s="77"/>
      <c r="V102" s="77"/>
    </row>
    <row r="103">
      <c r="A103" s="77"/>
      <c r="B103" s="77"/>
      <c r="C103" s="151"/>
      <c r="D103" s="140"/>
      <c r="E103" s="140"/>
      <c r="F103" s="144"/>
      <c r="G103" s="142"/>
      <c r="H103" s="142"/>
      <c r="I103" s="142"/>
      <c r="J103" s="137"/>
      <c r="K103" s="77"/>
      <c r="L103" s="77"/>
      <c r="M103" s="77"/>
      <c r="N103" s="77"/>
      <c r="O103" s="77"/>
      <c r="P103" s="77"/>
      <c r="Q103" s="77"/>
      <c r="R103" s="77"/>
      <c r="S103" s="77"/>
      <c r="T103" s="77"/>
      <c r="U103" s="77"/>
      <c r="V103" s="77"/>
    </row>
    <row r="104">
      <c r="A104" s="77"/>
      <c r="B104" s="77"/>
      <c r="C104" s="151"/>
      <c r="D104" s="140"/>
      <c r="E104" s="140"/>
      <c r="F104" s="144"/>
      <c r="G104" s="142"/>
      <c r="H104" s="142"/>
      <c r="I104" s="142"/>
      <c r="J104" s="137"/>
      <c r="K104" s="77"/>
      <c r="L104" s="77"/>
      <c r="M104" s="77"/>
      <c r="N104" s="77"/>
      <c r="O104" s="77"/>
      <c r="P104" s="77"/>
      <c r="Q104" s="77"/>
      <c r="R104" s="77"/>
      <c r="S104" s="77"/>
      <c r="T104" s="77"/>
      <c r="U104" s="77"/>
      <c r="V104" s="77"/>
    </row>
    <row r="105">
      <c r="A105" s="77"/>
      <c r="B105" s="77"/>
      <c r="C105" s="151"/>
      <c r="D105" s="140"/>
      <c r="E105" s="140"/>
      <c r="F105" s="144"/>
      <c r="G105" s="142"/>
      <c r="H105" s="142"/>
      <c r="I105" s="142"/>
      <c r="J105" s="137"/>
      <c r="K105" s="77"/>
      <c r="L105" s="77"/>
      <c r="M105" s="77"/>
      <c r="N105" s="77"/>
      <c r="O105" s="77"/>
      <c r="P105" s="77"/>
      <c r="Q105" s="77"/>
      <c r="R105" s="77"/>
      <c r="S105" s="77"/>
      <c r="T105" s="77"/>
      <c r="U105" s="77"/>
      <c r="V105" s="77"/>
    </row>
    <row r="106">
      <c r="A106" s="77"/>
      <c r="B106" s="77"/>
      <c r="C106" s="151"/>
      <c r="D106" s="140"/>
      <c r="E106" s="140"/>
      <c r="F106" s="144"/>
      <c r="G106" s="142"/>
      <c r="H106" s="142"/>
      <c r="I106" s="142"/>
      <c r="J106" s="137"/>
      <c r="K106" s="77"/>
      <c r="L106" s="77"/>
      <c r="M106" s="77"/>
      <c r="N106" s="77"/>
      <c r="O106" s="77"/>
      <c r="P106" s="77"/>
      <c r="Q106" s="77"/>
      <c r="R106" s="77"/>
      <c r="S106" s="77"/>
      <c r="T106" s="77"/>
      <c r="U106" s="77"/>
      <c r="V106" s="77"/>
    </row>
    <row r="107">
      <c r="A107" s="77"/>
      <c r="B107" s="77"/>
      <c r="C107" s="151"/>
      <c r="D107" s="140"/>
      <c r="E107" s="140"/>
      <c r="F107" s="144"/>
      <c r="G107" s="142"/>
      <c r="H107" s="142"/>
      <c r="I107" s="142"/>
      <c r="J107" s="137"/>
      <c r="K107" s="77"/>
      <c r="L107" s="77"/>
      <c r="M107" s="77"/>
      <c r="N107" s="77"/>
      <c r="O107" s="77"/>
      <c r="P107" s="77"/>
      <c r="Q107" s="77"/>
      <c r="R107" s="77"/>
      <c r="S107" s="77"/>
      <c r="T107" s="77"/>
      <c r="U107" s="77"/>
      <c r="V107" s="77"/>
    </row>
    <row r="108">
      <c r="A108" s="77"/>
      <c r="B108" s="77"/>
      <c r="C108" s="151"/>
      <c r="D108" s="140"/>
      <c r="E108" s="140"/>
      <c r="F108" s="144"/>
      <c r="G108" s="142"/>
      <c r="H108" s="142"/>
      <c r="I108" s="142"/>
      <c r="J108" s="137"/>
      <c r="K108" s="77"/>
      <c r="L108" s="77"/>
      <c r="M108" s="77"/>
      <c r="N108" s="77"/>
      <c r="O108" s="77"/>
      <c r="P108" s="77"/>
      <c r="Q108" s="77"/>
      <c r="R108" s="77"/>
      <c r="S108" s="77"/>
      <c r="T108" s="77"/>
      <c r="U108" s="77"/>
      <c r="V108" s="77"/>
    </row>
    <row r="109">
      <c r="A109" s="77"/>
      <c r="B109" s="77"/>
      <c r="C109" s="151"/>
      <c r="D109" s="140"/>
      <c r="E109" s="140"/>
      <c r="F109" s="144"/>
      <c r="G109" s="142"/>
      <c r="H109" s="142"/>
      <c r="I109" s="142"/>
      <c r="J109" s="137"/>
      <c r="K109" s="77"/>
      <c r="L109" s="77"/>
      <c r="M109" s="77"/>
      <c r="N109" s="77"/>
      <c r="O109" s="77"/>
      <c r="P109" s="77"/>
      <c r="Q109" s="77"/>
      <c r="R109" s="77"/>
      <c r="S109" s="77"/>
      <c r="T109" s="77"/>
      <c r="U109" s="77"/>
      <c r="V109" s="77"/>
    </row>
    <row r="110">
      <c r="A110" s="77"/>
      <c r="B110" s="77"/>
      <c r="C110" s="151"/>
      <c r="D110" s="140"/>
      <c r="E110" s="140"/>
      <c r="F110" s="144"/>
      <c r="G110" s="142"/>
      <c r="H110" s="142"/>
      <c r="I110" s="142"/>
      <c r="J110" s="137"/>
      <c r="K110" s="77"/>
      <c r="L110" s="77"/>
      <c r="M110" s="77"/>
      <c r="N110" s="77"/>
      <c r="O110" s="77"/>
      <c r="P110" s="77"/>
      <c r="Q110" s="77"/>
      <c r="R110" s="77"/>
      <c r="S110" s="77"/>
      <c r="T110" s="77"/>
      <c r="U110" s="77"/>
      <c r="V110" s="77"/>
    </row>
    <row r="111">
      <c r="A111" s="77"/>
      <c r="B111" s="77"/>
      <c r="C111" s="151"/>
      <c r="D111" s="140"/>
      <c r="E111" s="140"/>
      <c r="F111" s="144"/>
      <c r="G111" s="142"/>
      <c r="H111" s="142"/>
      <c r="I111" s="142"/>
      <c r="J111" s="137"/>
      <c r="K111" s="77"/>
      <c r="L111" s="77"/>
      <c r="M111" s="77"/>
      <c r="N111" s="77"/>
      <c r="O111" s="77"/>
      <c r="P111" s="77"/>
      <c r="Q111" s="77"/>
      <c r="R111" s="77"/>
      <c r="S111" s="77"/>
      <c r="T111" s="77"/>
      <c r="U111" s="77"/>
      <c r="V111" s="77"/>
    </row>
    <row r="112">
      <c r="A112" s="77"/>
      <c r="B112" s="77"/>
      <c r="C112" s="151"/>
      <c r="D112" s="140"/>
      <c r="E112" s="140"/>
      <c r="F112" s="144"/>
      <c r="G112" s="142"/>
      <c r="H112" s="142"/>
      <c r="I112" s="142"/>
      <c r="J112" s="137"/>
      <c r="K112" s="77"/>
      <c r="L112" s="77"/>
      <c r="M112" s="77"/>
      <c r="N112" s="77"/>
      <c r="O112" s="77"/>
      <c r="P112" s="77"/>
      <c r="Q112" s="77"/>
      <c r="R112" s="77"/>
      <c r="S112" s="77"/>
      <c r="T112" s="77"/>
      <c r="U112" s="77"/>
      <c r="V112" s="77"/>
    </row>
    <row r="113">
      <c r="A113" s="77"/>
      <c r="B113" s="77"/>
      <c r="C113" s="151"/>
      <c r="D113" s="140"/>
      <c r="E113" s="140"/>
      <c r="F113" s="144"/>
      <c r="G113" s="142"/>
      <c r="H113" s="142"/>
      <c r="I113" s="142"/>
      <c r="J113" s="137"/>
      <c r="K113" s="77"/>
      <c r="L113" s="77"/>
      <c r="M113" s="77"/>
      <c r="N113" s="77"/>
      <c r="O113" s="77"/>
      <c r="P113" s="77"/>
      <c r="Q113" s="77"/>
      <c r="R113" s="77"/>
      <c r="S113" s="77"/>
      <c r="T113" s="77"/>
      <c r="U113" s="77"/>
      <c r="V113" s="77"/>
    </row>
    <row r="114">
      <c r="A114" s="77"/>
      <c r="B114" s="77"/>
      <c r="C114" s="151"/>
      <c r="D114" s="140"/>
      <c r="E114" s="140"/>
      <c r="F114" s="144"/>
      <c r="G114" s="142"/>
      <c r="H114" s="142"/>
      <c r="I114" s="142"/>
      <c r="J114" s="137"/>
      <c r="K114" s="77"/>
      <c r="L114" s="77"/>
      <c r="M114" s="77"/>
      <c r="N114" s="77"/>
      <c r="O114" s="77"/>
      <c r="P114" s="77"/>
      <c r="Q114" s="77"/>
      <c r="R114" s="77"/>
      <c r="S114" s="77"/>
      <c r="T114" s="77"/>
      <c r="U114" s="77"/>
      <c r="V114" s="77"/>
    </row>
    <row r="115">
      <c r="A115" s="77"/>
      <c r="B115" s="77"/>
      <c r="C115" s="151"/>
      <c r="D115" s="140"/>
      <c r="E115" s="140"/>
      <c r="F115" s="144"/>
      <c r="G115" s="142"/>
      <c r="H115" s="142"/>
      <c r="I115" s="142"/>
      <c r="J115" s="137"/>
      <c r="K115" s="77"/>
      <c r="L115" s="77"/>
      <c r="M115" s="77"/>
      <c r="N115" s="77"/>
      <c r="O115" s="77"/>
      <c r="P115" s="77"/>
      <c r="Q115" s="77"/>
      <c r="R115" s="77"/>
      <c r="S115" s="77"/>
      <c r="T115" s="77"/>
      <c r="U115" s="77"/>
      <c r="V115" s="77"/>
    </row>
    <row r="116">
      <c r="A116" s="77"/>
      <c r="B116" s="77"/>
      <c r="C116" s="151"/>
      <c r="D116" s="140"/>
      <c r="E116" s="140"/>
      <c r="F116" s="144"/>
      <c r="G116" s="142"/>
      <c r="H116" s="142"/>
      <c r="I116" s="142"/>
      <c r="J116" s="137"/>
      <c r="K116" s="77"/>
      <c r="L116" s="77"/>
      <c r="M116" s="77"/>
      <c r="N116" s="77"/>
      <c r="O116" s="77"/>
      <c r="P116" s="77"/>
      <c r="Q116" s="77"/>
      <c r="R116" s="77"/>
      <c r="S116" s="77"/>
      <c r="T116" s="77"/>
      <c r="U116" s="77"/>
      <c r="V116" s="77"/>
    </row>
    <row r="117">
      <c r="A117" s="77"/>
      <c r="B117" s="77"/>
      <c r="C117" s="151"/>
      <c r="D117" s="140"/>
      <c r="E117" s="140"/>
      <c r="F117" s="144"/>
      <c r="G117" s="142"/>
      <c r="H117" s="142"/>
      <c r="I117" s="142"/>
      <c r="J117" s="137"/>
      <c r="K117" s="77"/>
      <c r="L117" s="77"/>
      <c r="M117" s="77"/>
      <c r="N117" s="77"/>
      <c r="O117" s="77"/>
      <c r="P117" s="77"/>
      <c r="Q117" s="77"/>
      <c r="R117" s="77"/>
      <c r="S117" s="77"/>
      <c r="T117" s="77"/>
      <c r="U117" s="77"/>
      <c r="V117" s="77"/>
    </row>
    <row r="118">
      <c r="A118" s="77"/>
      <c r="B118" s="77"/>
      <c r="C118" s="151"/>
      <c r="D118" s="140"/>
      <c r="E118" s="140"/>
      <c r="F118" s="144"/>
      <c r="G118" s="142"/>
      <c r="H118" s="142"/>
      <c r="I118" s="142"/>
      <c r="J118" s="137"/>
      <c r="K118" s="77"/>
      <c r="L118" s="77"/>
      <c r="M118" s="77"/>
      <c r="N118" s="77"/>
      <c r="O118" s="77"/>
      <c r="P118" s="77"/>
      <c r="Q118" s="77"/>
      <c r="R118" s="77"/>
      <c r="S118" s="77"/>
      <c r="T118" s="77"/>
      <c r="U118" s="77"/>
      <c r="V118" s="77"/>
    </row>
    <row r="119">
      <c r="A119" s="77"/>
      <c r="B119" s="77"/>
      <c r="C119" s="151"/>
      <c r="D119" s="140"/>
      <c r="E119" s="140"/>
      <c r="F119" s="144"/>
      <c r="G119" s="142"/>
      <c r="H119" s="142"/>
      <c r="I119" s="142"/>
      <c r="J119" s="137"/>
      <c r="K119" s="77"/>
      <c r="L119" s="77"/>
      <c r="M119" s="77"/>
      <c r="N119" s="77"/>
      <c r="O119" s="77"/>
      <c r="P119" s="77"/>
      <c r="Q119" s="77"/>
      <c r="R119" s="77"/>
      <c r="S119" s="77"/>
      <c r="T119" s="77"/>
      <c r="U119" s="77"/>
      <c r="V119" s="77"/>
    </row>
    <row r="120">
      <c r="A120" s="77"/>
      <c r="B120" s="77"/>
      <c r="C120" s="151"/>
      <c r="D120" s="140"/>
      <c r="E120" s="140"/>
      <c r="F120" s="144"/>
      <c r="G120" s="142"/>
      <c r="H120" s="142"/>
      <c r="I120" s="142"/>
      <c r="J120" s="137"/>
      <c r="K120" s="77"/>
      <c r="L120" s="77"/>
      <c r="M120" s="77"/>
      <c r="N120" s="77"/>
      <c r="O120" s="77"/>
      <c r="P120" s="77"/>
      <c r="Q120" s="77"/>
      <c r="R120" s="77"/>
      <c r="S120" s="77"/>
      <c r="T120" s="77"/>
      <c r="U120" s="77"/>
      <c r="V120" s="77"/>
    </row>
    <row r="121">
      <c r="A121" s="77"/>
      <c r="B121" s="77"/>
      <c r="C121" s="151"/>
      <c r="D121" s="140"/>
      <c r="E121" s="140"/>
      <c r="F121" s="144"/>
      <c r="G121" s="142"/>
      <c r="H121" s="142"/>
      <c r="I121" s="142"/>
      <c r="J121" s="137"/>
      <c r="K121" s="77"/>
      <c r="L121" s="77"/>
      <c r="M121" s="77"/>
      <c r="N121" s="77"/>
      <c r="O121" s="77"/>
      <c r="P121" s="77"/>
      <c r="Q121" s="77"/>
      <c r="R121" s="77"/>
      <c r="S121" s="77"/>
      <c r="T121" s="77"/>
      <c r="U121" s="77"/>
      <c r="V121" s="77"/>
    </row>
    <row r="122">
      <c r="A122" s="77"/>
      <c r="B122" s="77"/>
      <c r="C122" s="151"/>
      <c r="D122" s="140"/>
      <c r="E122" s="140"/>
      <c r="F122" s="144"/>
      <c r="G122" s="142"/>
      <c r="H122" s="142"/>
      <c r="I122" s="142"/>
      <c r="J122" s="137"/>
      <c r="K122" s="77"/>
      <c r="L122" s="77"/>
      <c r="M122" s="77"/>
      <c r="N122" s="77"/>
      <c r="O122" s="77"/>
      <c r="P122" s="77"/>
      <c r="Q122" s="77"/>
      <c r="R122" s="77"/>
      <c r="S122" s="77"/>
      <c r="T122" s="77"/>
      <c r="U122" s="77"/>
      <c r="V122" s="77"/>
    </row>
    <row r="123">
      <c r="A123" s="77"/>
      <c r="B123" s="77"/>
      <c r="C123" s="151"/>
      <c r="D123" s="140"/>
      <c r="E123" s="140"/>
      <c r="F123" s="144"/>
      <c r="G123" s="142"/>
      <c r="H123" s="142"/>
      <c r="I123" s="142"/>
      <c r="J123" s="137"/>
      <c r="K123" s="77"/>
      <c r="L123" s="77"/>
      <c r="M123" s="77"/>
      <c r="N123" s="77"/>
      <c r="O123" s="77"/>
      <c r="P123" s="77"/>
      <c r="Q123" s="77"/>
      <c r="R123" s="77"/>
      <c r="S123" s="77"/>
      <c r="T123" s="77"/>
      <c r="U123" s="77"/>
      <c r="V123" s="77"/>
    </row>
    <row r="124">
      <c r="A124" s="77"/>
      <c r="B124" s="77"/>
      <c r="C124" s="151"/>
      <c r="D124" s="140"/>
      <c r="E124" s="140"/>
      <c r="F124" s="144"/>
      <c r="G124" s="142"/>
      <c r="H124" s="142"/>
      <c r="I124" s="142"/>
      <c r="J124" s="137"/>
      <c r="K124" s="77"/>
      <c r="L124" s="77"/>
      <c r="M124" s="77"/>
      <c r="N124" s="77"/>
      <c r="O124" s="77"/>
      <c r="P124" s="77"/>
      <c r="Q124" s="77"/>
      <c r="R124" s="77"/>
      <c r="S124" s="77"/>
      <c r="T124" s="77"/>
      <c r="U124" s="77"/>
      <c r="V124" s="77"/>
    </row>
    <row r="125">
      <c r="A125" s="77"/>
      <c r="B125" s="77"/>
      <c r="C125" s="151"/>
      <c r="D125" s="140"/>
      <c r="E125" s="140"/>
      <c r="F125" s="144"/>
      <c r="G125" s="142"/>
      <c r="H125" s="142"/>
      <c r="I125" s="142"/>
      <c r="J125" s="137"/>
      <c r="K125" s="77"/>
      <c r="L125" s="77"/>
      <c r="M125" s="77"/>
      <c r="N125" s="77"/>
      <c r="O125" s="77"/>
      <c r="P125" s="77"/>
      <c r="Q125" s="77"/>
      <c r="R125" s="77"/>
      <c r="S125" s="77"/>
      <c r="T125" s="77"/>
      <c r="U125" s="77"/>
      <c r="V125" s="77"/>
    </row>
    <row r="126">
      <c r="A126" s="77"/>
      <c r="B126" s="77"/>
      <c r="C126" s="151"/>
      <c r="D126" s="140"/>
      <c r="E126" s="140"/>
      <c r="F126" s="144"/>
      <c r="G126" s="142"/>
      <c r="H126" s="142"/>
      <c r="I126" s="142"/>
      <c r="J126" s="137"/>
      <c r="K126" s="77"/>
      <c r="L126" s="77"/>
      <c r="M126" s="77"/>
      <c r="N126" s="77"/>
      <c r="O126" s="77"/>
      <c r="P126" s="77"/>
      <c r="Q126" s="77"/>
      <c r="R126" s="77"/>
      <c r="S126" s="77"/>
      <c r="T126" s="77"/>
      <c r="U126" s="77"/>
      <c r="V126" s="77"/>
    </row>
    <row r="127">
      <c r="A127" s="77"/>
      <c r="B127" s="77"/>
      <c r="C127" s="151"/>
      <c r="D127" s="140"/>
      <c r="E127" s="140"/>
      <c r="F127" s="144"/>
      <c r="G127" s="142"/>
      <c r="H127" s="142"/>
      <c r="I127" s="142"/>
      <c r="J127" s="137"/>
      <c r="K127" s="77"/>
      <c r="L127" s="77"/>
      <c r="M127" s="77"/>
      <c r="N127" s="77"/>
      <c r="O127" s="77"/>
      <c r="P127" s="77"/>
      <c r="Q127" s="77"/>
      <c r="R127" s="77"/>
      <c r="S127" s="77"/>
      <c r="T127" s="77"/>
      <c r="U127" s="77"/>
      <c r="V127" s="77"/>
    </row>
    <row r="128">
      <c r="A128" s="77"/>
      <c r="B128" s="77"/>
      <c r="C128" s="151"/>
      <c r="D128" s="140"/>
      <c r="E128" s="140"/>
      <c r="F128" s="144"/>
      <c r="G128" s="142"/>
      <c r="H128" s="142"/>
      <c r="I128" s="142"/>
      <c r="J128" s="137"/>
      <c r="K128" s="77"/>
      <c r="L128" s="77"/>
      <c r="M128" s="77"/>
      <c r="N128" s="77"/>
      <c r="O128" s="77"/>
      <c r="P128" s="77"/>
      <c r="Q128" s="77"/>
      <c r="R128" s="77"/>
      <c r="S128" s="77"/>
      <c r="T128" s="77"/>
      <c r="U128" s="77"/>
      <c r="V128" s="77"/>
    </row>
    <row r="129">
      <c r="A129" s="77"/>
      <c r="B129" s="77"/>
      <c r="C129" s="151"/>
      <c r="D129" s="140"/>
      <c r="E129" s="140"/>
      <c r="F129" s="144"/>
      <c r="G129" s="142"/>
      <c r="H129" s="142"/>
      <c r="I129" s="142"/>
      <c r="J129" s="137"/>
      <c r="K129" s="77"/>
      <c r="L129" s="77"/>
      <c r="M129" s="77"/>
      <c r="N129" s="77"/>
      <c r="O129" s="77"/>
      <c r="P129" s="77"/>
      <c r="Q129" s="77"/>
      <c r="R129" s="77"/>
      <c r="S129" s="77"/>
      <c r="T129" s="77"/>
      <c r="U129" s="77"/>
      <c r="V129" s="77"/>
    </row>
    <row r="130">
      <c r="A130" s="77"/>
      <c r="B130" s="77"/>
      <c r="C130" s="151"/>
      <c r="D130" s="140"/>
      <c r="E130" s="140"/>
      <c r="F130" s="144"/>
      <c r="G130" s="142"/>
      <c r="H130" s="142"/>
      <c r="I130" s="142"/>
      <c r="J130" s="137"/>
      <c r="K130" s="77"/>
      <c r="L130" s="77"/>
      <c r="M130" s="77"/>
      <c r="N130" s="77"/>
      <c r="O130" s="77"/>
      <c r="P130" s="77"/>
      <c r="Q130" s="77"/>
      <c r="R130" s="77"/>
      <c r="S130" s="77"/>
      <c r="T130" s="77"/>
      <c r="U130" s="77"/>
      <c r="V130" s="77"/>
    </row>
    <row r="131">
      <c r="A131" s="77"/>
      <c r="B131" s="77"/>
      <c r="C131" s="151"/>
      <c r="D131" s="140"/>
      <c r="E131" s="140"/>
      <c r="F131" s="144"/>
      <c r="G131" s="142"/>
      <c r="H131" s="142"/>
      <c r="I131" s="142"/>
      <c r="J131" s="137"/>
      <c r="K131" s="77"/>
      <c r="L131" s="77"/>
      <c r="M131" s="77"/>
      <c r="N131" s="77"/>
      <c r="O131" s="77"/>
      <c r="P131" s="77"/>
      <c r="Q131" s="77"/>
      <c r="R131" s="77"/>
      <c r="S131" s="77"/>
      <c r="T131" s="77"/>
      <c r="U131" s="77"/>
      <c r="V131" s="77"/>
    </row>
    <row r="132">
      <c r="A132" s="77"/>
      <c r="B132" s="77"/>
      <c r="C132" s="151"/>
      <c r="D132" s="140"/>
      <c r="E132" s="140"/>
      <c r="F132" s="144"/>
      <c r="G132" s="142"/>
      <c r="H132" s="142"/>
      <c r="I132" s="142"/>
      <c r="J132" s="137"/>
      <c r="K132" s="77"/>
      <c r="L132" s="77"/>
      <c r="M132" s="77"/>
      <c r="N132" s="77"/>
      <c r="O132" s="77"/>
      <c r="P132" s="77"/>
      <c r="Q132" s="77"/>
      <c r="R132" s="77"/>
      <c r="S132" s="77"/>
      <c r="T132" s="77"/>
      <c r="U132" s="77"/>
      <c r="V132" s="77"/>
    </row>
    <row r="133">
      <c r="A133" s="77"/>
      <c r="B133" s="77"/>
      <c r="C133" s="151"/>
      <c r="D133" s="140"/>
      <c r="E133" s="140"/>
      <c r="F133" s="144"/>
      <c r="G133" s="142"/>
      <c r="H133" s="142"/>
      <c r="I133" s="142"/>
      <c r="J133" s="137"/>
      <c r="K133" s="77"/>
      <c r="L133" s="77"/>
      <c r="M133" s="77"/>
      <c r="N133" s="77"/>
      <c r="O133" s="77"/>
      <c r="P133" s="77"/>
      <c r="Q133" s="77"/>
      <c r="R133" s="77"/>
      <c r="S133" s="77"/>
      <c r="T133" s="77"/>
      <c r="U133" s="77"/>
      <c r="V133" s="77"/>
    </row>
    <row r="134">
      <c r="A134" s="77"/>
      <c r="B134" s="77"/>
      <c r="C134" s="151"/>
      <c r="D134" s="140"/>
      <c r="E134" s="140"/>
      <c r="F134" s="144"/>
      <c r="G134" s="142"/>
      <c r="H134" s="142"/>
      <c r="I134" s="142"/>
      <c r="J134" s="137"/>
      <c r="K134" s="77"/>
      <c r="L134" s="77"/>
      <c r="M134" s="77"/>
      <c r="N134" s="77"/>
      <c r="O134" s="77"/>
      <c r="P134" s="77"/>
      <c r="Q134" s="77"/>
      <c r="R134" s="77"/>
      <c r="S134" s="77"/>
      <c r="T134" s="77"/>
      <c r="U134" s="77"/>
      <c r="V134" s="77"/>
    </row>
    <row r="135">
      <c r="A135" s="77"/>
      <c r="B135" s="77"/>
      <c r="C135" s="151"/>
      <c r="D135" s="140"/>
      <c r="E135" s="140"/>
      <c r="F135" s="144"/>
      <c r="G135" s="142"/>
      <c r="H135" s="142"/>
      <c r="I135" s="142"/>
      <c r="J135" s="137"/>
      <c r="K135" s="77"/>
      <c r="L135" s="77"/>
      <c r="M135" s="77"/>
      <c r="N135" s="77"/>
      <c r="O135" s="77"/>
      <c r="P135" s="77"/>
      <c r="Q135" s="77"/>
      <c r="R135" s="77"/>
      <c r="S135" s="77"/>
      <c r="T135" s="77"/>
      <c r="U135" s="77"/>
      <c r="V135" s="77"/>
    </row>
    <row r="136">
      <c r="A136" s="77"/>
      <c r="B136" s="77"/>
      <c r="C136" s="151"/>
      <c r="D136" s="140"/>
      <c r="E136" s="140"/>
      <c r="F136" s="144"/>
      <c r="G136" s="142"/>
      <c r="H136" s="142"/>
      <c r="I136" s="142"/>
      <c r="J136" s="137"/>
      <c r="K136" s="77"/>
      <c r="L136" s="77"/>
      <c r="M136" s="77"/>
      <c r="N136" s="77"/>
      <c r="O136" s="77"/>
      <c r="P136" s="77"/>
      <c r="Q136" s="77"/>
      <c r="R136" s="77"/>
      <c r="S136" s="77"/>
      <c r="T136" s="77"/>
      <c r="U136" s="77"/>
      <c r="V136" s="77"/>
    </row>
    <row r="137">
      <c r="A137" s="77"/>
      <c r="B137" s="77"/>
      <c r="C137" s="151"/>
      <c r="D137" s="140"/>
      <c r="E137" s="140"/>
      <c r="F137" s="144"/>
      <c r="G137" s="142"/>
      <c r="H137" s="142"/>
      <c r="I137" s="142"/>
      <c r="J137" s="137"/>
      <c r="K137" s="77"/>
      <c r="L137" s="77"/>
      <c r="M137" s="77"/>
      <c r="N137" s="77"/>
      <c r="O137" s="77"/>
      <c r="P137" s="77"/>
      <c r="Q137" s="77"/>
      <c r="R137" s="77"/>
      <c r="S137" s="77"/>
      <c r="T137" s="77"/>
      <c r="U137" s="77"/>
      <c r="V137" s="77"/>
    </row>
    <row r="138">
      <c r="A138" s="77"/>
      <c r="B138" s="77"/>
      <c r="C138" s="151"/>
      <c r="D138" s="140"/>
      <c r="E138" s="140"/>
      <c r="F138" s="144"/>
      <c r="G138" s="142"/>
      <c r="H138" s="142"/>
      <c r="I138" s="142"/>
      <c r="J138" s="137"/>
      <c r="K138" s="77"/>
      <c r="L138" s="77"/>
      <c r="M138" s="77"/>
      <c r="N138" s="77"/>
      <c r="O138" s="77"/>
      <c r="P138" s="77"/>
      <c r="Q138" s="77"/>
      <c r="R138" s="77"/>
      <c r="S138" s="77"/>
      <c r="T138" s="77"/>
      <c r="U138" s="77"/>
      <c r="V138" s="77"/>
    </row>
    <row r="139">
      <c r="A139" s="77"/>
      <c r="B139" s="77"/>
      <c r="C139" s="151"/>
      <c r="D139" s="140"/>
      <c r="E139" s="140"/>
      <c r="F139" s="144"/>
      <c r="G139" s="142"/>
      <c r="H139" s="142"/>
      <c r="I139" s="142"/>
      <c r="J139" s="137"/>
      <c r="K139" s="77"/>
      <c r="L139" s="77"/>
      <c r="M139" s="77"/>
      <c r="N139" s="77"/>
      <c r="O139" s="77"/>
      <c r="P139" s="77"/>
      <c r="Q139" s="77"/>
      <c r="R139" s="77"/>
      <c r="S139" s="77"/>
      <c r="T139" s="77"/>
      <c r="U139" s="77"/>
      <c r="V139" s="77"/>
    </row>
    <row r="140">
      <c r="A140" s="77"/>
      <c r="B140" s="77"/>
      <c r="C140" s="151"/>
      <c r="D140" s="140"/>
      <c r="E140" s="140"/>
      <c r="F140" s="144"/>
      <c r="G140" s="142"/>
      <c r="H140" s="142"/>
      <c r="I140" s="142"/>
      <c r="J140" s="137"/>
      <c r="K140" s="77"/>
      <c r="L140" s="77"/>
      <c r="M140" s="77"/>
      <c r="N140" s="77"/>
      <c r="O140" s="77"/>
      <c r="P140" s="77"/>
      <c r="Q140" s="77"/>
      <c r="R140" s="77"/>
      <c r="S140" s="77"/>
      <c r="T140" s="77"/>
      <c r="U140" s="77"/>
      <c r="V140" s="77"/>
    </row>
    <row r="141">
      <c r="A141" s="77"/>
      <c r="B141" s="77"/>
      <c r="C141" s="151"/>
      <c r="D141" s="140"/>
      <c r="E141" s="140"/>
      <c r="F141" s="144"/>
      <c r="G141" s="142"/>
      <c r="H141" s="142"/>
      <c r="I141" s="142"/>
      <c r="J141" s="137"/>
      <c r="K141" s="77"/>
      <c r="L141" s="77"/>
      <c r="M141" s="77"/>
      <c r="N141" s="77"/>
      <c r="O141" s="77"/>
      <c r="P141" s="77"/>
      <c r="Q141" s="77"/>
      <c r="R141" s="77"/>
      <c r="S141" s="77"/>
      <c r="T141" s="77"/>
      <c r="U141" s="77"/>
      <c r="V141" s="77"/>
    </row>
    <row r="142">
      <c r="A142" s="77"/>
      <c r="B142" s="77"/>
      <c r="C142" s="151"/>
      <c r="D142" s="140"/>
      <c r="E142" s="140"/>
      <c r="F142" s="144"/>
      <c r="G142" s="142"/>
      <c r="H142" s="142"/>
      <c r="I142" s="142"/>
      <c r="J142" s="137"/>
      <c r="K142" s="77"/>
      <c r="L142" s="77"/>
      <c r="M142" s="77"/>
      <c r="N142" s="77"/>
      <c r="O142" s="77"/>
      <c r="P142" s="77"/>
      <c r="Q142" s="77"/>
      <c r="R142" s="77"/>
      <c r="S142" s="77"/>
      <c r="T142" s="77"/>
      <c r="U142" s="77"/>
      <c r="V142" s="77"/>
    </row>
    <row r="143">
      <c r="A143" s="77"/>
      <c r="B143" s="77"/>
      <c r="C143" s="151"/>
      <c r="D143" s="140"/>
      <c r="E143" s="140"/>
      <c r="F143" s="144"/>
      <c r="G143" s="142"/>
      <c r="H143" s="142"/>
      <c r="I143" s="142"/>
      <c r="J143" s="137"/>
      <c r="K143" s="77"/>
      <c r="L143" s="77"/>
      <c r="M143" s="77"/>
      <c r="N143" s="77"/>
      <c r="O143" s="77"/>
      <c r="P143" s="77"/>
      <c r="Q143" s="77"/>
      <c r="R143" s="77"/>
      <c r="S143" s="77"/>
      <c r="T143" s="77"/>
      <c r="U143" s="77"/>
      <c r="V143" s="77"/>
    </row>
    <row r="144">
      <c r="A144" s="77"/>
      <c r="B144" s="77"/>
      <c r="C144" s="151"/>
      <c r="D144" s="140"/>
      <c r="E144" s="140"/>
      <c r="F144" s="144"/>
      <c r="G144" s="142"/>
      <c r="H144" s="142"/>
      <c r="I144" s="142"/>
      <c r="J144" s="137"/>
      <c r="K144" s="77"/>
      <c r="L144" s="77"/>
      <c r="M144" s="77"/>
      <c r="N144" s="77"/>
      <c r="O144" s="77"/>
      <c r="P144" s="77"/>
      <c r="Q144" s="77"/>
      <c r="R144" s="77"/>
      <c r="S144" s="77"/>
      <c r="T144" s="77"/>
      <c r="U144" s="77"/>
      <c r="V144" s="77"/>
    </row>
    <row r="145">
      <c r="A145" s="77"/>
      <c r="B145" s="77"/>
      <c r="C145" s="151"/>
      <c r="D145" s="140"/>
      <c r="E145" s="140"/>
      <c r="F145" s="144"/>
      <c r="G145" s="142"/>
      <c r="H145" s="142"/>
      <c r="I145" s="142"/>
      <c r="J145" s="137"/>
      <c r="K145" s="77"/>
      <c r="L145" s="77"/>
      <c r="M145" s="77"/>
      <c r="N145" s="77"/>
      <c r="O145" s="77"/>
      <c r="P145" s="77"/>
      <c r="Q145" s="77"/>
      <c r="R145" s="77"/>
      <c r="S145" s="77"/>
      <c r="T145" s="77"/>
      <c r="U145" s="77"/>
      <c r="V145" s="77"/>
    </row>
    <row r="146">
      <c r="A146" s="77"/>
      <c r="B146" s="77"/>
      <c r="C146" s="151"/>
      <c r="D146" s="140"/>
      <c r="E146" s="140"/>
      <c r="F146" s="144"/>
      <c r="G146" s="142"/>
      <c r="H146" s="142"/>
      <c r="I146" s="142"/>
      <c r="J146" s="137"/>
      <c r="K146" s="77"/>
      <c r="L146" s="77"/>
      <c r="M146" s="77"/>
      <c r="N146" s="77"/>
      <c r="O146" s="77"/>
      <c r="P146" s="77"/>
      <c r="Q146" s="77"/>
      <c r="R146" s="77"/>
      <c r="S146" s="77"/>
      <c r="T146" s="77"/>
      <c r="U146" s="77"/>
      <c r="V146" s="77"/>
    </row>
    <row r="147">
      <c r="A147" s="77"/>
      <c r="B147" s="77"/>
      <c r="C147" s="151"/>
      <c r="D147" s="140"/>
      <c r="E147" s="140"/>
      <c r="F147" s="144"/>
      <c r="G147" s="142"/>
      <c r="H147" s="142"/>
      <c r="I147" s="142"/>
      <c r="J147" s="137"/>
      <c r="K147" s="77"/>
      <c r="L147" s="77"/>
      <c r="M147" s="77"/>
      <c r="N147" s="77"/>
      <c r="O147" s="77"/>
      <c r="P147" s="77"/>
      <c r="Q147" s="77"/>
      <c r="R147" s="77"/>
      <c r="S147" s="77"/>
      <c r="T147" s="77"/>
      <c r="U147" s="77"/>
      <c r="V147" s="77"/>
    </row>
    <row r="148">
      <c r="A148" s="77"/>
      <c r="B148" s="77"/>
      <c r="C148" s="151"/>
      <c r="D148" s="140"/>
      <c r="E148" s="140"/>
      <c r="F148" s="144"/>
      <c r="G148" s="142"/>
      <c r="H148" s="142"/>
      <c r="I148" s="142"/>
      <c r="J148" s="137"/>
      <c r="K148" s="77"/>
      <c r="L148" s="77"/>
      <c r="M148" s="77"/>
      <c r="N148" s="77"/>
      <c r="O148" s="77"/>
      <c r="P148" s="77"/>
      <c r="Q148" s="77"/>
      <c r="R148" s="77"/>
      <c r="S148" s="77"/>
      <c r="T148" s="77"/>
      <c r="U148" s="77"/>
      <c r="V148" s="77"/>
    </row>
    <row r="149">
      <c r="A149" s="77"/>
      <c r="B149" s="77"/>
      <c r="C149" s="151"/>
      <c r="D149" s="140"/>
      <c r="E149" s="140"/>
      <c r="F149" s="144"/>
      <c r="G149" s="142"/>
      <c r="H149" s="142"/>
      <c r="I149" s="142"/>
      <c r="J149" s="137"/>
      <c r="K149" s="77"/>
      <c r="L149" s="77"/>
      <c r="M149" s="77"/>
      <c r="N149" s="77"/>
      <c r="O149" s="77"/>
      <c r="P149" s="77"/>
      <c r="Q149" s="77"/>
      <c r="R149" s="77"/>
      <c r="S149" s="77"/>
      <c r="T149" s="77"/>
      <c r="U149" s="77"/>
      <c r="V149" s="77"/>
    </row>
    <row r="150">
      <c r="A150" s="77"/>
      <c r="B150" s="77"/>
      <c r="C150" s="151"/>
      <c r="D150" s="140"/>
      <c r="E150" s="140"/>
      <c r="F150" s="144"/>
      <c r="G150" s="142"/>
      <c r="H150" s="142"/>
      <c r="I150" s="142"/>
      <c r="J150" s="137"/>
      <c r="K150" s="77"/>
      <c r="L150" s="77"/>
      <c r="M150" s="77"/>
      <c r="N150" s="77"/>
      <c r="O150" s="77"/>
      <c r="P150" s="77"/>
      <c r="Q150" s="77"/>
      <c r="R150" s="77"/>
      <c r="S150" s="77"/>
      <c r="T150" s="77"/>
      <c r="U150" s="77"/>
      <c r="V150" s="77"/>
    </row>
    <row r="151">
      <c r="A151" s="77"/>
      <c r="B151" s="77"/>
      <c r="C151" s="151"/>
      <c r="D151" s="140"/>
      <c r="E151" s="140"/>
      <c r="F151" s="144"/>
      <c r="G151" s="142"/>
      <c r="H151" s="142"/>
      <c r="I151" s="142"/>
      <c r="J151" s="137"/>
      <c r="K151" s="77"/>
      <c r="L151" s="77"/>
      <c r="M151" s="77"/>
      <c r="N151" s="77"/>
      <c r="O151" s="77"/>
      <c r="P151" s="77"/>
      <c r="Q151" s="77"/>
      <c r="R151" s="77"/>
      <c r="S151" s="77"/>
      <c r="T151" s="77"/>
      <c r="U151" s="77"/>
      <c r="V151" s="77"/>
    </row>
    <row r="152">
      <c r="A152" s="77"/>
      <c r="B152" s="77"/>
      <c r="C152" s="151"/>
      <c r="D152" s="140"/>
      <c r="E152" s="140"/>
      <c r="F152" s="144"/>
      <c r="G152" s="142"/>
      <c r="H152" s="142"/>
      <c r="I152" s="142"/>
      <c r="J152" s="137"/>
      <c r="K152" s="77"/>
      <c r="L152" s="77"/>
      <c r="M152" s="77"/>
      <c r="N152" s="77"/>
      <c r="O152" s="77"/>
      <c r="P152" s="77"/>
      <c r="Q152" s="77"/>
      <c r="R152" s="77"/>
      <c r="S152" s="77"/>
      <c r="T152" s="77"/>
      <c r="U152" s="77"/>
      <c r="V152" s="77"/>
    </row>
    <row r="153">
      <c r="A153" s="77"/>
      <c r="B153" s="77"/>
      <c r="C153" s="151"/>
      <c r="D153" s="140"/>
      <c r="E153" s="140"/>
      <c r="F153" s="144"/>
      <c r="G153" s="142"/>
      <c r="H153" s="142"/>
      <c r="I153" s="142"/>
      <c r="J153" s="137"/>
      <c r="K153" s="77"/>
      <c r="L153" s="77"/>
      <c r="M153" s="77"/>
      <c r="N153" s="77"/>
      <c r="O153" s="77"/>
      <c r="P153" s="77"/>
      <c r="Q153" s="77"/>
      <c r="R153" s="77"/>
      <c r="S153" s="77"/>
      <c r="T153" s="77"/>
      <c r="U153" s="77"/>
      <c r="V153" s="77"/>
    </row>
    <row r="154">
      <c r="A154" s="77"/>
      <c r="B154" s="77"/>
      <c r="C154" s="151"/>
      <c r="D154" s="140"/>
      <c r="E154" s="140"/>
      <c r="F154" s="144"/>
      <c r="G154" s="142"/>
      <c r="H154" s="142"/>
      <c r="I154" s="142"/>
      <c r="J154" s="137"/>
      <c r="K154" s="77"/>
      <c r="L154" s="77"/>
      <c r="M154" s="77"/>
      <c r="N154" s="77"/>
      <c r="O154" s="77"/>
      <c r="P154" s="77"/>
      <c r="Q154" s="77"/>
      <c r="R154" s="77"/>
      <c r="S154" s="77"/>
      <c r="T154" s="77"/>
      <c r="U154" s="77"/>
      <c r="V154" s="77"/>
    </row>
    <row r="155">
      <c r="A155" s="77"/>
      <c r="B155" s="77"/>
      <c r="C155" s="151"/>
      <c r="D155" s="140"/>
      <c r="E155" s="140"/>
      <c r="F155" s="144"/>
      <c r="G155" s="142"/>
      <c r="H155" s="142"/>
      <c r="I155" s="142"/>
      <c r="J155" s="137"/>
      <c r="K155" s="77"/>
      <c r="L155" s="77"/>
      <c r="M155" s="77"/>
      <c r="N155" s="77"/>
      <c r="O155" s="77"/>
      <c r="P155" s="77"/>
      <c r="Q155" s="77"/>
      <c r="R155" s="77"/>
      <c r="S155" s="77"/>
      <c r="T155" s="77"/>
      <c r="U155" s="77"/>
      <c r="V155" s="77"/>
    </row>
    <row r="156">
      <c r="A156" s="77"/>
      <c r="B156" s="77"/>
      <c r="C156" s="151"/>
      <c r="D156" s="140"/>
      <c r="E156" s="140"/>
      <c r="F156" s="144"/>
      <c r="G156" s="142"/>
      <c r="H156" s="142"/>
      <c r="I156" s="142"/>
      <c r="J156" s="137"/>
      <c r="K156" s="77"/>
      <c r="L156" s="77"/>
      <c r="M156" s="77"/>
      <c r="N156" s="77"/>
      <c r="O156" s="77"/>
      <c r="P156" s="77"/>
      <c r="Q156" s="77"/>
      <c r="R156" s="77"/>
      <c r="S156" s="77"/>
      <c r="T156" s="77"/>
      <c r="U156" s="77"/>
      <c r="V156" s="77"/>
    </row>
    <row r="157">
      <c r="A157" s="77"/>
      <c r="B157" s="77"/>
      <c r="C157" s="151"/>
      <c r="D157" s="140"/>
      <c r="E157" s="140"/>
      <c r="F157" s="144"/>
      <c r="G157" s="142"/>
      <c r="H157" s="142"/>
      <c r="I157" s="142"/>
      <c r="J157" s="137"/>
      <c r="K157" s="77"/>
      <c r="L157" s="77"/>
      <c r="M157" s="77"/>
      <c r="N157" s="77"/>
      <c r="O157" s="77"/>
      <c r="P157" s="77"/>
      <c r="Q157" s="77"/>
      <c r="R157" s="77"/>
      <c r="S157" s="77"/>
      <c r="T157" s="77"/>
      <c r="U157" s="77"/>
      <c r="V157" s="77"/>
    </row>
    <row r="158">
      <c r="A158" s="77"/>
      <c r="B158" s="77"/>
      <c r="C158" s="151"/>
      <c r="D158" s="140"/>
      <c r="E158" s="140"/>
      <c r="F158" s="144"/>
      <c r="G158" s="142"/>
      <c r="H158" s="142"/>
      <c r="I158" s="142"/>
      <c r="J158" s="137"/>
      <c r="K158" s="77"/>
      <c r="L158" s="77"/>
      <c r="M158" s="77"/>
      <c r="N158" s="77"/>
      <c r="O158" s="77"/>
      <c r="P158" s="77"/>
      <c r="Q158" s="77"/>
      <c r="R158" s="77"/>
      <c r="S158" s="77"/>
      <c r="T158" s="77"/>
      <c r="U158" s="77"/>
      <c r="V158" s="77"/>
    </row>
    <row r="159">
      <c r="A159" s="77"/>
      <c r="B159" s="77"/>
      <c r="C159" s="151"/>
      <c r="D159" s="140"/>
      <c r="E159" s="140"/>
      <c r="F159" s="144"/>
      <c r="G159" s="142"/>
      <c r="H159" s="142"/>
      <c r="I159" s="142"/>
      <c r="J159" s="137"/>
      <c r="K159" s="77"/>
      <c r="L159" s="77"/>
      <c r="M159" s="77"/>
      <c r="N159" s="77"/>
      <c r="O159" s="77"/>
      <c r="P159" s="77"/>
      <c r="Q159" s="77"/>
      <c r="R159" s="77"/>
      <c r="S159" s="77"/>
      <c r="T159" s="77"/>
      <c r="U159" s="77"/>
      <c r="V159" s="77"/>
    </row>
    <row r="160">
      <c r="A160" s="77"/>
      <c r="B160" s="77"/>
      <c r="C160" s="151"/>
      <c r="D160" s="140"/>
      <c r="E160" s="140"/>
      <c r="F160" s="144"/>
      <c r="G160" s="142"/>
      <c r="H160" s="142"/>
      <c r="I160" s="142"/>
      <c r="J160" s="137"/>
      <c r="K160" s="77"/>
      <c r="L160" s="77"/>
      <c r="M160" s="77"/>
      <c r="N160" s="77"/>
      <c r="O160" s="77"/>
      <c r="P160" s="77"/>
      <c r="Q160" s="77"/>
      <c r="R160" s="77"/>
      <c r="S160" s="77"/>
      <c r="T160" s="77"/>
      <c r="U160" s="77"/>
      <c r="V160" s="77"/>
    </row>
    <row r="161">
      <c r="A161" s="77"/>
      <c r="B161" s="77"/>
      <c r="C161" s="151"/>
      <c r="D161" s="140"/>
      <c r="E161" s="140"/>
      <c r="F161" s="144"/>
      <c r="G161" s="142"/>
      <c r="H161" s="142"/>
      <c r="I161" s="142"/>
      <c r="J161" s="137"/>
      <c r="K161" s="77"/>
      <c r="L161" s="77"/>
      <c r="M161" s="77"/>
      <c r="N161" s="77"/>
      <c r="O161" s="77"/>
      <c r="P161" s="77"/>
      <c r="Q161" s="77"/>
      <c r="R161" s="77"/>
      <c r="S161" s="77"/>
      <c r="T161" s="77"/>
      <c r="U161" s="77"/>
      <c r="V161" s="77"/>
    </row>
    <row r="162">
      <c r="A162" s="77"/>
      <c r="B162" s="77"/>
      <c r="C162" s="151"/>
      <c r="D162" s="140"/>
      <c r="E162" s="140"/>
      <c r="F162" s="144"/>
      <c r="G162" s="142"/>
      <c r="H162" s="142"/>
      <c r="I162" s="142"/>
      <c r="J162" s="137"/>
      <c r="K162" s="77"/>
      <c r="L162" s="77"/>
      <c r="M162" s="77"/>
      <c r="N162" s="77"/>
      <c r="O162" s="77"/>
      <c r="P162" s="77"/>
      <c r="Q162" s="77"/>
      <c r="R162" s="77"/>
      <c r="S162" s="77"/>
      <c r="T162" s="77"/>
      <c r="U162" s="77"/>
      <c r="V162" s="77"/>
    </row>
    <row r="163">
      <c r="A163" s="77"/>
      <c r="B163" s="77"/>
      <c r="C163" s="151"/>
      <c r="D163" s="140"/>
      <c r="E163" s="140"/>
      <c r="F163" s="144"/>
      <c r="G163" s="142"/>
      <c r="H163" s="142"/>
      <c r="I163" s="142"/>
      <c r="J163" s="137"/>
      <c r="K163" s="77"/>
      <c r="L163" s="77"/>
      <c r="M163" s="77"/>
      <c r="N163" s="77"/>
      <c r="O163" s="77"/>
      <c r="P163" s="77"/>
      <c r="Q163" s="77"/>
      <c r="R163" s="77"/>
      <c r="S163" s="77"/>
      <c r="T163" s="77"/>
      <c r="U163" s="77"/>
      <c r="V163" s="77"/>
    </row>
    <row r="164">
      <c r="A164" s="77"/>
      <c r="B164" s="77"/>
      <c r="C164" s="151"/>
      <c r="D164" s="140"/>
      <c r="E164" s="140"/>
      <c r="F164" s="144"/>
      <c r="G164" s="142"/>
      <c r="H164" s="142"/>
      <c r="I164" s="142"/>
      <c r="J164" s="137"/>
      <c r="K164" s="77"/>
      <c r="L164" s="77"/>
      <c r="M164" s="77"/>
      <c r="N164" s="77"/>
      <c r="O164" s="77"/>
      <c r="P164" s="77"/>
      <c r="Q164" s="77"/>
      <c r="R164" s="77"/>
      <c r="S164" s="77"/>
      <c r="T164" s="77"/>
      <c r="U164" s="77"/>
      <c r="V164" s="77"/>
    </row>
    <row r="165">
      <c r="A165" s="77"/>
      <c r="B165" s="77"/>
      <c r="C165" s="151"/>
      <c r="D165" s="140"/>
      <c r="E165" s="140"/>
      <c r="F165" s="144"/>
      <c r="G165" s="142"/>
      <c r="H165" s="142"/>
      <c r="I165" s="142"/>
      <c r="J165" s="137"/>
      <c r="K165" s="77"/>
      <c r="L165" s="77"/>
      <c r="M165" s="77"/>
      <c r="N165" s="77"/>
      <c r="O165" s="77"/>
      <c r="P165" s="77"/>
      <c r="Q165" s="77"/>
      <c r="R165" s="77"/>
      <c r="S165" s="77"/>
      <c r="T165" s="77"/>
      <c r="U165" s="77"/>
      <c r="V165" s="77"/>
    </row>
    <row r="166">
      <c r="A166" s="77"/>
      <c r="B166" s="77"/>
      <c r="C166" s="151"/>
      <c r="D166" s="140"/>
      <c r="E166" s="140"/>
      <c r="F166" s="144"/>
      <c r="G166" s="142"/>
      <c r="H166" s="142"/>
      <c r="I166" s="142"/>
      <c r="J166" s="137"/>
      <c r="K166" s="77"/>
      <c r="L166" s="77"/>
      <c r="M166" s="77"/>
      <c r="N166" s="77"/>
      <c r="O166" s="77"/>
      <c r="P166" s="77"/>
      <c r="Q166" s="77"/>
      <c r="R166" s="77"/>
      <c r="S166" s="77"/>
      <c r="T166" s="77"/>
      <c r="U166" s="77"/>
      <c r="V166" s="77"/>
    </row>
    <row r="167">
      <c r="A167" s="77"/>
      <c r="B167" s="77"/>
      <c r="C167" s="151"/>
      <c r="D167" s="140"/>
      <c r="E167" s="140"/>
      <c r="F167" s="144"/>
      <c r="G167" s="142"/>
      <c r="H167" s="142"/>
      <c r="I167" s="142"/>
      <c r="J167" s="137"/>
      <c r="K167" s="77"/>
      <c r="L167" s="77"/>
      <c r="M167" s="77"/>
      <c r="N167" s="77"/>
      <c r="O167" s="77"/>
      <c r="P167" s="77"/>
      <c r="Q167" s="77"/>
      <c r="R167" s="77"/>
      <c r="S167" s="77"/>
      <c r="T167" s="77"/>
      <c r="U167" s="77"/>
      <c r="V167" s="77"/>
    </row>
    <row r="168">
      <c r="A168" s="77"/>
      <c r="B168" s="77"/>
      <c r="C168" s="151"/>
      <c r="D168" s="140"/>
      <c r="E168" s="140"/>
      <c r="F168" s="144"/>
      <c r="G168" s="142"/>
      <c r="H168" s="142"/>
      <c r="I168" s="142"/>
      <c r="J168" s="137"/>
      <c r="K168" s="77"/>
      <c r="L168" s="77"/>
      <c r="M168" s="77"/>
      <c r="N168" s="77"/>
      <c r="O168" s="77"/>
      <c r="P168" s="77"/>
      <c r="Q168" s="77"/>
      <c r="R168" s="77"/>
      <c r="S168" s="77"/>
      <c r="T168" s="77"/>
      <c r="U168" s="77"/>
      <c r="V168" s="77"/>
    </row>
    <row r="169">
      <c r="A169" s="77"/>
      <c r="B169" s="77"/>
      <c r="C169" s="151"/>
      <c r="D169" s="140"/>
      <c r="E169" s="140"/>
      <c r="F169" s="144"/>
      <c r="G169" s="142"/>
      <c r="H169" s="142"/>
      <c r="I169" s="142"/>
      <c r="J169" s="137"/>
      <c r="K169" s="77"/>
      <c r="L169" s="77"/>
      <c r="M169" s="77"/>
      <c r="N169" s="77"/>
      <c r="O169" s="77"/>
      <c r="P169" s="77"/>
      <c r="Q169" s="77"/>
      <c r="R169" s="77"/>
      <c r="S169" s="77"/>
      <c r="T169" s="77"/>
      <c r="U169" s="77"/>
      <c r="V169" s="77"/>
    </row>
    <row r="170">
      <c r="A170" s="77"/>
      <c r="B170" s="77"/>
      <c r="C170" s="151"/>
      <c r="D170" s="140"/>
      <c r="E170" s="140"/>
      <c r="F170" s="144"/>
      <c r="G170" s="142"/>
      <c r="H170" s="142"/>
      <c r="I170" s="142"/>
      <c r="J170" s="137"/>
      <c r="K170" s="77"/>
      <c r="L170" s="77"/>
      <c r="M170" s="77"/>
      <c r="N170" s="77"/>
      <c r="O170" s="77"/>
      <c r="P170" s="77"/>
      <c r="Q170" s="77"/>
      <c r="R170" s="77"/>
      <c r="S170" s="77"/>
      <c r="T170" s="77"/>
      <c r="U170" s="77"/>
      <c r="V170" s="77"/>
    </row>
    <row r="171">
      <c r="A171" s="77"/>
      <c r="B171" s="77"/>
      <c r="C171" s="151"/>
      <c r="D171" s="140"/>
      <c r="E171" s="140"/>
      <c r="F171" s="144"/>
      <c r="G171" s="142"/>
      <c r="H171" s="142"/>
      <c r="I171" s="142"/>
      <c r="J171" s="137"/>
      <c r="K171" s="77"/>
      <c r="L171" s="77"/>
      <c r="M171" s="77"/>
      <c r="N171" s="77"/>
      <c r="O171" s="77"/>
      <c r="P171" s="77"/>
      <c r="Q171" s="77"/>
      <c r="R171" s="77"/>
      <c r="S171" s="77"/>
      <c r="T171" s="77"/>
      <c r="U171" s="77"/>
      <c r="V171" s="77"/>
    </row>
    <row r="172">
      <c r="A172" s="77"/>
      <c r="B172" s="77"/>
      <c r="C172" s="151"/>
      <c r="D172" s="140"/>
      <c r="E172" s="140"/>
      <c r="F172" s="144"/>
      <c r="G172" s="142"/>
      <c r="H172" s="142"/>
      <c r="I172" s="142"/>
      <c r="J172" s="137"/>
      <c r="K172" s="77"/>
      <c r="L172" s="77"/>
      <c r="M172" s="77"/>
      <c r="N172" s="77"/>
      <c r="O172" s="77"/>
      <c r="P172" s="77"/>
      <c r="Q172" s="77"/>
      <c r="R172" s="77"/>
      <c r="S172" s="77"/>
      <c r="T172" s="77"/>
      <c r="U172" s="77"/>
      <c r="V172" s="77"/>
    </row>
    <row r="173">
      <c r="A173" s="77"/>
      <c r="B173" s="77"/>
      <c r="C173" s="151"/>
      <c r="D173" s="140"/>
      <c r="E173" s="140"/>
      <c r="F173" s="144"/>
      <c r="G173" s="142"/>
      <c r="H173" s="142"/>
      <c r="I173" s="142"/>
      <c r="J173" s="137"/>
      <c r="K173" s="77"/>
      <c r="L173" s="77"/>
      <c r="M173" s="77"/>
      <c r="N173" s="77"/>
      <c r="O173" s="77"/>
      <c r="P173" s="77"/>
      <c r="Q173" s="77"/>
      <c r="R173" s="77"/>
      <c r="S173" s="77"/>
      <c r="T173" s="77"/>
      <c r="U173" s="77"/>
      <c r="V173" s="77"/>
    </row>
    <row r="174">
      <c r="A174" s="77"/>
      <c r="B174" s="77"/>
      <c r="C174" s="151"/>
      <c r="D174" s="140"/>
      <c r="E174" s="140"/>
      <c r="F174" s="144"/>
      <c r="G174" s="142"/>
      <c r="H174" s="142"/>
      <c r="I174" s="142"/>
      <c r="J174" s="137"/>
      <c r="K174" s="77"/>
      <c r="L174" s="77"/>
      <c r="M174" s="77"/>
      <c r="N174" s="77"/>
      <c r="O174" s="77"/>
      <c r="P174" s="77"/>
      <c r="Q174" s="77"/>
      <c r="R174" s="77"/>
      <c r="S174" s="77"/>
      <c r="T174" s="77"/>
      <c r="U174" s="77"/>
      <c r="V174" s="77"/>
    </row>
    <row r="175">
      <c r="A175" s="77"/>
      <c r="B175" s="77"/>
      <c r="C175" s="151"/>
      <c r="D175" s="140"/>
      <c r="E175" s="140"/>
      <c r="F175" s="144"/>
      <c r="G175" s="142"/>
      <c r="H175" s="142"/>
      <c r="I175" s="142"/>
      <c r="J175" s="137"/>
      <c r="K175" s="77"/>
      <c r="L175" s="77"/>
      <c r="M175" s="77"/>
      <c r="N175" s="77"/>
      <c r="O175" s="77"/>
      <c r="P175" s="77"/>
      <c r="Q175" s="77"/>
      <c r="R175" s="77"/>
      <c r="S175" s="77"/>
      <c r="T175" s="77"/>
      <c r="U175" s="77"/>
      <c r="V175" s="77"/>
    </row>
    <row r="176">
      <c r="A176" s="77"/>
      <c r="B176" s="77"/>
      <c r="C176" s="151"/>
      <c r="D176" s="140"/>
      <c r="E176" s="140"/>
      <c r="F176" s="144"/>
      <c r="G176" s="142"/>
      <c r="H176" s="142"/>
      <c r="I176" s="142"/>
      <c r="J176" s="137"/>
      <c r="K176" s="77"/>
      <c r="L176" s="77"/>
      <c r="M176" s="77"/>
      <c r="N176" s="77"/>
      <c r="O176" s="77"/>
      <c r="P176" s="77"/>
      <c r="Q176" s="77"/>
      <c r="R176" s="77"/>
      <c r="S176" s="77"/>
      <c r="T176" s="77"/>
      <c r="U176" s="77"/>
      <c r="V176" s="77"/>
    </row>
    <row r="177">
      <c r="A177" s="77"/>
      <c r="B177" s="77"/>
      <c r="C177" s="151"/>
      <c r="D177" s="140"/>
      <c r="E177" s="140"/>
      <c r="F177" s="144"/>
      <c r="G177" s="142"/>
      <c r="H177" s="142"/>
      <c r="I177" s="142"/>
      <c r="J177" s="137"/>
      <c r="K177" s="77"/>
      <c r="L177" s="77"/>
      <c r="M177" s="77"/>
      <c r="N177" s="77"/>
      <c r="O177" s="77"/>
      <c r="P177" s="77"/>
      <c r="Q177" s="77"/>
      <c r="R177" s="77"/>
      <c r="S177" s="77"/>
      <c r="T177" s="77"/>
      <c r="U177" s="77"/>
      <c r="V177" s="77"/>
    </row>
    <row r="178">
      <c r="A178" s="77"/>
      <c r="B178" s="77"/>
      <c r="C178" s="151"/>
      <c r="D178" s="140"/>
      <c r="E178" s="140"/>
      <c r="F178" s="144"/>
      <c r="G178" s="142"/>
      <c r="H178" s="142"/>
      <c r="I178" s="142"/>
      <c r="J178" s="137"/>
      <c r="K178" s="77"/>
      <c r="L178" s="77"/>
      <c r="M178" s="77"/>
      <c r="N178" s="77"/>
      <c r="O178" s="77"/>
      <c r="P178" s="77"/>
      <c r="Q178" s="77"/>
      <c r="R178" s="77"/>
      <c r="S178" s="77"/>
      <c r="T178" s="77"/>
      <c r="U178" s="77"/>
      <c r="V178" s="77"/>
    </row>
    <row r="179">
      <c r="A179" s="77"/>
      <c r="B179" s="77"/>
      <c r="C179" s="151"/>
      <c r="D179" s="140"/>
      <c r="E179" s="140"/>
      <c r="F179" s="144"/>
      <c r="G179" s="142"/>
      <c r="H179" s="142"/>
      <c r="I179" s="142"/>
      <c r="J179" s="137"/>
      <c r="K179" s="77"/>
      <c r="L179" s="77"/>
      <c r="M179" s="77"/>
      <c r="N179" s="77"/>
      <c r="O179" s="77"/>
      <c r="P179" s="77"/>
      <c r="Q179" s="77"/>
      <c r="R179" s="77"/>
      <c r="S179" s="77"/>
      <c r="T179" s="77"/>
      <c r="U179" s="77"/>
      <c r="V179" s="77"/>
    </row>
    <row r="180">
      <c r="A180" s="77"/>
      <c r="B180" s="77"/>
      <c r="C180" s="151"/>
      <c r="D180" s="140"/>
      <c r="E180" s="140"/>
      <c r="F180" s="144"/>
      <c r="G180" s="142"/>
      <c r="H180" s="142"/>
      <c r="I180" s="142"/>
      <c r="J180" s="137"/>
      <c r="K180" s="77"/>
      <c r="L180" s="77"/>
      <c r="M180" s="77"/>
      <c r="N180" s="77"/>
      <c r="O180" s="77"/>
      <c r="P180" s="77"/>
      <c r="Q180" s="77"/>
      <c r="R180" s="77"/>
      <c r="S180" s="77"/>
      <c r="T180" s="77"/>
      <c r="U180" s="77"/>
      <c r="V180" s="77"/>
    </row>
    <row r="181">
      <c r="A181" s="77"/>
      <c r="B181" s="77"/>
      <c r="C181" s="151"/>
      <c r="D181" s="140"/>
      <c r="E181" s="140"/>
      <c r="F181" s="144"/>
      <c r="G181" s="142"/>
      <c r="H181" s="142"/>
      <c r="I181" s="142"/>
      <c r="J181" s="137"/>
      <c r="K181" s="77"/>
      <c r="L181" s="77"/>
      <c r="M181" s="77"/>
      <c r="N181" s="77"/>
      <c r="O181" s="77"/>
      <c r="P181" s="77"/>
      <c r="Q181" s="77"/>
      <c r="R181" s="77"/>
      <c r="S181" s="77"/>
      <c r="T181" s="77"/>
      <c r="U181" s="77"/>
      <c r="V181" s="77"/>
    </row>
    <row r="182">
      <c r="A182" s="77"/>
      <c r="B182" s="77"/>
      <c r="C182" s="151"/>
      <c r="D182" s="140"/>
      <c r="E182" s="140"/>
      <c r="F182" s="144"/>
      <c r="G182" s="142"/>
      <c r="H182" s="142"/>
      <c r="I182" s="142"/>
      <c r="J182" s="137"/>
      <c r="K182" s="77"/>
      <c r="L182" s="77"/>
      <c r="M182" s="77"/>
      <c r="N182" s="77"/>
      <c r="O182" s="77"/>
      <c r="P182" s="77"/>
      <c r="Q182" s="77"/>
      <c r="R182" s="77"/>
      <c r="S182" s="77"/>
      <c r="T182" s="77"/>
      <c r="U182" s="77"/>
      <c r="V182" s="77"/>
    </row>
    <row r="183">
      <c r="A183" s="77"/>
      <c r="B183" s="77"/>
      <c r="C183" s="151"/>
      <c r="D183" s="140"/>
      <c r="E183" s="140"/>
      <c r="F183" s="144"/>
      <c r="G183" s="142"/>
      <c r="H183" s="142"/>
      <c r="I183" s="142"/>
      <c r="J183" s="137"/>
      <c r="K183" s="77"/>
      <c r="L183" s="77"/>
      <c r="M183" s="77"/>
      <c r="N183" s="77"/>
      <c r="O183" s="77"/>
      <c r="P183" s="77"/>
      <c r="Q183" s="77"/>
      <c r="R183" s="77"/>
      <c r="S183" s="77"/>
      <c r="T183" s="77"/>
      <c r="U183" s="77"/>
      <c r="V183" s="77"/>
    </row>
    <row r="184">
      <c r="A184" s="77"/>
      <c r="B184" s="77"/>
      <c r="C184" s="151"/>
      <c r="D184" s="140"/>
      <c r="E184" s="140"/>
      <c r="F184" s="144"/>
      <c r="G184" s="142"/>
      <c r="H184" s="142"/>
      <c r="I184" s="142"/>
      <c r="J184" s="137"/>
      <c r="K184" s="77"/>
      <c r="L184" s="77"/>
      <c r="M184" s="77"/>
      <c r="N184" s="77"/>
      <c r="O184" s="77"/>
      <c r="P184" s="77"/>
      <c r="Q184" s="77"/>
      <c r="R184" s="77"/>
      <c r="S184" s="77"/>
      <c r="T184" s="77"/>
      <c r="U184" s="77"/>
      <c r="V184" s="77"/>
    </row>
    <row r="185">
      <c r="A185" s="77"/>
      <c r="B185" s="77"/>
      <c r="C185" s="151"/>
      <c r="D185" s="140"/>
      <c r="E185" s="140"/>
      <c r="F185" s="144"/>
      <c r="G185" s="142"/>
      <c r="H185" s="142"/>
      <c r="I185" s="142"/>
      <c r="J185" s="137"/>
      <c r="K185" s="77"/>
      <c r="L185" s="77"/>
      <c r="M185" s="77"/>
      <c r="N185" s="77"/>
      <c r="O185" s="77"/>
      <c r="P185" s="77"/>
      <c r="Q185" s="77"/>
      <c r="R185" s="77"/>
      <c r="S185" s="77"/>
      <c r="T185" s="77"/>
      <c r="U185" s="77"/>
      <c r="V185" s="77"/>
    </row>
    <row r="186">
      <c r="A186" s="77"/>
      <c r="B186" s="77"/>
      <c r="C186" s="151"/>
      <c r="D186" s="140"/>
      <c r="E186" s="140"/>
      <c r="F186" s="144"/>
      <c r="G186" s="142"/>
      <c r="H186" s="142"/>
      <c r="I186" s="142"/>
      <c r="J186" s="137"/>
      <c r="K186" s="77"/>
      <c r="L186" s="77"/>
      <c r="M186" s="77"/>
      <c r="N186" s="77"/>
      <c r="O186" s="77"/>
      <c r="P186" s="77"/>
      <c r="Q186" s="77"/>
      <c r="R186" s="77"/>
      <c r="S186" s="77"/>
      <c r="T186" s="77"/>
      <c r="U186" s="77"/>
      <c r="V186" s="77"/>
    </row>
    <row r="187">
      <c r="A187" s="77"/>
      <c r="B187" s="77"/>
      <c r="C187" s="151"/>
      <c r="D187" s="140"/>
      <c r="E187" s="140"/>
      <c r="F187" s="144"/>
      <c r="G187" s="142"/>
      <c r="H187" s="142"/>
      <c r="I187" s="142"/>
      <c r="J187" s="137"/>
      <c r="K187" s="77"/>
      <c r="L187" s="77"/>
      <c r="M187" s="77"/>
      <c r="N187" s="77"/>
      <c r="O187" s="77"/>
      <c r="P187" s="77"/>
      <c r="Q187" s="77"/>
      <c r="R187" s="77"/>
      <c r="S187" s="77"/>
      <c r="T187" s="77"/>
      <c r="U187" s="77"/>
      <c r="V187" s="77"/>
    </row>
    <row r="188">
      <c r="A188" s="77"/>
      <c r="B188" s="77"/>
      <c r="C188" s="151"/>
      <c r="D188" s="140"/>
      <c r="E188" s="140"/>
      <c r="F188" s="144"/>
      <c r="G188" s="142"/>
      <c r="H188" s="142"/>
      <c r="I188" s="142"/>
      <c r="J188" s="137"/>
      <c r="K188" s="77"/>
      <c r="L188" s="77"/>
      <c r="M188" s="77"/>
      <c r="N188" s="77"/>
      <c r="O188" s="77"/>
      <c r="P188" s="77"/>
      <c r="Q188" s="77"/>
      <c r="R188" s="77"/>
      <c r="S188" s="77"/>
      <c r="T188" s="77"/>
      <c r="U188" s="77"/>
      <c r="V188" s="77"/>
    </row>
    <row r="189">
      <c r="A189" s="77"/>
      <c r="B189" s="77"/>
      <c r="C189" s="151"/>
      <c r="D189" s="140"/>
      <c r="E189" s="140"/>
      <c r="F189" s="144"/>
      <c r="G189" s="142"/>
      <c r="H189" s="142"/>
      <c r="I189" s="142"/>
      <c r="J189" s="137"/>
      <c r="K189" s="77"/>
      <c r="L189" s="77"/>
      <c r="M189" s="77"/>
      <c r="N189" s="77"/>
      <c r="O189" s="77"/>
      <c r="P189" s="77"/>
      <c r="Q189" s="77"/>
      <c r="R189" s="77"/>
      <c r="S189" s="77"/>
      <c r="T189" s="77"/>
      <c r="U189" s="77"/>
      <c r="V189" s="77"/>
    </row>
    <row r="190">
      <c r="A190" s="77"/>
      <c r="B190" s="77"/>
      <c r="C190" s="151"/>
      <c r="D190" s="140"/>
      <c r="E190" s="140"/>
      <c r="F190" s="144"/>
      <c r="G190" s="142"/>
      <c r="H190" s="142"/>
      <c r="I190" s="142"/>
      <c r="J190" s="137"/>
      <c r="K190" s="77"/>
      <c r="L190" s="77"/>
      <c r="M190" s="77"/>
      <c r="N190" s="77"/>
      <c r="O190" s="77"/>
      <c r="P190" s="77"/>
      <c r="Q190" s="77"/>
      <c r="R190" s="77"/>
      <c r="S190" s="77"/>
      <c r="T190" s="77"/>
      <c r="U190" s="77"/>
      <c r="V190" s="77"/>
    </row>
    <row r="191">
      <c r="A191" s="77"/>
      <c r="B191" s="77"/>
      <c r="C191" s="151"/>
      <c r="D191" s="140"/>
      <c r="E191" s="140"/>
      <c r="F191" s="144"/>
      <c r="G191" s="142"/>
      <c r="H191" s="142"/>
      <c r="I191" s="142"/>
      <c r="J191" s="137"/>
      <c r="K191" s="77"/>
      <c r="L191" s="77"/>
      <c r="M191" s="77"/>
      <c r="N191" s="77"/>
      <c r="O191" s="77"/>
      <c r="P191" s="77"/>
      <c r="Q191" s="77"/>
      <c r="R191" s="77"/>
      <c r="S191" s="77"/>
      <c r="T191" s="77"/>
      <c r="U191" s="77"/>
      <c r="V191" s="77"/>
    </row>
    <row r="192">
      <c r="A192" s="77"/>
      <c r="B192" s="77"/>
      <c r="C192" s="151"/>
      <c r="D192" s="140"/>
      <c r="E192" s="140"/>
      <c r="F192" s="144"/>
      <c r="G192" s="142"/>
      <c r="H192" s="142"/>
      <c r="I192" s="142"/>
      <c r="J192" s="137"/>
      <c r="K192" s="77"/>
      <c r="L192" s="77"/>
      <c r="M192" s="77"/>
      <c r="N192" s="77"/>
      <c r="O192" s="77"/>
      <c r="P192" s="77"/>
      <c r="Q192" s="77"/>
      <c r="R192" s="77"/>
      <c r="S192" s="77"/>
      <c r="T192" s="77"/>
      <c r="U192" s="77"/>
      <c r="V192" s="77"/>
    </row>
    <row r="193">
      <c r="A193" s="77"/>
      <c r="B193" s="77"/>
      <c r="C193" s="151"/>
      <c r="D193" s="140"/>
      <c r="E193" s="140"/>
      <c r="F193" s="144"/>
      <c r="G193" s="142"/>
      <c r="H193" s="142"/>
      <c r="I193" s="142"/>
      <c r="J193" s="137"/>
      <c r="K193" s="77"/>
      <c r="L193" s="77"/>
      <c r="M193" s="77"/>
      <c r="N193" s="77"/>
      <c r="O193" s="77"/>
      <c r="P193" s="77"/>
      <c r="Q193" s="77"/>
      <c r="R193" s="77"/>
      <c r="S193" s="77"/>
      <c r="T193" s="77"/>
      <c r="U193" s="77"/>
      <c r="V193" s="77"/>
    </row>
    <row r="194">
      <c r="A194" s="77"/>
      <c r="B194" s="77"/>
      <c r="C194" s="151"/>
      <c r="D194" s="140"/>
      <c r="E194" s="140"/>
      <c r="F194" s="144"/>
      <c r="G194" s="142"/>
      <c r="H194" s="142"/>
      <c r="I194" s="142"/>
      <c r="J194" s="137"/>
      <c r="K194" s="77"/>
      <c r="L194" s="77"/>
      <c r="M194" s="77"/>
      <c r="N194" s="77"/>
      <c r="O194" s="77"/>
      <c r="P194" s="77"/>
      <c r="Q194" s="77"/>
      <c r="R194" s="77"/>
      <c r="S194" s="77"/>
      <c r="T194" s="77"/>
      <c r="U194" s="77"/>
      <c r="V194" s="77"/>
    </row>
    <row r="195">
      <c r="A195" s="77"/>
      <c r="B195" s="77"/>
      <c r="C195" s="151"/>
      <c r="D195" s="140"/>
      <c r="E195" s="140"/>
      <c r="F195" s="144"/>
      <c r="G195" s="142"/>
      <c r="H195" s="142"/>
      <c r="I195" s="142"/>
      <c r="J195" s="137"/>
      <c r="K195" s="77"/>
      <c r="L195" s="77"/>
      <c r="M195" s="77"/>
      <c r="N195" s="77"/>
      <c r="O195" s="77"/>
      <c r="P195" s="77"/>
      <c r="Q195" s="77"/>
      <c r="R195" s="77"/>
      <c r="S195" s="77"/>
      <c r="T195" s="77"/>
      <c r="U195" s="77"/>
      <c r="V195" s="77"/>
    </row>
    <row r="196">
      <c r="A196" s="77"/>
      <c r="B196" s="77"/>
      <c r="C196" s="151"/>
      <c r="D196" s="140"/>
      <c r="E196" s="140"/>
      <c r="F196" s="144"/>
      <c r="G196" s="142"/>
      <c r="H196" s="142"/>
      <c r="I196" s="142"/>
      <c r="J196" s="137"/>
      <c r="K196" s="77"/>
      <c r="L196" s="77"/>
      <c r="M196" s="77"/>
      <c r="N196" s="77"/>
      <c r="O196" s="77"/>
      <c r="P196" s="77"/>
      <c r="Q196" s="77"/>
      <c r="R196" s="77"/>
      <c r="S196" s="77"/>
      <c r="T196" s="77"/>
      <c r="U196" s="77"/>
      <c r="V196" s="77"/>
    </row>
    <row r="197">
      <c r="A197" s="77"/>
      <c r="B197" s="77"/>
      <c r="C197" s="151"/>
      <c r="D197" s="140"/>
      <c r="E197" s="140"/>
      <c r="F197" s="144"/>
      <c r="G197" s="142"/>
      <c r="H197" s="142"/>
      <c r="I197" s="142"/>
      <c r="J197" s="137"/>
      <c r="K197" s="77"/>
      <c r="L197" s="77"/>
      <c r="M197" s="77"/>
      <c r="N197" s="77"/>
      <c r="O197" s="77"/>
      <c r="P197" s="77"/>
      <c r="Q197" s="77"/>
      <c r="R197" s="77"/>
      <c r="S197" s="77"/>
      <c r="T197" s="77"/>
      <c r="U197" s="77"/>
      <c r="V197" s="77"/>
    </row>
    <row r="198">
      <c r="A198" s="77"/>
      <c r="B198" s="77"/>
      <c r="C198" s="151"/>
      <c r="D198" s="140"/>
      <c r="E198" s="140"/>
      <c r="F198" s="144"/>
      <c r="G198" s="142"/>
      <c r="H198" s="142"/>
      <c r="I198" s="142"/>
      <c r="J198" s="137"/>
      <c r="K198" s="77"/>
      <c r="L198" s="77"/>
      <c r="M198" s="77"/>
      <c r="N198" s="77"/>
      <c r="O198" s="77"/>
      <c r="P198" s="77"/>
      <c r="Q198" s="77"/>
      <c r="R198" s="77"/>
      <c r="S198" s="77"/>
      <c r="T198" s="77"/>
      <c r="U198" s="77"/>
      <c r="V198" s="77"/>
    </row>
    <row r="199">
      <c r="A199" s="77"/>
      <c r="B199" s="77"/>
      <c r="C199" s="151"/>
      <c r="D199" s="140"/>
      <c r="E199" s="140"/>
      <c r="F199" s="144"/>
      <c r="G199" s="142"/>
      <c r="H199" s="142"/>
      <c r="I199" s="142"/>
      <c r="J199" s="137"/>
      <c r="K199" s="77"/>
      <c r="L199" s="77"/>
      <c r="M199" s="77"/>
      <c r="N199" s="77"/>
      <c r="O199" s="77"/>
      <c r="P199" s="77"/>
      <c r="Q199" s="77"/>
      <c r="R199" s="77"/>
      <c r="S199" s="77"/>
      <c r="T199" s="77"/>
      <c r="U199" s="77"/>
      <c r="V199" s="77"/>
    </row>
    <row r="200">
      <c r="A200" s="77"/>
      <c r="B200" s="77"/>
      <c r="C200" s="151"/>
      <c r="D200" s="140"/>
      <c r="E200" s="140"/>
      <c r="F200" s="144"/>
      <c r="G200" s="142"/>
      <c r="H200" s="142"/>
      <c r="I200" s="142"/>
      <c r="J200" s="137"/>
      <c r="K200" s="77"/>
      <c r="L200" s="77"/>
      <c r="M200" s="77"/>
      <c r="N200" s="77"/>
      <c r="O200" s="77"/>
      <c r="P200" s="77"/>
      <c r="Q200" s="77"/>
      <c r="R200" s="77"/>
      <c r="S200" s="77"/>
      <c r="T200" s="77"/>
      <c r="U200" s="77"/>
      <c r="V200" s="77"/>
    </row>
    <row r="201">
      <c r="A201" s="77"/>
      <c r="B201" s="77"/>
      <c r="C201" s="151"/>
      <c r="D201" s="140"/>
      <c r="E201" s="140"/>
      <c r="F201" s="144"/>
      <c r="G201" s="142"/>
      <c r="H201" s="142"/>
      <c r="I201" s="142"/>
      <c r="J201" s="137"/>
      <c r="K201" s="77"/>
      <c r="L201" s="77"/>
      <c r="M201" s="77"/>
      <c r="N201" s="77"/>
      <c r="O201" s="77"/>
      <c r="P201" s="77"/>
      <c r="Q201" s="77"/>
      <c r="R201" s="77"/>
      <c r="S201" s="77"/>
      <c r="T201" s="77"/>
      <c r="U201" s="77"/>
      <c r="V201" s="77"/>
    </row>
    <row r="202">
      <c r="A202" s="77"/>
      <c r="B202" s="77"/>
      <c r="C202" s="151"/>
      <c r="D202" s="140"/>
      <c r="E202" s="140"/>
      <c r="F202" s="144"/>
      <c r="G202" s="142"/>
      <c r="H202" s="142"/>
      <c r="I202" s="142"/>
      <c r="J202" s="137"/>
      <c r="K202" s="77"/>
      <c r="L202" s="77"/>
      <c r="M202" s="77"/>
      <c r="N202" s="77"/>
      <c r="O202" s="77"/>
      <c r="P202" s="77"/>
      <c r="Q202" s="77"/>
      <c r="R202" s="77"/>
      <c r="S202" s="77"/>
      <c r="T202" s="77"/>
      <c r="U202" s="77"/>
      <c r="V202" s="77"/>
    </row>
    <row r="203">
      <c r="A203" s="77"/>
      <c r="B203" s="77"/>
      <c r="C203" s="151"/>
      <c r="D203" s="140"/>
      <c r="E203" s="140"/>
      <c r="F203" s="144"/>
      <c r="G203" s="142"/>
      <c r="H203" s="142"/>
      <c r="I203" s="142"/>
      <c r="J203" s="137"/>
      <c r="K203" s="77"/>
      <c r="L203" s="77"/>
      <c r="M203" s="77"/>
      <c r="N203" s="77"/>
      <c r="O203" s="77"/>
      <c r="P203" s="77"/>
      <c r="Q203" s="77"/>
      <c r="R203" s="77"/>
      <c r="S203" s="77"/>
      <c r="T203" s="77"/>
      <c r="U203" s="77"/>
      <c r="V203" s="77"/>
    </row>
    <row r="204">
      <c r="A204" s="77"/>
      <c r="B204" s="77"/>
      <c r="C204" s="151"/>
      <c r="D204" s="140"/>
      <c r="E204" s="140"/>
      <c r="F204" s="144"/>
      <c r="G204" s="142"/>
      <c r="H204" s="142"/>
      <c r="I204" s="142"/>
      <c r="J204" s="137"/>
      <c r="K204" s="77"/>
      <c r="L204" s="77"/>
      <c r="M204" s="77"/>
      <c r="N204" s="77"/>
      <c r="O204" s="77"/>
      <c r="P204" s="77"/>
      <c r="Q204" s="77"/>
      <c r="R204" s="77"/>
      <c r="S204" s="77"/>
      <c r="T204" s="77"/>
      <c r="U204" s="77"/>
      <c r="V204" s="77"/>
    </row>
    <row r="205">
      <c r="A205" s="77"/>
      <c r="B205" s="77"/>
      <c r="C205" s="151"/>
      <c r="D205" s="140"/>
      <c r="E205" s="140"/>
      <c r="F205" s="144"/>
      <c r="G205" s="142"/>
      <c r="H205" s="142"/>
      <c r="I205" s="142"/>
      <c r="J205" s="137"/>
      <c r="K205" s="77"/>
      <c r="L205" s="77"/>
      <c r="M205" s="77"/>
      <c r="N205" s="77"/>
      <c r="O205" s="77"/>
      <c r="P205" s="77"/>
      <c r="Q205" s="77"/>
      <c r="R205" s="77"/>
      <c r="S205" s="77"/>
      <c r="T205" s="77"/>
      <c r="U205" s="77"/>
      <c r="V205" s="77"/>
    </row>
    <row r="206">
      <c r="A206" s="77"/>
      <c r="B206" s="77"/>
      <c r="C206" s="151"/>
      <c r="D206" s="140"/>
      <c r="E206" s="140"/>
      <c r="F206" s="144"/>
      <c r="G206" s="142"/>
      <c r="H206" s="142"/>
      <c r="I206" s="142"/>
      <c r="J206" s="137"/>
      <c r="K206" s="77"/>
      <c r="L206" s="77"/>
      <c r="M206" s="77"/>
      <c r="N206" s="77"/>
      <c r="O206" s="77"/>
      <c r="P206" s="77"/>
      <c r="Q206" s="77"/>
      <c r="R206" s="77"/>
      <c r="S206" s="77"/>
      <c r="T206" s="77"/>
      <c r="U206" s="77"/>
      <c r="V206" s="77"/>
    </row>
    <row r="207">
      <c r="A207" s="77"/>
      <c r="B207" s="77"/>
      <c r="C207" s="151"/>
      <c r="D207" s="140"/>
      <c r="E207" s="140"/>
      <c r="F207" s="144"/>
      <c r="G207" s="142"/>
      <c r="H207" s="142"/>
      <c r="I207" s="142"/>
      <c r="J207" s="137"/>
      <c r="K207" s="77"/>
      <c r="L207" s="77"/>
      <c r="M207" s="77"/>
      <c r="N207" s="77"/>
      <c r="O207" s="77"/>
      <c r="P207" s="77"/>
      <c r="Q207" s="77"/>
      <c r="R207" s="77"/>
      <c r="S207" s="77"/>
      <c r="T207" s="77"/>
      <c r="U207" s="77"/>
      <c r="V207" s="77"/>
    </row>
    <row r="208">
      <c r="A208" s="77"/>
      <c r="B208" s="77"/>
      <c r="C208" s="151"/>
      <c r="D208" s="140"/>
      <c r="E208" s="140"/>
      <c r="F208" s="144"/>
      <c r="G208" s="142"/>
      <c r="H208" s="142"/>
      <c r="I208" s="142"/>
      <c r="J208" s="137"/>
      <c r="K208" s="77"/>
      <c r="L208" s="77"/>
      <c r="M208" s="77"/>
      <c r="N208" s="77"/>
      <c r="O208" s="77"/>
      <c r="P208" s="77"/>
      <c r="Q208" s="77"/>
      <c r="R208" s="77"/>
      <c r="S208" s="77"/>
      <c r="T208" s="77"/>
      <c r="U208" s="77"/>
      <c r="V208" s="77"/>
    </row>
    <row r="209">
      <c r="A209" s="77"/>
      <c r="B209" s="77"/>
      <c r="C209" s="151"/>
      <c r="D209" s="140"/>
      <c r="E209" s="140"/>
      <c r="F209" s="144"/>
      <c r="G209" s="142"/>
      <c r="H209" s="142"/>
      <c r="I209" s="142"/>
      <c r="J209" s="137"/>
      <c r="K209" s="77"/>
      <c r="L209" s="77"/>
      <c r="M209" s="77"/>
      <c r="N209" s="77"/>
      <c r="O209" s="77"/>
      <c r="P209" s="77"/>
      <c r="Q209" s="77"/>
      <c r="R209" s="77"/>
      <c r="S209" s="77"/>
      <c r="T209" s="77"/>
      <c r="U209" s="77"/>
      <c r="V209" s="77"/>
    </row>
    <row r="210">
      <c r="A210" s="77"/>
      <c r="B210" s="77"/>
      <c r="C210" s="151"/>
      <c r="D210" s="140"/>
      <c r="E210" s="140"/>
      <c r="F210" s="144"/>
      <c r="G210" s="142"/>
      <c r="H210" s="142"/>
      <c r="I210" s="142"/>
      <c r="J210" s="137"/>
      <c r="K210" s="77"/>
      <c r="L210" s="77"/>
      <c r="M210" s="77"/>
      <c r="N210" s="77"/>
      <c r="O210" s="77"/>
      <c r="P210" s="77"/>
      <c r="Q210" s="77"/>
      <c r="R210" s="77"/>
      <c r="S210" s="77"/>
      <c r="T210" s="77"/>
      <c r="U210" s="77"/>
      <c r="V210" s="77"/>
    </row>
    <row r="211">
      <c r="A211" s="77"/>
      <c r="B211" s="77"/>
      <c r="C211" s="151"/>
      <c r="D211" s="140"/>
      <c r="E211" s="140"/>
      <c r="F211" s="144"/>
      <c r="G211" s="142"/>
      <c r="H211" s="142"/>
      <c r="I211" s="142"/>
      <c r="J211" s="137"/>
      <c r="K211" s="77"/>
      <c r="L211" s="77"/>
      <c r="M211" s="77"/>
      <c r="N211" s="77"/>
      <c r="O211" s="77"/>
      <c r="P211" s="77"/>
      <c r="Q211" s="77"/>
      <c r="R211" s="77"/>
      <c r="S211" s="77"/>
      <c r="T211" s="77"/>
      <c r="U211" s="77"/>
      <c r="V211" s="77"/>
    </row>
    <row r="212">
      <c r="A212" s="77"/>
      <c r="B212" s="77"/>
      <c r="C212" s="151"/>
      <c r="D212" s="140"/>
      <c r="E212" s="140"/>
      <c r="F212" s="144"/>
      <c r="G212" s="142"/>
      <c r="H212" s="142"/>
      <c r="I212" s="142"/>
      <c r="J212" s="137"/>
      <c r="K212" s="77"/>
      <c r="L212" s="77"/>
      <c r="M212" s="77"/>
      <c r="N212" s="77"/>
      <c r="O212" s="77"/>
      <c r="P212" s="77"/>
      <c r="Q212" s="77"/>
      <c r="R212" s="77"/>
      <c r="S212" s="77"/>
      <c r="T212" s="77"/>
      <c r="U212" s="77"/>
      <c r="V212" s="77"/>
    </row>
    <row r="213">
      <c r="A213" s="77"/>
      <c r="B213" s="77"/>
      <c r="C213" s="151"/>
      <c r="D213" s="140"/>
      <c r="E213" s="140"/>
      <c r="F213" s="144"/>
      <c r="G213" s="142"/>
      <c r="H213" s="142"/>
      <c r="I213" s="142"/>
      <c r="J213" s="137"/>
      <c r="K213" s="77"/>
      <c r="L213" s="77"/>
      <c r="M213" s="77"/>
      <c r="N213" s="77"/>
      <c r="O213" s="77"/>
      <c r="P213" s="77"/>
      <c r="Q213" s="77"/>
      <c r="R213" s="77"/>
      <c r="S213" s="77"/>
      <c r="T213" s="77"/>
      <c r="U213" s="77"/>
      <c r="V213" s="77"/>
    </row>
    <row r="214">
      <c r="A214" s="77"/>
      <c r="B214" s="77"/>
      <c r="C214" s="151"/>
      <c r="D214" s="140"/>
      <c r="E214" s="140"/>
      <c r="F214" s="144"/>
      <c r="G214" s="142"/>
      <c r="H214" s="142"/>
      <c r="I214" s="142"/>
      <c r="J214" s="137"/>
      <c r="K214" s="77"/>
      <c r="L214" s="77"/>
      <c r="M214" s="77"/>
      <c r="N214" s="77"/>
      <c r="O214" s="77"/>
      <c r="P214" s="77"/>
      <c r="Q214" s="77"/>
      <c r="R214" s="77"/>
      <c r="S214" s="77"/>
      <c r="T214" s="77"/>
      <c r="U214" s="77"/>
      <c r="V214" s="77"/>
    </row>
    <row r="215">
      <c r="A215" s="77"/>
      <c r="B215" s="77"/>
      <c r="C215" s="151"/>
      <c r="D215" s="140"/>
      <c r="E215" s="140"/>
      <c r="F215" s="144"/>
      <c r="G215" s="142"/>
      <c r="H215" s="142"/>
      <c r="I215" s="142"/>
      <c r="J215" s="137"/>
      <c r="K215" s="77"/>
      <c r="L215" s="77"/>
      <c r="M215" s="77"/>
      <c r="N215" s="77"/>
      <c r="O215" s="77"/>
      <c r="P215" s="77"/>
      <c r="Q215" s="77"/>
      <c r="R215" s="77"/>
      <c r="S215" s="77"/>
      <c r="T215" s="77"/>
      <c r="U215" s="77"/>
      <c r="V215" s="77"/>
    </row>
    <row r="216">
      <c r="A216" s="77"/>
      <c r="B216" s="77"/>
      <c r="C216" s="151"/>
      <c r="D216" s="140"/>
      <c r="E216" s="140"/>
      <c r="F216" s="144"/>
      <c r="G216" s="142"/>
      <c r="H216" s="142"/>
      <c r="I216" s="142"/>
      <c r="J216" s="137"/>
      <c r="K216" s="77"/>
      <c r="L216" s="77"/>
      <c r="M216" s="77"/>
      <c r="N216" s="77"/>
      <c r="O216" s="77"/>
      <c r="P216" s="77"/>
      <c r="Q216" s="77"/>
      <c r="R216" s="77"/>
      <c r="S216" s="77"/>
      <c r="T216" s="77"/>
      <c r="U216" s="77"/>
      <c r="V216" s="77"/>
    </row>
    <row r="217">
      <c r="A217" s="77"/>
      <c r="B217" s="77"/>
      <c r="C217" s="151"/>
      <c r="D217" s="140"/>
      <c r="E217" s="140"/>
      <c r="F217" s="144"/>
      <c r="G217" s="142"/>
      <c r="H217" s="142"/>
      <c r="I217" s="142"/>
      <c r="J217" s="137"/>
      <c r="K217" s="77"/>
      <c r="L217" s="77"/>
      <c r="M217" s="77"/>
      <c r="N217" s="77"/>
      <c r="O217" s="77"/>
      <c r="P217" s="77"/>
      <c r="Q217" s="77"/>
      <c r="R217" s="77"/>
      <c r="S217" s="77"/>
      <c r="T217" s="77"/>
      <c r="U217" s="77"/>
      <c r="V217" s="77"/>
    </row>
    <row r="218">
      <c r="A218" s="77"/>
      <c r="B218" s="77"/>
      <c r="C218" s="151"/>
      <c r="D218" s="140"/>
      <c r="E218" s="140"/>
      <c r="F218" s="144"/>
      <c r="G218" s="142"/>
      <c r="H218" s="142"/>
      <c r="I218" s="142"/>
      <c r="J218" s="137"/>
      <c r="K218" s="77"/>
      <c r="L218" s="77"/>
      <c r="M218" s="77"/>
      <c r="N218" s="77"/>
      <c r="O218" s="77"/>
      <c r="P218" s="77"/>
      <c r="Q218" s="77"/>
      <c r="R218" s="77"/>
      <c r="S218" s="77"/>
      <c r="T218" s="77"/>
      <c r="U218" s="77"/>
      <c r="V218" s="77"/>
    </row>
    <row r="219">
      <c r="A219" s="77"/>
      <c r="B219" s="77"/>
      <c r="C219" s="151"/>
      <c r="D219" s="140"/>
      <c r="E219" s="140"/>
      <c r="F219" s="144"/>
      <c r="G219" s="142"/>
      <c r="H219" s="142"/>
      <c r="I219" s="142"/>
      <c r="J219" s="137"/>
      <c r="K219" s="77"/>
      <c r="L219" s="77"/>
      <c r="M219" s="77"/>
      <c r="N219" s="77"/>
      <c r="O219" s="77"/>
      <c r="P219" s="77"/>
      <c r="Q219" s="77"/>
      <c r="R219" s="77"/>
      <c r="S219" s="77"/>
      <c r="T219" s="77"/>
      <c r="U219" s="77"/>
      <c r="V219" s="77"/>
    </row>
    <row r="220">
      <c r="A220" s="77"/>
      <c r="B220" s="77"/>
      <c r="C220" s="151"/>
      <c r="D220" s="140"/>
      <c r="E220" s="140"/>
      <c r="F220" s="144"/>
      <c r="G220" s="142"/>
      <c r="H220" s="142"/>
      <c r="I220" s="142"/>
      <c r="J220" s="137"/>
      <c r="K220" s="77"/>
      <c r="L220" s="77"/>
      <c r="M220" s="77"/>
      <c r="N220" s="77"/>
      <c r="O220" s="77"/>
      <c r="P220" s="77"/>
      <c r="Q220" s="77"/>
      <c r="R220" s="77"/>
      <c r="S220" s="77"/>
      <c r="T220" s="77"/>
      <c r="U220" s="77"/>
      <c r="V220" s="77"/>
    </row>
    <row r="221">
      <c r="A221" s="77"/>
      <c r="B221" s="77"/>
      <c r="C221" s="151"/>
      <c r="D221" s="140"/>
      <c r="E221" s="140"/>
      <c r="F221" s="144"/>
      <c r="G221" s="142"/>
      <c r="H221" s="142"/>
      <c r="I221" s="142"/>
      <c r="J221" s="137"/>
      <c r="K221" s="77"/>
      <c r="L221" s="77"/>
      <c r="M221" s="77"/>
      <c r="N221" s="77"/>
      <c r="O221" s="77"/>
      <c r="P221" s="77"/>
      <c r="Q221" s="77"/>
      <c r="R221" s="77"/>
      <c r="S221" s="77"/>
      <c r="T221" s="77"/>
      <c r="U221" s="77"/>
      <c r="V221" s="77"/>
    </row>
    <row r="222">
      <c r="A222" s="77"/>
      <c r="B222" s="77"/>
      <c r="C222" s="151"/>
      <c r="D222" s="140"/>
      <c r="E222" s="140"/>
      <c r="F222" s="144"/>
      <c r="G222" s="142"/>
      <c r="H222" s="142"/>
      <c r="I222" s="142"/>
      <c r="J222" s="137"/>
      <c r="K222" s="77"/>
      <c r="L222" s="77"/>
      <c r="M222" s="77"/>
      <c r="N222" s="77"/>
      <c r="O222" s="77"/>
      <c r="P222" s="77"/>
      <c r="Q222" s="77"/>
      <c r="R222" s="77"/>
      <c r="S222" s="77"/>
      <c r="T222" s="77"/>
      <c r="U222" s="77"/>
      <c r="V222" s="77"/>
    </row>
    <row r="223">
      <c r="A223" s="77"/>
      <c r="B223" s="77"/>
      <c r="C223" s="151"/>
      <c r="D223" s="140"/>
      <c r="E223" s="140"/>
      <c r="F223" s="144"/>
      <c r="G223" s="142"/>
      <c r="H223" s="142"/>
      <c r="I223" s="142"/>
      <c r="J223" s="137"/>
      <c r="K223" s="77"/>
      <c r="L223" s="77"/>
      <c r="M223" s="77"/>
      <c r="N223" s="77"/>
      <c r="O223" s="77"/>
      <c r="P223" s="77"/>
      <c r="Q223" s="77"/>
      <c r="R223" s="77"/>
      <c r="S223" s="77"/>
      <c r="T223" s="77"/>
      <c r="U223" s="77"/>
      <c r="V223" s="77"/>
    </row>
    <row r="224">
      <c r="A224" s="77"/>
      <c r="B224" s="77"/>
      <c r="C224" s="151"/>
      <c r="D224" s="140"/>
      <c r="E224" s="140"/>
      <c r="F224" s="144"/>
      <c r="G224" s="142"/>
      <c r="H224" s="142"/>
      <c r="I224" s="142"/>
      <c r="J224" s="137"/>
      <c r="K224" s="77"/>
      <c r="L224" s="77"/>
      <c r="M224" s="77"/>
      <c r="N224" s="77"/>
      <c r="O224" s="77"/>
      <c r="P224" s="77"/>
      <c r="Q224" s="77"/>
      <c r="R224" s="77"/>
      <c r="S224" s="77"/>
      <c r="T224" s="77"/>
      <c r="U224" s="77"/>
      <c r="V224" s="77"/>
    </row>
    <row r="225">
      <c r="A225" s="77"/>
      <c r="B225" s="77"/>
      <c r="C225" s="151"/>
      <c r="D225" s="140"/>
      <c r="E225" s="140"/>
      <c r="F225" s="144"/>
      <c r="G225" s="142"/>
      <c r="H225" s="142"/>
      <c r="I225" s="142"/>
      <c r="J225" s="137"/>
      <c r="K225" s="77"/>
      <c r="L225" s="77"/>
      <c r="M225" s="77"/>
      <c r="N225" s="77"/>
      <c r="O225" s="77"/>
      <c r="P225" s="77"/>
      <c r="Q225" s="77"/>
      <c r="R225" s="77"/>
      <c r="S225" s="77"/>
      <c r="T225" s="77"/>
      <c r="U225" s="77"/>
      <c r="V225" s="77"/>
    </row>
    <row r="226">
      <c r="A226" s="77"/>
      <c r="B226" s="77"/>
      <c r="C226" s="151"/>
      <c r="D226" s="140"/>
      <c r="E226" s="140"/>
      <c r="F226" s="144"/>
      <c r="G226" s="142"/>
      <c r="H226" s="142"/>
      <c r="I226" s="142"/>
      <c r="J226" s="137"/>
      <c r="K226" s="77"/>
      <c r="L226" s="77"/>
      <c r="M226" s="77"/>
      <c r="N226" s="77"/>
      <c r="O226" s="77"/>
      <c r="P226" s="77"/>
      <c r="Q226" s="77"/>
      <c r="R226" s="77"/>
      <c r="S226" s="77"/>
      <c r="T226" s="77"/>
      <c r="U226" s="77"/>
      <c r="V226" s="77"/>
    </row>
    <row r="227">
      <c r="A227" s="77"/>
      <c r="B227" s="77"/>
      <c r="C227" s="151"/>
      <c r="D227" s="140"/>
      <c r="E227" s="140"/>
      <c r="F227" s="144"/>
      <c r="G227" s="142"/>
      <c r="H227" s="142"/>
      <c r="I227" s="142"/>
      <c r="J227" s="137"/>
      <c r="K227" s="77"/>
      <c r="L227" s="77"/>
      <c r="M227" s="77"/>
      <c r="N227" s="77"/>
      <c r="O227" s="77"/>
      <c r="P227" s="77"/>
      <c r="Q227" s="77"/>
      <c r="R227" s="77"/>
      <c r="S227" s="77"/>
      <c r="T227" s="77"/>
      <c r="U227" s="77"/>
      <c r="V227" s="77"/>
    </row>
    <row r="228">
      <c r="A228" s="77"/>
      <c r="B228" s="77"/>
      <c r="C228" s="151"/>
      <c r="D228" s="140"/>
      <c r="E228" s="140"/>
      <c r="F228" s="144"/>
      <c r="G228" s="142"/>
      <c r="H228" s="142"/>
      <c r="I228" s="142"/>
      <c r="J228" s="137"/>
      <c r="K228" s="77"/>
      <c r="L228" s="77"/>
      <c r="M228" s="77"/>
      <c r="N228" s="77"/>
      <c r="O228" s="77"/>
      <c r="P228" s="77"/>
      <c r="Q228" s="77"/>
      <c r="R228" s="77"/>
      <c r="S228" s="77"/>
      <c r="T228" s="77"/>
      <c r="U228" s="77"/>
      <c r="V228" s="77"/>
    </row>
    <row r="229">
      <c r="A229" s="77"/>
      <c r="B229" s="77"/>
      <c r="C229" s="151"/>
      <c r="D229" s="140"/>
      <c r="E229" s="140"/>
      <c r="F229" s="144"/>
      <c r="G229" s="142"/>
      <c r="H229" s="142"/>
      <c r="I229" s="142"/>
      <c r="J229" s="137"/>
      <c r="K229" s="77"/>
      <c r="L229" s="77"/>
      <c r="M229" s="77"/>
      <c r="N229" s="77"/>
      <c r="O229" s="77"/>
      <c r="P229" s="77"/>
      <c r="Q229" s="77"/>
      <c r="R229" s="77"/>
      <c r="S229" s="77"/>
      <c r="T229" s="77"/>
      <c r="U229" s="77"/>
      <c r="V229" s="77"/>
    </row>
    <row r="230">
      <c r="A230" s="77"/>
      <c r="B230" s="77"/>
      <c r="C230" s="151"/>
      <c r="D230" s="140"/>
      <c r="E230" s="140"/>
      <c r="F230" s="144"/>
      <c r="G230" s="142"/>
      <c r="H230" s="142"/>
      <c r="I230" s="142"/>
      <c r="J230" s="137"/>
      <c r="K230" s="77"/>
      <c r="L230" s="77"/>
      <c r="M230" s="77"/>
      <c r="N230" s="77"/>
      <c r="O230" s="77"/>
      <c r="P230" s="77"/>
      <c r="Q230" s="77"/>
      <c r="R230" s="77"/>
      <c r="S230" s="77"/>
      <c r="T230" s="77"/>
      <c r="U230" s="77"/>
      <c r="V230" s="77"/>
    </row>
    <row r="231">
      <c r="A231" s="77"/>
      <c r="B231" s="77"/>
      <c r="C231" s="151"/>
      <c r="D231" s="140"/>
      <c r="E231" s="140"/>
      <c r="F231" s="144"/>
      <c r="G231" s="142"/>
      <c r="H231" s="142"/>
      <c r="I231" s="142"/>
      <c r="J231" s="137"/>
      <c r="K231" s="77"/>
      <c r="L231" s="77"/>
      <c r="M231" s="77"/>
      <c r="N231" s="77"/>
      <c r="O231" s="77"/>
      <c r="P231" s="77"/>
      <c r="Q231" s="77"/>
      <c r="R231" s="77"/>
      <c r="S231" s="77"/>
      <c r="T231" s="77"/>
      <c r="U231" s="77"/>
      <c r="V231" s="77"/>
    </row>
    <row r="232">
      <c r="A232" s="77"/>
      <c r="B232" s="77"/>
      <c r="C232" s="151"/>
      <c r="D232" s="140"/>
      <c r="E232" s="140"/>
      <c r="F232" s="144"/>
      <c r="G232" s="142"/>
      <c r="H232" s="142"/>
      <c r="I232" s="142"/>
      <c r="J232" s="137"/>
      <c r="K232" s="77"/>
      <c r="L232" s="77"/>
      <c r="M232" s="77"/>
      <c r="N232" s="77"/>
      <c r="O232" s="77"/>
      <c r="P232" s="77"/>
      <c r="Q232" s="77"/>
      <c r="R232" s="77"/>
      <c r="S232" s="77"/>
      <c r="T232" s="77"/>
      <c r="U232" s="77"/>
      <c r="V232" s="77"/>
    </row>
    <row r="233">
      <c r="A233" s="77"/>
      <c r="B233" s="77"/>
      <c r="C233" s="151"/>
      <c r="D233" s="140"/>
      <c r="E233" s="140"/>
      <c r="F233" s="144"/>
      <c r="G233" s="142"/>
      <c r="H233" s="142"/>
      <c r="I233" s="142"/>
      <c r="J233" s="137"/>
      <c r="K233" s="77"/>
      <c r="L233" s="77"/>
      <c r="M233" s="77"/>
      <c r="N233" s="77"/>
      <c r="O233" s="77"/>
      <c r="P233" s="77"/>
      <c r="Q233" s="77"/>
      <c r="R233" s="77"/>
      <c r="S233" s="77"/>
      <c r="T233" s="77"/>
      <c r="U233" s="77"/>
      <c r="V233" s="77"/>
    </row>
    <row r="234">
      <c r="A234" s="77"/>
      <c r="B234" s="77"/>
      <c r="C234" s="151"/>
      <c r="D234" s="140"/>
      <c r="E234" s="140"/>
      <c r="F234" s="144"/>
      <c r="G234" s="142"/>
      <c r="H234" s="142"/>
      <c r="I234" s="142"/>
      <c r="J234" s="137"/>
      <c r="K234" s="77"/>
      <c r="L234" s="77"/>
      <c r="M234" s="77"/>
      <c r="N234" s="77"/>
      <c r="O234" s="77"/>
      <c r="P234" s="77"/>
      <c r="Q234" s="77"/>
      <c r="R234" s="77"/>
      <c r="S234" s="77"/>
      <c r="T234" s="77"/>
      <c r="U234" s="77"/>
      <c r="V234" s="77"/>
    </row>
    <row r="235">
      <c r="A235" s="77"/>
      <c r="B235" s="77"/>
      <c r="C235" s="151"/>
      <c r="D235" s="140"/>
      <c r="E235" s="140"/>
      <c r="F235" s="144"/>
      <c r="G235" s="142"/>
      <c r="H235" s="142"/>
      <c r="I235" s="142"/>
      <c r="J235" s="137"/>
      <c r="K235" s="77"/>
      <c r="L235" s="77"/>
      <c r="M235" s="77"/>
      <c r="N235" s="77"/>
      <c r="O235" s="77"/>
      <c r="P235" s="77"/>
      <c r="Q235" s="77"/>
      <c r="R235" s="77"/>
      <c r="S235" s="77"/>
      <c r="T235" s="77"/>
      <c r="U235" s="77"/>
      <c r="V235" s="77"/>
    </row>
    <row r="236">
      <c r="A236" s="77"/>
      <c r="B236" s="77"/>
      <c r="C236" s="151"/>
      <c r="D236" s="140"/>
      <c r="E236" s="140"/>
      <c r="F236" s="144"/>
      <c r="G236" s="142"/>
      <c r="H236" s="142"/>
      <c r="I236" s="142"/>
      <c r="J236" s="137"/>
      <c r="K236" s="77"/>
      <c r="L236" s="77"/>
      <c r="M236" s="77"/>
      <c r="N236" s="77"/>
      <c r="O236" s="77"/>
      <c r="P236" s="77"/>
      <c r="Q236" s="77"/>
      <c r="R236" s="77"/>
      <c r="S236" s="77"/>
      <c r="T236" s="77"/>
      <c r="U236" s="77"/>
      <c r="V236" s="77"/>
    </row>
    <row r="237">
      <c r="A237" s="77"/>
      <c r="B237" s="77"/>
      <c r="C237" s="151"/>
      <c r="D237" s="140"/>
      <c r="E237" s="140"/>
      <c r="F237" s="144"/>
      <c r="G237" s="142"/>
      <c r="H237" s="142"/>
      <c r="I237" s="142"/>
      <c r="J237" s="137"/>
      <c r="K237" s="77"/>
      <c r="L237" s="77"/>
      <c r="M237" s="77"/>
      <c r="N237" s="77"/>
      <c r="O237" s="77"/>
      <c r="P237" s="77"/>
      <c r="Q237" s="77"/>
      <c r="R237" s="77"/>
      <c r="S237" s="77"/>
      <c r="T237" s="77"/>
      <c r="U237" s="77"/>
      <c r="V237" s="77"/>
    </row>
    <row r="238">
      <c r="A238" s="77"/>
      <c r="B238" s="77"/>
      <c r="C238" s="151"/>
      <c r="D238" s="140"/>
      <c r="E238" s="140"/>
      <c r="F238" s="144"/>
      <c r="G238" s="142"/>
      <c r="H238" s="142"/>
      <c r="I238" s="142"/>
      <c r="J238" s="137"/>
      <c r="K238" s="77"/>
      <c r="L238" s="77"/>
      <c r="M238" s="77"/>
      <c r="N238" s="77"/>
      <c r="O238" s="77"/>
      <c r="P238" s="77"/>
      <c r="Q238" s="77"/>
      <c r="R238" s="77"/>
      <c r="S238" s="77"/>
      <c r="T238" s="77"/>
      <c r="U238" s="77"/>
      <c r="V238" s="77"/>
    </row>
    <row r="239">
      <c r="A239" s="77"/>
      <c r="B239" s="77"/>
      <c r="C239" s="151"/>
      <c r="D239" s="140"/>
      <c r="E239" s="140"/>
      <c r="F239" s="144"/>
      <c r="G239" s="142"/>
      <c r="H239" s="142"/>
      <c r="I239" s="142"/>
      <c r="J239" s="137"/>
      <c r="K239" s="77"/>
      <c r="L239" s="77"/>
      <c r="M239" s="77"/>
      <c r="N239" s="77"/>
      <c r="O239" s="77"/>
      <c r="P239" s="77"/>
      <c r="Q239" s="77"/>
      <c r="R239" s="77"/>
      <c r="S239" s="77"/>
      <c r="T239" s="77"/>
      <c r="U239" s="77"/>
      <c r="V239" s="77"/>
    </row>
    <row r="240">
      <c r="A240" s="77"/>
      <c r="B240" s="77"/>
      <c r="C240" s="151"/>
      <c r="D240" s="140"/>
      <c r="E240" s="140"/>
      <c r="F240" s="144"/>
      <c r="G240" s="142"/>
      <c r="H240" s="142"/>
      <c r="I240" s="142"/>
      <c r="J240" s="137"/>
      <c r="K240" s="77"/>
      <c r="L240" s="77"/>
      <c r="M240" s="77"/>
      <c r="N240" s="77"/>
      <c r="O240" s="77"/>
      <c r="P240" s="77"/>
      <c r="Q240" s="77"/>
      <c r="R240" s="77"/>
      <c r="S240" s="77"/>
      <c r="T240" s="77"/>
      <c r="U240" s="77"/>
      <c r="V240" s="77"/>
    </row>
    <row r="241">
      <c r="A241" s="77"/>
      <c r="B241" s="77"/>
      <c r="C241" s="151"/>
      <c r="D241" s="140"/>
      <c r="E241" s="140"/>
      <c r="F241" s="144"/>
      <c r="G241" s="142"/>
      <c r="H241" s="142"/>
      <c r="I241" s="142"/>
      <c r="J241" s="137"/>
      <c r="K241" s="77"/>
      <c r="L241" s="77"/>
      <c r="M241" s="77"/>
      <c r="N241" s="77"/>
      <c r="O241" s="77"/>
      <c r="P241" s="77"/>
      <c r="Q241" s="77"/>
      <c r="R241" s="77"/>
      <c r="S241" s="77"/>
      <c r="T241" s="77"/>
      <c r="U241" s="77"/>
      <c r="V241" s="77"/>
    </row>
    <row r="242">
      <c r="A242" s="77"/>
      <c r="B242" s="77"/>
      <c r="C242" s="151"/>
      <c r="D242" s="140"/>
      <c r="E242" s="140"/>
      <c r="F242" s="144"/>
      <c r="G242" s="142"/>
      <c r="H242" s="142"/>
      <c r="I242" s="142"/>
      <c r="J242" s="137"/>
      <c r="K242" s="77"/>
      <c r="L242" s="77"/>
      <c r="M242" s="77"/>
      <c r="N242" s="77"/>
      <c r="O242" s="77"/>
      <c r="P242" s="77"/>
      <c r="Q242" s="77"/>
      <c r="R242" s="77"/>
      <c r="S242" s="77"/>
      <c r="T242" s="77"/>
      <c r="U242" s="77"/>
      <c r="V242" s="77"/>
    </row>
    <row r="243">
      <c r="A243" s="77"/>
      <c r="B243" s="77"/>
      <c r="C243" s="151"/>
      <c r="D243" s="140"/>
      <c r="E243" s="140"/>
      <c r="F243" s="144"/>
      <c r="G243" s="142"/>
      <c r="H243" s="142"/>
      <c r="I243" s="142"/>
      <c r="J243" s="137"/>
      <c r="K243" s="77"/>
      <c r="L243" s="77"/>
      <c r="M243" s="77"/>
      <c r="N243" s="77"/>
      <c r="O243" s="77"/>
      <c r="P243" s="77"/>
      <c r="Q243" s="77"/>
      <c r="R243" s="77"/>
      <c r="S243" s="77"/>
      <c r="T243" s="77"/>
      <c r="U243" s="77"/>
      <c r="V243" s="77"/>
    </row>
    <row r="244">
      <c r="A244" s="77"/>
      <c r="B244" s="77"/>
      <c r="C244" s="151"/>
      <c r="D244" s="140"/>
      <c r="E244" s="140"/>
      <c r="F244" s="144"/>
      <c r="G244" s="142"/>
      <c r="H244" s="142"/>
      <c r="I244" s="142"/>
      <c r="J244" s="137"/>
      <c r="K244" s="77"/>
      <c r="L244" s="77"/>
      <c r="M244" s="77"/>
      <c r="N244" s="77"/>
      <c r="O244" s="77"/>
      <c r="P244" s="77"/>
      <c r="Q244" s="77"/>
      <c r="R244" s="77"/>
      <c r="S244" s="77"/>
      <c r="T244" s="77"/>
      <c r="U244" s="77"/>
      <c r="V244" s="77"/>
    </row>
    <row r="245">
      <c r="A245" s="77"/>
      <c r="B245" s="77"/>
      <c r="C245" s="151"/>
      <c r="D245" s="140"/>
      <c r="E245" s="140"/>
      <c r="F245" s="144"/>
      <c r="G245" s="142"/>
      <c r="H245" s="142"/>
      <c r="I245" s="142"/>
      <c r="J245" s="137"/>
      <c r="K245" s="77"/>
      <c r="L245" s="77"/>
      <c r="M245" s="77"/>
      <c r="N245" s="77"/>
      <c r="O245" s="77"/>
      <c r="P245" s="77"/>
      <c r="Q245" s="77"/>
      <c r="R245" s="77"/>
      <c r="S245" s="77"/>
      <c r="T245" s="77"/>
      <c r="U245" s="77"/>
      <c r="V245" s="77"/>
    </row>
    <row r="246">
      <c r="A246" s="77"/>
      <c r="B246" s="77"/>
      <c r="C246" s="151"/>
      <c r="D246" s="140"/>
      <c r="E246" s="140"/>
      <c r="F246" s="144"/>
      <c r="G246" s="142"/>
      <c r="H246" s="142"/>
      <c r="I246" s="142"/>
      <c r="J246" s="137"/>
      <c r="K246" s="77"/>
      <c r="L246" s="77"/>
      <c r="M246" s="77"/>
      <c r="N246" s="77"/>
      <c r="O246" s="77"/>
      <c r="P246" s="77"/>
      <c r="Q246" s="77"/>
      <c r="R246" s="77"/>
      <c r="S246" s="77"/>
      <c r="T246" s="77"/>
      <c r="U246" s="77"/>
      <c r="V246" s="77"/>
    </row>
    <row r="247">
      <c r="A247" s="77"/>
      <c r="B247" s="77"/>
      <c r="C247" s="151"/>
      <c r="D247" s="140"/>
      <c r="E247" s="140"/>
      <c r="F247" s="144"/>
      <c r="G247" s="142"/>
      <c r="H247" s="142"/>
      <c r="I247" s="142"/>
      <c r="J247" s="137"/>
      <c r="K247" s="77"/>
      <c r="L247" s="77"/>
      <c r="M247" s="77"/>
      <c r="N247" s="77"/>
      <c r="O247" s="77"/>
      <c r="P247" s="77"/>
      <c r="Q247" s="77"/>
      <c r="R247" s="77"/>
      <c r="S247" s="77"/>
      <c r="T247" s="77"/>
      <c r="U247" s="77"/>
      <c r="V247" s="77"/>
    </row>
    <row r="248">
      <c r="A248" s="77"/>
      <c r="B248" s="77"/>
      <c r="C248" s="151"/>
      <c r="D248" s="140"/>
      <c r="E248" s="140"/>
      <c r="F248" s="144"/>
      <c r="G248" s="142"/>
      <c r="H248" s="142"/>
      <c r="I248" s="142"/>
      <c r="J248" s="137"/>
      <c r="K248" s="77"/>
      <c r="L248" s="77"/>
      <c r="M248" s="77"/>
      <c r="N248" s="77"/>
      <c r="O248" s="77"/>
      <c r="P248" s="77"/>
      <c r="Q248" s="77"/>
      <c r="R248" s="77"/>
      <c r="S248" s="77"/>
      <c r="T248" s="77"/>
      <c r="U248" s="77"/>
      <c r="V248" s="77"/>
    </row>
    <row r="249">
      <c r="A249" s="77"/>
      <c r="B249" s="77"/>
      <c r="C249" s="151"/>
      <c r="D249" s="140"/>
      <c r="E249" s="140"/>
      <c r="F249" s="144"/>
      <c r="G249" s="142"/>
      <c r="H249" s="142"/>
      <c r="I249" s="142"/>
      <c r="J249" s="137"/>
      <c r="K249" s="77"/>
      <c r="L249" s="77"/>
      <c r="M249" s="77"/>
      <c r="N249" s="77"/>
      <c r="O249" s="77"/>
      <c r="P249" s="77"/>
      <c r="Q249" s="77"/>
      <c r="R249" s="77"/>
      <c r="S249" s="77"/>
      <c r="T249" s="77"/>
      <c r="U249" s="77"/>
      <c r="V249" s="77"/>
    </row>
    <row r="250">
      <c r="A250" s="77"/>
      <c r="B250" s="77"/>
      <c r="C250" s="151"/>
      <c r="D250" s="140"/>
      <c r="E250" s="140"/>
      <c r="F250" s="144"/>
      <c r="G250" s="142"/>
      <c r="H250" s="142"/>
      <c r="I250" s="142"/>
      <c r="J250" s="137"/>
      <c r="K250" s="77"/>
      <c r="L250" s="77"/>
      <c r="M250" s="77"/>
      <c r="N250" s="77"/>
      <c r="O250" s="77"/>
      <c r="P250" s="77"/>
      <c r="Q250" s="77"/>
      <c r="R250" s="77"/>
      <c r="S250" s="77"/>
      <c r="T250" s="77"/>
      <c r="U250" s="77"/>
      <c r="V250" s="77"/>
    </row>
    <row r="251">
      <c r="A251" s="77"/>
      <c r="B251" s="77"/>
      <c r="C251" s="151"/>
      <c r="D251" s="140"/>
      <c r="E251" s="140"/>
      <c r="F251" s="144"/>
      <c r="G251" s="142"/>
      <c r="H251" s="142"/>
      <c r="I251" s="142"/>
      <c r="J251" s="137"/>
      <c r="K251" s="77"/>
      <c r="L251" s="77"/>
      <c r="M251" s="77"/>
      <c r="N251" s="77"/>
      <c r="O251" s="77"/>
      <c r="P251" s="77"/>
      <c r="Q251" s="77"/>
      <c r="R251" s="77"/>
      <c r="S251" s="77"/>
      <c r="T251" s="77"/>
      <c r="U251" s="77"/>
      <c r="V251" s="77"/>
    </row>
    <row r="252">
      <c r="A252" s="77"/>
      <c r="B252" s="77"/>
      <c r="C252" s="151"/>
      <c r="D252" s="140"/>
      <c r="E252" s="140"/>
      <c r="F252" s="144"/>
      <c r="G252" s="142"/>
      <c r="H252" s="142"/>
      <c r="I252" s="142"/>
      <c r="J252" s="137"/>
      <c r="K252" s="77"/>
      <c r="L252" s="77"/>
      <c r="M252" s="77"/>
      <c r="N252" s="77"/>
      <c r="O252" s="77"/>
      <c r="P252" s="77"/>
      <c r="Q252" s="77"/>
      <c r="R252" s="77"/>
      <c r="S252" s="77"/>
      <c r="T252" s="77"/>
      <c r="U252" s="77"/>
      <c r="V252" s="77"/>
    </row>
    <row r="253">
      <c r="A253" s="77"/>
      <c r="B253" s="77"/>
      <c r="C253" s="151"/>
      <c r="D253" s="140"/>
      <c r="E253" s="140"/>
      <c r="F253" s="144"/>
      <c r="G253" s="142"/>
      <c r="H253" s="142"/>
      <c r="I253" s="142"/>
      <c r="J253" s="137"/>
      <c r="K253" s="77"/>
      <c r="L253" s="77"/>
      <c r="M253" s="77"/>
      <c r="N253" s="77"/>
      <c r="O253" s="77"/>
      <c r="P253" s="77"/>
      <c r="Q253" s="77"/>
      <c r="R253" s="77"/>
      <c r="S253" s="77"/>
      <c r="T253" s="77"/>
      <c r="U253" s="77"/>
      <c r="V253" s="77"/>
    </row>
    <row r="254">
      <c r="A254" s="77"/>
      <c r="B254" s="77"/>
      <c r="C254" s="151"/>
      <c r="D254" s="140"/>
      <c r="E254" s="140"/>
      <c r="F254" s="144"/>
      <c r="G254" s="142"/>
      <c r="H254" s="142"/>
      <c r="I254" s="142"/>
      <c r="J254" s="137"/>
      <c r="K254" s="77"/>
      <c r="L254" s="77"/>
      <c r="M254" s="77"/>
      <c r="N254" s="77"/>
      <c r="O254" s="77"/>
      <c r="P254" s="77"/>
      <c r="Q254" s="77"/>
      <c r="R254" s="77"/>
      <c r="S254" s="77"/>
      <c r="T254" s="77"/>
      <c r="U254" s="77"/>
      <c r="V254" s="77"/>
    </row>
    <row r="255">
      <c r="A255" s="77"/>
      <c r="B255" s="77"/>
      <c r="C255" s="151"/>
      <c r="D255" s="140"/>
      <c r="E255" s="140"/>
      <c r="F255" s="144"/>
      <c r="G255" s="142"/>
      <c r="H255" s="142"/>
      <c r="I255" s="142"/>
      <c r="J255" s="137"/>
      <c r="K255" s="77"/>
      <c r="L255" s="77"/>
      <c r="M255" s="77"/>
      <c r="N255" s="77"/>
      <c r="O255" s="77"/>
      <c r="P255" s="77"/>
      <c r="Q255" s="77"/>
      <c r="R255" s="77"/>
      <c r="S255" s="77"/>
      <c r="T255" s="77"/>
      <c r="U255" s="77"/>
      <c r="V255" s="77"/>
    </row>
    <row r="256">
      <c r="A256" s="77"/>
      <c r="B256" s="77"/>
      <c r="C256" s="151"/>
      <c r="D256" s="140"/>
      <c r="E256" s="140"/>
      <c r="F256" s="144"/>
      <c r="G256" s="142"/>
      <c r="H256" s="142"/>
      <c r="I256" s="142"/>
      <c r="J256" s="137"/>
      <c r="K256" s="77"/>
      <c r="L256" s="77"/>
      <c r="M256" s="77"/>
      <c r="N256" s="77"/>
      <c r="O256" s="77"/>
      <c r="P256" s="77"/>
      <c r="Q256" s="77"/>
      <c r="R256" s="77"/>
      <c r="S256" s="77"/>
      <c r="T256" s="77"/>
      <c r="U256" s="77"/>
      <c r="V256" s="77"/>
    </row>
    <row r="257">
      <c r="A257" s="77"/>
      <c r="B257" s="77"/>
      <c r="C257" s="151"/>
      <c r="D257" s="140"/>
      <c r="E257" s="140"/>
      <c r="F257" s="144"/>
      <c r="G257" s="142"/>
      <c r="H257" s="142"/>
      <c r="I257" s="142"/>
      <c r="J257" s="137"/>
      <c r="K257" s="77"/>
      <c r="L257" s="77"/>
      <c r="M257" s="77"/>
      <c r="N257" s="77"/>
      <c r="O257" s="77"/>
      <c r="P257" s="77"/>
      <c r="Q257" s="77"/>
      <c r="R257" s="77"/>
      <c r="S257" s="77"/>
      <c r="T257" s="77"/>
      <c r="U257" s="77"/>
      <c r="V257" s="77"/>
    </row>
    <row r="258">
      <c r="A258" s="77"/>
      <c r="B258" s="77"/>
      <c r="C258" s="151"/>
      <c r="D258" s="140"/>
      <c r="E258" s="140"/>
      <c r="F258" s="144"/>
      <c r="G258" s="142"/>
      <c r="H258" s="142"/>
      <c r="I258" s="142"/>
      <c r="J258" s="137"/>
      <c r="K258" s="77"/>
      <c r="L258" s="77"/>
      <c r="M258" s="77"/>
      <c r="N258" s="77"/>
      <c r="O258" s="77"/>
      <c r="P258" s="77"/>
      <c r="Q258" s="77"/>
      <c r="R258" s="77"/>
      <c r="S258" s="77"/>
      <c r="T258" s="77"/>
      <c r="U258" s="77"/>
      <c r="V258" s="77"/>
    </row>
    <row r="259">
      <c r="A259" s="77"/>
      <c r="B259" s="77"/>
      <c r="C259" s="151"/>
      <c r="D259" s="140"/>
      <c r="E259" s="140"/>
      <c r="F259" s="144"/>
      <c r="G259" s="142"/>
      <c r="H259" s="142"/>
      <c r="I259" s="142"/>
      <c r="J259" s="137"/>
      <c r="K259" s="77"/>
      <c r="L259" s="77"/>
      <c r="M259" s="77"/>
      <c r="N259" s="77"/>
      <c r="O259" s="77"/>
      <c r="P259" s="77"/>
      <c r="Q259" s="77"/>
      <c r="R259" s="77"/>
      <c r="S259" s="77"/>
      <c r="T259" s="77"/>
      <c r="U259" s="77"/>
      <c r="V259" s="77"/>
    </row>
    <row r="260">
      <c r="A260" s="77"/>
      <c r="B260" s="77"/>
      <c r="C260" s="151"/>
      <c r="D260" s="140"/>
      <c r="E260" s="140"/>
      <c r="F260" s="144"/>
      <c r="G260" s="142"/>
      <c r="H260" s="142"/>
      <c r="I260" s="142"/>
      <c r="J260" s="137"/>
      <c r="K260" s="77"/>
      <c r="L260" s="77"/>
      <c r="M260" s="77"/>
      <c r="N260" s="77"/>
      <c r="O260" s="77"/>
      <c r="P260" s="77"/>
      <c r="Q260" s="77"/>
      <c r="R260" s="77"/>
      <c r="S260" s="77"/>
      <c r="T260" s="77"/>
      <c r="U260" s="77"/>
      <c r="V260" s="77"/>
    </row>
    <row r="261">
      <c r="A261" s="77"/>
      <c r="B261" s="77"/>
      <c r="C261" s="151"/>
      <c r="D261" s="140"/>
      <c r="E261" s="140"/>
      <c r="F261" s="144"/>
      <c r="G261" s="142"/>
      <c r="H261" s="142"/>
      <c r="I261" s="142"/>
      <c r="J261" s="137"/>
      <c r="K261" s="77"/>
      <c r="L261" s="77"/>
      <c r="M261" s="77"/>
      <c r="N261" s="77"/>
      <c r="O261" s="77"/>
      <c r="P261" s="77"/>
      <c r="Q261" s="77"/>
      <c r="R261" s="77"/>
      <c r="S261" s="77"/>
      <c r="T261" s="77"/>
      <c r="U261" s="77"/>
      <c r="V261" s="77"/>
    </row>
    <row r="262">
      <c r="A262" s="77"/>
      <c r="B262" s="77"/>
      <c r="C262" s="151"/>
      <c r="D262" s="140"/>
      <c r="E262" s="140"/>
      <c r="F262" s="144"/>
      <c r="G262" s="142"/>
      <c r="H262" s="142"/>
      <c r="I262" s="142"/>
      <c r="J262" s="137"/>
      <c r="K262" s="77"/>
      <c r="L262" s="77"/>
      <c r="M262" s="77"/>
      <c r="N262" s="77"/>
      <c r="O262" s="77"/>
      <c r="P262" s="77"/>
      <c r="Q262" s="77"/>
      <c r="R262" s="77"/>
      <c r="S262" s="77"/>
      <c r="T262" s="77"/>
      <c r="U262" s="77"/>
      <c r="V262" s="77"/>
    </row>
    <row r="263">
      <c r="A263" s="77"/>
      <c r="B263" s="77"/>
      <c r="C263" s="151"/>
      <c r="D263" s="140"/>
      <c r="E263" s="140"/>
      <c r="F263" s="144"/>
      <c r="G263" s="142"/>
      <c r="H263" s="142"/>
      <c r="I263" s="142"/>
      <c r="J263" s="137"/>
      <c r="K263" s="77"/>
      <c r="L263" s="77"/>
      <c r="M263" s="77"/>
      <c r="N263" s="77"/>
      <c r="O263" s="77"/>
      <c r="P263" s="77"/>
      <c r="Q263" s="77"/>
      <c r="R263" s="77"/>
      <c r="S263" s="77"/>
      <c r="T263" s="77"/>
      <c r="U263" s="77"/>
      <c r="V263" s="77"/>
    </row>
    <row r="264">
      <c r="A264" s="77"/>
      <c r="B264" s="77"/>
      <c r="C264" s="151"/>
      <c r="D264" s="140"/>
      <c r="E264" s="140"/>
      <c r="F264" s="144"/>
      <c r="G264" s="142"/>
      <c r="H264" s="142"/>
      <c r="I264" s="142"/>
      <c r="J264" s="137"/>
      <c r="K264" s="77"/>
      <c r="L264" s="77"/>
      <c r="M264" s="77"/>
      <c r="N264" s="77"/>
      <c r="O264" s="77"/>
      <c r="P264" s="77"/>
      <c r="Q264" s="77"/>
      <c r="R264" s="77"/>
      <c r="S264" s="77"/>
      <c r="T264" s="77"/>
      <c r="U264" s="77"/>
      <c r="V264" s="77"/>
    </row>
    <row r="265">
      <c r="A265" s="77"/>
      <c r="B265" s="77"/>
      <c r="C265" s="151"/>
      <c r="D265" s="140"/>
      <c r="E265" s="140"/>
      <c r="F265" s="144"/>
      <c r="G265" s="142"/>
      <c r="H265" s="142"/>
      <c r="I265" s="142"/>
      <c r="J265" s="137"/>
      <c r="K265" s="77"/>
      <c r="L265" s="77"/>
      <c r="M265" s="77"/>
      <c r="N265" s="77"/>
      <c r="O265" s="77"/>
      <c r="P265" s="77"/>
      <c r="Q265" s="77"/>
      <c r="R265" s="77"/>
      <c r="S265" s="77"/>
      <c r="T265" s="77"/>
      <c r="U265" s="77"/>
      <c r="V265" s="77"/>
    </row>
    <row r="266">
      <c r="A266" s="77"/>
      <c r="B266" s="77"/>
      <c r="C266" s="151"/>
      <c r="D266" s="140"/>
      <c r="E266" s="140"/>
      <c r="F266" s="144"/>
      <c r="G266" s="142"/>
      <c r="H266" s="142"/>
      <c r="I266" s="142"/>
      <c r="J266" s="137"/>
      <c r="K266" s="77"/>
      <c r="L266" s="77"/>
      <c r="M266" s="77"/>
      <c r="N266" s="77"/>
      <c r="O266" s="77"/>
      <c r="P266" s="77"/>
      <c r="Q266" s="77"/>
      <c r="R266" s="77"/>
      <c r="S266" s="77"/>
      <c r="T266" s="77"/>
      <c r="U266" s="77"/>
      <c r="V266" s="77"/>
    </row>
    <row r="267">
      <c r="A267" s="77"/>
      <c r="B267" s="77"/>
      <c r="C267" s="151"/>
      <c r="D267" s="140"/>
      <c r="E267" s="140"/>
      <c r="F267" s="144"/>
      <c r="G267" s="142"/>
      <c r="H267" s="142"/>
      <c r="I267" s="142"/>
      <c r="J267" s="137"/>
      <c r="K267" s="77"/>
      <c r="L267" s="77"/>
      <c r="M267" s="77"/>
      <c r="N267" s="77"/>
      <c r="O267" s="77"/>
      <c r="P267" s="77"/>
      <c r="Q267" s="77"/>
      <c r="R267" s="77"/>
      <c r="S267" s="77"/>
      <c r="T267" s="77"/>
      <c r="U267" s="77"/>
      <c r="V267" s="77"/>
    </row>
    <row r="268">
      <c r="A268" s="77"/>
      <c r="B268" s="77"/>
      <c r="C268" s="151"/>
      <c r="D268" s="140"/>
      <c r="E268" s="140"/>
      <c r="F268" s="144"/>
      <c r="G268" s="142"/>
      <c r="H268" s="142"/>
      <c r="I268" s="142"/>
      <c r="J268" s="137"/>
      <c r="K268" s="77"/>
      <c r="L268" s="77"/>
      <c r="M268" s="77"/>
      <c r="N268" s="77"/>
      <c r="O268" s="77"/>
      <c r="P268" s="77"/>
      <c r="Q268" s="77"/>
      <c r="R268" s="77"/>
      <c r="S268" s="77"/>
      <c r="T268" s="77"/>
      <c r="U268" s="77"/>
      <c r="V268" s="77"/>
    </row>
    <row r="269">
      <c r="A269" s="77"/>
      <c r="B269" s="77"/>
      <c r="C269" s="151"/>
      <c r="D269" s="140"/>
      <c r="E269" s="140"/>
      <c r="F269" s="144"/>
      <c r="G269" s="142"/>
      <c r="H269" s="142"/>
      <c r="I269" s="142"/>
      <c r="J269" s="137"/>
      <c r="K269" s="77"/>
      <c r="L269" s="77"/>
      <c r="M269" s="77"/>
      <c r="N269" s="77"/>
      <c r="O269" s="77"/>
      <c r="P269" s="77"/>
      <c r="Q269" s="77"/>
      <c r="R269" s="77"/>
      <c r="S269" s="77"/>
      <c r="T269" s="77"/>
      <c r="U269" s="77"/>
      <c r="V269" s="77"/>
    </row>
    <row r="270">
      <c r="A270" s="77"/>
      <c r="B270" s="77"/>
      <c r="C270" s="151"/>
      <c r="D270" s="140"/>
      <c r="E270" s="140"/>
      <c r="F270" s="144"/>
      <c r="G270" s="142"/>
      <c r="H270" s="142"/>
      <c r="I270" s="142"/>
      <c r="J270" s="137"/>
      <c r="K270" s="77"/>
      <c r="L270" s="77"/>
      <c r="M270" s="77"/>
      <c r="N270" s="77"/>
      <c r="O270" s="77"/>
      <c r="P270" s="77"/>
      <c r="Q270" s="77"/>
      <c r="R270" s="77"/>
      <c r="S270" s="77"/>
      <c r="T270" s="77"/>
      <c r="U270" s="77"/>
      <c r="V270" s="77"/>
    </row>
    <row r="271">
      <c r="A271" s="77"/>
      <c r="B271" s="77"/>
      <c r="C271" s="151"/>
      <c r="D271" s="140"/>
      <c r="E271" s="140"/>
      <c r="F271" s="144"/>
      <c r="G271" s="142"/>
      <c r="H271" s="142"/>
      <c r="I271" s="142"/>
      <c r="J271" s="137"/>
      <c r="K271" s="77"/>
      <c r="L271" s="77"/>
      <c r="M271" s="77"/>
      <c r="N271" s="77"/>
      <c r="O271" s="77"/>
      <c r="P271" s="77"/>
      <c r="Q271" s="77"/>
      <c r="R271" s="77"/>
      <c r="S271" s="77"/>
      <c r="T271" s="77"/>
      <c r="U271" s="77"/>
      <c r="V271" s="77"/>
    </row>
    <row r="272">
      <c r="A272" s="77"/>
      <c r="B272" s="77"/>
      <c r="C272" s="151"/>
      <c r="D272" s="140"/>
      <c r="E272" s="140"/>
      <c r="F272" s="144"/>
      <c r="G272" s="142"/>
      <c r="H272" s="142"/>
      <c r="I272" s="142"/>
      <c r="J272" s="137"/>
      <c r="K272" s="77"/>
      <c r="L272" s="77"/>
      <c r="M272" s="77"/>
      <c r="N272" s="77"/>
      <c r="O272" s="77"/>
      <c r="P272" s="77"/>
      <c r="Q272" s="77"/>
      <c r="R272" s="77"/>
      <c r="S272" s="77"/>
      <c r="T272" s="77"/>
      <c r="U272" s="77"/>
      <c r="V272" s="77"/>
    </row>
    <row r="273">
      <c r="A273" s="77"/>
      <c r="B273" s="77"/>
      <c r="C273" s="151"/>
      <c r="D273" s="140"/>
      <c r="E273" s="140"/>
      <c r="F273" s="144"/>
      <c r="G273" s="142"/>
      <c r="H273" s="142"/>
      <c r="I273" s="142"/>
      <c r="J273" s="137"/>
      <c r="K273" s="77"/>
      <c r="L273" s="77"/>
      <c r="M273" s="77"/>
      <c r="N273" s="77"/>
      <c r="O273" s="77"/>
      <c r="P273" s="77"/>
      <c r="Q273" s="77"/>
      <c r="R273" s="77"/>
      <c r="S273" s="77"/>
      <c r="T273" s="77"/>
      <c r="U273" s="77"/>
      <c r="V273" s="77"/>
    </row>
    <row r="274">
      <c r="A274" s="77"/>
      <c r="B274" s="77"/>
      <c r="C274" s="151"/>
      <c r="D274" s="140"/>
      <c r="E274" s="140"/>
      <c r="F274" s="144"/>
      <c r="G274" s="142"/>
      <c r="H274" s="142"/>
      <c r="I274" s="142"/>
      <c r="J274" s="137"/>
      <c r="K274" s="77"/>
      <c r="L274" s="77"/>
      <c r="M274" s="77"/>
      <c r="N274" s="77"/>
      <c r="O274" s="77"/>
      <c r="P274" s="77"/>
      <c r="Q274" s="77"/>
      <c r="R274" s="77"/>
      <c r="S274" s="77"/>
      <c r="T274" s="77"/>
      <c r="U274" s="77"/>
      <c r="V274" s="77"/>
    </row>
    <row r="275">
      <c r="A275" s="77"/>
      <c r="B275" s="77"/>
      <c r="C275" s="151"/>
      <c r="D275" s="140"/>
      <c r="E275" s="140"/>
      <c r="F275" s="144"/>
      <c r="G275" s="142"/>
      <c r="H275" s="142"/>
      <c r="I275" s="142"/>
      <c r="J275" s="137"/>
      <c r="K275" s="77"/>
      <c r="L275" s="77"/>
      <c r="M275" s="77"/>
      <c r="N275" s="77"/>
      <c r="O275" s="77"/>
      <c r="P275" s="77"/>
      <c r="Q275" s="77"/>
      <c r="R275" s="77"/>
      <c r="S275" s="77"/>
      <c r="T275" s="77"/>
      <c r="U275" s="77"/>
      <c r="V275" s="77"/>
    </row>
    <row r="276">
      <c r="A276" s="77"/>
      <c r="B276" s="77"/>
      <c r="C276" s="151"/>
      <c r="D276" s="140"/>
      <c r="E276" s="140"/>
      <c r="F276" s="144"/>
      <c r="G276" s="142"/>
      <c r="H276" s="142"/>
      <c r="I276" s="142"/>
      <c r="J276" s="137"/>
      <c r="K276" s="77"/>
      <c r="L276" s="77"/>
      <c r="M276" s="77"/>
      <c r="N276" s="77"/>
      <c r="O276" s="77"/>
      <c r="P276" s="77"/>
      <c r="Q276" s="77"/>
      <c r="R276" s="77"/>
      <c r="S276" s="77"/>
      <c r="T276" s="77"/>
      <c r="U276" s="77"/>
      <c r="V276" s="77"/>
    </row>
    <row r="277">
      <c r="A277" s="77"/>
      <c r="B277" s="77"/>
      <c r="C277" s="151"/>
      <c r="D277" s="140"/>
      <c r="E277" s="140"/>
      <c r="F277" s="144"/>
      <c r="G277" s="142"/>
      <c r="H277" s="142"/>
      <c r="I277" s="142"/>
      <c r="J277" s="137"/>
      <c r="K277" s="77"/>
      <c r="L277" s="77"/>
      <c r="M277" s="77"/>
      <c r="N277" s="77"/>
      <c r="O277" s="77"/>
      <c r="P277" s="77"/>
      <c r="Q277" s="77"/>
      <c r="R277" s="77"/>
      <c r="S277" s="77"/>
      <c r="T277" s="77"/>
      <c r="U277" s="77"/>
      <c r="V277" s="77"/>
    </row>
    <row r="278">
      <c r="A278" s="77"/>
      <c r="B278" s="77"/>
      <c r="C278" s="151"/>
      <c r="D278" s="140"/>
      <c r="E278" s="140"/>
      <c r="F278" s="144"/>
      <c r="G278" s="142"/>
      <c r="H278" s="142"/>
      <c r="I278" s="142"/>
      <c r="J278" s="137"/>
      <c r="K278" s="77"/>
      <c r="L278" s="77"/>
      <c r="M278" s="77"/>
      <c r="N278" s="77"/>
      <c r="O278" s="77"/>
      <c r="P278" s="77"/>
      <c r="Q278" s="77"/>
      <c r="R278" s="77"/>
      <c r="S278" s="77"/>
      <c r="T278" s="77"/>
      <c r="U278" s="77"/>
      <c r="V278" s="77"/>
    </row>
    <row r="279">
      <c r="A279" s="77"/>
      <c r="B279" s="77"/>
      <c r="C279" s="151"/>
      <c r="D279" s="140"/>
      <c r="E279" s="140"/>
      <c r="F279" s="144"/>
      <c r="G279" s="142"/>
      <c r="H279" s="142"/>
      <c r="I279" s="142"/>
      <c r="J279" s="137"/>
      <c r="K279" s="77"/>
      <c r="L279" s="77"/>
      <c r="M279" s="77"/>
      <c r="N279" s="77"/>
      <c r="O279" s="77"/>
      <c r="P279" s="77"/>
      <c r="Q279" s="77"/>
      <c r="R279" s="77"/>
      <c r="S279" s="77"/>
      <c r="T279" s="77"/>
      <c r="U279" s="77"/>
      <c r="V279" s="77"/>
    </row>
    <row r="280">
      <c r="A280" s="77"/>
      <c r="B280" s="77"/>
      <c r="C280" s="151"/>
      <c r="D280" s="140"/>
      <c r="E280" s="140"/>
      <c r="F280" s="144"/>
      <c r="G280" s="142"/>
      <c r="H280" s="142"/>
      <c r="I280" s="142"/>
      <c r="J280" s="137"/>
      <c r="K280" s="77"/>
      <c r="L280" s="77"/>
      <c r="M280" s="77"/>
      <c r="N280" s="77"/>
      <c r="O280" s="77"/>
      <c r="P280" s="77"/>
      <c r="Q280" s="77"/>
      <c r="R280" s="77"/>
      <c r="S280" s="77"/>
      <c r="T280" s="77"/>
      <c r="U280" s="77"/>
      <c r="V280" s="77"/>
    </row>
    <row r="281">
      <c r="A281" s="77"/>
      <c r="B281" s="77"/>
      <c r="C281" s="151"/>
      <c r="D281" s="140"/>
      <c r="E281" s="140"/>
      <c r="F281" s="144"/>
      <c r="G281" s="142"/>
      <c r="H281" s="142"/>
      <c r="I281" s="142"/>
      <c r="J281" s="137"/>
      <c r="K281" s="77"/>
      <c r="L281" s="77"/>
      <c r="M281" s="77"/>
      <c r="N281" s="77"/>
      <c r="O281" s="77"/>
      <c r="P281" s="77"/>
      <c r="Q281" s="77"/>
      <c r="R281" s="77"/>
      <c r="S281" s="77"/>
      <c r="T281" s="77"/>
      <c r="U281" s="77"/>
      <c r="V281" s="77"/>
    </row>
    <row r="282">
      <c r="A282" s="77"/>
      <c r="B282" s="77"/>
      <c r="C282" s="151"/>
      <c r="D282" s="140"/>
      <c r="E282" s="140"/>
      <c r="F282" s="144"/>
      <c r="G282" s="142"/>
      <c r="H282" s="142"/>
      <c r="I282" s="142"/>
      <c r="J282" s="137"/>
      <c r="K282" s="77"/>
      <c r="L282" s="77"/>
      <c r="M282" s="77"/>
      <c r="N282" s="77"/>
      <c r="O282" s="77"/>
      <c r="P282" s="77"/>
      <c r="Q282" s="77"/>
      <c r="R282" s="77"/>
      <c r="S282" s="77"/>
      <c r="T282" s="77"/>
      <c r="U282" s="77"/>
      <c r="V282" s="77"/>
    </row>
    <row r="283">
      <c r="A283" s="77"/>
      <c r="B283" s="77"/>
      <c r="C283" s="151"/>
      <c r="D283" s="140"/>
      <c r="E283" s="140"/>
      <c r="F283" s="144"/>
      <c r="G283" s="142"/>
      <c r="H283" s="142"/>
      <c r="I283" s="142"/>
      <c r="J283" s="137"/>
      <c r="K283" s="77"/>
      <c r="L283" s="77"/>
      <c r="M283" s="77"/>
      <c r="N283" s="77"/>
      <c r="O283" s="77"/>
      <c r="P283" s="77"/>
      <c r="Q283" s="77"/>
      <c r="R283" s="77"/>
      <c r="S283" s="77"/>
      <c r="T283" s="77"/>
      <c r="U283" s="77"/>
      <c r="V283" s="77"/>
    </row>
    <row r="284">
      <c r="A284" s="77"/>
      <c r="B284" s="77"/>
      <c r="C284" s="151"/>
      <c r="D284" s="140"/>
      <c r="E284" s="140"/>
      <c r="F284" s="144"/>
      <c r="G284" s="142"/>
      <c r="H284" s="142"/>
      <c r="I284" s="142"/>
      <c r="J284" s="137"/>
      <c r="K284" s="77"/>
      <c r="L284" s="77"/>
      <c r="M284" s="77"/>
      <c r="N284" s="77"/>
      <c r="O284" s="77"/>
      <c r="P284" s="77"/>
      <c r="Q284" s="77"/>
      <c r="R284" s="77"/>
      <c r="S284" s="77"/>
      <c r="T284" s="77"/>
      <c r="U284" s="77"/>
      <c r="V284" s="77"/>
    </row>
    <row r="285">
      <c r="A285" s="77"/>
      <c r="B285" s="77"/>
      <c r="C285" s="151"/>
      <c r="D285" s="140"/>
      <c r="E285" s="140"/>
      <c r="F285" s="144"/>
      <c r="G285" s="142"/>
      <c r="H285" s="142"/>
      <c r="I285" s="142"/>
      <c r="J285" s="137"/>
      <c r="K285" s="77"/>
      <c r="L285" s="77"/>
      <c r="M285" s="77"/>
      <c r="N285" s="77"/>
      <c r="O285" s="77"/>
      <c r="P285" s="77"/>
      <c r="Q285" s="77"/>
      <c r="R285" s="77"/>
      <c r="S285" s="77"/>
      <c r="T285" s="77"/>
      <c r="U285" s="77"/>
      <c r="V285" s="77"/>
    </row>
    <row r="286">
      <c r="A286" s="77"/>
      <c r="B286" s="77"/>
      <c r="C286" s="151"/>
      <c r="D286" s="140"/>
      <c r="E286" s="140"/>
      <c r="F286" s="144"/>
      <c r="G286" s="142"/>
      <c r="H286" s="142"/>
      <c r="I286" s="142"/>
      <c r="J286" s="137"/>
      <c r="K286" s="77"/>
      <c r="L286" s="77"/>
      <c r="M286" s="77"/>
      <c r="N286" s="77"/>
      <c r="O286" s="77"/>
      <c r="P286" s="77"/>
      <c r="Q286" s="77"/>
      <c r="R286" s="77"/>
      <c r="S286" s="77"/>
      <c r="T286" s="77"/>
      <c r="U286" s="77"/>
      <c r="V286" s="77"/>
    </row>
    <row r="287">
      <c r="A287" s="77"/>
      <c r="B287" s="77"/>
      <c r="C287" s="151"/>
      <c r="D287" s="140"/>
      <c r="E287" s="140"/>
      <c r="F287" s="144"/>
      <c r="G287" s="142"/>
      <c r="H287" s="142"/>
      <c r="I287" s="142"/>
      <c r="J287" s="137"/>
      <c r="K287" s="77"/>
      <c r="L287" s="77"/>
      <c r="M287" s="77"/>
      <c r="N287" s="77"/>
      <c r="O287" s="77"/>
      <c r="P287" s="77"/>
      <c r="Q287" s="77"/>
      <c r="R287" s="77"/>
      <c r="S287" s="77"/>
      <c r="T287" s="77"/>
      <c r="U287" s="77"/>
      <c r="V287" s="77"/>
    </row>
    <row r="288">
      <c r="A288" s="77"/>
      <c r="B288" s="77"/>
      <c r="C288" s="151"/>
      <c r="D288" s="140"/>
      <c r="E288" s="140"/>
      <c r="F288" s="144"/>
      <c r="G288" s="142"/>
      <c r="H288" s="142"/>
      <c r="I288" s="142"/>
      <c r="J288" s="137"/>
      <c r="K288" s="77"/>
      <c r="L288" s="77"/>
      <c r="M288" s="77"/>
      <c r="N288" s="77"/>
      <c r="O288" s="77"/>
      <c r="P288" s="77"/>
      <c r="Q288" s="77"/>
      <c r="R288" s="77"/>
      <c r="S288" s="77"/>
      <c r="T288" s="77"/>
      <c r="U288" s="77"/>
      <c r="V288" s="77"/>
    </row>
    <row r="289">
      <c r="A289" s="77"/>
      <c r="B289" s="77"/>
      <c r="C289" s="151"/>
      <c r="D289" s="140"/>
      <c r="E289" s="140"/>
      <c r="F289" s="144"/>
      <c r="G289" s="142"/>
      <c r="H289" s="142"/>
      <c r="I289" s="142"/>
      <c r="J289" s="137"/>
      <c r="K289" s="77"/>
      <c r="L289" s="77"/>
      <c r="M289" s="77"/>
      <c r="N289" s="77"/>
      <c r="O289" s="77"/>
      <c r="P289" s="77"/>
      <c r="Q289" s="77"/>
      <c r="R289" s="77"/>
      <c r="S289" s="77"/>
      <c r="T289" s="77"/>
      <c r="U289" s="77"/>
      <c r="V289" s="77"/>
    </row>
    <row r="290">
      <c r="A290" s="77"/>
      <c r="B290" s="77"/>
      <c r="C290" s="151"/>
      <c r="D290" s="140"/>
      <c r="E290" s="140"/>
      <c r="F290" s="144"/>
      <c r="G290" s="142"/>
      <c r="H290" s="142"/>
      <c r="I290" s="142"/>
      <c r="J290" s="137"/>
      <c r="K290" s="77"/>
      <c r="L290" s="77"/>
      <c r="M290" s="77"/>
      <c r="N290" s="77"/>
      <c r="O290" s="77"/>
      <c r="P290" s="77"/>
      <c r="Q290" s="77"/>
      <c r="R290" s="77"/>
      <c r="S290" s="77"/>
      <c r="T290" s="77"/>
      <c r="U290" s="77"/>
      <c r="V290" s="77"/>
    </row>
    <row r="291">
      <c r="A291" s="77"/>
      <c r="B291" s="77"/>
      <c r="C291" s="151"/>
      <c r="D291" s="140"/>
      <c r="E291" s="140"/>
      <c r="F291" s="144"/>
      <c r="G291" s="142"/>
      <c r="H291" s="142"/>
      <c r="I291" s="142"/>
      <c r="J291" s="137"/>
      <c r="K291" s="77"/>
      <c r="L291" s="77"/>
      <c r="M291" s="77"/>
      <c r="N291" s="77"/>
      <c r="O291" s="77"/>
      <c r="P291" s="77"/>
      <c r="Q291" s="77"/>
      <c r="R291" s="77"/>
      <c r="S291" s="77"/>
      <c r="T291" s="77"/>
      <c r="U291" s="77"/>
      <c r="V291" s="77"/>
    </row>
    <row r="292">
      <c r="A292" s="77"/>
      <c r="B292" s="77"/>
      <c r="C292" s="151"/>
      <c r="D292" s="140"/>
      <c r="E292" s="140"/>
      <c r="F292" s="144"/>
      <c r="G292" s="142"/>
      <c r="H292" s="142"/>
      <c r="I292" s="142"/>
      <c r="J292" s="137"/>
      <c r="K292" s="77"/>
      <c r="L292" s="77"/>
      <c r="M292" s="77"/>
      <c r="N292" s="77"/>
      <c r="O292" s="77"/>
      <c r="P292" s="77"/>
      <c r="Q292" s="77"/>
      <c r="R292" s="77"/>
      <c r="S292" s="77"/>
      <c r="T292" s="77"/>
      <c r="U292" s="77"/>
      <c r="V292" s="77"/>
    </row>
    <row r="293">
      <c r="A293" s="77"/>
      <c r="B293" s="77"/>
      <c r="C293" s="151"/>
      <c r="D293" s="140"/>
      <c r="E293" s="140"/>
      <c r="F293" s="144"/>
      <c r="G293" s="142"/>
      <c r="H293" s="142"/>
      <c r="I293" s="142"/>
      <c r="J293" s="137"/>
      <c r="K293" s="77"/>
      <c r="L293" s="77"/>
      <c r="M293" s="77"/>
      <c r="N293" s="77"/>
      <c r="O293" s="77"/>
      <c r="P293" s="77"/>
      <c r="Q293" s="77"/>
      <c r="R293" s="77"/>
      <c r="S293" s="77"/>
      <c r="T293" s="77"/>
      <c r="U293" s="77"/>
      <c r="V293" s="77"/>
    </row>
    <row r="294">
      <c r="A294" s="77"/>
      <c r="B294" s="77"/>
      <c r="C294" s="151"/>
      <c r="D294" s="140"/>
      <c r="E294" s="140"/>
      <c r="F294" s="144"/>
      <c r="G294" s="142"/>
      <c r="H294" s="142"/>
      <c r="I294" s="142"/>
      <c r="J294" s="137"/>
      <c r="K294" s="77"/>
      <c r="L294" s="77"/>
      <c r="M294" s="77"/>
      <c r="N294" s="77"/>
      <c r="O294" s="77"/>
      <c r="P294" s="77"/>
      <c r="Q294" s="77"/>
      <c r="R294" s="77"/>
      <c r="S294" s="77"/>
      <c r="T294" s="77"/>
      <c r="U294" s="77"/>
      <c r="V294" s="77"/>
    </row>
    <row r="295">
      <c r="A295" s="77"/>
      <c r="B295" s="77"/>
      <c r="C295" s="151"/>
      <c r="D295" s="140"/>
      <c r="E295" s="140"/>
      <c r="F295" s="144"/>
      <c r="G295" s="142"/>
      <c r="H295" s="142"/>
      <c r="I295" s="142"/>
      <c r="J295" s="137"/>
      <c r="K295" s="77"/>
      <c r="L295" s="77"/>
      <c r="M295" s="77"/>
      <c r="N295" s="77"/>
      <c r="O295" s="77"/>
      <c r="P295" s="77"/>
      <c r="Q295" s="77"/>
      <c r="R295" s="77"/>
      <c r="S295" s="77"/>
      <c r="T295" s="77"/>
      <c r="U295" s="77"/>
      <c r="V295" s="77"/>
    </row>
    <row r="296">
      <c r="A296" s="77"/>
      <c r="B296" s="77"/>
      <c r="C296" s="151"/>
      <c r="D296" s="140"/>
      <c r="E296" s="140"/>
      <c r="F296" s="144"/>
      <c r="G296" s="142"/>
      <c r="H296" s="142"/>
      <c r="I296" s="142"/>
      <c r="J296" s="137"/>
      <c r="K296" s="77"/>
      <c r="L296" s="77"/>
      <c r="M296" s="77"/>
      <c r="N296" s="77"/>
      <c r="O296" s="77"/>
      <c r="P296" s="77"/>
      <c r="Q296" s="77"/>
      <c r="R296" s="77"/>
      <c r="S296" s="77"/>
      <c r="T296" s="77"/>
      <c r="U296" s="77"/>
      <c r="V296" s="77"/>
    </row>
    <row r="297">
      <c r="A297" s="77"/>
      <c r="B297" s="77"/>
      <c r="C297" s="151"/>
      <c r="D297" s="140"/>
      <c r="E297" s="140"/>
      <c r="F297" s="144"/>
      <c r="G297" s="142"/>
      <c r="H297" s="142"/>
      <c r="I297" s="142"/>
      <c r="J297" s="137"/>
      <c r="K297" s="77"/>
      <c r="L297" s="77"/>
      <c r="M297" s="77"/>
      <c r="N297" s="77"/>
      <c r="O297" s="77"/>
      <c r="P297" s="77"/>
      <c r="Q297" s="77"/>
      <c r="R297" s="77"/>
      <c r="S297" s="77"/>
      <c r="T297" s="77"/>
      <c r="U297" s="77"/>
      <c r="V297" s="77"/>
    </row>
    <row r="298">
      <c r="A298" s="77"/>
      <c r="B298" s="77"/>
      <c r="C298" s="151"/>
      <c r="D298" s="140"/>
      <c r="E298" s="140"/>
      <c r="F298" s="144"/>
      <c r="G298" s="142"/>
      <c r="H298" s="142"/>
      <c r="I298" s="142"/>
      <c r="J298" s="137"/>
      <c r="K298" s="77"/>
      <c r="L298" s="77"/>
      <c r="M298" s="77"/>
      <c r="N298" s="77"/>
      <c r="O298" s="77"/>
      <c r="P298" s="77"/>
      <c r="Q298" s="77"/>
      <c r="R298" s="77"/>
      <c r="S298" s="77"/>
      <c r="T298" s="77"/>
      <c r="U298" s="77"/>
      <c r="V298" s="77"/>
    </row>
    <row r="299">
      <c r="A299" s="77"/>
      <c r="B299" s="77"/>
      <c r="C299" s="151"/>
      <c r="D299" s="140"/>
      <c r="E299" s="140"/>
      <c r="F299" s="144"/>
      <c r="G299" s="142"/>
      <c r="H299" s="142"/>
      <c r="I299" s="142"/>
      <c r="J299" s="137"/>
      <c r="K299" s="77"/>
      <c r="L299" s="77"/>
      <c r="M299" s="77"/>
      <c r="N299" s="77"/>
      <c r="O299" s="77"/>
      <c r="P299" s="77"/>
      <c r="Q299" s="77"/>
      <c r="R299" s="77"/>
      <c r="S299" s="77"/>
      <c r="T299" s="77"/>
      <c r="U299" s="77"/>
      <c r="V299" s="77"/>
    </row>
    <row r="300">
      <c r="A300" s="77"/>
      <c r="B300" s="77"/>
      <c r="C300" s="151"/>
      <c r="D300" s="140"/>
      <c r="E300" s="140"/>
      <c r="F300" s="144"/>
      <c r="G300" s="142"/>
      <c r="H300" s="142"/>
      <c r="I300" s="142"/>
      <c r="J300" s="137"/>
      <c r="K300" s="77"/>
      <c r="L300" s="77"/>
      <c r="M300" s="77"/>
      <c r="N300" s="77"/>
      <c r="O300" s="77"/>
      <c r="P300" s="77"/>
      <c r="Q300" s="77"/>
      <c r="R300" s="77"/>
      <c r="S300" s="77"/>
      <c r="T300" s="77"/>
      <c r="U300" s="77"/>
      <c r="V300" s="77"/>
    </row>
    <row r="301">
      <c r="A301" s="77"/>
      <c r="B301" s="77"/>
      <c r="C301" s="151"/>
      <c r="D301" s="140"/>
      <c r="E301" s="140"/>
      <c r="F301" s="144"/>
      <c r="G301" s="142"/>
      <c r="H301" s="142"/>
      <c r="I301" s="142"/>
      <c r="J301" s="137"/>
      <c r="K301" s="77"/>
      <c r="L301" s="77"/>
      <c r="M301" s="77"/>
      <c r="N301" s="77"/>
      <c r="O301" s="77"/>
      <c r="P301" s="77"/>
      <c r="Q301" s="77"/>
      <c r="R301" s="77"/>
      <c r="S301" s="77"/>
      <c r="T301" s="77"/>
      <c r="U301" s="77"/>
      <c r="V301" s="77"/>
    </row>
    <row r="302">
      <c r="A302" s="77"/>
      <c r="B302" s="77"/>
      <c r="C302" s="151"/>
      <c r="D302" s="140"/>
      <c r="E302" s="140"/>
      <c r="F302" s="144"/>
      <c r="G302" s="142"/>
      <c r="H302" s="142"/>
      <c r="I302" s="142"/>
      <c r="J302" s="137"/>
      <c r="K302" s="77"/>
      <c r="L302" s="77"/>
      <c r="M302" s="77"/>
      <c r="N302" s="77"/>
      <c r="O302" s="77"/>
      <c r="P302" s="77"/>
      <c r="Q302" s="77"/>
      <c r="R302" s="77"/>
      <c r="S302" s="77"/>
      <c r="T302" s="77"/>
      <c r="U302" s="77"/>
      <c r="V302" s="77"/>
    </row>
    <row r="303">
      <c r="A303" s="77"/>
      <c r="B303" s="77"/>
      <c r="C303" s="151"/>
      <c r="D303" s="140"/>
      <c r="E303" s="140"/>
      <c r="F303" s="144"/>
      <c r="G303" s="142"/>
      <c r="H303" s="142"/>
      <c r="I303" s="142"/>
      <c r="J303" s="137"/>
      <c r="K303" s="77"/>
      <c r="L303" s="77"/>
      <c r="M303" s="77"/>
      <c r="N303" s="77"/>
      <c r="O303" s="77"/>
      <c r="P303" s="77"/>
      <c r="Q303" s="77"/>
      <c r="R303" s="77"/>
      <c r="S303" s="77"/>
      <c r="T303" s="77"/>
      <c r="U303" s="77"/>
      <c r="V303" s="77"/>
    </row>
    <row r="304">
      <c r="A304" s="77"/>
      <c r="B304" s="77"/>
      <c r="C304" s="151"/>
      <c r="D304" s="140"/>
      <c r="E304" s="140"/>
      <c r="F304" s="144"/>
      <c r="G304" s="142"/>
      <c r="H304" s="142"/>
      <c r="I304" s="142"/>
      <c r="J304" s="137"/>
      <c r="K304" s="77"/>
      <c r="L304" s="77"/>
      <c r="M304" s="77"/>
      <c r="N304" s="77"/>
      <c r="O304" s="77"/>
      <c r="P304" s="77"/>
      <c r="Q304" s="77"/>
      <c r="R304" s="77"/>
      <c r="S304" s="77"/>
      <c r="T304" s="77"/>
      <c r="U304" s="77"/>
      <c r="V304" s="77"/>
    </row>
    <row r="305">
      <c r="A305" s="77"/>
      <c r="B305" s="77"/>
      <c r="C305" s="151"/>
      <c r="D305" s="140"/>
      <c r="E305" s="140"/>
      <c r="F305" s="144"/>
      <c r="G305" s="142"/>
      <c r="H305" s="142"/>
      <c r="I305" s="142"/>
      <c r="J305" s="137"/>
      <c r="K305" s="77"/>
      <c r="L305" s="77"/>
      <c r="M305" s="77"/>
      <c r="N305" s="77"/>
      <c r="O305" s="77"/>
      <c r="P305" s="77"/>
      <c r="Q305" s="77"/>
      <c r="R305" s="77"/>
      <c r="S305" s="77"/>
      <c r="T305" s="77"/>
      <c r="U305" s="77"/>
      <c r="V305" s="77"/>
    </row>
    <row r="306">
      <c r="A306" s="77"/>
      <c r="B306" s="77"/>
      <c r="C306" s="151"/>
      <c r="D306" s="140"/>
      <c r="E306" s="140"/>
      <c r="F306" s="144"/>
      <c r="G306" s="142"/>
      <c r="H306" s="142"/>
      <c r="I306" s="142"/>
      <c r="J306" s="137"/>
      <c r="K306" s="77"/>
      <c r="L306" s="77"/>
      <c r="M306" s="77"/>
      <c r="N306" s="77"/>
      <c r="O306" s="77"/>
      <c r="P306" s="77"/>
      <c r="Q306" s="77"/>
      <c r="R306" s="77"/>
      <c r="S306" s="77"/>
      <c r="T306" s="77"/>
      <c r="U306" s="77"/>
      <c r="V306" s="77"/>
    </row>
    <row r="307">
      <c r="A307" s="77"/>
      <c r="B307" s="77"/>
      <c r="C307" s="151"/>
      <c r="D307" s="140"/>
      <c r="E307" s="140"/>
      <c r="F307" s="144"/>
      <c r="G307" s="142"/>
      <c r="H307" s="142"/>
      <c r="I307" s="142"/>
      <c r="J307" s="137"/>
      <c r="K307" s="77"/>
      <c r="L307" s="77"/>
      <c r="M307" s="77"/>
      <c r="N307" s="77"/>
      <c r="O307" s="77"/>
      <c r="P307" s="77"/>
      <c r="Q307" s="77"/>
      <c r="R307" s="77"/>
      <c r="S307" s="77"/>
      <c r="T307" s="77"/>
      <c r="U307" s="77"/>
      <c r="V307" s="77"/>
    </row>
    <row r="308">
      <c r="A308" s="77"/>
      <c r="B308" s="77"/>
      <c r="C308" s="151"/>
      <c r="D308" s="140"/>
      <c r="E308" s="140"/>
      <c r="F308" s="144"/>
      <c r="G308" s="142"/>
      <c r="H308" s="142"/>
      <c r="I308" s="142"/>
      <c r="J308" s="137"/>
      <c r="K308" s="77"/>
      <c r="L308" s="77"/>
      <c r="M308" s="77"/>
      <c r="N308" s="77"/>
      <c r="O308" s="77"/>
      <c r="P308" s="77"/>
      <c r="Q308" s="77"/>
      <c r="R308" s="77"/>
      <c r="S308" s="77"/>
      <c r="T308" s="77"/>
      <c r="U308" s="77"/>
      <c r="V308" s="77"/>
    </row>
    <row r="309">
      <c r="A309" s="77"/>
      <c r="B309" s="77"/>
      <c r="C309" s="151"/>
      <c r="D309" s="140"/>
      <c r="E309" s="140"/>
      <c r="F309" s="144"/>
      <c r="G309" s="142"/>
      <c r="H309" s="142"/>
      <c r="I309" s="142"/>
      <c r="J309" s="137"/>
      <c r="K309" s="77"/>
      <c r="L309" s="77"/>
      <c r="M309" s="77"/>
      <c r="N309" s="77"/>
      <c r="O309" s="77"/>
      <c r="P309" s="77"/>
      <c r="Q309" s="77"/>
      <c r="R309" s="77"/>
      <c r="S309" s="77"/>
      <c r="T309" s="77"/>
      <c r="U309" s="77"/>
      <c r="V309" s="77"/>
    </row>
    <row r="310">
      <c r="A310" s="77"/>
      <c r="B310" s="77"/>
      <c r="C310" s="151"/>
      <c r="D310" s="140"/>
      <c r="E310" s="140"/>
      <c r="F310" s="144"/>
      <c r="G310" s="142"/>
      <c r="H310" s="142"/>
      <c r="I310" s="142"/>
      <c r="J310" s="137"/>
      <c r="K310" s="77"/>
      <c r="L310" s="77"/>
      <c r="M310" s="77"/>
      <c r="N310" s="77"/>
      <c r="O310" s="77"/>
      <c r="P310" s="77"/>
      <c r="Q310" s="77"/>
      <c r="R310" s="77"/>
      <c r="S310" s="77"/>
      <c r="T310" s="77"/>
      <c r="U310" s="77"/>
      <c r="V310" s="77"/>
    </row>
    <row r="311">
      <c r="A311" s="77"/>
      <c r="B311" s="77"/>
      <c r="C311" s="151"/>
      <c r="D311" s="140"/>
      <c r="E311" s="140"/>
      <c r="F311" s="144"/>
      <c r="G311" s="142"/>
      <c r="H311" s="142"/>
      <c r="I311" s="142"/>
      <c r="J311" s="137"/>
      <c r="K311" s="77"/>
      <c r="L311" s="77"/>
      <c r="M311" s="77"/>
      <c r="N311" s="77"/>
      <c r="O311" s="77"/>
      <c r="P311" s="77"/>
      <c r="Q311" s="77"/>
      <c r="R311" s="77"/>
      <c r="S311" s="77"/>
      <c r="T311" s="77"/>
      <c r="U311" s="77"/>
      <c r="V311" s="77"/>
    </row>
    <row r="312">
      <c r="A312" s="77"/>
      <c r="B312" s="77"/>
      <c r="C312" s="151"/>
      <c r="D312" s="140"/>
      <c r="E312" s="140"/>
      <c r="F312" s="144"/>
      <c r="G312" s="142"/>
      <c r="H312" s="142"/>
      <c r="I312" s="142"/>
      <c r="J312" s="137"/>
      <c r="K312" s="77"/>
      <c r="L312" s="77"/>
      <c r="M312" s="77"/>
      <c r="N312" s="77"/>
      <c r="O312" s="77"/>
      <c r="P312" s="77"/>
      <c r="Q312" s="77"/>
      <c r="R312" s="77"/>
      <c r="S312" s="77"/>
      <c r="T312" s="77"/>
      <c r="U312" s="77"/>
      <c r="V312" s="77"/>
    </row>
    <row r="313">
      <c r="A313" s="77"/>
      <c r="B313" s="77"/>
      <c r="C313" s="151"/>
      <c r="D313" s="140"/>
      <c r="E313" s="140"/>
      <c r="F313" s="144"/>
      <c r="G313" s="142"/>
      <c r="H313" s="142"/>
      <c r="I313" s="142"/>
      <c r="J313" s="137"/>
      <c r="K313" s="77"/>
      <c r="L313" s="77"/>
      <c r="M313" s="77"/>
      <c r="N313" s="77"/>
      <c r="O313" s="77"/>
      <c r="P313" s="77"/>
      <c r="Q313" s="77"/>
      <c r="R313" s="77"/>
      <c r="S313" s="77"/>
      <c r="T313" s="77"/>
      <c r="U313" s="77"/>
      <c r="V313" s="77"/>
    </row>
    <row r="314">
      <c r="A314" s="77"/>
      <c r="B314" s="77"/>
      <c r="C314" s="151"/>
      <c r="D314" s="140"/>
      <c r="E314" s="140"/>
      <c r="F314" s="144"/>
      <c r="G314" s="142"/>
      <c r="H314" s="142"/>
      <c r="I314" s="142"/>
      <c r="J314" s="137"/>
      <c r="K314" s="77"/>
      <c r="L314" s="77"/>
      <c r="M314" s="77"/>
      <c r="N314" s="77"/>
      <c r="O314" s="77"/>
      <c r="P314" s="77"/>
      <c r="Q314" s="77"/>
      <c r="R314" s="77"/>
      <c r="S314" s="77"/>
      <c r="T314" s="77"/>
      <c r="U314" s="77"/>
      <c r="V314" s="77"/>
    </row>
    <row r="315">
      <c r="A315" s="77"/>
      <c r="B315" s="77"/>
      <c r="C315" s="151"/>
      <c r="D315" s="140"/>
      <c r="E315" s="140"/>
      <c r="F315" s="144"/>
      <c r="G315" s="142"/>
      <c r="H315" s="142"/>
      <c r="I315" s="142"/>
      <c r="J315" s="137"/>
      <c r="K315" s="77"/>
      <c r="L315" s="77"/>
      <c r="M315" s="77"/>
      <c r="N315" s="77"/>
      <c r="O315" s="77"/>
      <c r="P315" s="77"/>
      <c r="Q315" s="77"/>
      <c r="R315" s="77"/>
      <c r="S315" s="77"/>
      <c r="T315" s="77"/>
      <c r="U315" s="77"/>
      <c r="V315" s="77"/>
    </row>
    <row r="316">
      <c r="A316" s="77"/>
      <c r="B316" s="77"/>
      <c r="C316" s="151"/>
      <c r="D316" s="140"/>
      <c r="E316" s="140"/>
      <c r="F316" s="144"/>
      <c r="G316" s="142"/>
      <c r="H316" s="142"/>
      <c r="I316" s="142"/>
      <c r="J316" s="137"/>
      <c r="K316" s="77"/>
      <c r="L316" s="77"/>
      <c r="M316" s="77"/>
      <c r="N316" s="77"/>
      <c r="O316" s="77"/>
      <c r="P316" s="77"/>
      <c r="Q316" s="77"/>
      <c r="R316" s="77"/>
      <c r="S316" s="77"/>
      <c r="T316" s="77"/>
      <c r="U316" s="77"/>
      <c r="V316" s="77"/>
    </row>
    <row r="317">
      <c r="A317" s="77"/>
      <c r="B317" s="77"/>
      <c r="C317" s="151"/>
      <c r="D317" s="140"/>
      <c r="E317" s="140"/>
      <c r="F317" s="144"/>
      <c r="G317" s="142"/>
      <c r="H317" s="142"/>
      <c r="I317" s="142"/>
      <c r="J317" s="137"/>
      <c r="K317" s="77"/>
      <c r="L317" s="77"/>
      <c r="M317" s="77"/>
      <c r="N317" s="77"/>
      <c r="O317" s="77"/>
      <c r="P317" s="77"/>
      <c r="Q317" s="77"/>
      <c r="R317" s="77"/>
      <c r="S317" s="77"/>
      <c r="T317" s="77"/>
      <c r="U317" s="77"/>
      <c r="V317" s="77"/>
    </row>
    <row r="318">
      <c r="A318" s="77"/>
      <c r="B318" s="77"/>
      <c r="C318" s="151"/>
      <c r="D318" s="140"/>
      <c r="E318" s="140"/>
      <c r="F318" s="144"/>
      <c r="G318" s="142"/>
      <c r="H318" s="142"/>
      <c r="I318" s="142"/>
      <c r="J318" s="137"/>
      <c r="K318" s="77"/>
      <c r="L318" s="77"/>
      <c r="M318" s="77"/>
      <c r="N318" s="77"/>
      <c r="O318" s="77"/>
      <c r="P318" s="77"/>
      <c r="Q318" s="77"/>
      <c r="R318" s="77"/>
      <c r="S318" s="77"/>
      <c r="T318" s="77"/>
      <c r="U318" s="77"/>
      <c r="V318" s="77"/>
    </row>
    <row r="319">
      <c r="A319" s="77"/>
      <c r="B319" s="77"/>
      <c r="C319" s="151"/>
      <c r="D319" s="140"/>
      <c r="E319" s="140"/>
      <c r="F319" s="144"/>
      <c r="G319" s="142"/>
      <c r="H319" s="142"/>
      <c r="I319" s="142"/>
      <c r="J319" s="137"/>
      <c r="K319" s="77"/>
      <c r="L319" s="77"/>
      <c r="M319" s="77"/>
      <c r="N319" s="77"/>
      <c r="O319" s="77"/>
      <c r="P319" s="77"/>
      <c r="Q319" s="77"/>
      <c r="R319" s="77"/>
      <c r="S319" s="77"/>
      <c r="T319" s="77"/>
      <c r="U319" s="77"/>
      <c r="V319" s="77"/>
    </row>
    <row r="320">
      <c r="A320" s="77"/>
      <c r="B320" s="77"/>
      <c r="C320" s="151"/>
      <c r="D320" s="140"/>
      <c r="E320" s="140"/>
      <c r="F320" s="144"/>
      <c r="G320" s="142"/>
      <c r="H320" s="142"/>
      <c r="I320" s="142"/>
      <c r="J320" s="137"/>
      <c r="K320" s="77"/>
      <c r="L320" s="77"/>
      <c r="M320" s="77"/>
      <c r="N320" s="77"/>
      <c r="O320" s="77"/>
      <c r="P320" s="77"/>
      <c r="Q320" s="77"/>
      <c r="R320" s="77"/>
      <c r="S320" s="77"/>
      <c r="T320" s="77"/>
      <c r="U320" s="77"/>
      <c r="V320" s="77"/>
    </row>
    <row r="321">
      <c r="A321" s="77"/>
      <c r="B321" s="77"/>
      <c r="C321" s="151"/>
      <c r="D321" s="140"/>
      <c r="E321" s="140"/>
      <c r="F321" s="144"/>
      <c r="G321" s="142"/>
      <c r="H321" s="142"/>
      <c r="I321" s="142"/>
      <c r="J321" s="137"/>
      <c r="K321" s="77"/>
      <c r="L321" s="77"/>
      <c r="M321" s="77"/>
      <c r="N321" s="77"/>
      <c r="O321" s="77"/>
      <c r="P321" s="77"/>
      <c r="Q321" s="77"/>
      <c r="R321" s="77"/>
      <c r="S321" s="77"/>
      <c r="T321" s="77"/>
      <c r="U321" s="77"/>
      <c r="V321" s="77"/>
    </row>
    <row r="322">
      <c r="A322" s="77"/>
      <c r="B322" s="77"/>
      <c r="C322" s="151"/>
      <c r="D322" s="140"/>
      <c r="E322" s="140"/>
      <c r="F322" s="144"/>
      <c r="G322" s="142"/>
      <c r="H322" s="142"/>
      <c r="I322" s="142"/>
      <c r="J322" s="137"/>
      <c r="K322" s="77"/>
      <c r="L322" s="77"/>
      <c r="M322" s="77"/>
      <c r="N322" s="77"/>
      <c r="O322" s="77"/>
      <c r="P322" s="77"/>
      <c r="Q322" s="77"/>
      <c r="R322" s="77"/>
      <c r="S322" s="77"/>
      <c r="T322" s="77"/>
      <c r="U322" s="77"/>
      <c r="V322" s="77"/>
    </row>
    <row r="323">
      <c r="A323" s="77"/>
      <c r="B323" s="77"/>
      <c r="C323" s="151"/>
      <c r="D323" s="140"/>
      <c r="E323" s="140"/>
      <c r="F323" s="144"/>
      <c r="G323" s="142"/>
      <c r="H323" s="142"/>
      <c r="I323" s="142"/>
      <c r="J323" s="137"/>
      <c r="K323" s="77"/>
      <c r="L323" s="77"/>
      <c r="M323" s="77"/>
      <c r="N323" s="77"/>
      <c r="O323" s="77"/>
      <c r="P323" s="77"/>
      <c r="Q323" s="77"/>
      <c r="R323" s="77"/>
      <c r="S323" s="77"/>
      <c r="T323" s="77"/>
      <c r="U323" s="77"/>
      <c r="V323" s="77"/>
    </row>
    <row r="324">
      <c r="A324" s="77"/>
      <c r="B324" s="77"/>
      <c r="C324" s="151"/>
      <c r="D324" s="140"/>
      <c r="E324" s="140"/>
      <c r="F324" s="144"/>
      <c r="G324" s="142"/>
      <c r="H324" s="142"/>
      <c r="I324" s="142"/>
      <c r="J324" s="137"/>
      <c r="K324" s="77"/>
      <c r="L324" s="77"/>
      <c r="M324" s="77"/>
      <c r="N324" s="77"/>
      <c r="O324" s="77"/>
      <c r="P324" s="77"/>
      <c r="Q324" s="77"/>
      <c r="R324" s="77"/>
      <c r="S324" s="77"/>
      <c r="T324" s="77"/>
      <c r="U324" s="77"/>
      <c r="V324" s="77"/>
    </row>
    <row r="325">
      <c r="A325" s="77"/>
      <c r="B325" s="77"/>
      <c r="C325" s="151"/>
      <c r="D325" s="140"/>
      <c r="E325" s="140"/>
      <c r="F325" s="144"/>
      <c r="G325" s="142"/>
      <c r="H325" s="142"/>
      <c r="I325" s="142"/>
      <c r="J325" s="137"/>
      <c r="K325" s="77"/>
      <c r="L325" s="77"/>
      <c r="M325" s="77"/>
      <c r="N325" s="77"/>
      <c r="O325" s="77"/>
      <c r="P325" s="77"/>
      <c r="Q325" s="77"/>
      <c r="R325" s="77"/>
      <c r="S325" s="77"/>
      <c r="T325" s="77"/>
      <c r="U325" s="77"/>
      <c r="V325" s="77"/>
    </row>
    <row r="326">
      <c r="A326" s="77"/>
      <c r="B326" s="77"/>
      <c r="C326" s="151"/>
      <c r="D326" s="140"/>
      <c r="E326" s="140"/>
      <c r="F326" s="144"/>
      <c r="G326" s="142"/>
      <c r="H326" s="142"/>
      <c r="I326" s="142"/>
      <c r="J326" s="137"/>
      <c r="K326" s="77"/>
      <c r="L326" s="77"/>
      <c r="M326" s="77"/>
      <c r="N326" s="77"/>
      <c r="O326" s="77"/>
      <c r="P326" s="77"/>
      <c r="Q326" s="77"/>
      <c r="R326" s="77"/>
      <c r="S326" s="77"/>
      <c r="T326" s="77"/>
      <c r="U326" s="77"/>
      <c r="V326" s="77"/>
    </row>
    <row r="327">
      <c r="A327" s="77"/>
      <c r="B327" s="77"/>
      <c r="C327" s="151"/>
      <c r="D327" s="140"/>
      <c r="E327" s="140"/>
      <c r="F327" s="144"/>
      <c r="G327" s="142"/>
      <c r="H327" s="142"/>
      <c r="I327" s="142"/>
      <c r="J327" s="137"/>
      <c r="K327" s="77"/>
      <c r="L327" s="77"/>
      <c r="M327" s="77"/>
      <c r="N327" s="77"/>
      <c r="O327" s="77"/>
      <c r="P327" s="77"/>
      <c r="Q327" s="77"/>
      <c r="R327" s="77"/>
      <c r="S327" s="77"/>
      <c r="T327" s="77"/>
      <c r="U327" s="77"/>
      <c r="V327" s="77"/>
    </row>
    <row r="328">
      <c r="A328" s="77"/>
      <c r="B328" s="77"/>
      <c r="C328" s="151"/>
      <c r="D328" s="140"/>
      <c r="E328" s="140"/>
      <c r="F328" s="144"/>
      <c r="G328" s="142"/>
      <c r="H328" s="142"/>
      <c r="I328" s="142"/>
      <c r="J328" s="137"/>
      <c r="K328" s="77"/>
      <c r="L328" s="77"/>
      <c r="M328" s="77"/>
      <c r="N328" s="77"/>
      <c r="O328" s="77"/>
      <c r="P328" s="77"/>
      <c r="Q328" s="77"/>
      <c r="R328" s="77"/>
      <c r="S328" s="77"/>
      <c r="T328" s="77"/>
      <c r="U328" s="77"/>
      <c r="V328" s="77"/>
    </row>
    <row r="329">
      <c r="A329" s="77"/>
      <c r="B329" s="77"/>
      <c r="C329" s="151"/>
      <c r="D329" s="140"/>
      <c r="E329" s="140"/>
      <c r="F329" s="144"/>
      <c r="G329" s="142"/>
      <c r="H329" s="142"/>
      <c r="I329" s="142"/>
      <c r="J329" s="137"/>
      <c r="K329" s="77"/>
      <c r="L329" s="77"/>
      <c r="M329" s="77"/>
      <c r="N329" s="77"/>
      <c r="O329" s="77"/>
      <c r="P329" s="77"/>
      <c r="Q329" s="77"/>
      <c r="R329" s="77"/>
      <c r="S329" s="77"/>
      <c r="T329" s="77"/>
      <c r="U329" s="77"/>
      <c r="V329" s="77"/>
    </row>
    <row r="330">
      <c r="A330" s="77"/>
      <c r="B330" s="77"/>
      <c r="C330" s="151"/>
      <c r="D330" s="140"/>
      <c r="E330" s="140"/>
      <c r="F330" s="144"/>
      <c r="G330" s="142"/>
      <c r="H330" s="142"/>
      <c r="I330" s="142"/>
      <c r="J330" s="137"/>
      <c r="K330" s="77"/>
      <c r="L330" s="77"/>
      <c r="M330" s="77"/>
      <c r="N330" s="77"/>
      <c r="O330" s="77"/>
      <c r="P330" s="77"/>
      <c r="Q330" s="77"/>
      <c r="R330" s="77"/>
      <c r="S330" s="77"/>
      <c r="T330" s="77"/>
      <c r="U330" s="77"/>
      <c r="V330" s="77"/>
    </row>
    <row r="331">
      <c r="A331" s="77"/>
      <c r="B331" s="77"/>
      <c r="C331" s="151"/>
      <c r="D331" s="140"/>
      <c r="E331" s="140"/>
      <c r="F331" s="144"/>
      <c r="G331" s="142"/>
      <c r="H331" s="142"/>
      <c r="I331" s="142"/>
      <c r="J331" s="137"/>
      <c r="K331" s="77"/>
      <c r="L331" s="77"/>
      <c r="M331" s="77"/>
      <c r="N331" s="77"/>
      <c r="O331" s="77"/>
      <c r="P331" s="77"/>
      <c r="Q331" s="77"/>
      <c r="R331" s="77"/>
      <c r="S331" s="77"/>
      <c r="T331" s="77"/>
      <c r="U331" s="77"/>
      <c r="V331" s="77"/>
    </row>
    <row r="332">
      <c r="A332" s="77"/>
      <c r="B332" s="77"/>
      <c r="C332" s="151"/>
      <c r="D332" s="140"/>
      <c r="E332" s="140"/>
      <c r="F332" s="144"/>
      <c r="G332" s="142"/>
      <c r="H332" s="142"/>
      <c r="I332" s="142"/>
      <c r="J332" s="137"/>
      <c r="K332" s="77"/>
      <c r="L332" s="77"/>
      <c r="M332" s="77"/>
      <c r="N332" s="77"/>
      <c r="O332" s="77"/>
      <c r="P332" s="77"/>
      <c r="Q332" s="77"/>
      <c r="R332" s="77"/>
      <c r="S332" s="77"/>
      <c r="T332" s="77"/>
      <c r="U332" s="77"/>
      <c r="V332" s="77"/>
    </row>
    <row r="333">
      <c r="A333" s="77"/>
      <c r="B333" s="77"/>
      <c r="C333" s="151"/>
      <c r="D333" s="140"/>
      <c r="E333" s="140"/>
      <c r="F333" s="144"/>
      <c r="G333" s="142"/>
      <c r="H333" s="142"/>
      <c r="I333" s="142"/>
      <c r="J333" s="137"/>
      <c r="K333" s="77"/>
      <c r="L333" s="77"/>
      <c r="M333" s="77"/>
      <c r="N333" s="77"/>
      <c r="O333" s="77"/>
      <c r="P333" s="77"/>
      <c r="Q333" s="77"/>
      <c r="R333" s="77"/>
      <c r="S333" s="77"/>
      <c r="T333" s="77"/>
      <c r="U333" s="77"/>
      <c r="V333" s="77"/>
    </row>
    <row r="334">
      <c r="A334" s="77"/>
      <c r="B334" s="77"/>
      <c r="C334" s="151"/>
      <c r="D334" s="140"/>
      <c r="E334" s="140"/>
      <c r="F334" s="144"/>
      <c r="G334" s="142"/>
      <c r="H334" s="142"/>
      <c r="I334" s="142"/>
      <c r="J334" s="137"/>
      <c r="K334" s="77"/>
      <c r="L334" s="77"/>
      <c r="M334" s="77"/>
      <c r="N334" s="77"/>
      <c r="O334" s="77"/>
      <c r="P334" s="77"/>
      <c r="Q334" s="77"/>
      <c r="R334" s="77"/>
      <c r="S334" s="77"/>
      <c r="T334" s="77"/>
      <c r="U334" s="77"/>
      <c r="V334" s="77"/>
    </row>
    <row r="335">
      <c r="A335" s="77"/>
      <c r="B335" s="77"/>
      <c r="C335" s="151"/>
      <c r="D335" s="140"/>
      <c r="E335" s="140"/>
      <c r="F335" s="144"/>
      <c r="G335" s="142"/>
      <c r="H335" s="142"/>
      <c r="I335" s="142"/>
      <c r="J335" s="137"/>
      <c r="K335" s="77"/>
      <c r="L335" s="77"/>
      <c r="M335" s="77"/>
      <c r="N335" s="77"/>
      <c r="O335" s="77"/>
      <c r="P335" s="77"/>
      <c r="Q335" s="77"/>
      <c r="R335" s="77"/>
      <c r="S335" s="77"/>
      <c r="T335" s="77"/>
      <c r="U335" s="77"/>
      <c r="V335" s="77"/>
    </row>
    <row r="336">
      <c r="A336" s="77"/>
      <c r="B336" s="77"/>
      <c r="C336" s="151"/>
      <c r="D336" s="140"/>
      <c r="E336" s="140"/>
      <c r="F336" s="144"/>
      <c r="G336" s="142"/>
      <c r="H336" s="142"/>
      <c r="I336" s="142"/>
      <c r="J336" s="137"/>
      <c r="K336" s="77"/>
      <c r="L336" s="77"/>
      <c r="M336" s="77"/>
      <c r="N336" s="77"/>
      <c r="O336" s="77"/>
      <c r="P336" s="77"/>
      <c r="Q336" s="77"/>
      <c r="R336" s="77"/>
      <c r="S336" s="77"/>
      <c r="T336" s="77"/>
      <c r="U336" s="77"/>
      <c r="V336" s="77"/>
    </row>
    <row r="337">
      <c r="A337" s="77"/>
      <c r="B337" s="77"/>
      <c r="C337" s="151"/>
      <c r="D337" s="140"/>
      <c r="E337" s="140"/>
      <c r="F337" s="144"/>
      <c r="G337" s="142"/>
      <c r="H337" s="142"/>
      <c r="I337" s="142"/>
      <c r="J337" s="137"/>
      <c r="K337" s="77"/>
      <c r="L337" s="77"/>
      <c r="M337" s="77"/>
      <c r="N337" s="77"/>
      <c r="O337" s="77"/>
      <c r="P337" s="77"/>
      <c r="Q337" s="77"/>
      <c r="R337" s="77"/>
      <c r="S337" s="77"/>
      <c r="T337" s="77"/>
      <c r="U337" s="77"/>
      <c r="V337" s="77"/>
    </row>
    <row r="338">
      <c r="A338" s="77"/>
      <c r="B338" s="77"/>
      <c r="C338" s="151"/>
      <c r="D338" s="140"/>
      <c r="E338" s="140"/>
      <c r="F338" s="144"/>
      <c r="G338" s="142"/>
      <c r="H338" s="142"/>
      <c r="I338" s="142"/>
      <c r="J338" s="137"/>
      <c r="K338" s="77"/>
      <c r="L338" s="77"/>
      <c r="M338" s="77"/>
      <c r="N338" s="77"/>
      <c r="O338" s="77"/>
      <c r="P338" s="77"/>
      <c r="Q338" s="77"/>
      <c r="R338" s="77"/>
      <c r="S338" s="77"/>
      <c r="T338" s="77"/>
      <c r="U338" s="77"/>
      <c r="V338" s="77"/>
    </row>
    <row r="339">
      <c r="A339" s="77"/>
      <c r="B339" s="77"/>
      <c r="C339" s="151"/>
      <c r="D339" s="140"/>
      <c r="E339" s="140"/>
      <c r="F339" s="144"/>
      <c r="G339" s="142"/>
      <c r="H339" s="142"/>
      <c r="I339" s="142"/>
      <c r="J339" s="137"/>
      <c r="K339" s="77"/>
      <c r="L339" s="77"/>
      <c r="M339" s="77"/>
      <c r="N339" s="77"/>
      <c r="O339" s="77"/>
      <c r="P339" s="77"/>
      <c r="Q339" s="77"/>
      <c r="R339" s="77"/>
      <c r="S339" s="77"/>
      <c r="T339" s="77"/>
      <c r="U339" s="77"/>
      <c r="V339" s="77"/>
    </row>
    <row r="340">
      <c r="A340" s="77"/>
      <c r="B340" s="77"/>
      <c r="C340" s="151"/>
      <c r="D340" s="140"/>
      <c r="E340" s="140"/>
      <c r="F340" s="144"/>
      <c r="G340" s="142"/>
      <c r="H340" s="142"/>
      <c r="I340" s="142"/>
      <c r="J340" s="137"/>
      <c r="K340" s="77"/>
      <c r="L340" s="77"/>
      <c r="M340" s="77"/>
      <c r="N340" s="77"/>
      <c r="O340" s="77"/>
      <c r="P340" s="77"/>
      <c r="Q340" s="77"/>
      <c r="R340" s="77"/>
      <c r="S340" s="77"/>
      <c r="T340" s="77"/>
      <c r="U340" s="77"/>
      <c r="V340" s="77"/>
    </row>
    <row r="341">
      <c r="A341" s="77"/>
      <c r="B341" s="77"/>
      <c r="C341" s="151"/>
      <c r="D341" s="140"/>
      <c r="E341" s="140"/>
      <c r="F341" s="144"/>
      <c r="G341" s="142"/>
      <c r="H341" s="142"/>
      <c r="I341" s="142"/>
      <c r="J341" s="137"/>
      <c r="K341" s="77"/>
      <c r="L341" s="77"/>
      <c r="M341" s="77"/>
      <c r="N341" s="77"/>
      <c r="O341" s="77"/>
      <c r="P341" s="77"/>
      <c r="Q341" s="77"/>
      <c r="R341" s="77"/>
      <c r="S341" s="77"/>
      <c r="T341" s="77"/>
      <c r="U341" s="77"/>
      <c r="V341" s="77"/>
    </row>
    <row r="342">
      <c r="A342" s="77"/>
      <c r="B342" s="77"/>
      <c r="C342" s="151"/>
      <c r="D342" s="140"/>
      <c r="E342" s="140"/>
      <c r="F342" s="144"/>
      <c r="G342" s="142"/>
      <c r="H342" s="142"/>
      <c r="I342" s="142"/>
      <c r="J342" s="137"/>
      <c r="K342" s="77"/>
      <c r="L342" s="77"/>
      <c r="M342" s="77"/>
      <c r="N342" s="77"/>
      <c r="O342" s="77"/>
      <c r="P342" s="77"/>
      <c r="Q342" s="77"/>
      <c r="R342" s="77"/>
      <c r="S342" s="77"/>
      <c r="T342" s="77"/>
      <c r="U342" s="77"/>
      <c r="V342" s="77"/>
    </row>
    <row r="343">
      <c r="A343" s="77"/>
      <c r="B343" s="77"/>
      <c r="C343" s="151"/>
      <c r="D343" s="140"/>
      <c r="E343" s="140"/>
      <c r="F343" s="144"/>
      <c r="G343" s="142"/>
      <c r="H343" s="142"/>
      <c r="I343" s="142"/>
      <c r="J343" s="137"/>
      <c r="K343" s="77"/>
      <c r="L343" s="77"/>
      <c r="M343" s="77"/>
      <c r="N343" s="77"/>
      <c r="O343" s="77"/>
      <c r="P343" s="77"/>
      <c r="Q343" s="77"/>
      <c r="R343" s="77"/>
      <c r="S343" s="77"/>
      <c r="T343" s="77"/>
      <c r="U343" s="77"/>
      <c r="V343" s="77"/>
    </row>
    <row r="344">
      <c r="A344" s="77"/>
      <c r="B344" s="77"/>
      <c r="C344" s="151"/>
      <c r="D344" s="140"/>
      <c r="E344" s="140"/>
      <c r="F344" s="144"/>
      <c r="G344" s="142"/>
      <c r="H344" s="142"/>
      <c r="I344" s="142"/>
      <c r="J344" s="137"/>
      <c r="K344" s="77"/>
      <c r="L344" s="77"/>
      <c r="M344" s="77"/>
      <c r="N344" s="77"/>
      <c r="O344" s="77"/>
      <c r="P344" s="77"/>
      <c r="Q344" s="77"/>
      <c r="R344" s="77"/>
      <c r="S344" s="77"/>
      <c r="T344" s="77"/>
      <c r="U344" s="77"/>
      <c r="V344" s="77"/>
    </row>
    <row r="345">
      <c r="A345" s="77"/>
      <c r="B345" s="77"/>
      <c r="C345" s="151"/>
      <c r="D345" s="140"/>
      <c r="E345" s="140"/>
      <c r="F345" s="144"/>
      <c r="G345" s="142"/>
      <c r="H345" s="142"/>
      <c r="I345" s="142"/>
      <c r="J345" s="137"/>
      <c r="K345" s="77"/>
      <c r="L345" s="77"/>
      <c r="M345" s="77"/>
      <c r="N345" s="77"/>
      <c r="O345" s="77"/>
      <c r="P345" s="77"/>
      <c r="Q345" s="77"/>
      <c r="R345" s="77"/>
      <c r="S345" s="77"/>
      <c r="T345" s="77"/>
      <c r="U345" s="77"/>
      <c r="V345" s="77"/>
    </row>
    <row r="346">
      <c r="A346" s="77"/>
      <c r="B346" s="77"/>
      <c r="C346" s="151"/>
      <c r="D346" s="140"/>
      <c r="E346" s="140"/>
      <c r="F346" s="144"/>
      <c r="G346" s="142"/>
      <c r="H346" s="142"/>
      <c r="I346" s="142"/>
      <c r="J346" s="137"/>
      <c r="K346" s="77"/>
      <c r="L346" s="77"/>
      <c r="M346" s="77"/>
      <c r="N346" s="77"/>
      <c r="O346" s="77"/>
      <c r="P346" s="77"/>
      <c r="Q346" s="77"/>
      <c r="R346" s="77"/>
      <c r="S346" s="77"/>
      <c r="T346" s="77"/>
      <c r="U346" s="77"/>
      <c r="V346" s="77"/>
    </row>
    <row r="347">
      <c r="A347" s="77"/>
      <c r="B347" s="77"/>
      <c r="C347" s="151"/>
      <c r="D347" s="140"/>
      <c r="E347" s="140"/>
      <c r="F347" s="144"/>
      <c r="G347" s="142"/>
      <c r="H347" s="142"/>
      <c r="I347" s="142"/>
      <c r="J347" s="137"/>
      <c r="K347" s="77"/>
      <c r="L347" s="77"/>
      <c r="M347" s="77"/>
      <c r="N347" s="77"/>
      <c r="O347" s="77"/>
      <c r="P347" s="77"/>
      <c r="Q347" s="77"/>
      <c r="R347" s="77"/>
      <c r="S347" s="77"/>
      <c r="T347" s="77"/>
      <c r="U347" s="77"/>
      <c r="V347" s="77"/>
    </row>
    <row r="348">
      <c r="A348" s="77"/>
      <c r="B348" s="77"/>
      <c r="C348" s="151"/>
      <c r="D348" s="140"/>
      <c r="E348" s="140"/>
      <c r="F348" s="144"/>
      <c r="G348" s="142"/>
      <c r="H348" s="142"/>
      <c r="I348" s="142"/>
      <c r="J348" s="137"/>
      <c r="K348" s="77"/>
      <c r="L348" s="77"/>
      <c r="M348" s="77"/>
      <c r="N348" s="77"/>
      <c r="O348" s="77"/>
      <c r="P348" s="77"/>
      <c r="Q348" s="77"/>
      <c r="R348" s="77"/>
      <c r="S348" s="77"/>
      <c r="T348" s="77"/>
      <c r="U348" s="77"/>
      <c r="V348" s="77"/>
    </row>
    <row r="349">
      <c r="A349" s="77"/>
      <c r="B349" s="77"/>
      <c r="C349" s="151"/>
      <c r="D349" s="140"/>
      <c r="E349" s="140"/>
      <c r="F349" s="144"/>
      <c r="G349" s="142"/>
      <c r="H349" s="142"/>
      <c r="I349" s="142"/>
      <c r="J349" s="137"/>
      <c r="K349" s="77"/>
      <c r="L349" s="77"/>
      <c r="M349" s="77"/>
      <c r="N349" s="77"/>
      <c r="O349" s="77"/>
      <c r="P349" s="77"/>
      <c r="Q349" s="77"/>
      <c r="R349" s="77"/>
      <c r="S349" s="77"/>
      <c r="T349" s="77"/>
      <c r="U349" s="77"/>
      <c r="V349" s="77"/>
    </row>
    <row r="350">
      <c r="A350" s="77"/>
      <c r="B350" s="77"/>
      <c r="C350" s="151"/>
      <c r="D350" s="140"/>
      <c r="E350" s="140"/>
      <c r="F350" s="144"/>
      <c r="G350" s="142"/>
      <c r="H350" s="142"/>
      <c r="I350" s="142"/>
      <c r="J350" s="137"/>
      <c r="K350" s="77"/>
      <c r="L350" s="77"/>
      <c r="M350" s="77"/>
      <c r="N350" s="77"/>
      <c r="O350" s="77"/>
      <c r="P350" s="77"/>
      <c r="Q350" s="77"/>
      <c r="R350" s="77"/>
      <c r="S350" s="77"/>
      <c r="T350" s="77"/>
      <c r="U350" s="77"/>
      <c r="V350" s="77"/>
    </row>
    <row r="351">
      <c r="A351" s="77"/>
      <c r="B351" s="77"/>
      <c r="C351" s="151"/>
      <c r="D351" s="140"/>
      <c r="E351" s="140"/>
      <c r="F351" s="144"/>
      <c r="G351" s="142"/>
      <c r="H351" s="142"/>
      <c r="I351" s="142"/>
      <c r="J351" s="137"/>
      <c r="K351" s="77"/>
      <c r="L351" s="77"/>
      <c r="M351" s="77"/>
      <c r="N351" s="77"/>
      <c r="O351" s="77"/>
      <c r="P351" s="77"/>
      <c r="Q351" s="77"/>
      <c r="R351" s="77"/>
      <c r="S351" s="77"/>
      <c r="T351" s="77"/>
      <c r="U351" s="77"/>
      <c r="V351" s="77"/>
    </row>
    <row r="352">
      <c r="A352" s="77"/>
      <c r="B352" s="77"/>
      <c r="C352" s="151"/>
      <c r="D352" s="140"/>
      <c r="E352" s="140"/>
      <c r="F352" s="144"/>
      <c r="G352" s="142"/>
      <c r="H352" s="142"/>
      <c r="I352" s="142"/>
      <c r="J352" s="137"/>
      <c r="K352" s="77"/>
      <c r="L352" s="77"/>
      <c r="M352" s="77"/>
      <c r="N352" s="77"/>
      <c r="O352" s="77"/>
      <c r="P352" s="77"/>
      <c r="Q352" s="77"/>
      <c r="R352" s="77"/>
      <c r="S352" s="77"/>
      <c r="T352" s="77"/>
      <c r="U352" s="77"/>
      <c r="V352" s="77"/>
    </row>
    <row r="353">
      <c r="A353" s="77"/>
      <c r="B353" s="77"/>
      <c r="C353" s="151"/>
      <c r="D353" s="140"/>
      <c r="E353" s="140"/>
      <c r="F353" s="144"/>
      <c r="G353" s="142"/>
      <c r="H353" s="142"/>
      <c r="I353" s="142"/>
      <c r="J353" s="137"/>
      <c r="K353" s="77"/>
      <c r="L353" s="77"/>
      <c r="M353" s="77"/>
      <c r="N353" s="77"/>
      <c r="O353" s="77"/>
      <c r="P353" s="77"/>
      <c r="Q353" s="77"/>
      <c r="R353" s="77"/>
      <c r="S353" s="77"/>
      <c r="T353" s="77"/>
      <c r="U353" s="77"/>
      <c r="V353" s="77"/>
    </row>
    <row r="354">
      <c r="A354" s="77"/>
      <c r="B354" s="77"/>
      <c r="C354" s="151"/>
      <c r="D354" s="140"/>
      <c r="E354" s="140"/>
      <c r="F354" s="144"/>
      <c r="G354" s="142"/>
      <c r="H354" s="142"/>
      <c r="I354" s="142"/>
      <c r="J354" s="137"/>
      <c r="K354" s="77"/>
      <c r="L354" s="77"/>
      <c r="M354" s="77"/>
      <c r="N354" s="77"/>
      <c r="O354" s="77"/>
      <c r="P354" s="77"/>
      <c r="Q354" s="77"/>
      <c r="R354" s="77"/>
      <c r="S354" s="77"/>
      <c r="T354" s="77"/>
      <c r="U354" s="77"/>
      <c r="V354" s="77"/>
    </row>
    <row r="355">
      <c r="A355" s="77"/>
      <c r="B355" s="77"/>
      <c r="C355" s="151"/>
      <c r="D355" s="140"/>
      <c r="E355" s="140"/>
      <c r="F355" s="144"/>
      <c r="G355" s="142"/>
      <c r="H355" s="142"/>
      <c r="I355" s="142"/>
      <c r="J355" s="137"/>
      <c r="K355" s="77"/>
      <c r="L355" s="77"/>
      <c r="M355" s="77"/>
      <c r="N355" s="77"/>
      <c r="O355" s="77"/>
      <c r="P355" s="77"/>
      <c r="Q355" s="77"/>
      <c r="R355" s="77"/>
      <c r="S355" s="77"/>
      <c r="T355" s="77"/>
      <c r="U355" s="77"/>
      <c r="V355" s="77"/>
    </row>
    <row r="356">
      <c r="A356" s="77"/>
      <c r="B356" s="77"/>
      <c r="C356" s="151"/>
      <c r="D356" s="140"/>
      <c r="E356" s="140"/>
      <c r="F356" s="144"/>
      <c r="G356" s="142"/>
      <c r="H356" s="142"/>
      <c r="I356" s="142"/>
      <c r="J356" s="137"/>
      <c r="K356" s="77"/>
      <c r="L356" s="77"/>
      <c r="M356" s="77"/>
      <c r="N356" s="77"/>
      <c r="O356" s="77"/>
      <c r="P356" s="77"/>
      <c r="Q356" s="77"/>
      <c r="R356" s="77"/>
      <c r="S356" s="77"/>
      <c r="T356" s="77"/>
      <c r="U356" s="77"/>
      <c r="V356" s="77"/>
    </row>
    <row r="357">
      <c r="A357" s="77"/>
      <c r="B357" s="77"/>
      <c r="C357" s="151"/>
      <c r="D357" s="140"/>
      <c r="E357" s="140"/>
      <c r="F357" s="144"/>
      <c r="G357" s="142"/>
      <c r="H357" s="142"/>
      <c r="I357" s="142"/>
      <c r="J357" s="137"/>
      <c r="K357" s="77"/>
      <c r="L357" s="77"/>
      <c r="M357" s="77"/>
      <c r="N357" s="77"/>
      <c r="O357" s="77"/>
      <c r="P357" s="77"/>
      <c r="Q357" s="77"/>
      <c r="R357" s="77"/>
      <c r="S357" s="77"/>
      <c r="T357" s="77"/>
      <c r="U357" s="77"/>
      <c r="V357" s="77"/>
    </row>
    <row r="358">
      <c r="A358" s="77"/>
      <c r="B358" s="77"/>
      <c r="C358" s="151"/>
      <c r="D358" s="140"/>
      <c r="E358" s="140"/>
      <c r="F358" s="144"/>
      <c r="G358" s="142"/>
      <c r="H358" s="142"/>
      <c r="I358" s="142"/>
      <c r="J358" s="137"/>
      <c r="K358" s="77"/>
      <c r="L358" s="77"/>
      <c r="M358" s="77"/>
      <c r="N358" s="77"/>
      <c r="O358" s="77"/>
      <c r="P358" s="77"/>
      <c r="Q358" s="77"/>
      <c r="R358" s="77"/>
      <c r="S358" s="77"/>
      <c r="T358" s="77"/>
      <c r="U358" s="77"/>
      <c r="V358" s="77"/>
    </row>
    <row r="359">
      <c r="A359" s="77"/>
      <c r="B359" s="77"/>
      <c r="C359" s="151"/>
      <c r="D359" s="140"/>
      <c r="E359" s="140"/>
      <c r="F359" s="144"/>
      <c r="G359" s="142"/>
      <c r="H359" s="142"/>
      <c r="I359" s="142"/>
      <c r="J359" s="137"/>
      <c r="K359" s="77"/>
      <c r="L359" s="77"/>
      <c r="M359" s="77"/>
      <c r="N359" s="77"/>
      <c r="O359" s="77"/>
      <c r="P359" s="77"/>
      <c r="Q359" s="77"/>
      <c r="R359" s="77"/>
      <c r="S359" s="77"/>
      <c r="T359" s="77"/>
      <c r="U359" s="77"/>
      <c r="V359" s="77"/>
    </row>
    <row r="360">
      <c r="A360" s="77"/>
      <c r="B360" s="77"/>
      <c r="C360" s="151"/>
      <c r="D360" s="140"/>
      <c r="E360" s="140"/>
      <c r="F360" s="144"/>
      <c r="G360" s="142"/>
      <c r="H360" s="142"/>
      <c r="I360" s="142"/>
      <c r="J360" s="137"/>
      <c r="K360" s="77"/>
      <c r="L360" s="77"/>
      <c r="M360" s="77"/>
      <c r="N360" s="77"/>
      <c r="O360" s="77"/>
      <c r="P360" s="77"/>
      <c r="Q360" s="77"/>
      <c r="R360" s="77"/>
      <c r="S360" s="77"/>
      <c r="T360" s="77"/>
      <c r="U360" s="77"/>
      <c r="V360" s="77"/>
    </row>
    <row r="361">
      <c r="A361" s="77"/>
      <c r="B361" s="77"/>
      <c r="C361" s="151"/>
      <c r="D361" s="140"/>
      <c r="E361" s="140"/>
      <c r="F361" s="144"/>
      <c r="G361" s="142"/>
      <c r="H361" s="142"/>
      <c r="I361" s="142"/>
      <c r="J361" s="137"/>
      <c r="K361" s="77"/>
      <c r="L361" s="77"/>
      <c r="M361" s="77"/>
      <c r="N361" s="77"/>
      <c r="O361" s="77"/>
      <c r="P361" s="77"/>
      <c r="Q361" s="77"/>
      <c r="R361" s="77"/>
      <c r="S361" s="77"/>
      <c r="T361" s="77"/>
      <c r="U361" s="77"/>
      <c r="V361" s="77"/>
    </row>
    <row r="362">
      <c r="A362" s="77"/>
      <c r="B362" s="77"/>
      <c r="C362" s="151"/>
      <c r="D362" s="140"/>
      <c r="E362" s="140"/>
      <c r="F362" s="144"/>
      <c r="G362" s="142"/>
      <c r="H362" s="142"/>
      <c r="I362" s="142"/>
      <c r="J362" s="137"/>
      <c r="K362" s="77"/>
      <c r="L362" s="77"/>
      <c r="M362" s="77"/>
      <c r="N362" s="77"/>
      <c r="O362" s="77"/>
      <c r="P362" s="77"/>
      <c r="Q362" s="77"/>
      <c r="R362" s="77"/>
      <c r="S362" s="77"/>
      <c r="T362" s="77"/>
      <c r="U362" s="77"/>
      <c r="V362" s="77"/>
    </row>
    <row r="363">
      <c r="A363" s="77"/>
      <c r="B363" s="77"/>
      <c r="C363" s="151"/>
      <c r="D363" s="140"/>
      <c r="E363" s="140"/>
      <c r="F363" s="144"/>
      <c r="G363" s="142"/>
      <c r="H363" s="142"/>
      <c r="I363" s="142"/>
      <c r="J363" s="137"/>
      <c r="K363" s="77"/>
      <c r="L363" s="77"/>
      <c r="M363" s="77"/>
      <c r="N363" s="77"/>
      <c r="O363" s="77"/>
      <c r="P363" s="77"/>
      <c r="Q363" s="77"/>
      <c r="R363" s="77"/>
      <c r="S363" s="77"/>
      <c r="T363" s="77"/>
      <c r="U363" s="77"/>
      <c r="V363" s="77"/>
    </row>
    <row r="364">
      <c r="A364" s="77"/>
      <c r="B364" s="77"/>
      <c r="C364" s="151"/>
      <c r="D364" s="140"/>
      <c r="E364" s="140"/>
      <c r="F364" s="144"/>
      <c r="G364" s="142"/>
      <c r="H364" s="142"/>
      <c r="I364" s="142"/>
      <c r="J364" s="137"/>
      <c r="K364" s="77"/>
      <c r="L364" s="77"/>
      <c r="M364" s="77"/>
      <c r="N364" s="77"/>
      <c r="O364" s="77"/>
      <c r="P364" s="77"/>
      <c r="Q364" s="77"/>
      <c r="R364" s="77"/>
      <c r="S364" s="77"/>
      <c r="T364" s="77"/>
      <c r="U364" s="77"/>
      <c r="V364" s="77"/>
    </row>
    <row r="365">
      <c r="A365" s="77"/>
      <c r="B365" s="77"/>
      <c r="C365" s="151"/>
      <c r="D365" s="140"/>
      <c r="E365" s="140"/>
      <c r="F365" s="144"/>
      <c r="G365" s="142"/>
      <c r="H365" s="142"/>
      <c r="I365" s="142"/>
      <c r="J365" s="137"/>
      <c r="K365" s="77"/>
      <c r="L365" s="77"/>
      <c r="M365" s="77"/>
      <c r="N365" s="77"/>
      <c r="O365" s="77"/>
      <c r="P365" s="77"/>
      <c r="Q365" s="77"/>
      <c r="R365" s="77"/>
      <c r="S365" s="77"/>
      <c r="T365" s="77"/>
      <c r="U365" s="77"/>
      <c r="V365" s="77"/>
    </row>
    <row r="366">
      <c r="A366" s="77"/>
      <c r="B366" s="77"/>
      <c r="C366" s="151"/>
      <c r="D366" s="140"/>
      <c r="E366" s="140"/>
      <c r="F366" s="144"/>
      <c r="G366" s="142"/>
      <c r="H366" s="142"/>
      <c r="I366" s="142"/>
      <c r="J366" s="137"/>
      <c r="K366" s="77"/>
      <c r="L366" s="77"/>
      <c r="M366" s="77"/>
      <c r="N366" s="77"/>
      <c r="O366" s="77"/>
      <c r="P366" s="77"/>
      <c r="Q366" s="77"/>
      <c r="R366" s="77"/>
      <c r="S366" s="77"/>
      <c r="T366" s="77"/>
      <c r="U366" s="77"/>
      <c r="V366" s="77"/>
    </row>
    <row r="367">
      <c r="A367" s="77"/>
      <c r="B367" s="77"/>
      <c r="C367" s="151"/>
      <c r="D367" s="140"/>
      <c r="E367" s="140"/>
      <c r="F367" s="144"/>
      <c r="G367" s="142"/>
      <c r="H367" s="142"/>
      <c r="I367" s="142"/>
      <c r="J367" s="137"/>
      <c r="K367" s="77"/>
      <c r="L367" s="77"/>
      <c r="M367" s="77"/>
      <c r="N367" s="77"/>
      <c r="O367" s="77"/>
      <c r="P367" s="77"/>
      <c r="Q367" s="77"/>
      <c r="R367" s="77"/>
      <c r="S367" s="77"/>
      <c r="T367" s="77"/>
      <c r="U367" s="77"/>
      <c r="V367" s="77"/>
    </row>
    <row r="368">
      <c r="A368" s="77"/>
      <c r="B368" s="77"/>
      <c r="C368" s="151"/>
      <c r="D368" s="140"/>
      <c r="E368" s="140"/>
      <c r="F368" s="144"/>
      <c r="G368" s="142"/>
      <c r="H368" s="142"/>
      <c r="I368" s="142"/>
      <c r="J368" s="137"/>
      <c r="K368" s="77"/>
      <c r="L368" s="77"/>
      <c r="M368" s="77"/>
      <c r="N368" s="77"/>
      <c r="O368" s="77"/>
      <c r="P368" s="77"/>
      <c r="Q368" s="77"/>
      <c r="R368" s="77"/>
      <c r="S368" s="77"/>
      <c r="T368" s="77"/>
      <c r="U368" s="77"/>
      <c r="V368" s="77"/>
    </row>
    <row r="369">
      <c r="A369" s="77"/>
      <c r="B369" s="77"/>
      <c r="C369" s="151"/>
      <c r="D369" s="140"/>
      <c r="E369" s="140"/>
      <c r="F369" s="144"/>
      <c r="G369" s="142"/>
      <c r="H369" s="142"/>
      <c r="I369" s="142"/>
      <c r="J369" s="137"/>
      <c r="K369" s="77"/>
      <c r="L369" s="77"/>
      <c r="M369" s="77"/>
      <c r="N369" s="77"/>
      <c r="O369" s="77"/>
      <c r="P369" s="77"/>
      <c r="Q369" s="77"/>
      <c r="R369" s="77"/>
      <c r="S369" s="77"/>
      <c r="T369" s="77"/>
      <c r="U369" s="77"/>
      <c r="V369" s="77"/>
    </row>
    <row r="370">
      <c r="A370" s="77"/>
      <c r="B370" s="77"/>
      <c r="C370" s="151"/>
      <c r="D370" s="140"/>
      <c r="E370" s="140"/>
      <c r="F370" s="144"/>
      <c r="G370" s="142"/>
      <c r="H370" s="142"/>
      <c r="I370" s="142"/>
      <c r="J370" s="137"/>
      <c r="K370" s="77"/>
      <c r="L370" s="77"/>
      <c r="M370" s="77"/>
      <c r="N370" s="77"/>
      <c r="O370" s="77"/>
      <c r="P370" s="77"/>
      <c r="Q370" s="77"/>
      <c r="R370" s="77"/>
      <c r="S370" s="77"/>
      <c r="T370" s="77"/>
      <c r="U370" s="77"/>
      <c r="V370" s="77"/>
    </row>
    <row r="371">
      <c r="A371" s="77"/>
      <c r="B371" s="77"/>
      <c r="C371" s="151"/>
      <c r="D371" s="140"/>
      <c r="E371" s="140"/>
      <c r="F371" s="144"/>
      <c r="G371" s="142"/>
      <c r="H371" s="142"/>
      <c r="I371" s="142"/>
      <c r="J371" s="137"/>
      <c r="K371" s="77"/>
      <c r="L371" s="77"/>
      <c r="M371" s="77"/>
      <c r="N371" s="77"/>
      <c r="O371" s="77"/>
      <c r="P371" s="77"/>
      <c r="Q371" s="77"/>
      <c r="R371" s="77"/>
      <c r="S371" s="77"/>
      <c r="T371" s="77"/>
      <c r="U371" s="77"/>
      <c r="V371" s="77"/>
    </row>
    <row r="372">
      <c r="A372" s="77"/>
      <c r="B372" s="77"/>
      <c r="C372" s="151"/>
      <c r="D372" s="140"/>
      <c r="E372" s="140"/>
      <c r="F372" s="144"/>
      <c r="G372" s="142"/>
      <c r="H372" s="142"/>
      <c r="I372" s="142"/>
      <c r="J372" s="137"/>
      <c r="K372" s="77"/>
      <c r="L372" s="77"/>
      <c r="M372" s="77"/>
      <c r="N372" s="77"/>
      <c r="O372" s="77"/>
      <c r="P372" s="77"/>
      <c r="Q372" s="77"/>
      <c r="R372" s="77"/>
      <c r="S372" s="77"/>
      <c r="T372" s="77"/>
      <c r="U372" s="77"/>
      <c r="V372" s="77"/>
    </row>
    <row r="373">
      <c r="A373" s="77"/>
      <c r="B373" s="77"/>
      <c r="C373" s="151"/>
      <c r="D373" s="140"/>
      <c r="E373" s="140"/>
      <c r="F373" s="144"/>
      <c r="G373" s="142"/>
      <c r="H373" s="142"/>
      <c r="I373" s="142"/>
      <c r="J373" s="137"/>
      <c r="K373" s="77"/>
      <c r="L373" s="77"/>
      <c r="M373" s="77"/>
      <c r="N373" s="77"/>
      <c r="O373" s="77"/>
      <c r="P373" s="77"/>
      <c r="Q373" s="77"/>
      <c r="R373" s="77"/>
      <c r="S373" s="77"/>
      <c r="T373" s="77"/>
      <c r="U373" s="77"/>
      <c r="V373" s="77"/>
    </row>
    <row r="374">
      <c r="A374" s="77"/>
      <c r="B374" s="77"/>
      <c r="C374" s="151"/>
      <c r="D374" s="140"/>
      <c r="E374" s="140"/>
      <c r="F374" s="144"/>
      <c r="G374" s="142"/>
      <c r="H374" s="142"/>
      <c r="I374" s="142"/>
      <c r="J374" s="137"/>
      <c r="K374" s="77"/>
      <c r="L374" s="77"/>
      <c r="M374" s="77"/>
      <c r="N374" s="77"/>
      <c r="O374" s="77"/>
      <c r="P374" s="77"/>
      <c r="Q374" s="77"/>
      <c r="R374" s="77"/>
      <c r="S374" s="77"/>
      <c r="T374" s="77"/>
      <c r="U374" s="77"/>
      <c r="V374" s="77"/>
    </row>
    <row r="375">
      <c r="A375" s="77"/>
      <c r="B375" s="77"/>
      <c r="C375" s="151"/>
      <c r="D375" s="140"/>
      <c r="E375" s="140"/>
      <c r="F375" s="144"/>
      <c r="G375" s="142"/>
      <c r="H375" s="142"/>
      <c r="I375" s="142"/>
      <c r="J375" s="137"/>
      <c r="K375" s="77"/>
      <c r="L375" s="77"/>
      <c r="M375" s="77"/>
      <c r="N375" s="77"/>
      <c r="O375" s="77"/>
      <c r="P375" s="77"/>
      <c r="Q375" s="77"/>
      <c r="R375" s="77"/>
      <c r="S375" s="77"/>
      <c r="T375" s="77"/>
      <c r="U375" s="77"/>
      <c r="V375" s="77"/>
    </row>
    <row r="376">
      <c r="A376" s="77"/>
      <c r="B376" s="77"/>
      <c r="C376" s="151"/>
      <c r="D376" s="140"/>
      <c r="E376" s="140"/>
      <c r="F376" s="144"/>
      <c r="G376" s="142"/>
      <c r="H376" s="142"/>
      <c r="I376" s="142"/>
      <c r="J376" s="137"/>
      <c r="K376" s="77"/>
      <c r="L376" s="77"/>
      <c r="M376" s="77"/>
      <c r="N376" s="77"/>
      <c r="O376" s="77"/>
      <c r="P376" s="77"/>
      <c r="Q376" s="77"/>
      <c r="R376" s="77"/>
      <c r="S376" s="77"/>
      <c r="T376" s="77"/>
      <c r="U376" s="77"/>
      <c r="V376" s="77"/>
    </row>
    <row r="377">
      <c r="A377" s="77"/>
      <c r="B377" s="77"/>
      <c r="C377" s="151"/>
      <c r="D377" s="140"/>
      <c r="E377" s="140"/>
      <c r="F377" s="144"/>
      <c r="G377" s="142"/>
      <c r="H377" s="142"/>
      <c r="I377" s="142"/>
      <c r="J377" s="137"/>
      <c r="K377" s="77"/>
      <c r="L377" s="77"/>
      <c r="M377" s="77"/>
      <c r="N377" s="77"/>
      <c r="O377" s="77"/>
      <c r="P377" s="77"/>
      <c r="Q377" s="77"/>
      <c r="R377" s="77"/>
      <c r="S377" s="77"/>
      <c r="T377" s="77"/>
      <c r="U377" s="77"/>
      <c r="V377" s="77"/>
    </row>
    <row r="378">
      <c r="A378" s="77"/>
      <c r="B378" s="77"/>
      <c r="C378" s="151"/>
      <c r="D378" s="140"/>
      <c r="E378" s="140"/>
      <c r="F378" s="144"/>
      <c r="G378" s="142"/>
      <c r="H378" s="142"/>
      <c r="I378" s="142"/>
      <c r="J378" s="137"/>
      <c r="K378" s="77"/>
      <c r="L378" s="77"/>
      <c r="M378" s="77"/>
      <c r="N378" s="77"/>
      <c r="O378" s="77"/>
      <c r="P378" s="77"/>
      <c r="Q378" s="77"/>
      <c r="R378" s="77"/>
      <c r="S378" s="77"/>
      <c r="T378" s="77"/>
      <c r="U378" s="77"/>
      <c r="V378" s="77"/>
    </row>
    <row r="379">
      <c r="A379" s="77"/>
      <c r="B379" s="77"/>
      <c r="C379" s="151"/>
      <c r="D379" s="140"/>
      <c r="E379" s="140"/>
      <c r="F379" s="144"/>
      <c r="G379" s="142"/>
      <c r="H379" s="142"/>
      <c r="I379" s="142"/>
      <c r="J379" s="137"/>
      <c r="K379" s="77"/>
      <c r="L379" s="77"/>
      <c r="M379" s="77"/>
      <c r="N379" s="77"/>
      <c r="O379" s="77"/>
      <c r="P379" s="77"/>
      <c r="Q379" s="77"/>
      <c r="R379" s="77"/>
      <c r="S379" s="77"/>
      <c r="T379" s="77"/>
      <c r="U379" s="77"/>
      <c r="V379" s="77"/>
    </row>
    <row r="380">
      <c r="A380" s="77"/>
      <c r="B380" s="77"/>
      <c r="C380" s="151"/>
      <c r="D380" s="140"/>
      <c r="E380" s="140"/>
      <c r="F380" s="144"/>
      <c r="G380" s="142"/>
      <c r="H380" s="142"/>
      <c r="I380" s="142"/>
      <c r="J380" s="137"/>
      <c r="K380" s="77"/>
      <c r="L380" s="77"/>
      <c r="M380" s="77"/>
      <c r="N380" s="77"/>
      <c r="O380" s="77"/>
      <c r="P380" s="77"/>
      <c r="Q380" s="77"/>
      <c r="R380" s="77"/>
      <c r="S380" s="77"/>
      <c r="T380" s="77"/>
      <c r="U380" s="77"/>
      <c r="V380" s="77"/>
    </row>
    <row r="381">
      <c r="A381" s="77"/>
      <c r="B381" s="77"/>
      <c r="C381" s="151"/>
      <c r="D381" s="140"/>
      <c r="E381" s="140"/>
      <c r="F381" s="144"/>
      <c r="G381" s="142"/>
      <c r="H381" s="142"/>
      <c r="I381" s="142"/>
      <c r="J381" s="137"/>
      <c r="K381" s="77"/>
      <c r="L381" s="77"/>
      <c r="M381" s="77"/>
      <c r="N381" s="77"/>
      <c r="O381" s="77"/>
      <c r="P381" s="77"/>
      <c r="Q381" s="77"/>
      <c r="R381" s="77"/>
      <c r="S381" s="77"/>
      <c r="T381" s="77"/>
      <c r="U381" s="77"/>
      <c r="V381" s="77"/>
    </row>
    <row r="382">
      <c r="A382" s="77"/>
      <c r="B382" s="77"/>
      <c r="C382" s="151"/>
      <c r="D382" s="140"/>
      <c r="E382" s="140"/>
      <c r="F382" s="144"/>
      <c r="G382" s="142"/>
      <c r="H382" s="142"/>
      <c r="I382" s="142"/>
      <c r="J382" s="137"/>
      <c r="K382" s="77"/>
      <c r="L382" s="77"/>
      <c r="M382" s="77"/>
      <c r="N382" s="77"/>
      <c r="O382" s="77"/>
      <c r="P382" s="77"/>
      <c r="Q382" s="77"/>
      <c r="R382" s="77"/>
      <c r="S382" s="77"/>
      <c r="T382" s="77"/>
      <c r="U382" s="77"/>
      <c r="V382" s="77"/>
    </row>
    <row r="383">
      <c r="A383" s="77"/>
      <c r="B383" s="77"/>
      <c r="C383" s="151"/>
      <c r="D383" s="140"/>
      <c r="E383" s="140"/>
      <c r="F383" s="144"/>
      <c r="G383" s="142"/>
      <c r="H383" s="142"/>
      <c r="I383" s="142"/>
      <c r="J383" s="137"/>
      <c r="K383" s="77"/>
      <c r="L383" s="77"/>
      <c r="M383" s="77"/>
      <c r="N383" s="77"/>
      <c r="O383" s="77"/>
      <c r="P383" s="77"/>
      <c r="Q383" s="77"/>
      <c r="R383" s="77"/>
      <c r="S383" s="77"/>
      <c r="T383" s="77"/>
      <c r="U383" s="77"/>
      <c r="V383" s="77"/>
    </row>
    <row r="384">
      <c r="A384" s="77"/>
      <c r="B384" s="77"/>
      <c r="C384" s="151"/>
      <c r="D384" s="140"/>
      <c r="E384" s="140"/>
      <c r="F384" s="144"/>
      <c r="G384" s="142"/>
      <c r="H384" s="142"/>
      <c r="I384" s="142"/>
      <c r="J384" s="137"/>
      <c r="K384" s="77"/>
      <c r="L384" s="77"/>
      <c r="M384" s="77"/>
      <c r="N384" s="77"/>
      <c r="O384" s="77"/>
      <c r="P384" s="77"/>
      <c r="Q384" s="77"/>
      <c r="R384" s="77"/>
      <c r="S384" s="77"/>
      <c r="T384" s="77"/>
      <c r="U384" s="77"/>
      <c r="V384" s="77"/>
    </row>
    <row r="385">
      <c r="A385" s="77"/>
      <c r="B385" s="77"/>
      <c r="C385" s="151"/>
      <c r="D385" s="140"/>
      <c r="E385" s="140"/>
      <c r="F385" s="144"/>
      <c r="G385" s="142"/>
      <c r="H385" s="142"/>
      <c r="I385" s="142"/>
      <c r="J385" s="137"/>
      <c r="K385" s="77"/>
      <c r="L385" s="77"/>
      <c r="M385" s="77"/>
      <c r="N385" s="77"/>
      <c r="O385" s="77"/>
      <c r="P385" s="77"/>
      <c r="Q385" s="77"/>
      <c r="R385" s="77"/>
      <c r="S385" s="77"/>
      <c r="T385" s="77"/>
      <c r="U385" s="77"/>
      <c r="V385" s="77"/>
    </row>
    <row r="386">
      <c r="A386" s="77"/>
      <c r="B386" s="77"/>
      <c r="C386" s="151"/>
      <c r="D386" s="140"/>
      <c r="E386" s="140"/>
      <c r="F386" s="144"/>
      <c r="G386" s="142"/>
      <c r="H386" s="142"/>
      <c r="I386" s="142"/>
      <c r="J386" s="137"/>
      <c r="K386" s="77"/>
      <c r="L386" s="77"/>
      <c r="M386" s="77"/>
      <c r="N386" s="77"/>
      <c r="O386" s="77"/>
      <c r="P386" s="77"/>
      <c r="Q386" s="77"/>
      <c r="R386" s="77"/>
      <c r="S386" s="77"/>
      <c r="T386" s="77"/>
      <c r="U386" s="77"/>
      <c r="V386" s="77"/>
    </row>
    <row r="387">
      <c r="A387" s="77"/>
      <c r="B387" s="77"/>
      <c r="C387" s="151"/>
      <c r="D387" s="140"/>
      <c r="E387" s="140"/>
      <c r="F387" s="144"/>
      <c r="G387" s="142"/>
      <c r="H387" s="142"/>
      <c r="I387" s="142"/>
      <c r="J387" s="137"/>
      <c r="K387" s="77"/>
      <c r="L387" s="77"/>
      <c r="M387" s="77"/>
      <c r="N387" s="77"/>
      <c r="O387" s="77"/>
      <c r="P387" s="77"/>
      <c r="Q387" s="77"/>
      <c r="R387" s="77"/>
      <c r="S387" s="77"/>
      <c r="T387" s="77"/>
      <c r="U387" s="77"/>
      <c r="V387" s="77"/>
    </row>
    <row r="388">
      <c r="A388" s="77"/>
      <c r="B388" s="77"/>
      <c r="C388" s="151"/>
      <c r="D388" s="140"/>
      <c r="E388" s="140"/>
      <c r="F388" s="144"/>
      <c r="G388" s="142"/>
      <c r="H388" s="142"/>
      <c r="I388" s="142"/>
      <c r="J388" s="137"/>
      <c r="K388" s="77"/>
      <c r="L388" s="77"/>
      <c r="M388" s="77"/>
      <c r="N388" s="77"/>
      <c r="O388" s="77"/>
      <c r="P388" s="77"/>
      <c r="Q388" s="77"/>
      <c r="R388" s="77"/>
      <c r="S388" s="77"/>
      <c r="T388" s="77"/>
      <c r="U388" s="77"/>
      <c r="V388" s="77"/>
    </row>
    <row r="389">
      <c r="A389" s="77"/>
      <c r="B389" s="77"/>
      <c r="C389" s="151"/>
      <c r="D389" s="140"/>
      <c r="E389" s="140"/>
      <c r="F389" s="144"/>
      <c r="G389" s="142"/>
      <c r="H389" s="142"/>
      <c r="I389" s="142"/>
      <c r="J389" s="137"/>
      <c r="K389" s="77"/>
      <c r="L389" s="77"/>
      <c r="M389" s="77"/>
      <c r="N389" s="77"/>
      <c r="O389" s="77"/>
      <c r="P389" s="77"/>
      <c r="Q389" s="77"/>
      <c r="R389" s="77"/>
      <c r="S389" s="77"/>
      <c r="T389" s="77"/>
      <c r="U389" s="77"/>
      <c r="V389" s="77"/>
    </row>
    <row r="390">
      <c r="A390" s="77"/>
      <c r="B390" s="77"/>
      <c r="C390" s="151"/>
      <c r="D390" s="140"/>
      <c r="E390" s="140"/>
      <c r="F390" s="144"/>
      <c r="G390" s="142"/>
      <c r="H390" s="142"/>
      <c r="I390" s="142"/>
      <c r="J390" s="137"/>
      <c r="K390" s="77"/>
      <c r="L390" s="77"/>
      <c r="M390" s="77"/>
      <c r="N390" s="77"/>
      <c r="O390" s="77"/>
      <c r="P390" s="77"/>
      <c r="Q390" s="77"/>
      <c r="R390" s="77"/>
      <c r="S390" s="77"/>
      <c r="T390" s="77"/>
      <c r="U390" s="77"/>
      <c r="V390" s="77"/>
    </row>
    <row r="391">
      <c r="A391" s="77"/>
      <c r="B391" s="77"/>
      <c r="C391" s="151"/>
      <c r="D391" s="140"/>
      <c r="E391" s="140"/>
      <c r="F391" s="144"/>
      <c r="G391" s="142"/>
      <c r="H391" s="142"/>
      <c r="I391" s="142"/>
      <c r="J391" s="137"/>
      <c r="K391" s="77"/>
      <c r="L391" s="77"/>
      <c r="M391" s="77"/>
      <c r="N391" s="77"/>
      <c r="O391" s="77"/>
      <c r="P391" s="77"/>
      <c r="Q391" s="77"/>
      <c r="R391" s="77"/>
      <c r="S391" s="77"/>
      <c r="T391" s="77"/>
      <c r="U391" s="77"/>
      <c r="V391" s="77"/>
    </row>
    <row r="392">
      <c r="A392" s="77"/>
      <c r="B392" s="77"/>
      <c r="C392" s="151"/>
      <c r="D392" s="140"/>
      <c r="E392" s="140"/>
      <c r="F392" s="144"/>
      <c r="G392" s="142"/>
      <c r="H392" s="142"/>
      <c r="I392" s="142"/>
      <c r="J392" s="137"/>
      <c r="K392" s="77"/>
      <c r="L392" s="77"/>
      <c r="M392" s="77"/>
      <c r="N392" s="77"/>
      <c r="O392" s="77"/>
      <c r="P392" s="77"/>
      <c r="Q392" s="77"/>
      <c r="R392" s="77"/>
      <c r="S392" s="77"/>
      <c r="T392" s="77"/>
      <c r="U392" s="77"/>
      <c r="V392" s="77"/>
    </row>
    <row r="393">
      <c r="A393" s="77"/>
      <c r="B393" s="77"/>
      <c r="C393" s="151"/>
      <c r="D393" s="140"/>
      <c r="E393" s="140"/>
      <c r="F393" s="144"/>
      <c r="G393" s="142"/>
      <c r="H393" s="142"/>
      <c r="I393" s="142"/>
      <c r="J393" s="137"/>
      <c r="K393" s="77"/>
      <c r="L393" s="77"/>
      <c r="M393" s="77"/>
      <c r="N393" s="77"/>
      <c r="O393" s="77"/>
      <c r="P393" s="77"/>
      <c r="Q393" s="77"/>
      <c r="R393" s="77"/>
      <c r="S393" s="77"/>
      <c r="T393" s="77"/>
      <c r="U393" s="77"/>
      <c r="V393" s="77"/>
    </row>
    <row r="394">
      <c r="A394" s="77"/>
      <c r="B394" s="77"/>
      <c r="C394" s="151"/>
      <c r="D394" s="140"/>
      <c r="E394" s="140"/>
      <c r="F394" s="144"/>
      <c r="G394" s="142"/>
      <c r="H394" s="142"/>
      <c r="I394" s="142"/>
      <c r="J394" s="137"/>
      <c r="K394" s="77"/>
      <c r="L394" s="77"/>
      <c r="M394" s="77"/>
      <c r="N394" s="77"/>
      <c r="O394" s="77"/>
      <c r="P394" s="77"/>
      <c r="Q394" s="77"/>
      <c r="R394" s="77"/>
      <c r="S394" s="77"/>
      <c r="T394" s="77"/>
      <c r="U394" s="77"/>
      <c r="V394" s="77"/>
    </row>
    <row r="395">
      <c r="A395" s="77"/>
      <c r="B395" s="77"/>
      <c r="C395" s="151"/>
      <c r="D395" s="140"/>
      <c r="E395" s="140"/>
      <c r="F395" s="144"/>
      <c r="G395" s="142"/>
      <c r="H395" s="142"/>
      <c r="I395" s="142"/>
      <c r="J395" s="137"/>
      <c r="K395" s="77"/>
      <c r="L395" s="77"/>
      <c r="M395" s="77"/>
      <c r="N395" s="77"/>
      <c r="O395" s="77"/>
      <c r="P395" s="77"/>
      <c r="Q395" s="77"/>
      <c r="R395" s="77"/>
      <c r="S395" s="77"/>
      <c r="T395" s="77"/>
      <c r="U395" s="77"/>
      <c r="V395" s="77"/>
    </row>
    <row r="396">
      <c r="A396" s="77"/>
      <c r="B396" s="77"/>
      <c r="C396" s="151"/>
      <c r="D396" s="140"/>
      <c r="E396" s="140"/>
      <c r="F396" s="144"/>
      <c r="G396" s="142"/>
      <c r="H396" s="142"/>
      <c r="I396" s="142"/>
      <c r="J396" s="137"/>
      <c r="K396" s="77"/>
      <c r="L396" s="77"/>
      <c r="M396" s="77"/>
      <c r="N396" s="77"/>
      <c r="O396" s="77"/>
      <c r="P396" s="77"/>
      <c r="Q396" s="77"/>
      <c r="R396" s="77"/>
      <c r="S396" s="77"/>
      <c r="T396" s="77"/>
      <c r="U396" s="77"/>
      <c r="V396" s="77"/>
    </row>
    <row r="397">
      <c r="A397" s="77"/>
      <c r="B397" s="77"/>
      <c r="C397" s="151"/>
      <c r="D397" s="140"/>
      <c r="E397" s="140"/>
      <c r="F397" s="144"/>
      <c r="G397" s="142"/>
      <c r="H397" s="142"/>
      <c r="I397" s="142"/>
      <c r="J397" s="137"/>
      <c r="K397" s="77"/>
      <c r="L397" s="77"/>
      <c r="M397" s="77"/>
      <c r="N397" s="77"/>
      <c r="O397" s="77"/>
      <c r="P397" s="77"/>
      <c r="Q397" s="77"/>
      <c r="R397" s="77"/>
      <c r="S397" s="77"/>
      <c r="T397" s="77"/>
      <c r="U397" s="77"/>
      <c r="V397" s="77"/>
    </row>
    <row r="398">
      <c r="A398" s="77"/>
      <c r="B398" s="77"/>
      <c r="C398" s="151"/>
      <c r="D398" s="140"/>
      <c r="E398" s="140"/>
      <c r="F398" s="144"/>
      <c r="G398" s="142"/>
      <c r="H398" s="142"/>
      <c r="I398" s="142"/>
      <c r="J398" s="137"/>
      <c r="K398" s="77"/>
      <c r="L398" s="77"/>
      <c r="M398" s="77"/>
      <c r="N398" s="77"/>
      <c r="O398" s="77"/>
      <c r="P398" s="77"/>
      <c r="Q398" s="77"/>
      <c r="R398" s="77"/>
      <c r="S398" s="77"/>
      <c r="T398" s="77"/>
      <c r="U398" s="77"/>
      <c r="V398" s="77"/>
    </row>
    <row r="399">
      <c r="A399" s="77"/>
      <c r="B399" s="77"/>
      <c r="C399" s="151"/>
      <c r="D399" s="140"/>
      <c r="E399" s="140"/>
      <c r="F399" s="144"/>
      <c r="G399" s="142"/>
      <c r="H399" s="142"/>
      <c r="I399" s="142"/>
      <c r="J399" s="137"/>
      <c r="K399" s="77"/>
      <c r="L399" s="77"/>
      <c r="M399" s="77"/>
      <c r="N399" s="77"/>
      <c r="O399" s="77"/>
      <c r="P399" s="77"/>
      <c r="Q399" s="77"/>
      <c r="R399" s="77"/>
      <c r="S399" s="77"/>
      <c r="T399" s="77"/>
      <c r="U399" s="77"/>
      <c r="V399" s="77"/>
    </row>
    <row r="400">
      <c r="A400" s="77"/>
      <c r="B400" s="77"/>
      <c r="C400" s="151"/>
      <c r="D400" s="140"/>
      <c r="E400" s="140"/>
      <c r="F400" s="144"/>
      <c r="G400" s="142"/>
      <c r="H400" s="142"/>
      <c r="I400" s="142"/>
      <c r="J400" s="137"/>
      <c r="K400" s="77"/>
      <c r="L400" s="77"/>
      <c r="M400" s="77"/>
      <c r="N400" s="77"/>
      <c r="O400" s="77"/>
      <c r="P400" s="77"/>
      <c r="Q400" s="77"/>
      <c r="R400" s="77"/>
      <c r="S400" s="77"/>
      <c r="T400" s="77"/>
      <c r="U400" s="77"/>
      <c r="V400" s="77"/>
    </row>
    <row r="401">
      <c r="A401" s="77"/>
      <c r="B401" s="77"/>
      <c r="C401" s="151"/>
      <c r="D401" s="140"/>
      <c r="E401" s="140"/>
      <c r="F401" s="144"/>
      <c r="G401" s="142"/>
      <c r="H401" s="142"/>
      <c r="I401" s="142"/>
      <c r="J401" s="137"/>
      <c r="K401" s="77"/>
      <c r="L401" s="77"/>
      <c r="M401" s="77"/>
      <c r="N401" s="77"/>
      <c r="O401" s="77"/>
      <c r="P401" s="77"/>
      <c r="Q401" s="77"/>
      <c r="R401" s="77"/>
      <c r="S401" s="77"/>
      <c r="T401" s="77"/>
      <c r="U401" s="77"/>
      <c r="V401" s="77"/>
    </row>
    <row r="402">
      <c r="A402" s="77"/>
      <c r="B402" s="77"/>
      <c r="C402" s="151"/>
      <c r="D402" s="140"/>
      <c r="E402" s="140"/>
      <c r="F402" s="144"/>
      <c r="G402" s="142"/>
      <c r="H402" s="142"/>
      <c r="I402" s="142"/>
      <c r="J402" s="137"/>
      <c r="K402" s="77"/>
      <c r="L402" s="77"/>
      <c r="M402" s="77"/>
      <c r="N402" s="77"/>
      <c r="O402" s="77"/>
      <c r="P402" s="77"/>
      <c r="Q402" s="77"/>
      <c r="R402" s="77"/>
      <c r="S402" s="77"/>
      <c r="T402" s="77"/>
      <c r="U402" s="77"/>
      <c r="V402" s="77"/>
    </row>
    <row r="403">
      <c r="A403" s="77"/>
      <c r="B403" s="77"/>
      <c r="C403" s="151"/>
      <c r="D403" s="140"/>
      <c r="E403" s="140"/>
      <c r="F403" s="144"/>
      <c r="G403" s="142"/>
      <c r="H403" s="142"/>
      <c r="I403" s="142"/>
      <c r="J403" s="137"/>
      <c r="K403" s="77"/>
      <c r="L403" s="77"/>
      <c r="M403" s="77"/>
      <c r="N403" s="77"/>
      <c r="O403" s="77"/>
      <c r="P403" s="77"/>
      <c r="Q403" s="77"/>
      <c r="R403" s="77"/>
      <c r="S403" s="77"/>
      <c r="T403" s="77"/>
      <c r="U403" s="77"/>
      <c r="V403" s="77"/>
    </row>
    <row r="404">
      <c r="A404" s="77"/>
      <c r="B404" s="77"/>
      <c r="C404" s="151"/>
      <c r="D404" s="140"/>
      <c r="E404" s="140"/>
      <c r="F404" s="144"/>
      <c r="G404" s="142"/>
      <c r="H404" s="142"/>
      <c r="I404" s="142"/>
      <c r="J404" s="137"/>
      <c r="K404" s="77"/>
      <c r="L404" s="77"/>
      <c r="M404" s="77"/>
      <c r="N404" s="77"/>
      <c r="O404" s="77"/>
      <c r="P404" s="77"/>
      <c r="Q404" s="77"/>
      <c r="R404" s="77"/>
      <c r="S404" s="77"/>
      <c r="T404" s="77"/>
      <c r="U404" s="77"/>
      <c r="V404" s="77"/>
    </row>
    <row r="405">
      <c r="A405" s="77"/>
      <c r="B405" s="77"/>
      <c r="C405" s="151"/>
      <c r="D405" s="140"/>
      <c r="E405" s="140"/>
      <c r="F405" s="144"/>
      <c r="G405" s="142"/>
      <c r="H405" s="142"/>
      <c r="I405" s="142"/>
      <c r="J405" s="137"/>
      <c r="K405" s="77"/>
      <c r="L405" s="77"/>
      <c r="M405" s="77"/>
      <c r="N405" s="77"/>
      <c r="O405" s="77"/>
      <c r="P405" s="77"/>
      <c r="Q405" s="77"/>
      <c r="R405" s="77"/>
      <c r="S405" s="77"/>
      <c r="T405" s="77"/>
      <c r="U405" s="77"/>
      <c r="V405" s="77"/>
    </row>
    <row r="406">
      <c r="A406" s="77"/>
      <c r="B406" s="77"/>
      <c r="C406" s="151"/>
      <c r="D406" s="140"/>
      <c r="E406" s="140"/>
      <c r="F406" s="144"/>
      <c r="G406" s="142"/>
      <c r="H406" s="142"/>
      <c r="I406" s="142"/>
      <c r="J406" s="137"/>
      <c r="K406" s="77"/>
      <c r="L406" s="77"/>
      <c r="M406" s="77"/>
      <c r="N406" s="77"/>
      <c r="O406" s="77"/>
      <c r="P406" s="77"/>
      <c r="Q406" s="77"/>
      <c r="R406" s="77"/>
      <c r="S406" s="77"/>
      <c r="T406" s="77"/>
      <c r="U406" s="77"/>
      <c r="V406" s="77"/>
    </row>
    <row r="407">
      <c r="A407" s="77"/>
      <c r="B407" s="77"/>
      <c r="C407" s="151"/>
      <c r="D407" s="140"/>
      <c r="E407" s="140"/>
      <c r="F407" s="144"/>
      <c r="G407" s="142"/>
      <c r="H407" s="142"/>
      <c r="I407" s="142"/>
      <c r="J407" s="137"/>
      <c r="K407" s="77"/>
      <c r="L407" s="77"/>
      <c r="M407" s="77"/>
      <c r="N407" s="77"/>
      <c r="O407" s="77"/>
      <c r="P407" s="77"/>
      <c r="Q407" s="77"/>
      <c r="R407" s="77"/>
      <c r="S407" s="77"/>
      <c r="T407" s="77"/>
      <c r="U407" s="77"/>
      <c r="V407" s="77"/>
    </row>
    <row r="408">
      <c r="A408" s="77"/>
      <c r="B408" s="77"/>
      <c r="C408" s="151"/>
      <c r="D408" s="140"/>
      <c r="E408" s="140"/>
      <c r="F408" s="144"/>
      <c r="G408" s="142"/>
      <c r="H408" s="142"/>
      <c r="I408" s="142"/>
      <c r="J408" s="137"/>
      <c r="K408" s="77"/>
      <c r="L408" s="77"/>
      <c r="M408" s="77"/>
      <c r="N408" s="77"/>
      <c r="O408" s="77"/>
      <c r="P408" s="77"/>
      <c r="Q408" s="77"/>
      <c r="R408" s="77"/>
      <c r="S408" s="77"/>
      <c r="T408" s="77"/>
      <c r="U408" s="77"/>
      <c r="V408" s="77"/>
    </row>
    <row r="409">
      <c r="A409" s="77"/>
      <c r="B409" s="77"/>
      <c r="C409" s="151"/>
      <c r="D409" s="140"/>
      <c r="E409" s="140"/>
      <c r="F409" s="144"/>
      <c r="G409" s="142"/>
      <c r="H409" s="142"/>
      <c r="I409" s="142"/>
      <c r="J409" s="137"/>
      <c r="K409" s="77"/>
      <c r="L409" s="77"/>
      <c r="M409" s="77"/>
      <c r="N409" s="77"/>
      <c r="O409" s="77"/>
      <c r="P409" s="77"/>
      <c r="Q409" s="77"/>
      <c r="R409" s="77"/>
      <c r="S409" s="77"/>
      <c r="T409" s="77"/>
      <c r="U409" s="77"/>
      <c r="V409" s="77"/>
    </row>
    <row r="410">
      <c r="A410" s="77"/>
      <c r="B410" s="77"/>
      <c r="C410" s="151"/>
      <c r="D410" s="140"/>
      <c r="E410" s="140"/>
      <c r="F410" s="144"/>
      <c r="G410" s="142"/>
      <c r="H410" s="142"/>
      <c r="I410" s="142"/>
      <c r="J410" s="137"/>
      <c r="K410" s="77"/>
      <c r="L410" s="77"/>
      <c r="M410" s="77"/>
      <c r="N410" s="77"/>
      <c r="O410" s="77"/>
      <c r="P410" s="77"/>
      <c r="Q410" s="77"/>
      <c r="R410" s="77"/>
      <c r="S410" s="77"/>
      <c r="T410" s="77"/>
      <c r="U410" s="77"/>
      <c r="V410" s="77"/>
    </row>
    <row r="411">
      <c r="A411" s="77"/>
      <c r="B411" s="77"/>
      <c r="C411" s="151"/>
      <c r="D411" s="140"/>
      <c r="E411" s="140"/>
      <c r="F411" s="144"/>
      <c r="G411" s="142"/>
      <c r="H411" s="142"/>
      <c r="I411" s="142"/>
      <c r="J411" s="137"/>
      <c r="K411" s="77"/>
      <c r="L411" s="77"/>
      <c r="M411" s="77"/>
      <c r="N411" s="77"/>
      <c r="O411" s="77"/>
      <c r="P411" s="77"/>
      <c r="Q411" s="77"/>
      <c r="R411" s="77"/>
      <c r="S411" s="77"/>
      <c r="T411" s="77"/>
      <c r="U411" s="77"/>
      <c r="V411" s="77"/>
    </row>
    <row r="412">
      <c r="A412" s="77"/>
      <c r="B412" s="77"/>
      <c r="C412" s="151"/>
      <c r="D412" s="140"/>
      <c r="E412" s="140"/>
      <c r="F412" s="144"/>
      <c r="G412" s="142"/>
      <c r="H412" s="142"/>
      <c r="I412" s="142"/>
      <c r="J412" s="137"/>
      <c r="K412" s="77"/>
      <c r="L412" s="77"/>
      <c r="M412" s="77"/>
      <c r="N412" s="77"/>
      <c r="O412" s="77"/>
      <c r="P412" s="77"/>
      <c r="Q412" s="77"/>
      <c r="R412" s="77"/>
      <c r="S412" s="77"/>
      <c r="T412" s="77"/>
      <c r="U412" s="77"/>
      <c r="V412" s="77"/>
    </row>
    <row r="413">
      <c r="A413" s="77"/>
      <c r="B413" s="77"/>
      <c r="C413" s="151"/>
      <c r="D413" s="140"/>
      <c r="E413" s="140"/>
      <c r="F413" s="144"/>
      <c r="G413" s="142"/>
      <c r="H413" s="142"/>
      <c r="I413" s="142"/>
      <c r="J413" s="137"/>
      <c r="K413" s="77"/>
      <c r="L413" s="77"/>
      <c r="M413" s="77"/>
      <c r="N413" s="77"/>
      <c r="O413" s="77"/>
      <c r="P413" s="77"/>
      <c r="Q413" s="77"/>
      <c r="R413" s="77"/>
      <c r="S413" s="77"/>
      <c r="T413" s="77"/>
      <c r="U413" s="77"/>
      <c r="V413" s="77"/>
    </row>
    <row r="414">
      <c r="A414" s="77"/>
      <c r="B414" s="77"/>
      <c r="C414" s="151"/>
      <c r="D414" s="140"/>
      <c r="E414" s="140"/>
      <c r="F414" s="144"/>
      <c r="G414" s="142"/>
      <c r="H414" s="142"/>
      <c r="I414" s="142"/>
      <c r="J414" s="137"/>
      <c r="K414" s="77"/>
      <c r="L414" s="77"/>
      <c r="M414" s="77"/>
      <c r="N414" s="77"/>
      <c r="O414" s="77"/>
      <c r="P414" s="77"/>
      <c r="Q414" s="77"/>
      <c r="R414" s="77"/>
      <c r="S414" s="77"/>
      <c r="T414" s="77"/>
      <c r="U414" s="77"/>
      <c r="V414" s="77"/>
    </row>
    <row r="415">
      <c r="A415" s="77"/>
      <c r="B415" s="77"/>
      <c r="C415" s="151"/>
      <c r="D415" s="140"/>
      <c r="E415" s="140"/>
      <c r="F415" s="144"/>
      <c r="G415" s="142"/>
      <c r="H415" s="142"/>
      <c r="I415" s="142"/>
      <c r="J415" s="137"/>
      <c r="K415" s="77"/>
      <c r="L415" s="77"/>
      <c r="M415" s="77"/>
      <c r="N415" s="77"/>
      <c r="O415" s="77"/>
      <c r="P415" s="77"/>
      <c r="Q415" s="77"/>
      <c r="R415" s="77"/>
      <c r="S415" s="77"/>
      <c r="T415" s="77"/>
      <c r="U415" s="77"/>
      <c r="V415" s="77"/>
    </row>
    <row r="416">
      <c r="A416" s="77"/>
      <c r="B416" s="77"/>
      <c r="C416" s="151"/>
      <c r="D416" s="140"/>
      <c r="E416" s="140"/>
      <c r="F416" s="144"/>
      <c r="G416" s="142"/>
      <c r="H416" s="142"/>
      <c r="I416" s="142"/>
      <c r="J416" s="137"/>
      <c r="K416" s="77"/>
      <c r="L416" s="77"/>
      <c r="M416" s="77"/>
      <c r="N416" s="77"/>
      <c r="O416" s="77"/>
      <c r="P416" s="77"/>
      <c r="Q416" s="77"/>
      <c r="R416" s="77"/>
      <c r="S416" s="77"/>
      <c r="T416" s="77"/>
      <c r="U416" s="77"/>
      <c r="V416" s="77"/>
    </row>
    <row r="417">
      <c r="A417" s="77"/>
      <c r="B417" s="77"/>
      <c r="C417" s="151"/>
      <c r="D417" s="140"/>
      <c r="E417" s="140"/>
      <c r="F417" s="144"/>
      <c r="G417" s="142"/>
      <c r="H417" s="142"/>
      <c r="I417" s="142"/>
      <c r="J417" s="137"/>
      <c r="K417" s="77"/>
      <c r="L417" s="77"/>
      <c r="M417" s="77"/>
      <c r="N417" s="77"/>
      <c r="O417" s="77"/>
      <c r="P417" s="77"/>
      <c r="Q417" s="77"/>
      <c r="R417" s="77"/>
      <c r="S417" s="77"/>
      <c r="T417" s="77"/>
      <c r="U417" s="77"/>
      <c r="V417" s="77"/>
    </row>
    <row r="418">
      <c r="A418" s="77"/>
      <c r="B418" s="77"/>
      <c r="C418" s="151"/>
      <c r="D418" s="140"/>
      <c r="E418" s="140"/>
      <c r="F418" s="144"/>
      <c r="G418" s="142"/>
      <c r="H418" s="142"/>
      <c r="I418" s="142"/>
      <c r="J418" s="137"/>
      <c r="K418" s="77"/>
      <c r="L418" s="77"/>
      <c r="M418" s="77"/>
      <c r="N418" s="77"/>
      <c r="O418" s="77"/>
      <c r="P418" s="77"/>
      <c r="Q418" s="77"/>
      <c r="R418" s="77"/>
      <c r="S418" s="77"/>
      <c r="T418" s="77"/>
      <c r="U418" s="77"/>
      <c r="V418" s="77"/>
    </row>
    <row r="419">
      <c r="A419" s="77"/>
      <c r="B419" s="77"/>
      <c r="C419" s="151"/>
      <c r="D419" s="140"/>
      <c r="E419" s="140"/>
      <c r="F419" s="144"/>
      <c r="G419" s="142"/>
      <c r="H419" s="142"/>
      <c r="I419" s="142"/>
      <c r="J419" s="137"/>
      <c r="K419" s="77"/>
      <c r="L419" s="77"/>
      <c r="M419" s="77"/>
      <c r="N419" s="77"/>
      <c r="O419" s="77"/>
      <c r="P419" s="77"/>
      <c r="Q419" s="77"/>
      <c r="R419" s="77"/>
      <c r="S419" s="77"/>
      <c r="T419" s="77"/>
      <c r="U419" s="77"/>
      <c r="V419" s="77"/>
    </row>
    <row r="420">
      <c r="A420" s="77"/>
      <c r="B420" s="77"/>
      <c r="C420" s="151"/>
      <c r="D420" s="140"/>
      <c r="E420" s="140"/>
      <c r="F420" s="144"/>
      <c r="G420" s="142"/>
      <c r="H420" s="142"/>
      <c r="I420" s="142"/>
      <c r="J420" s="137"/>
      <c r="K420" s="77"/>
      <c r="L420" s="77"/>
      <c r="M420" s="77"/>
      <c r="N420" s="77"/>
      <c r="O420" s="77"/>
      <c r="P420" s="77"/>
      <c r="Q420" s="77"/>
      <c r="R420" s="77"/>
      <c r="S420" s="77"/>
      <c r="T420" s="77"/>
      <c r="U420" s="77"/>
      <c r="V420" s="77"/>
    </row>
    <row r="421">
      <c r="A421" s="77"/>
      <c r="B421" s="77"/>
      <c r="C421" s="151"/>
      <c r="D421" s="140"/>
      <c r="E421" s="140"/>
      <c r="F421" s="144"/>
      <c r="G421" s="142"/>
      <c r="H421" s="142"/>
      <c r="I421" s="142"/>
      <c r="J421" s="137"/>
      <c r="K421" s="77"/>
      <c r="L421" s="77"/>
      <c r="M421" s="77"/>
      <c r="N421" s="77"/>
      <c r="O421" s="77"/>
      <c r="P421" s="77"/>
      <c r="Q421" s="77"/>
      <c r="R421" s="77"/>
      <c r="S421" s="77"/>
      <c r="T421" s="77"/>
      <c r="U421" s="77"/>
      <c r="V421" s="77"/>
    </row>
    <row r="422">
      <c r="A422" s="77"/>
      <c r="B422" s="77"/>
      <c r="C422" s="151"/>
      <c r="D422" s="140"/>
      <c r="E422" s="140"/>
      <c r="F422" s="144"/>
      <c r="G422" s="142"/>
      <c r="H422" s="142"/>
      <c r="I422" s="142"/>
      <c r="J422" s="137"/>
      <c r="K422" s="77"/>
      <c r="L422" s="77"/>
      <c r="M422" s="77"/>
      <c r="N422" s="77"/>
      <c r="O422" s="77"/>
      <c r="P422" s="77"/>
      <c r="Q422" s="77"/>
      <c r="R422" s="77"/>
      <c r="S422" s="77"/>
      <c r="T422" s="77"/>
      <c r="U422" s="77"/>
      <c r="V422" s="77"/>
    </row>
    <row r="423">
      <c r="A423" s="77"/>
      <c r="B423" s="77"/>
      <c r="C423" s="151"/>
      <c r="D423" s="140"/>
      <c r="E423" s="140"/>
      <c r="F423" s="144"/>
      <c r="G423" s="142"/>
      <c r="H423" s="142"/>
      <c r="I423" s="142"/>
      <c r="J423" s="137"/>
      <c r="K423" s="77"/>
      <c r="L423" s="77"/>
      <c r="M423" s="77"/>
      <c r="N423" s="77"/>
      <c r="O423" s="77"/>
      <c r="P423" s="77"/>
      <c r="Q423" s="77"/>
      <c r="R423" s="77"/>
      <c r="S423" s="77"/>
      <c r="T423" s="77"/>
      <c r="U423" s="77"/>
      <c r="V423" s="77"/>
    </row>
    <row r="424">
      <c r="A424" s="77"/>
      <c r="B424" s="77"/>
      <c r="C424" s="151"/>
      <c r="D424" s="140"/>
      <c r="E424" s="140"/>
      <c r="F424" s="144"/>
      <c r="G424" s="142"/>
      <c r="H424" s="142"/>
      <c r="I424" s="142"/>
      <c r="J424" s="137"/>
      <c r="K424" s="77"/>
      <c r="L424" s="77"/>
      <c r="M424" s="77"/>
      <c r="N424" s="77"/>
      <c r="O424" s="77"/>
      <c r="P424" s="77"/>
      <c r="Q424" s="77"/>
      <c r="R424" s="77"/>
      <c r="S424" s="77"/>
      <c r="T424" s="77"/>
      <c r="U424" s="77"/>
      <c r="V424" s="77"/>
    </row>
    <row r="425">
      <c r="A425" s="77"/>
      <c r="B425" s="77"/>
      <c r="C425" s="151"/>
      <c r="D425" s="140"/>
      <c r="E425" s="140"/>
      <c r="F425" s="144"/>
      <c r="G425" s="142"/>
      <c r="H425" s="142"/>
      <c r="I425" s="142"/>
      <c r="J425" s="137"/>
      <c r="K425" s="77"/>
      <c r="L425" s="77"/>
      <c r="M425" s="77"/>
      <c r="N425" s="77"/>
      <c r="O425" s="77"/>
      <c r="P425" s="77"/>
      <c r="Q425" s="77"/>
      <c r="R425" s="77"/>
      <c r="S425" s="77"/>
      <c r="T425" s="77"/>
      <c r="U425" s="77"/>
      <c r="V425" s="77"/>
    </row>
    <row r="426">
      <c r="A426" s="77"/>
      <c r="B426" s="77"/>
      <c r="C426" s="151"/>
      <c r="D426" s="140"/>
      <c r="E426" s="140"/>
      <c r="F426" s="144"/>
      <c r="G426" s="142"/>
      <c r="H426" s="142"/>
      <c r="I426" s="142"/>
      <c r="J426" s="137"/>
      <c r="K426" s="77"/>
      <c r="L426" s="77"/>
      <c r="M426" s="77"/>
      <c r="N426" s="77"/>
      <c r="O426" s="77"/>
      <c r="P426" s="77"/>
      <c r="Q426" s="77"/>
      <c r="R426" s="77"/>
      <c r="S426" s="77"/>
      <c r="T426" s="77"/>
      <c r="U426" s="77"/>
      <c r="V426" s="77"/>
    </row>
    <row r="427">
      <c r="A427" s="77"/>
      <c r="B427" s="77"/>
      <c r="C427" s="151"/>
      <c r="D427" s="140"/>
      <c r="E427" s="140"/>
      <c r="F427" s="144"/>
      <c r="G427" s="142"/>
      <c r="H427" s="142"/>
      <c r="I427" s="142"/>
      <c r="J427" s="137"/>
      <c r="K427" s="77"/>
      <c r="L427" s="77"/>
      <c r="M427" s="77"/>
      <c r="N427" s="77"/>
      <c r="O427" s="77"/>
      <c r="P427" s="77"/>
      <c r="Q427" s="77"/>
      <c r="R427" s="77"/>
      <c r="S427" s="77"/>
      <c r="T427" s="77"/>
      <c r="U427" s="77"/>
      <c r="V427" s="77"/>
    </row>
    <row r="428">
      <c r="A428" s="77"/>
      <c r="B428" s="77"/>
      <c r="C428" s="151"/>
      <c r="D428" s="140"/>
      <c r="E428" s="140"/>
      <c r="F428" s="144"/>
      <c r="G428" s="142"/>
      <c r="H428" s="142"/>
      <c r="I428" s="142"/>
      <c r="J428" s="137"/>
      <c r="K428" s="77"/>
      <c r="L428" s="77"/>
      <c r="M428" s="77"/>
      <c r="N428" s="77"/>
      <c r="O428" s="77"/>
      <c r="P428" s="77"/>
      <c r="Q428" s="77"/>
      <c r="R428" s="77"/>
      <c r="S428" s="77"/>
      <c r="T428" s="77"/>
      <c r="U428" s="77"/>
      <c r="V428" s="77"/>
    </row>
    <row r="429">
      <c r="A429" s="77"/>
      <c r="B429" s="77"/>
      <c r="C429" s="151"/>
      <c r="D429" s="140"/>
      <c r="E429" s="140"/>
      <c r="F429" s="144"/>
      <c r="G429" s="142"/>
      <c r="H429" s="142"/>
      <c r="I429" s="142"/>
      <c r="J429" s="137"/>
      <c r="K429" s="77"/>
      <c r="L429" s="77"/>
      <c r="M429" s="77"/>
      <c r="N429" s="77"/>
      <c r="O429" s="77"/>
      <c r="P429" s="77"/>
      <c r="Q429" s="77"/>
      <c r="R429" s="77"/>
      <c r="S429" s="77"/>
      <c r="T429" s="77"/>
      <c r="U429" s="77"/>
      <c r="V429" s="77"/>
    </row>
    <row r="430">
      <c r="A430" s="77"/>
      <c r="B430" s="77"/>
      <c r="C430" s="151"/>
      <c r="D430" s="140"/>
      <c r="E430" s="140"/>
      <c r="F430" s="144"/>
      <c r="G430" s="142"/>
      <c r="H430" s="142"/>
      <c r="I430" s="142"/>
      <c r="J430" s="137"/>
      <c r="K430" s="77"/>
      <c r="L430" s="77"/>
      <c r="M430" s="77"/>
      <c r="N430" s="77"/>
      <c r="O430" s="77"/>
      <c r="P430" s="77"/>
      <c r="Q430" s="77"/>
      <c r="R430" s="77"/>
      <c r="S430" s="77"/>
      <c r="T430" s="77"/>
      <c r="U430" s="77"/>
      <c r="V430" s="77"/>
    </row>
    <row r="431">
      <c r="A431" s="77"/>
      <c r="B431" s="77"/>
      <c r="C431" s="151"/>
      <c r="D431" s="140"/>
      <c r="E431" s="140"/>
      <c r="F431" s="144"/>
      <c r="G431" s="142"/>
      <c r="H431" s="142"/>
      <c r="I431" s="142"/>
      <c r="J431" s="137"/>
      <c r="K431" s="77"/>
      <c r="L431" s="77"/>
      <c r="M431" s="77"/>
      <c r="N431" s="77"/>
      <c r="O431" s="77"/>
      <c r="P431" s="77"/>
      <c r="Q431" s="77"/>
      <c r="R431" s="77"/>
      <c r="S431" s="77"/>
      <c r="T431" s="77"/>
      <c r="U431" s="77"/>
      <c r="V431" s="77"/>
    </row>
    <row r="432">
      <c r="A432" s="77"/>
      <c r="B432" s="77"/>
      <c r="C432" s="151"/>
      <c r="D432" s="140"/>
      <c r="E432" s="140"/>
      <c r="F432" s="144"/>
      <c r="G432" s="142"/>
      <c r="H432" s="142"/>
      <c r="I432" s="142"/>
      <c r="J432" s="137"/>
      <c r="K432" s="77"/>
      <c r="L432" s="77"/>
      <c r="M432" s="77"/>
      <c r="N432" s="77"/>
      <c r="O432" s="77"/>
      <c r="P432" s="77"/>
      <c r="Q432" s="77"/>
      <c r="R432" s="77"/>
      <c r="S432" s="77"/>
      <c r="T432" s="77"/>
      <c r="U432" s="77"/>
      <c r="V432" s="77"/>
    </row>
    <row r="433">
      <c r="A433" s="77"/>
      <c r="B433" s="77"/>
      <c r="C433" s="151"/>
      <c r="D433" s="140"/>
      <c r="E433" s="140"/>
      <c r="F433" s="144"/>
      <c r="G433" s="142"/>
      <c r="H433" s="142"/>
      <c r="I433" s="142"/>
      <c r="J433" s="137"/>
      <c r="K433" s="77"/>
      <c r="L433" s="77"/>
      <c r="M433" s="77"/>
      <c r="N433" s="77"/>
      <c r="O433" s="77"/>
      <c r="P433" s="77"/>
      <c r="Q433" s="77"/>
      <c r="R433" s="77"/>
      <c r="S433" s="77"/>
      <c r="T433" s="77"/>
      <c r="U433" s="77"/>
      <c r="V433" s="77"/>
    </row>
    <row r="434">
      <c r="A434" s="77"/>
      <c r="B434" s="77"/>
      <c r="C434" s="151"/>
      <c r="D434" s="140"/>
      <c r="E434" s="140"/>
      <c r="F434" s="144"/>
      <c r="G434" s="142"/>
      <c r="H434" s="142"/>
      <c r="I434" s="142"/>
      <c r="J434" s="137"/>
      <c r="K434" s="77"/>
      <c r="L434" s="77"/>
      <c r="M434" s="77"/>
      <c r="N434" s="77"/>
      <c r="O434" s="77"/>
      <c r="P434" s="77"/>
      <c r="Q434" s="77"/>
      <c r="R434" s="77"/>
      <c r="S434" s="77"/>
      <c r="T434" s="77"/>
      <c r="U434" s="77"/>
      <c r="V434" s="77"/>
    </row>
    <row r="435">
      <c r="A435" s="77"/>
      <c r="B435" s="77"/>
      <c r="C435" s="151"/>
      <c r="D435" s="140"/>
      <c r="E435" s="140"/>
      <c r="F435" s="144"/>
      <c r="G435" s="142"/>
      <c r="H435" s="142"/>
      <c r="I435" s="142"/>
      <c r="J435" s="137"/>
      <c r="K435" s="77"/>
      <c r="L435" s="77"/>
      <c r="M435" s="77"/>
      <c r="N435" s="77"/>
      <c r="O435" s="77"/>
      <c r="P435" s="77"/>
      <c r="Q435" s="77"/>
      <c r="R435" s="77"/>
      <c r="S435" s="77"/>
      <c r="T435" s="77"/>
      <c r="U435" s="77"/>
      <c r="V435" s="77"/>
    </row>
    <row r="436">
      <c r="A436" s="77"/>
      <c r="B436" s="77"/>
      <c r="C436" s="151"/>
      <c r="D436" s="140"/>
      <c r="E436" s="140"/>
      <c r="F436" s="144"/>
      <c r="G436" s="142"/>
      <c r="H436" s="142"/>
      <c r="I436" s="142"/>
      <c r="J436" s="137"/>
      <c r="K436" s="77"/>
      <c r="L436" s="77"/>
      <c r="M436" s="77"/>
      <c r="N436" s="77"/>
      <c r="O436" s="77"/>
      <c r="P436" s="77"/>
      <c r="Q436" s="77"/>
      <c r="R436" s="77"/>
      <c r="S436" s="77"/>
      <c r="T436" s="77"/>
      <c r="U436" s="77"/>
      <c r="V436" s="77"/>
    </row>
    <row r="437">
      <c r="A437" s="77"/>
      <c r="B437" s="77"/>
      <c r="C437" s="151"/>
      <c r="D437" s="140"/>
      <c r="E437" s="140"/>
      <c r="F437" s="144"/>
      <c r="G437" s="142"/>
      <c r="H437" s="142"/>
      <c r="I437" s="142"/>
      <c r="J437" s="137"/>
      <c r="K437" s="77"/>
      <c r="L437" s="77"/>
      <c r="M437" s="77"/>
      <c r="N437" s="77"/>
      <c r="O437" s="77"/>
      <c r="P437" s="77"/>
      <c r="Q437" s="77"/>
      <c r="R437" s="77"/>
      <c r="S437" s="77"/>
      <c r="T437" s="77"/>
      <c r="U437" s="77"/>
      <c r="V437" s="77"/>
    </row>
    <row r="438">
      <c r="A438" s="77"/>
      <c r="B438" s="77"/>
      <c r="C438" s="151"/>
      <c r="D438" s="140"/>
      <c r="E438" s="140"/>
      <c r="F438" s="144"/>
      <c r="G438" s="142"/>
      <c r="H438" s="142"/>
      <c r="I438" s="142"/>
      <c r="J438" s="137"/>
      <c r="K438" s="77"/>
      <c r="L438" s="77"/>
      <c r="M438" s="77"/>
      <c r="N438" s="77"/>
      <c r="O438" s="77"/>
      <c r="P438" s="77"/>
      <c r="Q438" s="77"/>
      <c r="R438" s="77"/>
      <c r="S438" s="77"/>
      <c r="T438" s="77"/>
      <c r="U438" s="77"/>
      <c r="V438" s="77"/>
    </row>
    <row r="439">
      <c r="A439" s="77"/>
      <c r="B439" s="77"/>
      <c r="C439" s="151"/>
      <c r="D439" s="140"/>
      <c r="E439" s="140"/>
      <c r="F439" s="144"/>
      <c r="G439" s="142"/>
      <c r="H439" s="142"/>
      <c r="I439" s="142"/>
      <c r="J439" s="137"/>
      <c r="K439" s="77"/>
      <c r="L439" s="77"/>
      <c r="M439" s="77"/>
      <c r="N439" s="77"/>
      <c r="O439" s="77"/>
      <c r="P439" s="77"/>
      <c r="Q439" s="77"/>
      <c r="R439" s="77"/>
      <c r="S439" s="77"/>
      <c r="T439" s="77"/>
      <c r="U439" s="77"/>
      <c r="V439" s="77"/>
    </row>
    <row r="440">
      <c r="A440" s="77"/>
      <c r="B440" s="77"/>
      <c r="C440" s="151"/>
      <c r="D440" s="140"/>
      <c r="E440" s="140"/>
      <c r="F440" s="144"/>
      <c r="G440" s="142"/>
      <c r="H440" s="142"/>
      <c r="I440" s="142"/>
      <c r="J440" s="137"/>
      <c r="K440" s="77"/>
      <c r="L440" s="77"/>
      <c r="M440" s="77"/>
      <c r="N440" s="77"/>
      <c r="O440" s="77"/>
      <c r="P440" s="77"/>
      <c r="Q440" s="77"/>
      <c r="R440" s="77"/>
      <c r="S440" s="77"/>
      <c r="T440" s="77"/>
      <c r="U440" s="77"/>
      <c r="V440" s="77"/>
    </row>
    <row r="441">
      <c r="A441" s="77"/>
      <c r="B441" s="77"/>
      <c r="C441" s="151"/>
      <c r="D441" s="140"/>
      <c r="E441" s="140"/>
      <c r="F441" s="144"/>
      <c r="G441" s="142"/>
      <c r="H441" s="142"/>
      <c r="I441" s="142"/>
      <c r="J441" s="137"/>
      <c r="K441" s="77"/>
      <c r="L441" s="77"/>
      <c r="M441" s="77"/>
      <c r="N441" s="77"/>
      <c r="O441" s="77"/>
      <c r="P441" s="77"/>
      <c r="Q441" s="77"/>
      <c r="R441" s="77"/>
      <c r="S441" s="77"/>
      <c r="T441" s="77"/>
      <c r="U441" s="77"/>
      <c r="V441" s="77"/>
    </row>
    <row r="442">
      <c r="A442" s="77"/>
      <c r="B442" s="77"/>
      <c r="C442" s="151"/>
      <c r="D442" s="140"/>
      <c r="E442" s="140"/>
      <c r="F442" s="144"/>
      <c r="G442" s="142"/>
      <c r="H442" s="142"/>
      <c r="I442" s="142"/>
      <c r="J442" s="137"/>
      <c r="K442" s="77"/>
      <c r="L442" s="77"/>
      <c r="M442" s="77"/>
      <c r="N442" s="77"/>
      <c r="O442" s="77"/>
      <c r="P442" s="77"/>
      <c r="Q442" s="77"/>
      <c r="R442" s="77"/>
      <c r="S442" s="77"/>
      <c r="T442" s="77"/>
      <c r="U442" s="77"/>
      <c r="V442" s="77"/>
    </row>
    <row r="443">
      <c r="A443" s="77"/>
      <c r="B443" s="77"/>
      <c r="C443" s="151"/>
      <c r="D443" s="140"/>
      <c r="E443" s="140"/>
      <c r="F443" s="144"/>
      <c r="G443" s="142"/>
      <c r="H443" s="142"/>
      <c r="I443" s="142"/>
      <c r="J443" s="137"/>
      <c r="K443" s="77"/>
      <c r="L443" s="77"/>
      <c r="M443" s="77"/>
      <c r="N443" s="77"/>
      <c r="O443" s="77"/>
      <c r="P443" s="77"/>
      <c r="Q443" s="77"/>
      <c r="R443" s="77"/>
      <c r="S443" s="77"/>
      <c r="T443" s="77"/>
      <c r="U443" s="77"/>
      <c r="V443" s="77"/>
    </row>
    <row r="444">
      <c r="A444" s="77"/>
      <c r="B444" s="77"/>
      <c r="C444" s="151"/>
      <c r="D444" s="140"/>
      <c r="E444" s="140"/>
      <c r="F444" s="144"/>
      <c r="G444" s="142"/>
      <c r="H444" s="142"/>
      <c r="I444" s="142"/>
      <c r="J444" s="137"/>
      <c r="K444" s="77"/>
      <c r="L444" s="77"/>
      <c r="M444" s="77"/>
      <c r="N444" s="77"/>
      <c r="O444" s="77"/>
      <c r="P444" s="77"/>
      <c r="Q444" s="77"/>
      <c r="R444" s="77"/>
      <c r="S444" s="77"/>
      <c r="T444" s="77"/>
      <c r="U444" s="77"/>
      <c r="V444" s="77"/>
    </row>
    <row r="445">
      <c r="A445" s="77"/>
      <c r="B445" s="77"/>
      <c r="C445" s="151"/>
      <c r="D445" s="140"/>
      <c r="E445" s="140"/>
      <c r="F445" s="144"/>
      <c r="G445" s="142"/>
      <c r="H445" s="142"/>
      <c r="I445" s="142"/>
      <c r="J445" s="137"/>
      <c r="K445" s="77"/>
      <c r="L445" s="77"/>
      <c r="M445" s="77"/>
      <c r="N445" s="77"/>
      <c r="O445" s="77"/>
      <c r="P445" s="77"/>
      <c r="Q445" s="77"/>
      <c r="R445" s="77"/>
      <c r="S445" s="77"/>
      <c r="T445" s="77"/>
      <c r="U445" s="77"/>
      <c r="V445" s="77"/>
    </row>
    <row r="446">
      <c r="A446" s="77"/>
      <c r="B446" s="77"/>
      <c r="C446" s="151"/>
      <c r="D446" s="140"/>
      <c r="E446" s="140"/>
      <c r="F446" s="144"/>
      <c r="G446" s="142"/>
      <c r="H446" s="142"/>
      <c r="I446" s="142"/>
      <c r="J446" s="137"/>
      <c r="K446" s="77"/>
      <c r="L446" s="77"/>
      <c r="M446" s="77"/>
      <c r="N446" s="77"/>
      <c r="O446" s="77"/>
      <c r="P446" s="77"/>
      <c r="Q446" s="77"/>
      <c r="R446" s="77"/>
      <c r="S446" s="77"/>
      <c r="T446" s="77"/>
      <c r="U446" s="77"/>
      <c r="V446" s="77"/>
    </row>
    <row r="447">
      <c r="A447" s="77"/>
      <c r="B447" s="77"/>
      <c r="C447" s="151"/>
      <c r="D447" s="140"/>
      <c r="E447" s="140"/>
      <c r="F447" s="144"/>
      <c r="G447" s="142"/>
      <c r="H447" s="142"/>
      <c r="I447" s="142"/>
      <c r="J447" s="137"/>
      <c r="K447" s="77"/>
      <c r="L447" s="77"/>
      <c r="M447" s="77"/>
      <c r="N447" s="77"/>
      <c r="O447" s="77"/>
      <c r="P447" s="77"/>
      <c r="Q447" s="77"/>
      <c r="R447" s="77"/>
      <c r="S447" s="77"/>
      <c r="T447" s="77"/>
      <c r="U447" s="77"/>
      <c r="V447" s="77"/>
    </row>
    <row r="448">
      <c r="A448" s="77"/>
      <c r="B448" s="77"/>
      <c r="C448" s="151"/>
      <c r="D448" s="140"/>
      <c r="E448" s="140"/>
      <c r="F448" s="144"/>
      <c r="G448" s="142"/>
      <c r="H448" s="142"/>
      <c r="I448" s="142"/>
      <c r="J448" s="137"/>
      <c r="K448" s="77"/>
      <c r="L448" s="77"/>
      <c r="M448" s="77"/>
      <c r="N448" s="77"/>
      <c r="O448" s="77"/>
      <c r="P448" s="77"/>
      <c r="Q448" s="77"/>
      <c r="R448" s="77"/>
      <c r="S448" s="77"/>
      <c r="T448" s="77"/>
      <c r="U448" s="77"/>
      <c r="V448" s="77"/>
    </row>
    <row r="449">
      <c r="A449" s="77"/>
      <c r="B449" s="77"/>
      <c r="C449" s="151"/>
      <c r="D449" s="140"/>
      <c r="E449" s="140"/>
      <c r="F449" s="144"/>
      <c r="G449" s="142"/>
      <c r="H449" s="142"/>
      <c r="I449" s="142"/>
      <c r="J449" s="137"/>
      <c r="K449" s="77"/>
      <c r="L449" s="77"/>
      <c r="M449" s="77"/>
      <c r="N449" s="77"/>
      <c r="O449" s="77"/>
      <c r="P449" s="77"/>
      <c r="Q449" s="77"/>
      <c r="R449" s="77"/>
      <c r="S449" s="77"/>
      <c r="T449" s="77"/>
      <c r="U449" s="77"/>
      <c r="V449" s="77"/>
    </row>
    <row r="450">
      <c r="A450" s="77"/>
      <c r="B450" s="77"/>
      <c r="C450" s="151"/>
      <c r="D450" s="140"/>
      <c r="E450" s="140"/>
      <c r="F450" s="144"/>
      <c r="G450" s="142"/>
      <c r="H450" s="142"/>
      <c r="I450" s="142"/>
      <c r="J450" s="137"/>
      <c r="K450" s="77"/>
      <c r="L450" s="77"/>
      <c r="M450" s="77"/>
      <c r="N450" s="77"/>
      <c r="O450" s="77"/>
      <c r="P450" s="77"/>
      <c r="Q450" s="77"/>
      <c r="R450" s="77"/>
      <c r="S450" s="77"/>
      <c r="T450" s="77"/>
      <c r="U450" s="77"/>
      <c r="V450" s="77"/>
    </row>
    <row r="451">
      <c r="A451" s="77"/>
      <c r="B451" s="77"/>
      <c r="C451" s="151"/>
      <c r="D451" s="140"/>
      <c r="E451" s="140"/>
      <c r="F451" s="144"/>
      <c r="G451" s="142"/>
      <c r="H451" s="142"/>
      <c r="I451" s="142"/>
      <c r="J451" s="137"/>
      <c r="K451" s="77"/>
      <c r="L451" s="77"/>
      <c r="M451" s="77"/>
      <c r="N451" s="77"/>
      <c r="O451" s="77"/>
      <c r="P451" s="77"/>
      <c r="Q451" s="77"/>
      <c r="R451" s="77"/>
      <c r="S451" s="77"/>
      <c r="T451" s="77"/>
      <c r="U451" s="77"/>
      <c r="V451" s="77"/>
    </row>
    <row r="452">
      <c r="A452" s="77"/>
      <c r="B452" s="77"/>
      <c r="C452" s="151"/>
      <c r="D452" s="140"/>
      <c r="E452" s="140"/>
      <c r="F452" s="144"/>
      <c r="G452" s="142"/>
      <c r="H452" s="142"/>
      <c r="I452" s="142"/>
      <c r="J452" s="137"/>
      <c r="K452" s="77"/>
      <c r="L452" s="77"/>
      <c r="M452" s="77"/>
      <c r="N452" s="77"/>
      <c r="O452" s="77"/>
      <c r="P452" s="77"/>
      <c r="Q452" s="77"/>
      <c r="R452" s="77"/>
      <c r="S452" s="77"/>
      <c r="T452" s="77"/>
      <c r="U452" s="77"/>
      <c r="V452" s="77"/>
    </row>
    <row r="453">
      <c r="A453" s="77"/>
      <c r="B453" s="77"/>
      <c r="C453" s="151"/>
      <c r="D453" s="140"/>
      <c r="E453" s="140"/>
      <c r="F453" s="144"/>
      <c r="G453" s="142"/>
      <c r="H453" s="142"/>
      <c r="I453" s="142"/>
      <c r="J453" s="137"/>
      <c r="K453" s="77"/>
      <c r="L453" s="77"/>
      <c r="M453" s="77"/>
      <c r="N453" s="77"/>
      <c r="O453" s="77"/>
      <c r="P453" s="77"/>
      <c r="Q453" s="77"/>
      <c r="R453" s="77"/>
      <c r="S453" s="77"/>
      <c r="T453" s="77"/>
      <c r="U453" s="77"/>
      <c r="V453" s="77"/>
    </row>
    <row r="454">
      <c r="A454" s="77"/>
      <c r="B454" s="77"/>
      <c r="C454" s="151"/>
      <c r="D454" s="140"/>
      <c r="E454" s="140"/>
      <c r="F454" s="144"/>
      <c r="G454" s="142"/>
      <c r="H454" s="142"/>
      <c r="I454" s="142"/>
      <c r="J454" s="137"/>
      <c r="K454" s="77"/>
      <c r="L454" s="77"/>
      <c r="M454" s="77"/>
      <c r="N454" s="77"/>
      <c r="O454" s="77"/>
      <c r="P454" s="77"/>
      <c r="Q454" s="77"/>
      <c r="R454" s="77"/>
      <c r="S454" s="77"/>
      <c r="T454" s="77"/>
      <c r="U454" s="77"/>
      <c r="V454" s="77"/>
    </row>
    <row r="455">
      <c r="A455" s="77"/>
      <c r="B455" s="77"/>
      <c r="C455" s="151"/>
      <c r="D455" s="140"/>
      <c r="E455" s="140"/>
      <c r="F455" s="144"/>
      <c r="G455" s="142"/>
      <c r="H455" s="142"/>
      <c r="I455" s="142"/>
      <c r="J455" s="137"/>
      <c r="K455" s="77"/>
      <c r="L455" s="77"/>
      <c r="M455" s="77"/>
      <c r="N455" s="77"/>
      <c r="O455" s="77"/>
      <c r="P455" s="77"/>
      <c r="Q455" s="77"/>
      <c r="R455" s="77"/>
      <c r="S455" s="77"/>
      <c r="T455" s="77"/>
      <c r="U455" s="77"/>
      <c r="V455" s="77"/>
    </row>
    <row r="456">
      <c r="A456" s="77"/>
      <c r="B456" s="77"/>
      <c r="C456" s="151"/>
      <c r="D456" s="140"/>
      <c r="E456" s="140"/>
      <c r="F456" s="144"/>
      <c r="G456" s="142"/>
      <c r="H456" s="142"/>
      <c r="I456" s="142"/>
      <c r="J456" s="137"/>
      <c r="K456" s="77"/>
      <c r="L456" s="77"/>
      <c r="M456" s="77"/>
      <c r="N456" s="77"/>
      <c r="O456" s="77"/>
      <c r="P456" s="77"/>
      <c r="Q456" s="77"/>
      <c r="R456" s="77"/>
      <c r="S456" s="77"/>
      <c r="T456" s="77"/>
      <c r="U456" s="77"/>
      <c r="V456" s="77"/>
    </row>
    <row r="457">
      <c r="A457" s="77"/>
      <c r="B457" s="77"/>
      <c r="C457" s="151"/>
      <c r="D457" s="140"/>
      <c r="E457" s="140"/>
      <c r="F457" s="144"/>
      <c r="G457" s="142"/>
      <c r="H457" s="142"/>
      <c r="I457" s="142"/>
      <c r="J457" s="137"/>
      <c r="K457" s="77"/>
      <c r="L457" s="77"/>
      <c r="M457" s="77"/>
      <c r="N457" s="77"/>
      <c r="O457" s="77"/>
      <c r="P457" s="77"/>
      <c r="Q457" s="77"/>
      <c r="R457" s="77"/>
      <c r="S457" s="77"/>
      <c r="T457" s="77"/>
      <c r="U457" s="77"/>
      <c r="V457" s="77"/>
    </row>
    <row r="458">
      <c r="A458" s="77"/>
      <c r="B458" s="77"/>
      <c r="C458" s="151"/>
      <c r="D458" s="140"/>
      <c r="E458" s="140"/>
      <c r="F458" s="144"/>
      <c r="G458" s="142"/>
      <c r="H458" s="142"/>
      <c r="I458" s="142"/>
      <c r="J458" s="137"/>
      <c r="K458" s="77"/>
      <c r="L458" s="77"/>
      <c r="M458" s="77"/>
      <c r="N458" s="77"/>
      <c r="O458" s="77"/>
      <c r="P458" s="77"/>
      <c r="Q458" s="77"/>
      <c r="R458" s="77"/>
      <c r="S458" s="77"/>
      <c r="T458" s="77"/>
      <c r="U458" s="77"/>
      <c r="V458" s="77"/>
    </row>
    <row r="459">
      <c r="A459" s="77"/>
      <c r="B459" s="77"/>
      <c r="C459" s="151"/>
      <c r="D459" s="140"/>
      <c r="E459" s="140"/>
      <c r="F459" s="144"/>
      <c r="G459" s="142"/>
      <c r="H459" s="142"/>
      <c r="I459" s="142"/>
      <c r="J459" s="137"/>
      <c r="K459" s="77"/>
      <c r="L459" s="77"/>
      <c r="M459" s="77"/>
      <c r="N459" s="77"/>
      <c r="O459" s="77"/>
      <c r="P459" s="77"/>
      <c r="Q459" s="77"/>
      <c r="R459" s="77"/>
      <c r="S459" s="77"/>
      <c r="T459" s="77"/>
      <c r="U459" s="77"/>
      <c r="V459" s="77"/>
    </row>
    <row r="460">
      <c r="A460" s="77"/>
      <c r="B460" s="77"/>
      <c r="C460" s="151"/>
      <c r="D460" s="140"/>
      <c r="E460" s="140"/>
      <c r="F460" s="144"/>
      <c r="G460" s="142"/>
      <c r="H460" s="142"/>
      <c r="I460" s="142"/>
      <c r="J460" s="137"/>
      <c r="K460" s="77"/>
      <c r="L460" s="77"/>
      <c r="M460" s="77"/>
      <c r="N460" s="77"/>
      <c r="O460" s="77"/>
      <c r="P460" s="77"/>
      <c r="Q460" s="77"/>
      <c r="R460" s="77"/>
      <c r="S460" s="77"/>
      <c r="T460" s="77"/>
      <c r="U460" s="77"/>
      <c r="V460" s="77"/>
    </row>
    <row r="461">
      <c r="A461" s="77"/>
      <c r="B461" s="77"/>
      <c r="C461" s="151"/>
      <c r="D461" s="140"/>
      <c r="E461" s="140"/>
      <c r="F461" s="144"/>
      <c r="G461" s="142"/>
      <c r="H461" s="142"/>
      <c r="I461" s="142"/>
      <c r="J461" s="137"/>
      <c r="K461" s="77"/>
      <c r="L461" s="77"/>
      <c r="M461" s="77"/>
      <c r="N461" s="77"/>
      <c r="O461" s="77"/>
      <c r="P461" s="77"/>
      <c r="Q461" s="77"/>
      <c r="R461" s="77"/>
      <c r="S461" s="77"/>
      <c r="T461" s="77"/>
      <c r="U461" s="77"/>
      <c r="V461" s="77"/>
    </row>
    <row r="462">
      <c r="A462" s="77"/>
      <c r="B462" s="77"/>
      <c r="C462" s="151"/>
      <c r="D462" s="140"/>
      <c r="E462" s="140"/>
      <c r="F462" s="144"/>
      <c r="G462" s="142"/>
      <c r="H462" s="142"/>
      <c r="I462" s="142"/>
      <c r="J462" s="137"/>
      <c r="K462" s="77"/>
      <c r="L462" s="77"/>
      <c r="M462" s="77"/>
      <c r="N462" s="77"/>
      <c r="O462" s="77"/>
      <c r="P462" s="77"/>
      <c r="Q462" s="77"/>
      <c r="R462" s="77"/>
      <c r="S462" s="77"/>
      <c r="T462" s="77"/>
      <c r="U462" s="77"/>
      <c r="V462" s="77"/>
    </row>
    <row r="463">
      <c r="A463" s="77"/>
      <c r="B463" s="77"/>
      <c r="C463" s="151"/>
      <c r="D463" s="140"/>
      <c r="E463" s="140"/>
      <c r="F463" s="144"/>
      <c r="G463" s="142"/>
      <c r="H463" s="142"/>
      <c r="I463" s="142"/>
      <c r="J463" s="137"/>
      <c r="K463" s="77"/>
      <c r="L463" s="77"/>
      <c r="M463" s="77"/>
      <c r="N463" s="77"/>
      <c r="O463" s="77"/>
      <c r="P463" s="77"/>
      <c r="Q463" s="77"/>
      <c r="R463" s="77"/>
      <c r="S463" s="77"/>
      <c r="T463" s="77"/>
      <c r="U463" s="77"/>
      <c r="V463" s="77"/>
    </row>
    <row r="464">
      <c r="A464" s="77"/>
      <c r="B464" s="77"/>
      <c r="C464" s="151"/>
      <c r="D464" s="140"/>
      <c r="E464" s="140"/>
      <c r="F464" s="144"/>
      <c r="G464" s="142"/>
      <c r="H464" s="142"/>
      <c r="I464" s="142"/>
      <c r="J464" s="137"/>
      <c r="K464" s="77"/>
      <c r="L464" s="77"/>
      <c r="M464" s="77"/>
      <c r="N464" s="77"/>
      <c r="O464" s="77"/>
      <c r="P464" s="77"/>
      <c r="Q464" s="77"/>
      <c r="R464" s="77"/>
      <c r="S464" s="77"/>
      <c r="T464" s="77"/>
      <c r="U464" s="77"/>
      <c r="V464" s="77"/>
    </row>
    <row r="465">
      <c r="A465" s="77"/>
      <c r="B465" s="77"/>
      <c r="C465" s="151"/>
      <c r="D465" s="140"/>
      <c r="E465" s="140"/>
      <c r="F465" s="144"/>
      <c r="G465" s="142"/>
      <c r="H465" s="142"/>
      <c r="I465" s="142"/>
      <c r="J465" s="137"/>
      <c r="K465" s="77"/>
      <c r="L465" s="77"/>
      <c r="M465" s="77"/>
      <c r="N465" s="77"/>
      <c r="O465" s="77"/>
      <c r="P465" s="77"/>
      <c r="Q465" s="77"/>
      <c r="R465" s="77"/>
      <c r="S465" s="77"/>
      <c r="T465" s="77"/>
      <c r="U465" s="77"/>
      <c r="V465" s="77"/>
    </row>
    <row r="466">
      <c r="A466" s="77"/>
      <c r="B466" s="77"/>
      <c r="C466" s="151"/>
      <c r="D466" s="140"/>
      <c r="E466" s="140"/>
      <c r="F466" s="144"/>
      <c r="G466" s="142"/>
      <c r="H466" s="142"/>
      <c r="I466" s="142"/>
      <c r="J466" s="137"/>
      <c r="K466" s="77"/>
      <c r="L466" s="77"/>
      <c r="M466" s="77"/>
      <c r="N466" s="77"/>
      <c r="O466" s="77"/>
      <c r="P466" s="77"/>
      <c r="Q466" s="77"/>
      <c r="R466" s="77"/>
      <c r="S466" s="77"/>
      <c r="T466" s="77"/>
      <c r="U466" s="77"/>
      <c r="V466" s="77"/>
    </row>
    <row r="467">
      <c r="A467" s="77"/>
      <c r="B467" s="77"/>
      <c r="C467" s="151"/>
      <c r="D467" s="140"/>
      <c r="E467" s="140"/>
      <c r="F467" s="144"/>
      <c r="G467" s="142"/>
      <c r="H467" s="142"/>
      <c r="I467" s="142"/>
      <c r="J467" s="137"/>
      <c r="K467" s="77"/>
      <c r="L467" s="77"/>
      <c r="M467" s="77"/>
      <c r="N467" s="77"/>
      <c r="O467" s="77"/>
      <c r="P467" s="77"/>
      <c r="Q467" s="77"/>
      <c r="R467" s="77"/>
      <c r="S467" s="77"/>
      <c r="T467" s="77"/>
      <c r="U467" s="77"/>
      <c r="V467" s="77"/>
    </row>
    <row r="468">
      <c r="A468" s="77"/>
      <c r="B468" s="77"/>
      <c r="C468" s="151"/>
      <c r="D468" s="140"/>
      <c r="E468" s="140"/>
      <c r="F468" s="144"/>
      <c r="G468" s="142"/>
      <c r="H468" s="142"/>
      <c r="I468" s="142"/>
      <c r="J468" s="137"/>
      <c r="K468" s="77"/>
      <c r="L468" s="77"/>
      <c r="M468" s="77"/>
      <c r="N468" s="77"/>
      <c r="O468" s="77"/>
      <c r="P468" s="77"/>
      <c r="Q468" s="77"/>
      <c r="R468" s="77"/>
      <c r="S468" s="77"/>
      <c r="T468" s="77"/>
      <c r="U468" s="77"/>
      <c r="V468" s="77"/>
    </row>
    <row r="469">
      <c r="A469" s="77"/>
      <c r="B469" s="77"/>
      <c r="C469" s="151"/>
      <c r="D469" s="140"/>
      <c r="E469" s="140"/>
      <c r="F469" s="144"/>
      <c r="G469" s="142"/>
      <c r="H469" s="142"/>
      <c r="I469" s="142"/>
      <c r="J469" s="137"/>
      <c r="K469" s="77"/>
      <c r="L469" s="77"/>
      <c r="M469" s="77"/>
      <c r="N469" s="77"/>
      <c r="O469" s="77"/>
      <c r="P469" s="77"/>
      <c r="Q469" s="77"/>
      <c r="R469" s="77"/>
      <c r="S469" s="77"/>
      <c r="T469" s="77"/>
      <c r="U469" s="77"/>
      <c r="V469" s="77"/>
    </row>
    <row r="470">
      <c r="A470" s="77"/>
      <c r="B470" s="77"/>
      <c r="C470" s="151"/>
      <c r="D470" s="140"/>
      <c r="E470" s="140"/>
      <c r="F470" s="144"/>
      <c r="G470" s="142"/>
      <c r="H470" s="142"/>
      <c r="I470" s="142"/>
      <c r="J470" s="137"/>
      <c r="K470" s="77"/>
      <c r="L470" s="77"/>
      <c r="M470" s="77"/>
      <c r="N470" s="77"/>
      <c r="O470" s="77"/>
      <c r="P470" s="77"/>
      <c r="Q470" s="77"/>
      <c r="R470" s="77"/>
      <c r="S470" s="77"/>
      <c r="T470" s="77"/>
      <c r="U470" s="77"/>
      <c r="V470" s="77"/>
    </row>
    <row r="471">
      <c r="A471" s="77"/>
      <c r="B471" s="77"/>
      <c r="C471" s="151"/>
      <c r="D471" s="140"/>
      <c r="E471" s="140"/>
      <c r="F471" s="144"/>
      <c r="G471" s="142"/>
      <c r="H471" s="142"/>
      <c r="I471" s="142"/>
      <c r="J471" s="137"/>
      <c r="K471" s="77"/>
      <c r="L471" s="77"/>
      <c r="M471" s="77"/>
      <c r="N471" s="77"/>
      <c r="O471" s="77"/>
      <c r="P471" s="77"/>
      <c r="Q471" s="77"/>
      <c r="R471" s="77"/>
      <c r="S471" s="77"/>
      <c r="T471" s="77"/>
      <c r="U471" s="77"/>
      <c r="V471" s="77"/>
    </row>
    <row r="472">
      <c r="A472" s="77"/>
      <c r="B472" s="77"/>
      <c r="C472" s="151"/>
      <c r="D472" s="140"/>
      <c r="E472" s="140"/>
      <c r="F472" s="144"/>
      <c r="G472" s="142"/>
      <c r="H472" s="142"/>
      <c r="I472" s="142"/>
      <c r="J472" s="137"/>
      <c r="K472" s="77"/>
      <c r="L472" s="77"/>
      <c r="M472" s="77"/>
      <c r="N472" s="77"/>
      <c r="O472" s="77"/>
      <c r="P472" s="77"/>
      <c r="Q472" s="77"/>
      <c r="R472" s="77"/>
      <c r="S472" s="77"/>
      <c r="T472" s="77"/>
      <c r="U472" s="77"/>
      <c r="V472" s="77"/>
    </row>
    <row r="473">
      <c r="A473" s="77"/>
      <c r="B473" s="77"/>
      <c r="C473" s="151"/>
      <c r="D473" s="140"/>
      <c r="E473" s="140"/>
      <c r="F473" s="144"/>
      <c r="G473" s="142"/>
      <c r="H473" s="142"/>
      <c r="I473" s="142"/>
      <c r="J473" s="137"/>
      <c r="K473" s="77"/>
      <c r="L473" s="77"/>
      <c r="M473" s="77"/>
      <c r="N473" s="77"/>
      <c r="O473" s="77"/>
      <c r="P473" s="77"/>
      <c r="Q473" s="77"/>
      <c r="R473" s="77"/>
      <c r="S473" s="77"/>
      <c r="T473" s="77"/>
      <c r="U473" s="77"/>
      <c r="V473" s="77"/>
    </row>
    <row r="474">
      <c r="A474" s="77"/>
      <c r="B474" s="77"/>
      <c r="C474" s="151"/>
      <c r="D474" s="140"/>
      <c r="E474" s="140"/>
      <c r="F474" s="144"/>
      <c r="G474" s="142"/>
      <c r="H474" s="142"/>
      <c r="I474" s="142"/>
      <c r="J474" s="137"/>
      <c r="K474" s="77"/>
      <c r="L474" s="77"/>
      <c r="M474" s="77"/>
      <c r="N474" s="77"/>
      <c r="O474" s="77"/>
      <c r="P474" s="77"/>
      <c r="Q474" s="77"/>
      <c r="R474" s="77"/>
      <c r="S474" s="77"/>
      <c r="T474" s="77"/>
      <c r="U474" s="77"/>
      <c r="V474" s="77"/>
    </row>
    <row r="475">
      <c r="A475" s="77"/>
      <c r="B475" s="77"/>
      <c r="C475" s="151"/>
      <c r="D475" s="140"/>
      <c r="E475" s="140"/>
      <c r="F475" s="144"/>
      <c r="G475" s="142"/>
      <c r="H475" s="142"/>
      <c r="I475" s="142"/>
      <c r="J475" s="137"/>
      <c r="K475" s="77"/>
      <c r="L475" s="77"/>
      <c r="M475" s="77"/>
      <c r="N475" s="77"/>
      <c r="O475" s="77"/>
      <c r="P475" s="77"/>
      <c r="Q475" s="77"/>
      <c r="R475" s="77"/>
      <c r="S475" s="77"/>
      <c r="T475" s="77"/>
      <c r="U475" s="77"/>
      <c r="V475" s="77"/>
    </row>
    <row r="476">
      <c r="A476" s="77"/>
      <c r="B476" s="77"/>
      <c r="C476" s="151"/>
      <c r="D476" s="140"/>
      <c r="E476" s="140"/>
      <c r="F476" s="144"/>
      <c r="G476" s="142"/>
      <c r="H476" s="142"/>
      <c r="I476" s="142"/>
      <c r="J476" s="137"/>
      <c r="K476" s="77"/>
      <c r="L476" s="77"/>
      <c r="M476" s="77"/>
      <c r="N476" s="77"/>
      <c r="O476" s="77"/>
      <c r="P476" s="77"/>
      <c r="Q476" s="77"/>
      <c r="R476" s="77"/>
      <c r="S476" s="77"/>
      <c r="T476" s="77"/>
      <c r="U476" s="77"/>
      <c r="V476" s="77"/>
    </row>
    <row r="477">
      <c r="A477" s="77"/>
      <c r="B477" s="77"/>
      <c r="C477" s="151"/>
      <c r="D477" s="140"/>
      <c r="E477" s="140"/>
      <c r="F477" s="144"/>
      <c r="G477" s="142"/>
      <c r="H477" s="142"/>
      <c r="I477" s="142"/>
      <c r="J477" s="137"/>
      <c r="K477" s="77"/>
      <c r="L477" s="77"/>
      <c r="M477" s="77"/>
      <c r="N477" s="77"/>
      <c r="O477" s="77"/>
      <c r="P477" s="77"/>
      <c r="Q477" s="77"/>
      <c r="R477" s="77"/>
      <c r="S477" s="77"/>
      <c r="T477" s="77"/>
      <c r="U477" s="77"/>
      <c r="V477" s="77"/>
    </row>
    <row r="478">
      <c r="A478" s="77"/>
      <c r="B478" s="77"/>
      <c r="C478" s="151"/>
      <c r="D478" s="140"/>
      <c r="E478" s="140"/>
      <c r="F478" s="144"/>
      <c r="G478" s="142"/>
      <c r="H478" s="142"/>
      <c r="I478" s="142"/>
      <c r="J478" s="137"/>
      <c r="K478" s="77"/>
      <c r="L478" s="77"/>
      <c r="M478" s="77"/>
      <c r="N478" s="77"/>
      <c r="O478" s="77"/>
      <c r="P478" s="77"/>
      <c r="Q478" s="77"/>
      <c r="R478" s="77"/>
      <c r="S478" s="77"/>
      <c r="T478" s="77"/>
      <c r="U478" s="77"/>
      <c r="V478" s="77"/>
    </row>
    <row r="479">
      <c r="A479" s="77"/>
      <c r="B479" s="77"/>
      <c r="C479" s="151"/>
      <c r="D479" s="140"/>
      <c r="E479" s="140"/>
      <c r="F479" s="144"/>
      <c r="G479" s="142"/>
      <c r="H479" s="142"/>
      <c r="I479" s="142"/>
      <c r="J479" s="137"/>
      <c r="K479" s="77"/>
      <c r="L479" s="77"/>
      <c r="M479" s="77"/>
      <c r="N479" s="77"/>
      <c r="O479" s="77"/>
      <c r="P479" s="77"/>
      <c r="Q479" s="77"/>
      <c r="R479" s="77"/>
      <c r="S479" s="77"/>
      <c r="T479" s="77"/>
      <c r="U479" s="77"/>
      <c r="V479" s="77"/>
    </row>
    <row r="480">
      <c r="A480" s="77"/>
      <c r="B480" s="77"/>
      <c r="C480" s="151"/>
      <c r="D480" s="140"/>
      <c r="E480" s="140"/>
      <c r="F480" s="144"/>
      <c r="G480" s="142"/>
      <c r="H480" s="142"/>
      <c r="I480" s="142"/>
      <c r="J480" s="137"/>
      <c r="K480" s="77"/>
      <c r="L480" s="77"/>
      <c r="M480" s="77"/>
      <c r="N480" s="77"/>
      <c r="O480" s="77"/>
      <c r="P480" s="77"/>
      <c r="Q480" s="77"/>
      <c r="R480" s="77"/>
      <c r="S480" s="77"/>
      <c r="T480" s="77"/>
      <c r="U480" s="77"/>
      <c r="V480" s="77"/>
    </row>
    <row r="481">
      <c r="A481" s="77"/>
      <c r="B481" s="77"/>
      <c r="C481" s="151"/>
      <c r="D481" s="140"/>
      <c r="E481" s="140"/>
      <c r="F481" s="144"/>
      <c r="G481" s="142"/>
      <c r="H481" s="142"/>
      <c r="I481" s="142"/>
      <c r="J481" s="137"/>
      <c r="K481" s="77"/>
      <c r="L481" s="77"/>
      <c r="M481" s="77"/>
      <c r="N481" s="77"/>
      <c r="O481" s="77"/>
      <c r="P481" s="77"/>
      <c r="Q481" s="77"/>
      <c r="R481" s="77"/>
      <c r="S481" s="77"/>
      <c r="T481" s="77"/>
      <c r="U481" s="77"/>
      <c r="V481" s="77"/>
    </row>
    <row r="482">
      <c r="A482" s="77"/>
      <c r="B482" s="77"/>
      <c r="C482" s="151"/>
      <c r="D482" s="140"/>
      <c r="E482" s="140"/>
      <c r="F482" s="144"/>
      <c r="G482" s="142"/>
      <c r="H482" s="142"/>
      <c r="I482" s="142"/>
      <c r="J482" s="137"/>
      <c r="K482" s="77"/>
      <c r="L482" s="77"/>
      <c r="M482" s="77"/>
      <c r="N482" s="77"/>
      <c r="O482" s="77"/>
      <c r="P482" s="77"/>
      <c r="Q482" s="77"/>
      <c r="R482" s="77"/>
      <c r="S482" s="77"/>
      <c r="T482" s="77"/>
      <c r="U482" s="77"/>
      <c r="V482" s="77"/>
    </row>
    <row r="483">
      <c r="A483" s="77"/>
      <c r="B483" s="77"/>
      <c r="C483" s="151"/>
      <c r="D483" s="140"/>
      <c r="E483" s="140"/>
      <c r="F483" s="144"/>
      <c r="G483" s="142"/>
      <c r="H483" s="142"/>
      <c r="I483" s="142"/>
      <c r="J483" s="137"/>
      <c r="K483" s="77"/>
      <c r="L483" s="77"/>
      <c r="M483" s="77"/>
      <c r="N483" s="77"/>
      <c r="O483" s="77"/>
      <c r="P483" s="77"/>
      <c r="Q483" s="77"/>
      <c r="R483" s="77"/>
      <c r="S483" s="77"/>
      <c r="T483" s="77"/>
      <c r="U483" s="77"/>
      <c r="V483" s="77"/>
    </row>
    <row r="484">
      <c r="A484" s="77"/>
      <c r="B484" s="77"/>
      <c r="C484" s="151"/>
      <c r="D484" s="140"/>
      <c r="E484" s="140"/>
      <c r="F484" s="144"/>
      <c r="G484" s="142"/>
      <c r="H484" s="142"/>
      <c r="I484" s="142"/>
      <c r="J484" s="137"/>
      <c r="K484" s="77"/>
      <c r="L484" s="77"/>
      <c r="M484" s="77"/>
      <c r="N484" s="77"/>
      <c r="O484" s="77"/>
      <c r="P484" s="77"/>
      <c r="Q484" s="77"/>
      <c r="R484" s="77"/>
      <c r="S484" s="77"/>
      <c r="T484" s="77"/>
      <c r="U484" s="77"/>
      <c r="V484" s="77"/>
    </row>
    <row r="485">
      <c r="A485" s="77"/>
      <c r="B485" s="77"/>
      <c r="C485" s="151"/>
      <c r="D485" s="140"/>
      <c r="E485" s="140"/>
      <c r="F485" s="144"/>
      <c r="G485" s="142"/>
      <c r="H485" s="142"/>
      <c r="I485" s="142"/>
      <c r="J485" s="137"/>
      <c r="K485" s="77"/>
      <c r="L485" s="77"/>
      <c r="M485" s="77"/>
      <c r="N485" s="77"/>
      <c r="O485" s="77"/>
      <c r="P485" s="77"/>
      <c r="Q485" s="77"/>
      <c r="R485" s="77"/>
      <c r="S485" s="77"/>
      <c r="T485" s="77"/>
      <c r="U485" s="77"/>
      <c r="V485" s="77"/>
    </row>
    <row r="486">
      <c r="A486" s="77"/>
      <c r="B486" s="77"/>
      <c r="C486" s="151"/>
      <c r="D486" s="140"/>
      <c r="E486" s="140"/>
      <c r="F486" s="144"/>
      <c r="G486" s="142"/>
      <c r="H486" s="142"/>
      <c r="I486" s="142"/>
      <c r="J486" s="137"/>
      <c r="K486" s="77"/>
      <c r="L486" s="77"/>
      <c r="M486" s="77"/>
      <c r="N486" s="77"/>
      <c r="O486" s="77"/>
      <c r="P486" s="77"/>
      <c r="Q486" s="77"/>
      <c r="R486" s="77"/>
      <c r="S486" s="77"/>
      <c r="T486" s="77"/>
      <c r="U486" s="77"/>
      <c r="V486" s="77"/>
    </row>
    <row r="487">
      <c r="A487" s="77"/>
      <c r="B487" s="77"/>
      <c r="C487" s="151"/>
      <c r="D487" s="140"/>
      <c r="E487" s="140"/>
      <c r="F487" s="144"/>
      <c r="G487" s="142"/>
      <c r="H487" s="142"/>
      <c r="I487" s="142"/>
      <c r="J487" s="137"/>
      <c r="K487" s="77"/>
      <c r="L487" s="77"/>
      <c r="M487" s="77"/>
      <c r="N487" s="77"/>
      <c r="O487" s="77"/>
      <c r="P487" s="77"/>
      <c r="Q487" s="77"/>
      <c r="R487" s="77"/>
      <c r="S487" s="77"/>
      <c r="T487" s="77"/>
      <c r="U487" s="77"/>
      <c r="V487" s="77"/>
    </row>
    <row r="488">
      <c r="A488" s="77"/>
      <c r="B488" s="77"/>
      <c r="C488" s="151"/>
      <c r="D488" s="140"/>
      <c r="E488" s="140"/>
      <c r="F488" s="144"/>
      <c r="G488" s="142"/>
      <c r="H488" s="142"/>
      <c r="I488" s="142"/>
      <c r="J488" s="137"/>
      <c r="K488" s="77"/>
      <c r="L488" s="77"/>
      <c r="M488" s="77"/>
      <c r="N488" s="77"/>
      <c r="O488" s="77"/>
      <c r="P488" s="77"/>
      <c r="Q488" s="77"/>
      <c r="R488" s="77"/>
      <c r="S488" s="77"/>
      <c r="T488" s="77"/>
      <c r="U488" s="77"/>
      <c r="V488" s="77"/>
    </row>
    <row r="489">
      <c r="A489" s="77"/>
      <c r="B489" s="77"/>
      <c r="C489" s="151"/>
      <c r="D489" s="140"/>
      <c r="E489" s="140"/>
      <c r="F489" s="144"/>
      <c r="G489" s="142"/>
      <c r="H489" s="142"/>
      <c r="I489" s="142"/>
      <c r="J489" s="137"/>
      <c r="K489" s="77"/>
      <c r="L489" s="77"/>
      <c r="M489" s="77"/>
      <c r="N489" s="77"/>
      <c r="O489" s="77"/>
      <c r="P489" s="77"/>
      <c r="Q489" s="77"/>
      <c r="R489" s="77"/>
      <c r="S489" s="77"/>
      <c r="T489" s="77"/>
      <c r="U489" s="77"/>
      <c r="V489" s="77"/>
    </row>
    <row r="490">
      <c r="A490" s="77"/>
      <c r="B490" s="77"/>
      <c r="C490" s="151"/>
      <c r="D490" s="140"/>
      <c r="E490" s="140"/>
      <c r="F490" s="144"/>
      <c r="G490" s="142"/>
      <c r="H490" s="142"/>
      <c r="I490" s="142"/>
      <c r="J490" s="137"/>
      <c r="K490" s="77"/>
      <c r="L490" s="77"/>
      <c r="M490" s="77"/>
      <c r="N490" s="77"/>
      <c r="O490" s="77"/>
      <c r="P490" s="77"/>
      <c r="Q490" s="77"/>
      <c r="R490" s="77"/>
      <c r="S490" s="77"/>
      <c r="T490" s="77"/>
      <c r="U490" s="77"/>
      <c r="V490" s="77"/>
    </row>
    <row r="491">
      <c r="A491" s="77"/>
      <c r="B491" s="77"/>
      <c r="C491" s="151"/>
      <c r="D491" s="140"/>
      <c r="E491" s="140"/>
      <c r="F491" s="144"/>
      <c r="G491" s="142"/>
      <c r="H491" s="142"/>
      <c r="I491" s="142"/>
      <c r="J491" s="137"/>
      <c r="K491" s="77"/>
      <c r="L491" s="77"/>
      <c r="M491" s="77"/>
      <c r="N491" s="77"/>
      <c r="O491" s="77"/>
      <c r="P491" s="77"/>
      <c r="Q491" s="77"/>
      <c r="R491" s="77"/>
      <c r="S491" s="77"/>
      <c r="T491" s="77"/>
      <c r="U491" s="77"/>
      <c r="V491" s="77"/>
    </row>
    <row r="492">
      <c r="A492" s="77"/>
      <c r="B492" s="77"/>
      <c r="C492" s="151"/>
      <c r="D492" s="140"/>
      <c r="E492" s="140"/>
      <c r="F492" s="144"/>
      <c r="G492" s="142"/>
      <c r="H492" s="142"/>
      <c r="I492" s="142"/>
      <c r="J492" s="137"/>
      <c r="K492" s="77"/>
      <c r="L492" s="77"/>
      <c r="M492" s="77"/>
      <c r="N492" s="77"/>
      <c r="O492" s="77"/>
      <c r="P492" s="77"/>
      <c r="Q492" s="77"/>
      <c r="R492" s="77"/>
      <c r="S492" s="77"/>
      <c r="T492" s="77"/>
      <c r="U492" s="77"/>
      <c r="V492" s="77"/>
    </row>
    <row r="493">
      <c r="A493" s="77"/>
      <c r="B493" s="77"/>
      <c r="C493" s="151"/>
      <c r="D493" s="140"/>
      <c r="E493" s="140"/>
      <c r="F493" s="144"/>
      <c r="G493" s="142"/>
      <c r="H493" s="142"/>
      <c r="I493" s="142"/>
      <c r="J493" s="137"/>
      <c r="K493" s="77"/>
      <c r="L493" s="77"/>
      <c r="M493" s="77"/>
      <c r="N493" s="77"/>
      <c r="O493" s="77"/>
      <c r="P493" s="77"/>
      <c r="Q493" s="77"/>
      <c r="R493" s="77"/>
      <c r="S493" s="77"/>
      <c r="T493" s="77"/>
      <c r="U493" s="77"/>
      <c r="V493" s="77"/>
    </row>
    <row r="494">
      <c r="A494" s="77"/>
      <c r="B494" s="77"/>
      <c r="C494" s="151"/>
      <c r="D494" s="140"/>
      <c r="E494" s="140"/>
      <c r="F494" s="144"/>
      <c r="G494" s="142"/>
      <c r="H494" s="142"/>
      <c r="I494" s="142"/>
      <c r="J494" s="137"/>
      <c r="K494" s="77"/>
      <c r="L494" s="77"/>
      <c r="M494" s="77"/>
      <c r="N494" s="77"/>
      <c r="O494" s="77"/>
      <c r="P494" s="77"/>
      <c r="Q494" s="77"/>
      <c r="R494" s="77"/>
      <c r="S494" s="77"/>
      <c r="T494" s="77"/>
      <c r="U494" s="77"/>
      <c r="V494" s="77"/>
    </row>
    <row r="495">
      <c r="A495" s="77"/>
      <c r="B495" s="77"/>
      <c r="C495" s="151"/>
      <c r="D495" s="140"/>
      <c r="E495" s="140"/>
      <c r="F495" s="144"/>
      <c r="G495" s="142"/>
      <c r="H495" s="142"/>
      <c r="I495" s="142"/>
      <c r="J495" s="137"/>
      <c r="K495" s="77"/>
      <c r="L495" s="77"/>
      <c r="M495" s="77"/>
      <c r="N495" s="77"/>
      <c r="O495" s="77"/>
      <c r="P495" s="77"/>
      <c r="Q495" s="77"/>
      <c r="R495" s="77"/>
      <c r="S495" s="77"/>
      <c r="T495" s="77"/>
      <c r="U495" s="77"/>
      <c r="V495" s="77"/>
    </row>
    <row r="496">
      <c r="A496" s="77"/>
      <c r="B496" s="77"/>
      <c r="C496" s="151"/>
      <c r="D496" s="140"/>
      <c r="E496" s="140"/>
      <c r="F496" s="144"/>
      <c r="G496" s="142"/>
      <c r="H496" s="142"/>
      <c r="I496" s="142"/>
      <c r="J496" s="137"/>
      <c r="K496" s="77"/>
      <c r="L496" s="77"/>
      <c r="M496" s="77"/>
      <c r="N496" s="77"/>
      <c r="O496" s="77"/>
      <c r="P496" s="77"/>
      <c r="Q496" s="77"/>
      <c r="R496" s="77"/>
      <c r="S496" s="77"/>
      <c r="T496" s="77"/>
      <c r="U496" s="77"/>
      <c r="V496" s="77"/>
    </row>
    <row r="497">
      <c r="A497" s="77"/>
      <c r="B497" s="77"/>
      <c r="C497" s="151"/>
      <c r="D497" s="140"/>
      <c r="E497" s="140"/>
      <c r="F497" s="144"/>
      <c r="G497" s="142"/>
      <c r="H497" s="142"/>
      <c r="I497" s="142"/>
      <c r="J497" s="137"/>
      <c r="K497" s="77"/>
      <c r="L497" s="77"/>
      <c r="M497" s="77"/>
      <c r="N497" s="77"/>
      <c r="O497" s="77"/>
      <c r="P497" s="77"/>
      <c r="Q497" s="77"/>
      <c r="R497" s="77"/>
      <c r="S497" s="77"/>
      <c r="T497" s="77"/>
      <c r="U497" s="77"/>
      <c r="V497" s="77"/>
    </row>
    <row r="498">
      <c r="A498" s="77"/>
      <c r="B498" s="77"/>
      <c r="C498" s="151"/>
      <c r="D498" s="140"/>
      <c r="E498" s="140"/>
      <c r="F498" s="144"/>
      <c r="G498" s="142"/>
      <c r="H498" s="142"/>
      <c r="I498" s="142"/>
      <c r="J498" s="137"/>
      <c r="K498" s="77"/>
      <c r="L498" s="77"/>
      <c r="M498" s="77"/>
      <c r="N498" s="77"/>
      <c r="O498" s="77"/>
      <c r="P498" s="77"/>
      <c r="Q498" s="77"/>
      <c r="R498" s="77"/>
      <c r="S498" s="77"/>
      <c r="T498" s="77"/>
      <c r="U498" s="77"/>
      <c r="V498" s="77"/>
    </row>
    <row r="499">
      <c r="A499" s="77"/>
      <c r="B499" s="77"/>
      <c r="C499" s="151"/>
      <c r="D499" s="140"/>
      <c r="E499" s="140"/>
      <c r="F499" s="144"/>
      <c r="G499" s="142"/>
      <c r="H499" s="142"/>
      <c r="I499" s="142"/>
      <c r="J499" s="137"/>
      <c r="K499" s="77"/>
      <c r="L499" s="77"/>
      <c r="M499" s="77"/>
      <c r="N499" s="77"/>
      <c r="O499" s="77"/>
      <c r="P499" s="77"/>
      <c r="Q499" s="77"/>
      <c r="R499" s="77"/>
      <c r="S499" s="77"/>
      <c r="T499" s="77"/>
      <c r="U499" s="77"/>
      <c r="V499" s="77"/>
    </row>
    <row r="500">
      <c r="A500" s="77"/>
      <c r="B500" s="77"/>
      <c r="C500" s="151"/>
      <c r="D500" s="140"/>
      <c r="E500" s="140"/>
      <c r="F500" s="144"/>
      <c r="G500" s="142"/>
      <c r="H500" s="142"/>
      <c r="I500" s="142"/>
      <c r="J500" s="137"/>
      <c r="K500" s="77"/>
      <c r="L500" s="77"/>
      <c r="M500" s="77"/>
      <c r="N500" s="77"/>
      <c r="O500" s="77"/>
      <c r="P500" s="77"/>
      <c r="Q500" s="77"/>
      <c r="R500" s="77"/>
      <c r="S500" s="77"/>
      <c r="T500" s="77"/>
      <c r="U500" s="77"/>
      <c r="V500" s="77"/>
    </row>
    <row r="501">
      <c r="A501" s="77"/>
      <c r="B501" s="77"/>
      <c r="C501" s="151"/>
      <c r="D501" s="140"/>
      <c r="E501" s="140"/>
      <c r="F501" s="144"/>
      <c r="G501" s="142"/>
      <c r="H501" s="142"/>
      <c r="I501" s="142"/>
      <c r="J501" s="137"/>
      <c r="K501" s="77"/>
      <c r="L501" s="77"/>
      <c r="M501" s="77"/>
      <c r="N501" s="77"/>
      <c r="O501" s="77"/>
      <c r="P501" s="77"/>
      <c r="Q501" s="77"/>
      <c r="R501" s="77"/>
      <c r="S501" s="77"/>
      <c r="T501" s="77"/>
      <c r="U501" s="77"/>
      <c r="V501" s="77"/>
    </row>
    <row r="502">
      <c r="A502" s="77"/>
      <c r="B502" s="77"/>
      <c r="C502" s="151"/>
      <c r="D502" s="140"/>
      <c r="E502" s="140"/>
      <c r="F502" s="144"/>
      <c r="G502" s="142"/>
      <c r="H502" s="142"/>
      <c r="I502" s="142"/>
      <c r="J502" s="137"/>
      <c r="K502" s="77"/>
      <c r="L502" s="77"/>
      <c r="M502" s="77"/>
      <c r="N502" s="77"/>
      <c r="O502" s="77"/>
      <c r="P502" s="77"/>
      <c r="Q502" s="77"/>
      <c r="R502" s="77"/>
      <c r="S502" s="77"/>
      <c r="T502" s="77"/>
      <c r="U502" s="77"/>
      <c r="V502" s="77"/>
    </row>
    <row r="503">
      <c r="A503" s="77"/>
      <c r="B503" s="77"/>
      <c r="C503" s="151"/>
      <c r="D503" s="140"/>
      <c r="E503" s="140"/>
      <c r="F503" s="144"/>
      <c r="G503" s="142"/>
      <c r="H503" s="142"/>
      <c r="I503" s="142"/>
      <c r="J503" s="137"/>
      <c r="K503" s="77"/>
      <c r="L503" s="77"/>
      <c r="M503" s="77"/>
      <c r="N503" s="77"/>
      <c r="O503" s="77"/>
      <c r="P503" s="77"/>
      <c r="Q503" s="77"/>
      <c r="R503" s="77"/>
      <c r="S503" s="77"/>
      <c r="T503" s="77"/>
      <c r="U503" s="77"/>
      <c r="V503" s="77"/>
    </row>
    <row r="504">
      <c r="A504" s="77"/>
      <c r="B504" s="77"/>
      <c r="C504" s="151"/>
      <c r="D504" s="140"/>
      <c r="E504" s="140"/>
      <c r="F504" s="144"/>
      <c r="G504" s="142"/>
      <c r="H504" s="142"/>
      <c r="I504" s="142"/>
      <c r="J504" s="137"/>
      <c r="K504" s="77"/>
      <c r="L504" s="77"/>
      <c r="M504" s="77"/>
      <c r="N504" s="77"/>
      <c r="O504" s="77"/>
      <c r="P504" s="77"/>
      <c r="Q504" s="77"/>
      <c r="R504" s="77"/>
      <c r="S504" s="77"/>
      <c r="T504" s="77"/>
      <c r="U504" s="77"/>
      <c r="V504" s="77"/>
    </row>
    <row r="505">
      <c r="A505" s="77"/>
      <c r="B505" s="77"/>
      <c r="C505" s="151"/>
      <c r="D505" s="140"/>
      <c r="E505" s="140"/>
      <c r="F505" s="144"/>
      <c r="G505" s="142"/>
      <c r="H505" s="142"/>
      <c r="I505" s="142"/>
      <c r="J505" s="137"/>
      <c r="K505" s="77"/>
      <c r="L505" s="77"/>
      <c r="M505" s="77"/>
      <c r="N505" s="77"/>
      <c r="O505" s="77"/>
      <c r="P505" s="77"/>
      <c r="Q505" s="77"/>
      <c r="R505" s="77"/>
      <c r="S505" s="77"/>
      <c r="T505" s="77"/>
      <c r="U505" s="77"/>
      <c r="V505" s="77"/>
    </row>
    <row r="506">
      <c r="A506" s="77"/>
      <c r="B506" s="77"/>
      <c r="C506" s="151"/>
      <c r="D506" s="140"/>
      <c r="E506" s="140"/>
      <c r="F506" s="144"/>
      <c r="G506" s="142"/>
      <c r="H506" s="142"/>
      <c r="I506" s="142"/>
      <c r="J506" s="137"/>
      <c r="K506" s="77"/>
      <c r="L506" s="77"/>
      <c r="M506" s="77"/>
      <c r="N506" s="77"/>
      <c r="O506" s="77"/>
      <c r="P506" s="77"/>
      <c r="Q506" s="77"/>
      <c r="R506" s="77"/>
      <c r="S506" s="77"/>
      <c r="T506" s="77"/>
      <c r="U506" s="77"/>
      <c r="V506" s="77"/>
    </row>
    <row r="507">
      <c r="A507" s="77"/>
      <c r="B507" s="77"/>
      <c r="C507" s="151"/>
      <c r="D507" s="140"/>
      <c r="E507" s="140"/>
      <c r="F507" s="144"/>
      <c r="G507" s="142"/>
      <c r="H507" s="142"/>
      <c r="I507" s="142"/>
      <c r="J507" s="137"/>
      <c r="K507" s="77"/>
      <c r="L507" s="77"/>
      <c r="M507" s="77"/>
      <c r="N507" s="77"/>
      <c r="O507" s="77"/>
      <c r="P507" s="77"/>
      <c r="Q507" s="77"/>
      <c r="R507" s="77"/>
      <c r="S507" s="77"/>
      <c r="T507" s="77"/>
      <c r="U507" s="77"/>
      <c r="V507" s="77"/>
    </row>
    <row r="508">
      <c r="A508" s="77"/>
      <c r="B508" s="77"/>
      <c r="C508" s="151"/>
      <c r="D508" s="140"/>
      <c r="E508" s="140"/>
      <c r="F508" s="144"/>
      <c r="G508" s="142"/>
      <c r="H508" s="142"/>
      <c r="I508" s="142"/>
      <c r="J508" s="137"/>
      <c r="K508" s="77"/>
      <c r="L508" s="77"/>
      <c r="M508" s="77"/>
      <c r="N508" s="77"/>
      <c r="O508" s="77"/>
      <c r="P508" s="77"/>
      <c r="Q508" s="77"/>
      <c r="R508" s="77"/>
      <c r="S508" s="77"/>
      <c r="T508" s="77"/>
      <c r="U508" s="77"/>
      <c r="V508" s="77"/>
    </row>
    <row r="509">
      <c r="A509" s="77"/>
      <c r="B509" s="77"/>
      <c r="C509" s="151"/>
      <c r="D509" s="140"/>
      <c r="E509" s="140"/>
      <c r="F509" s="144"/>
      <c r="G509" s="142"/>
      <c r="H509" s="142"/>
      <c r="I509" s="142"/>
      <c r="J509" s="137"/>
      <c r="K509" s="77"/>
      <c r="L509" s="77"/>
      <c r="M509" s="77"/>
      <c r="N509" s="77"/>
      <c r="O509" s="77"/>
      <c r="P509" s="77"/>
      <c r="Q509" s="77"/>
      <c r="R509" s="77"/>
      <c r="S509" s="77"/>
      <c r="T509" s="77"/>
      <c r="U509" s="77"/>
      <c r="V509" s="77"/>
    </row>
    <row r="510">
      <c r="A510" s="77"/>
      <c r="B510" s="77"/>
      <c r="C510" s="151"/>
      <c r="D510" s="140"/>
      <c r="E510" s="140"/>
      <c r="F510" s="144"/>
      <c r="G510" s="142"/>
      <c r="H510" s="142"/>
      <c r="I510" s="142"/>
      <c r="J510" s="137"/>
      <c r="K510" s="77"/>
      <c r="L510" s="77"/>
      <c r="M510" s="77"/>
      <c r="N510" s="77"/>
      <c r="O510" s="77"/>
      <c r="P510" s="77"/>
      <c r="Q510" s="77"/>
      <c r="R510" s="77"/>
      <c r="S510" s="77"/>
      <c r="T510" s="77"/>
      <c r="U510" s="77"/>
      <c r="V510" s="77"/>
    </row>
    <row r="511">
      <c r="A511" s="77"/>
      <c r="B511" s="77"/>
      <c r="C511" s="151"/>
      <c r="D511" s="140"/>
      <c r="E511" s="140"/>
      <c r="F511" s="144"/>
      <c r="G511" s="142"/>
      <c r="H511" s="142"/>
      <c r="I511" s="142"/>
      <c r="J511" s="137"/>
      <c r="K511" s="77"/>
      <c r="L511" s="77"/>
      <c r="M511" s="77"/>
      <c r="N511" s="77"/>
      <c r="O511" s="77"/>
      <c r="P511" s="77"/>
      <c r="Q511" s="77"/>
      <c r="R511" s="77"/>
      <c r="S511" s="77"/>
      <c r="T511" s="77"/>
      <c r="U511" s="77"/>
      <c r="V511" s="77"/>
    </row>
    <row r="512">
      <c r="A512" s="77"/>
      <c r="B512" s="77"/>
      <c r="C512" s="151"/>
      <c r="D512" s="140"/>
      <c r="E512" s="140"/>
      <c r="F512" s="144"/>
      <c r="G512" s="142"/>
      <c r="H512" s="142"/>
      <c r="I512" s="142"/>
      <c r="J512" s="137"/>
      <c r="K512" s="77"/>
      <c r="L512" s="77"/>
      <c r="M512" s="77"/>
      <c r="N512" s="77"/>
      <c r="O512" s="77"/>
      <c r="P512" s="77"/>
      <c r="Q512" s="77"/>
      <c r="R512" s="77"/>
      <c r="S512" s="77"/>
      <c r="T512" s="77"/>
      <c r="U512" s="77"/>
      <c r="V512" s="77"/>
    </row>
    <row r="513">
      <c r="A513" s="77"/>
      <c r="B513" s="77"/>
      <c r="C513" s="151"/>
      <c r="D513" s="140"/>
      <c r="E513" s="140"/>
      <c r="F513" s="144"/>
      <c r="G513" s="142"/>
      <c r="H513" s="142"/>
      <c r="I513" s="142"/>
      <c r="J513" s="137"/>
      <c r="K513" s="77"/>
      <c r="L513" s="77"/>
      <c r="M513" s="77"/>
      <c r="N513" s="77"/>
      <c r="O513" s="77"/>
      <c r="P513" s="77"/>
      <c r="Q513" s="77"/>
      <c r="R513" s="77"/>
      <c r="S513" s="77"/>
      <c r="T513" s="77"/>
      <c r="U513" s="77"/>
      <c r="V513" s="77"/>
    </row>
    <row r="514">
      <c r="A514" s="77"/>
      <c r="B514" s="77"/>
      <c r="C514" s="151"/>
      <c r="D514" s="140"/>
      <c r="E514" s="140"/>
      <c r="F514" s="144"/>
      <c r="G514" s="142"/>
      <c r="H514" s="142"/>
      <c r="I514" s="142"/>
      <c r="J514" s="137"/>
      <c r="K514" s="77"/>
      <c r="L514" s="77"/>
      <c r="M514" s="77"/>
      <c r="N514" s="77"/>
      <c r="O514" s="77"/>
      <c r="P514" s="77"/>
      <c r="Q514" s="77"/>
      <c r="R514" s="77"/>
      <c r="S514" s="77"/>
      <c r="T514" s="77"/>
      <c r="U514" s="77"/>
      <c r="V514" s="77"/>
    </row>
    <row r="515">
      <c r="A515" s="77"/>
      <c r="B515" s="77"/>
      <c r="C515" s="151"/>
      <c r="D515" s="140"/>
      <c r="E515" s="140"/>
      <c r="F515" s="144"/>
      <c r="G515" s="142"/>
      <c r="H515" s="142"/>
      <c r="I515" s="142"/>
      <c r="J515" s="137"/>
      <c r="K515" s="77"/>
      <c r="L515" s="77"/>
      <c r="M515" s="77"/>
      <c r="N515" s="77"/>
      <c r="O515" s="77"/>
      <c r="P515" s="77"/>
      <c r="Q515" s="77"/>
      <c r="R515" s="77"/>
      <c r="S515" s="77"/>
      <c r="T515" s="77"/>
      <c r="U515" s="77"/>
      <c r="V515" s="77"/>
    </row>
    <row r="516">
      <c r="A516" s="77"/>
      <c r="B516" s="77"/>
      <c r="C516" s="151"/>
      <c r="D516" s="140"/>
      <c r="E516" s="140"/>
      <c r="F516" s="144"/>
      <c r="G516" s="142"/>
      <c r="H516" s="142"/>
      <c r="I516" s="142"/>
      <c r="J516" s="137"/>
      <c r="K516" s="77"/>
      <c r="L516" s="77"/>
      <c r="M516" s="77"/>
      <c r="N516" s="77"/>
      <c r="O516" s="77"/>
      <c r="P516" s="77"/>
      <c r="Q516" s="77"/>
      <c r="R516" s="77"/>
      <c r="S516" s="77"/>
      <c r="T516" s="77"/>
      <c r="U516" s="77"/>
      <c r="V516" s="77"/>
    </row>
    <row r="517">
      <c r="A517" s="77"/>
      <c r="B517" s="77"/>
      <c r="C517" s="151"/>
      <c r="D517" s="140"/>
      <c r="E517" s="140"/>
      <c r="F517" s="144"/>
      <c r="G517" s="142"/>
      <c r="H517" s="142"/>
      <c r="I517" s="142"/>
      <c r="J517" s="137"/>
      <c r="K517" s="77"/>
      <c r="L517" s="77"/>
      <c r="M517" s="77"/>
      <c r="N517" s="77"/>
      <c r="O517" s="77"/>
      <c r="P517" s="77"/>
      <c r="Q517" s="77"/>
      <c r="R517" s="77"/>
      <c r="S517" s="77"/>
      <c r="T517" s="77"/>
      <c r="U517" s="77"/>
      <c r="V517" s="77"/>
    </row>
    <row r="518">
      <c r="A518" s="77"/>
      <c r="B518" s="77"/>
      <c r="C518" s="151"/>
      <c r="D518" s="140"/>
      <c r="E518" s="140"/>
      <c r="F518" s="144"/>
      <c r="G518" s="142"/>
      <c r="H518" s="142"/>
      <c r="I518" s="142"/>
      <c r="J518" s="137"/>
      <c r="K518" s="77"/>
      <c r="L518" s="77"/>
      <c r="M518" s="77"/>
      <c r="N518" s="77"/>
      <c r="O518" s="77"/>
      <c r="P518" s="77"/>
      <c r="Q518" s="77"/>
      <c r="R518" s="77"/>
      <c r="S518" s="77"/>
      <c r="T518" s="77"/>
      <c r="U518" s="77"/>
      <c r="V518" s="77"/>
    </row>
    <row r="519">
      <c r="A519" s="77"/>
      <c r="B519" s="77"/>
      <c r="C519" s="151"/>
      <c r="D519" s="140"/>
      <c r="E519" s="140"/>
      <c r="F519" s="144"/>
      <c r="G519" s="142"/>
      <c r="H519" s="142"/>
      <c r="I519" s="142"/>
      <c r="J519" s="137"/>
      <c r="K519" s="77"/>
      <c r="L519" s="77"/>
      <c r="M519" s="77"/>
      <c r="N519" s="77"/>
      <c r="O519" s="77"/>
      <c r="P519" s="77"/>
      <c r="Q519" s="77"/>
      <c r="R519" s="77"/>
      <c r="S519" s="77"/>
      <c r="T519" s="77"/>
      <c r="U519" s="77"/>
      <c r="V519" s="77"/>
    </row>
    <row r="520">
      <c r="A520" s="77"/>
      <c r="B520" s="77"/>
      <c r="C520" s="151"/>
      <c r="D520" s="140"/>
      <c r="E520" s="140"/>
      <c r="F520" s="144"/>
      <c r="G520" s="142"/>
      <c r="H520" s="142"/>
      <c r="I520" s="142"/>
      <c r="J520" s="137"/>
      <c r="K520" s="77"/>
      <c r="L520" s="77"/>
      <c r="M520" s="77"/>
      <c r="N520" s="77"/>
      <c r="O520" s="77"/>
      <c r="P520" s="77"/>
      <c r="Q520" s="77"/>
      <c r="R520" s="77"/>
      <c r="S520" s="77"/>
      <c r="T520" s="77"/>
      <c r="U520" s="77"/>
      <c r="V520" s="77"/>
    </row>
    <row r="521">
      <c r="A521" s="77"/>
      <c r="B521" s="77"/>
      <c r="C521" s="151"/>
      <c r="D521" s="140"/>
      <c r="E521" s="140"/>
      <c r="F521" s="144"/>
      <c r="G521" s="142"/>
      <c r="H521" s="142"/>
      <c r="I521" s="142"/>
      <c r="J521" s="137"/>
      <c r="K521" s="77"/>
      <c r="L521" s="77"/>
      <c r="M521" s="77"/>
      <c r="N521" s="77"/>
      <c r="O521" s="77"/>
      <c r="P521" s="77"/>
      <c r="Q521" s="77"/>
      <c r="R521" s="77"/>
      <c r="S521" s="77"/>
      <c r="T521" s="77"/>
      <c r="U521" s="77"/>
      <c r="V521" s="77"/>
    </row>
    <row r="522">
      <c r="A522" s="77"/>
      <c r="B522" s="77"/>
      <c r="C522" s="151"/>
      <c r="D522" s="140"/>
      <c r="E522" s="140"/>
      <c r="F522" s="144"/>
      <c r="G522" s="142"/>
      <c r="H522" s="142"/>
      <c r="I522" s="142"/>
      <c r="J522" s="137"/>
      <c r="K522" s="77"/>
      <c r="L522" s="77"/>
      <c r="M522" s="77"/>
      <c r="N522" s="77"/>
      <c r="O522" s="77"/>
      <c r="P522" s="77"/>
      <c r="Q522" s="77"/>
      <c r="R522" s="77"/>
      <c r="S522" s="77"/>
      <c r="T522" s="77"/>
      <c r="U522" s="77"/>
      <c r="V522" s="77"/>
    </row>
    <row r="523">
      <c r="A523" s="77"/>
      <c r="B523" s="77"/>
      <c r="C523" s="151"/>
      <c r="D523" s="140"/>
      <c r="E523" s="140"/>
      <c r="F523" s="144"/>
      <c r="G523" s="142"/>
      <c r="H523" s="142"/>
      <c r="I523" s="142"/>
      <c r="J523" s="137"/>
      <c r="K523" s="77"/>
      <c r="L523" s="77"/>
      <c r="M523" s="77"/>
      <c r="N523" s="77"/>
      <c r="O523" s="77"/>
      <c r="P523" s="77"/>
      <c r="Q523" s="77"/>
      <c r="R523" s="77"/>
      <c r="S523" s="77"/>
      <c r="T523" s="77"/>
      <c r="U523" s="77"/>
      <c r="V523" s="77"/>
    </row>
    <row r="524">
      <c r="A524" s="77"/>
      <c r="B524" s="77"/>
      <c r="C524" s="151"/>
      <c r="D524" s="140"/>
      <c r="E524" s="140"/>
      <c r="F524" s="144"/>
      <c r="G524" s="142"/>
      <c r="H524" s="142"/>
      <c r="I524" s="142"/>
      <c r="J524" s="137"/>
      <c r="K524" s="77"/>
      <c r="L524" s="77"/>
      <c r="M524" s="77"/>
      <c r="N524" s="77"/>
      <c r="O524" s="77"/>
      <c r="P524" s="77"/>
      <c r="Q524" s="77"/>
      <c r="R524" s="77"/>
      <c r="S524" s="77"/>
      <c r="T524" s="77"/>
      <c r="U524" s="77"/>
      <c r="V524" s="77"/>
    </row>
    <row r="525">
      <c r="A525" s="77"/>
      <c r="B525" s="77"/>
      <c r="C525" s="151"/>
      <c r="D525" s="140"/>
      <c r="E525" s="140"/>
      <c r="F525" s="144"/>
      <c r="G525" s="142"/>
      <c r="H525" s="142"/>
      <c r="I525" s="142"/>
      <c r="J525" s="137"/>
      <c r="K525" s="77"/>
      <c r="L525" s="77"/>
      <c r="M525" s="77"/>
      <c r="N525" s="77"/>
      <c r="O525" s="77"/>
      <c r="P525" s="77"/>
      <c r="Q525" s="77"/>
      <c r="R525" s="77"/>
      <c r="S525" s="77"/>
      <c r="T525" s="77"/>
      <c r="U525" s="77"/>
      <c r="V525" s="77"/>
    </row>
    <row r="526">
      <c r="A526" s="77"/>
      <c r="B526" s="77"/>
      <c r="C526" s="151"/>
      <c r="D526" s="140"/>
      <c r="E526" s="140"/>
      <c r="F526" s="144"/>
      <c r="G526" s="142"/>
      <c r="H526" s="142"/>
      <c r="I526" s="142"/>
      <c r="J526" s="137"/>
      <c r="K526" s="77"/>
      <c r="L526" s="77"/>
      <c r="M526" s="77"/>
      <c r="N526" s="77"/>
      <c r="O526" s="77"/>
      <c r="P526" s="77"/>
      <c r="Q526" s="77"/>
      <c r="R526" s="77"/>
      <c r="S526" s="77"/>
      <c r="T526" s="77"/>
      <c r="U526" s="77"/>
      <c r="V526" s="77"/>
    </row>
    <row r="527">
      <c r="A527" s="77"/>
      <c r="B527" s="77"/>
      <c r="C527" s="151"/>
      <c r="D527" s="140"/>
      <c r="E527" s="140"/>
      <c r="F527" s="144"/>
      <c r="G527" s="142"/>
      <c r="H527" s="142"/>
      <c r="I527" s="142"/>
      <c r="J527" s="137"/>
      <c r="K527" s="77"/>
      <c r="L527" s="77"/>
      <c r="M527" s="77"/>
      <c r="N527" s="77"/>
      <c r="O527" s="77"/>
      <c r="P527" s="77"/>
      <c r="Q527" s="77"/>
      <c r="R527" s="77"/>
      <c r="S527" s="77"/>
      <c r="T527" s="77"/>
      <c r="U527" s="77"/>
      <c r="V527" s="77"/>
    </row>
    <row r="528">
      <c r="A528" s="77"/>
      <c r="B528" s="77"/>
      <c r="C528" s="151"/>
      <c r="D528" s="140"/>
      <c r="E528" s="140"/>
      <c r="F528" s="144"/>
      <c r="G528" s="142"/>
      <c r="H528" s="142"/>
      <c r="I528" s="142"/>
      <c r="J528" s="137"/>
      <c r="K528" s="77"/>
      <c r="L528" s="77"/>
      <c r="M528" s="77"/>
      <c r="N528" s="77"/>
      <c r="O528" s="77"/>
      <c r="P528" s="77"/>
      <c r="Q528" s="77"/>
      <c r="R528" s="77"/>
      <c r="S528" s="77"/>
      <c r="T528" s="77"/>
      <c r="U528" s="77"/>
      <c r="V528" s="77"/>
    </row>
    <row r="529">
      <c r="A529" s="77"/>
      <c r="B529" s="77"/>
      <c r="C529" s="151"/>
      <c r="D529" s="140"/>
      <c r="E529" s="140"/>
      <c r="F529" s="144"/>
      <c r="G529" s="142"/>
      <c r="H529" s="142"/>
      <c r="I529" s="142"/>
      <c r="J529" s="137"/>
      <c r="K529" s="77"/>
      <c r="L529" s="77"/>
      <c r="M529" s="77"/>
      <c r="N529" s="77"/>
      <c r="O529" s="77"/>
      <c r="P529" s="77"/>
      <c r="Q529" s="77"/>
      <c r="R529" s="77"/>
      <c r="S529" s="77"/>
      <c r="T529" s="77"/>
      <c r="U529" s="77"/>
      <c r="V529" s="77"/>
    </row>
    <row r="530">
      <c r="A530" s="77"/>
      <c r="B530" s="77"/>
      <c r="C530" s="151"/>
      <c r="D530" s="140"/>
      <c r="E530" s="140"/>
      <c r="F530" s="144"/>
      <c r="G530" s="142"/>
      <c r="H530" s="142"/>
      <c r="I530" s="142"/>
      <c r="J530" s="137"/>
      <c r="K530" s="77"/>
      <c r="L530" s="77"/>
      <c r="M530" s="77"/>
      <c r="N530" s="77"/>
      <c r="O530" s="77"/>
      <c r="P530" s="77"/>
      <c r="Q530" s="77"/>
      <c r="R530" s="77"/>
      <c r="S530" s="77"/>
      <c r="T530" s="77"/>
      <c r="U530" s="77"/>
      <c r="V530" s="77"/>
    </row>
    <row r="531">
      <c r="A531" s="77"/>
      <c r="B531" s="77"/>
      <c r="C531" s="151"/>
      <c r="D531" s="140"/>
      <c r="E531" s="140"/>
      <c r="F531" s="144"/>
      <c r="G531" s="142"/>
      <c r="H531" s="142"/>
      <c r="I531" s="142"/>
      <c r="J531" s="137"/>
      <c r="K531" s="77"/>
      <c r="L531" s="77"/>
      <c r="M531" s="77"/>
      <c r="N531" s="77"/>
      <c r="O531" s="77"/>
      <c r="P531" s="77"/>
      <c r="Q531" s="77"/>
      <c r="R531" s="77"/>
      <c r="S531" s="77"/>
      <c r="T531" s="77"/>
      <c r="U531" s="77"/>
      <c r="V531" s="77"/>
    </row>
    <row r="532">
      <c r="A532" s="77"/>
      <c r="B532" s="77"/>
      <c r="C532" s="151"/>
      <c r="D532" s="140"/>
      <c r="E532" s="140"/>
      <c r="F532" s="144"/>
      <c r="G532" s="142"/>
      <c r="H532" s="142"/>
      <c r="I532" s="142"/>
      <c r="J532" s="137"/>
      <c r="K532" s="77"/>
      <c r="L532" s="77"/>
      <c r="M532" s="77"/>
      <c r="N532" s="77"/>
      <c r="O532" s="77"/>
      <c r="P532" s="77"/>
      <c r="Q532" s="77"/>
      <c r="R532" s="77"/>
      <c r="S532" s="77"/>
      <c r="T532" s="77"/>
      <c r="U532" s="77"/>
      <c r="V532" s="77"/>
    </row>
    <row r="533">
      <c r="A533" s="77"/>
      <c r="B533" s="77"/>
      <c r="C533" s="151"/>
      <c r="D533" s="140"/>
      <c r="E533" s="140"/>
      <c r="F533" s="144"/>
      <c r="G533" s="142"/>
      <c r="H533" s="142"/>
      <c r="I533" s="142"/>
      <c r="J533" s="137"/>
      <c r="K533" s="77"/>
      <c r="L533" s="77"/>
      <c r="M533" s="77"/>
      <c r="N533" s="77"/>
      <c r="O533" s="77"/>
      <c r="P533" s="77"/>
      <c r="Q533" s="77"/>
      <c r="R533" s="77"/>
      <c r="S533" s="77"/>
      <c r="T533" s="77"/>
      <c r="U533" s="77"/>
      <c r="V533" s="77"/>
    </row>
    <row r="534">
      <c r="A534" s="77"/>
      <c r="B534" s="77"/>
      <c r="C534" s="151"/>
      <c r="D534" s="140"/>
      <c r="E534" s="140"/>
      <c r="F534" s="144"/>
      <c r="G534" s="142"/>
      <c r="H534" s="142"/>
      <c r="I534" s="142"/>
      <c r="J534" s="137"/>
      <c r="K534" s="77"/>
      <c r="L534" s="77"/>
      <c r="M534" s="77"/>
      <c r="N534" s="77"/>
      <c r="O534" s="77"/>
      <c r="P534" s="77"/>
      <c r="Q534" s="77"/>
      <c r="R534" s="77"/>
      <c r="S534" s="77"/>
      <c r="T534" s="77"/>
      <c r="U534" s="77"/>
      <c r="V534" s="77"/>
    </row>
    <row r="535">
      <c r="A535" s="77"/>
      <c r="B535" s="77"/>
      <c r="C535" s="151"/>
      <c r="D535" s="140"/>
      <c r="E535" s="140"/>
      <c r="F535" s="144"/>
      <c r="G535" s="142"/>
      <c r="H535" s="142"/>
      <c r="I535" s="142"/>
      <c r="J535" s="137"/>
      <c r="K535" s="77"/>
      <c r="L535" s="77"/>
      <c r="M535" s="77"/>
      <c r="N535" s="77"/>
      <c r="O535" s="77"/>
      <c r="P535" s="77"/>
      <c r="Q535" s="77"/>
      <c r="R535" s="77"/>
      <c r="S535" s="77"/>
      <c r="T535" s="77"/>
      <c r="U535" s="77"/>
      <c r="V535" s="77"/>
    </row>
    <row r="536">
      <c r="A536" s="77"/>
      <c r="B536" s="77"/>
      <c r="C536" s="151"/>
      <c r="D536" s="140"/>
      <c r="E536" s="140"/>
      <c r="F536" s="144"/>
      <c r="G536" s="142"/>
      <c r="H536" s="142"/>
      <c r="I536" s="142"/>
      <c r="J536" s="137"/>
      <c r="K536" s="77"/>
      <c r="L536" s="77"/>
      <c r="M536" s="77"/>
      <c r="N536" s="77"/>
      <c r="O536" s="77"/>
      <c r="P536" s="77"/>
      <c r="Q536" s="77"/>
      <c r="R536" s="77"/>
      <c r="S536" s="77"/>
      <c r="T536" s="77"/>
      <c r="U536" s="77"/>
      <c r="V536" s="77"/>
    </row>
    <row r="537">
      <c r="A537" s="77"/>
      <c r="B537" s="77"/>
      <c r="C537" s="151"/>
      <c r="D537" s="140"/>
      <c r="E537" s="140"/>
      <c r="F537" s="144"/>
      <c r="G537" s="142"/>
      <c r="H537" s="142"/>
      <c r="I537" s="142"/>
      <c r="J537" s="137"/>
      <c r="K537" s="77"/>
      <c r="L537" s="77"/>
      <c r="M537" s="77"/>
      <c r="N537" s="77"/>
      <c r="O537" s="77"/>
      <c r="P537" s="77"/>
      <c r="Q537" s="77"/>
      <c r="R537" s="77"/>
      <c r="S537" s="77"/>
      <c r="T537" s="77"/>
      <c r="U537" s="77"/>
      <c r="V537" s="77"/>
    </row>
    <row r="538">
      <c r="A538" s="77"/>
      <c r="B538" s="77"/>
      <c r="C538" s="151"/>
      <c r="D538" s="140"/>
      <c r="E538" s="140"/>
      <c r="F538" s="144"/>
      <c r="G538" s="142"/>
      <c r="H538" s="142"/>
      <c r="I538" s="142"/>
      <c r="J538" s="137"/>
      <c r="K538" s="77"/>
      <c r="L538" s="77"/>
      <c r="M538" s="77"/>
      <c r="N538" s="77"/>
      <c r="O538" s="77"/>
      <c r="P538" s="77"/>
      <c r="Q538" s="77"/>
      <c r="R538" s="77"/>
      <c r="S538" s="77"/>
      <c r="T538" s="77"/>
      <c r="U538" s="77"/>
      <c r="V538" s="77"/>
    </row>
    <row r="539">
      <c r="A539" s="77"/>
      <c r="B539" s="77"/>
      <c r="C539" s="151"/>
      <c r="D539" s="140"/>
      <c r="E539" s="140"/>
      <c r="F539" s="144"/>
      <c r="G539" s="142"/>
      <c r="H539" s="142"/>
      <c r="I539" s="142"/>
      <c r="J539" s="137"/>
      <c r="K539" s="77"/>
      <c r="L539" s="77"/>
      <c r="M539" s="77"/>
      <c r="N539" s="77"/>
      <c r="O539" s="77"/>
      <c r="P539" s="77"/>
      <c r="Q539" s="77"/>
      <c r="R539" s="77"/>
      <c r="S539" s="77"/>
      <c r="T539" s="77"/>
      <c r="U539" s="77"/>
      <c r="V539" s="77"/>
    </row>
    <row r="540">
      <c r="A540" s="77"/>
      <c r="B540" s="77"/>
      <c r="C540" s="151"/>
      <c r="D540" s="140"/>
      <c r="E540" s="140"/>
      <c r="F540" s="144"/>
      <c r="G540" s="142"/>
      <c r="H540" s="142"/>
      <c r="I540" s="142"/>
      <c r="J540" s="137"/>
      <c r="K540" s="77"/>
      <c r="L540" s="77"/>
      <c r="M540" s="77"/>
      <c r="N540" s="77"/>
      <c r="O540" s="77"/>
      <c r="P540" s="77"/>
      <c r="Q540" s="77"/>
      <c r="R540" s="77"/>
      <c r="S540" s="77"/>
      <c r="T540" s="77"/>
      <c r="U540" s="77"/>
      <c r="V540" s="77"/>
    </row>
    <row r="541">
      <c r="A541" s="77"/>
      <c r="B541" s="77"/>
      <c r="C541" s="151"/>
      <c r="D541" s="140"/>
      <c r="E541" s="140"/>
      <c r="F541" s="144"/>
      <c r="G541" s="142"/>
      <c r="H541" s="142"/>
      <c r="I541" s="142"/>
      <c r="J541" s="137"/>
      <c r="K541" s="77"/>
      <c r="L541" s="77"/>
      <c r="M541" s="77"/>
      <c r="N541" s="77"/>
      <c r="O541" s="77"/>
      <c r="P541" s="77"/>
      <c r="Q541" s="77"/>
      <c r="R541" s="77"/>
      <c r="S541" s="77"/>
      <c r="T541" s="77"/>
      <c r="U541" s="77"/>
      <c r="V541" s="77"/>
    </row>
    <row r="542">
      <c r="A542" s="77"/>
      <c r="B542" s="77"/>
      <c r="C542" s="151"/>
      <c r="D542" s="140"/>
      <c r="E542" s="140"/>
      <c r="F542" s="144"/>
      <c r="G542" s="142"/>
      <c r="H542" s="142"/>
      <c r="I542" s="142"/>
      <c r="J542" s="137"/>
      <c r="K542" s="77"/>
      <c r="L542" s="77"/>
      <c r="M542" s="77"/>
      <c r="N542" s="77"/>
      <c r="O542" s="77"/>
      <c r="P542" s="77"/>
      <c r="Q542" s="77"/>
      <c r="R542" s="77"/>
      <c r="S542" s="77"/>
      <c r="T542" s="77"/>
      <c r="U542" s="77"/>
      <c r="V542" s="77"/>
    </row>
    <row r="543">
      <c r="A543" s="77"/>
      <c r="B543" s="77"/>
      <c r="C543" s="151"/>
      <c r="D543" s="140"/>
      <c r="E543" s="140"/>
      <c r="F543" s="144"/>
      <c r="G543" s="142"/>
      <c r="H543" s="142"/>
      <c r="I543" s="142"/>
      <c r="J543" s="137"/>
      <c r="K543" s="77"/>
      <c r="L543" s="77"/>
      <c r="M543" s="77"/>
      <c r="N543" s="77"/>
      <c r="O543" s="77"/>
      <c r="P543" s="77"/>
      <c r="Q543" s="77"/>
      <c r="R543" s="77"/>
      <c r="S543" s="77"/>
      <c r="T543" s="77"/>
      <c r="U543" s="77"/>
      <c r="V543" s="77"/>
    </row>
    <row r="544">
      <c r="A544" s="77"/>
      <c r="B544" s="77"/>
      <c r="C544" s="151"/>
      <c r="D544" s="140"/>
      <c r="E544" s="140"/>
      <c r="F544" s="144"/>
      <c r="G544" s="142"/>
      <c r="H544" s="142"/>
      <c r="I544" s="142"/>
      <c r="J544" s="137"/>
      <c r="K544" s="77"/>
      <c r="L544" s="77"/>
      <c r="M544" s="77"/>
      <c r="N544" s="77"/>
      <c r="O544" s="77"/>
      <c r="P544" s="77"/>
      <c r="Q544" s="77"/>
      <c r="R544" s="77"/>
      <c r="S544" s="77"/>
      <c r="T544" s="77"/>
      <c r="U544" s="77"/>
      <c r="V544" s="77"/>
    </row>
    <row r="545">
      <c r="A545" s="77"/>
      <c r="B545" s="77"/>
      <c r="C545" s="151"/>
      <c r="D545" s="140"/>
      <c r="E545" s="140"/>
      <c r="F545" s="144"/>
      <c r="G545" s="142"/>
      <c r="H545" s="142"/>
      <c r="I545" s="142"/>
      <c r="J545" s="137"/>
      <c r="K545" s="77"/>
      <c r="L545" s="77"/>
      <c r="M545" s="77"/>
      <c r="N545" s="77"/>
      <c r="O545" s="77"/>
      <c r="P545" s="77"/>
      <c r="Q545" s="77"/>
      <c r="R545" s="77"/>
      <c r="S545" s="77"/>
      <c r="T545" s="77"/>
      <c r="U545" s="77"/>
      <c r="V545" s="77"/>
    </row>
    <row r="546">
      <c r="A546" s="77"/>
      <c r="B546" s="77"/>
      <c r="C546" s="151"/>
      <c r="D546" s="140"/>
      <c r="E546" s="140"/>
      <c r="F546" s="144"/>
      <c r="G546" s="142"/>
      <c r="H546" s="142"/>
      <c r="I546" s="142"/>
      <c r="J546" s="137"/>
      <c r="K546" s="77"/>
      <c r="L546" s="77"/>
      <c r="M546" s="77"/>
      <c r="N546" s="77"/>
      <c r="O546" s="77"/>
      <c r="P546" s="77"/>
      <c r="Q546" s="77"/>
      <c r="R546" s="77"/>
      <c r="S546" s="77"/>
      <c r="T546" s="77"/>
      <c r="U546" s="77"/>
      <c r="V546" s="77"/>
    </row>
    <row r="547">
      <c r="A547" s="77"/>
      <c r="B547" s="77"/>
      <c r="C547" s="151"/>
      <c r="D547" s="140"/>
      <c r="E547" s="140"/>
      <c r="F547" s="144"/>
      <c r="G547" s="142"/>
      <c r="H547" s="142"/>
      <c r="I547" s="142"/>
      <c r="J547" s="137"/>
      <c r="K547" s="77"/>
      <c r="L547" s="77"/>
      <c r="M547" s="77"/>
      <c r="N547" s="77"/>
      <c r="O547" s="77"/>
      <c r="P547" s="77"/>
      <c r="Q547" s="77"/>
      <c r="R547" s="77"/>
      <c r="S547" s="77"/>
      <c r="T547" s="77"/>
      <c r="U547" s="77"/>
      <c r="V547" s="77"/>
    </row>
    <row r="548">
      <c r="A548" s="77"/>
      <c r="B548" s="77"/>
      <c r="C548" s="151"/>
      <c r="D548" s="140"/>
      <c r="E548" s="140"/>
      <c r="F548" s="144"/>
      <c r="G548" s="142"/>
      <c r="H548" s="142"/>
      <c r="I548" s="142"/>
      <c r="J548" s="137"/>
      <c r="K548" s="77"/>
      <c r="L548" s="77"/>
      <c r="M548" s="77"/>
      <c r="N548" s="77"/>
      <c r="O548" s="77"/>
      <c r="P548" s="77"/>
      <c r="Q548" s="77"/>
      <c r="R548" s="77"/>
      <c r="S548" s="77"/>
      <c r="T548" s="77"/>
      <c r="U548" s="77"/>
      <c r="V548" s="77"/>
    </row>
    <row r="549">
      <c r="A549" s="77"/>
      <c r="B549" s="77"/>
      <c r="C549" s="151"/>
      <c r="D549" s="140"/>
      <c r="E549" s="140"/>
      <c r="F549" s="144"/>
      <c r="G549" s="142"/>
      <c r="H549" s="142"/>
      <c r="I549" s="142"/>
      <c r="J549" s="137"/>
      <c r="K549" s="77"/>
      <c r="L549" s="77"/>
      <c r="M549" s="77"/>
      <c r="N549" s="77"/>
      <c r="O549" s="77"/>
      <c r="P549" s="77"/>
      <c r="Q549" s="77"/>
      <c r="R549" s="77"/>
      <c r="S549" s="77"/>
      <c r="T549" s="77"/>
      <c r="U549" s="77"/>
      <c r="V549" s="77"/>
    </row>
    <row r="550">
      <c r="A550" s="77"/>
      <c r="B550" s="77"/>
      <c r="C550" s="151"/>
      <c r="D550" s="140"/>
      <c r="E550" s="140"/>
      <c r="F550" s="144"/>
      <c r="G550" s="142"/>
      <c r="H550" s="142"/>
      <c r="I550" s="142"/>
      <c r="J550" s="137"/>
      <c r="K550" s="77"/>
      <c r="L550" s="77"/>
      <c r="M550" s="77"/>
      <c r="N550" s="77"/>
      <c r="O550" s="77"/>
      <c r="P550" s="77"/>
      <c r="Q550" s="77"/>
      <c r="R550" s="77"/>
      <c r="S550" s="77"/>
      <c r="T550" s="77"/>
      <c r="U550" s="77"/>
      <c r="V550" s="77"/>
    </row>
    <row r="551">
      <c r="A551" s="77"/>
      <c r="B551" s="77"/>
      <c r="C551" s="151"/>
      <c r="D551" s="140"/>
      <c r="E551" s="140"/>
      <c r="F551" s="144"/>
      <c r="G551" s="142"/>
      <c r="H551" s="142"/>
      <c r="I551" s="142"/>
      <c r="J551" s="137"/>
      <c r="K551" s="77"/>
      <c r="L551" s="77"/>
      <c r="M551" s="77"/>
      <c r="N551" s="77"/>
      <c r="O551" s="77"/>
      <c r="P551" s="77"/>
      <c r="Q551" s="77"/>
      <c r="R551" s="77"/>
      <c r="S551" s="77"/>
      <c r="T551" s="77"/>
      <c r="U551" s="77"/>
      <c r="V551" s="77"/>
    </row>
    <row r="552">
      <c r="A552" s="77"/>
      <c r="B552" s="77"/>
      <c r="C552" s="151"/>
      <c r="D552" s="140"/>
      <c r="E552" s="140"/>
      <c r="F552" s="144"/>
      <c r="G552" s="142"/>
      <c r="H552" s="142"/>
      <c r="I552" s="142"/>
      <c r="J552" s="137"/>
      <c r="K552" s="77"/>
      <c r="L552" s="77"/>
      <c r="M552" s="77"/>
      <c r="N552" s="77"/>
      <c r="O552" s="77"/>
      <c r="P552" s="77"/>
      <c r="Q552" s="77"/>
      <c r="R552" s="77"/>
      <c r="S552" s="77"/>
      <c r="T552" s="77"/>
      <c r="U552" s="77"/>
      <c r="V552" s="77"/>
    </row>
    <row r="553">
      <c r="A553" s="77"/>
      <c r="B553" s="77"/>
      <c r="C553" s="151"/>
      <c r="D553" s="140"/>
      <c r="E553" s="140"/>
      <c r="F553" s="144"/>
      <c r="G553" s="142"/>
      <c r="H553" s="142"/>
      <c r="I553" s="142"/>
      <c r="J553" s="137"/>
      <c r="K553" s="77"/>
      <c r="L553" s="77"/>
      <c r="M553" s="77"/>
      <c r="N553" s="77"/>
      <c r="O553" s="77"/>
      <c r="P553" s="77"/>
      <c r="Q553" s="77"/>
      <c r="R553" s="77"/>
      <c r="S553" s="77"/>
      <c r="T553" s="77"/>
      <c r="U553" s="77"/>
      <c r="V553" s="77"/>
    </row>
    <row r="554">
      <c r="A554" s="77"/>
      <c r="B554" s="77"/>
      <c r="C554" s="151"/>
      <c r="D554" s="140"/>
      <c r="E554" s="140"/>
      <c r="F554" s="144"/>
      <c r="G554" s="142"/>
      <c r="H554" s="142"/>
      <c r="I554" s="142"/>
      <c r="J554" s="137"/>
      <c r="K554" s="77"/>
      <c r="L554" s="77"/>
      <c r="M554" s="77"/>
      <c r="N554" s="77"/>
      <c r="O554" s="77"/>
      <c r="P554" s="77"/>
      <c r="Q554" s="77"/>
      <c r="R554" s="77"/>
      <c r="S554" s="77"/>
      <c r="T554" s="77"/>
      <c r="U554" s="77"/>
      <c r="V554" s="77"/>
    </row>
    <row r="555">
      <c r="A555" s="77"/>
      <c r="B555" s="77"/>
      <c r="C555" s="151"/>
      <c r="D555" s="140"/>
      <c r="E555" s="140"/>
      <c r="F555" s="144"/>
      <c r="G555" s="142"/>
      <c r="H555" s="142"/>
      <c r="I555" s="142"/>
      <c r="J555" s="137"/>
      <c r="K555" s="77"/>
      <c r="L555" s="77"/>
      <c r="M555" s="77"/>
      <c r="N555" s="77"/>
      <c r="O555" s="77"/>
      <c r="P555" s="77"/>
      <c r="Q555" s="77"/>
      <c r="R555" s="77"/>
      <c r="S555" s="77"/>
      <c r="T555" s="77"/>
      <c r="U555" s="77"/>
      <c r="V555" s="77"/>
    </row>
    <row r="556">
      <c r="A556" s="77"/>
      <c r="B556" s="77"/>
      <c r="C556" s="151"/>
      <c r="D556" s="140"/>
      <c r="E556" s="140"/>
      <c r="F556" s="144"/>
      <c r="G556" s="142"/>
      <c r="H556" s="142"/>
      <c r="I556" s="142"/>
      <c r="J556" s="137"/>
      <c r="K556" s="77"/>
      <c r="L556" s="77"/>
      <c r="M556" s="77"/>
      <c r="N556" s="77"/>
      <c r="O556" s="77"/>
      <c r="P556" s="77"/>
      <c r="Q556" s="77"/>
      <c r="R556" s="77"/>
      <c r="S556" s="77"/>
      <c r="T556" s="77"/>
      <c r="U556" s="77"/>
      <c r="V556" s="77"/>
    </row>
    <row r="557">
      <c r="A557" s="77"/>
      <c r="B557" s="77"/>
      <c r="C557" s="151"/>
      <c r="D557" s="140"/>
      <c r="E557" s="140"/>
      <c r="F557" s="144"/>
      <c r="G557" s="142"/>
      <c r="H557" s="142"/>
      <c r="I557" s="142"/>
      <c r="J557" s="137"/>
      <c r="K557" s="77"/>
      <c r="L557" s="77"/>
      <c r="M557" s="77"/>
      <c r="N557" s="77"/>
      <c r="O557" s="77"/>
      <c r="P557" s="77"/>
      <c r="Q557" s="77"/>
      <c r="R557" s="77"/>
      <c r="S557" s="77"/>
      <c r="T557" s="77"/>
      <c r="U557" s="77"/>
      <c r="V557" s="77"/>
    </row>
    <row r="558">
      <c r="A558" s="77"/>
      <c r="B558" s="77"/>
      <c r="C558" s="151"/>
      <c r="D558" s="140"/>
      <c r="E558" s="140"/>
      <c r="F558" s="144"/>
      <c r="G558" s="142"/>
      <c r="H558" s="142"/>
      <c r="I558" s="142"/>
      <c r="J558" s="137"/>
      <c r="K558" s="77"/>
      <c r="L558" s="77"/>
      <c r="M558" s="77"/>
      <c r="N558" s="77"/>
      <c r="O558" s="77"/>
      <c r="P558" s="77"/>
      <c r="Q558" s="77"/>
      <c r="R558" s="77"/>
      <c r="S558" s="77"/>
      <c r="T558" s="77"/>
      <c r="U558" s="77"/>
      <c r="V558" s="77"/>
    </row>
    <row r="559">
      <c r="A559" s="77"/>
      <c r="B559" s="77"/>
      <c r="C559" s="151"/>
      <c r="D559" s="140"/>
      <c r="E559" s="140"/>
      <c r="F559" s="144"/>
      <c r="G559" s="142"/>
      <c r="H559" s="142"/>
      <c r="I559" s="142"/>
      <c r="J559" s="137"/>
      <c r="K559" s="77"/>
      <c r="L559" s="77"/>
      <c r="M559" s="77"/>
      <c r="N559" s="77"/>
      <c r="O559" s="77"/>
      <c r="P559" s="77"/>
      <c r="Q559" s="77"/>
      <c r="R559" s="77"/>
      <c r="S559" s="77"/>
      <c r="T559" s="77"/>
      <c r="U559" s="77"/>
      <c r="V559" s="77"/>
    </row>
    <row r="560">
      <c r="A560" s="77"/>
      <c r="B560" s="77"/>
      <c r="C560" s="151"/>
      <c r="D560" s="140"/>
      <c r="E560" s="140"/>
      <c r="F560" s="144"/>
      <c r="G560" s="142"/>
      <c r="H560" s="142"/>
      <c r="I560" s="142"/>
      <c r="J560" s="137"/>
      <c r="K560" s="77"/>
      <c r="L560" s="77"/>
      <c r="M560" s="77"/>
      <c r="N560" s="77"/>
      <c r="O560" s="77"/>
      <c r="P560" s="77"/>
      <c r="Q560" s="77"/>
      <c r="R560" s="77"/>
      <c r="S560" s="77"/>
      <c r="T560" s="77"/>
      <c r="U560" s="77"/>
      <c r="V560" s="77"/>
    </row>
    <row r="561">
      <c r="A561" s="77"/>
      <c r="B561" s="77"/>
      <c r="C561" s="151"/>
      <c r="D561" s="140"/>
      <c r="E561" s="140"/>
      <c r="F561" s="144"/>
      <c r="G561" s="142"/>
      <c r="H561" s="142"/>
      <c r="I561" s="142"/>
      <c r="J561" s="137"/>
      <c r="K561" s="77"/>
      <c r="L561" s="77"/>
      <c r="M561" s="77"/>
      <c r="N561" s="77"/>
      <c r="O561" s="77"/>
      <c r="P561" s="77"/>
      <c r="Q561" s="77"/>
      <c r="R561" s="77"/>
      <c r="S561" s="77"/>
      <c r="T561" s="77"/>
      <c r="U561" s="77"/>
      <c r="V561" s="77"/>
    </row>
    <row r="562">
      <c r="A562" s="77"/>
      <c r="B562" s="77"/>
      <c r="C562" s="151"/>
      <c r="D562" s="140"/>
      <c r="E562" s="140"/>
      <c r="F562" s="144"/>
      <c r="G562" s="142"/>
      <c r="H562" s="142"/>
      <c r="I562" s="142"/>
      <c r="J562" s="137"/>
      <c r="K562" s="77"/>
      <c r="L562" s="77"/>
      <c r="M562" s="77"/>
      <c r="N562" s="77"/>
      <c r="O562" s="77"/>
      <c r="P562" s="77"/>
      <c r="Q562" s="77"/>
      <c r="R562" s="77"/>
      <c r="S562" s="77"/>
      <c r="T562" s="77"/>
      <c r="U562" s="77"/>
      <c r="V562" s="77"/>
    </row>
    <row r="563">
      <c r="A563" s="77"/>
      <c r="B563" s="77"/>
      <c r="C563" s="151"/>
      <c r="D563" s="140"/>
      <c r="E563" s="140"/>
      <c r="F563" s="144"/>
      <c r="G563" s="142"/>
      <c r="H563" s="142"/>
      <c r="I563" s="142"/>
      <c r="J563" s="137"/>
      <c r="K563" s="77"/>
      <c r="L563" s="77"/>
      <c r="M563" s="77"/>
      <c r="N563" s="77"/>
      <c r="O563" s="77"/>
      <c r="P563" s="77"/>
      <c r="Q563" s="77"/>
      <c r="R563" s="77"/>
      <c r="S563" s="77"/>
      <c r="T563" s="77"/>
      <c r="U563" s="77"/>
      <c r="V563" s="77"/>
    </row>
    <row r="564">
      <c r="A564" s="77"/>
      <c r="B564" s="77"/>
      <c r="C564" s="151"/>
      <c r="D564" s="140"/>
      <c r="E564" s="140"/>
      <c r="F564" s="144"/>
      <c r="G564" s="142"/>
      <c r="H564" s="142"/>
      <c r="I564" s="142"/>
      <c r="J564" s="137"/>
      <c r="K564" s="77"/>
      <c r="L564" s="77"/>
      <c r="M564" s="77"/>
      <c r="N564" s="77"/>
      <c r="O564" s="77"/>
      <c r="P564" s="77"/>
      <c r="Q564" s="77"/>
      <c r="R564" s="77"/>
      <c r="S564" s="77"/>
      <c r="T564" s="77"/>
      <c r="U564" s="77"/>
      <c r="V564" s="77"/>
    </row>
    <row r="565">
      <c r="A565" s="77"/>
      <c r="B565" s="77"/>
      <c r="C565" s="151"/>
      <c r="D565" s="140"/>
      <c r="E565" s="140"/>
      <c r="F565" s="144"/>
      <c r="G565" s="142"/>
      <c r="H565" s="142"/>
      <c r="I565" s="142"/>
      <c r="J565" s="137"/>
      <c r="K565" s="77"/>
      <c r="L565" s="77"/>
      <c r="M565" s="77"/>
      <c r="N565" s="77"/>
      <c r="O565" s="77"/>
      <c r="P565" s="77"/>
      <c r="Q565" s="77"/>
      <c r="R565" s="77"/>
      <c r="S565" s="77"/>
      <c r="T565" s="77"/>
      <c r="U565" s="77"/>
      <c r="V565" s="77"/>
    </row>
    <row r="566">
      <c r="A566" s="77"/>
      <c r="B566" s="77"/>
      <c r="C566" s="151"/>
      <c r="D566" s="140"/>
      <c r="E566" s="140"/>
      <c r="F566" s="144"/>
      <c r="G566" s="142"/>
      <c r="H566" s="142"/>
      <c r="I566" s="142"/>
      <c r="J566" s="137"/>
      <c r="K566" s="77"/>
      <c r="L566" s="77"/>
      <c r="M566" s="77"/>
      <c r="N566" s="77"/>
      <c r="O566" s="77"/>
      <c r="P566" s="77"/>
      <c r="Q566" s="77"/>
      <c r="R566" s="77"/>
      <c r="S566" s="77"/>
      <c r="T566" s="77"/>
      <c r="U566" s="77"/>
      <c r="V566" s="77"/>
    </row>
    <row r="567">
      <c r="A567" s="77"/>
      <c r="B567" s="77"/>
      <c r="C567" s="151"/>
      <c r="D567" s="140"/>
      <c r="E567" s="140"/>
      <c r="F567" s="144"/>
      <c r="G567" s="142"/>
      <c r="H567" s="142"/>
      <c r="I567" s="142"/>
      <c r="J567" s="137"/>
      <c r="K567" s="77"/>
      <c r="L567" s="77"/>
      <c r="M567" s="77"/>
      <c r="N567" s="77"/>
      <c r="O567" s="77"/>
      <c r="P567" s="77"/>
      <c r="Q567" s="77"/>
      <c r="R567" s="77"/>
      <c r="S567" s="77"/>
      <c r="T567" s="77"/>
      <c r="U567" s="77"/>
      <c r="V567" s="77"/>
    </row>
    <row r="568">
      <c r="A568" s="77"/>
      <c r="B568" s="77"/>
      <c r="C568" s="151"/>
      <c r="D568" s="140"/>
      <c r="E568" s="140"/>
      <c r="F568" s="144"/>
      <c r="G568" s="142"/>
      <c r="H568" s="142"/>
      <c r="I568" s="142"/>
      <c r="J568" s="137"/>
      <c r="K568" s="77"/>
      <c r="L568" s="77"/>
      <c r="M568" s="77"/>
      <c r="N568" s="77"/>
      <c r="O568" s="77"/>
      <c r="P568" s="77"/>
      <c r="Q568" s="77"/>
      <c r="R568" s="77"/>
      <c r="S568" s="77"/>
      <c r="T568" s="77"/>
      <c r="U568" s="77"/>
      <c r="V568" s="77"/>
    </row>
    <row r="569">
      <c r="A569" s="77"/>
      <c r="B569" s="77"/>
      <c r="C569" s="151"/>
      <c r="D569" s="140"/>
      <c r="E569" s="140"/>
      <c r="F569" s="144"/>
      <c r="G569" s="142"/>
      <c r="H569" s="142"/>
      <c r="I569" s="142"/>
      <c r="J569" s="137"/>
      <c r="K569" s="77"/>
      <c r="L569" s="77"/>
      <c r="M569" s="77"/>
      <c r="N569" s="77"/>
      <c r="O569" s="77"/>
      <c r="P569" s="77"/>
      <c r="Q569" s="77"/>
      <c r="R569" s="77"/>
      <c r="S569" s="77"/>
      <c r="T569" s="77"/>
      <c r="U569" s="77"/>
      <c r="V569" s="77"/>
    </row>
    <row r="570">
      <c r="A570" s="77"/>
      <c r="B570" s="77"/>
      <c r="C570" s="151"/>
      <c r="D570" s="140"/>
      <c r="E570" s="140"/>
      <c r="F570" s="144"/>
      <c r="G570" s="142"/>
      <c r="H570" s="142"/>
      <c r="I570" s="142"/>
      <c r="J570" s="137"/>
      <c r="K570" s="77"/>
      <c r="L570" s="77"/>
      <c r="M570" s="77"/>
      <c r="N570" s="77"/>
      <c r="O570" s="77"/>
      <c r="P570" s="77"/>
      <c r="Q570" s="77"/>
      <c r="R570" s="77"/>
      <c r="S570" s="77"/>
      <c r="T570" s="77"/>
      <c r="U570" s="77"/>
      <c r="V570" s="77"/>
    </row>
    <row r="571">
      <c r="A571" s="77"/>
      <c r="B571" s="77"/>
      <c r="C571" s="151"/>
      <c r="D571" s="140"/>
      <c r="E571" s="140"/>
      <c r="F571" s="144"/>
      <c r="G571" s="142"/>
      <c r="H571" s="142"/>
      <c r="I571" s="142"/>
      <c r="J571" s="137"/>
      <c r="K571" s="77"/>
      <c r="L571" s="77"/>
      <c r="M571" s="77"/>
      <c r="N571" s="77"/>
      <c r="O571" s="77"/>
      <c r="P571" s="77"/>
      <c r="Q571" s="77"/>
      <c r="R571" s="77"/>
      <c r="S571" s="77"/>
      <c r="T571" s="77"/>
      <c r="U571" s="77"/>
      <c r="V571" s="77"/>
    </row>
    <row r="572">
      <c r="A572" s="77"/>
      <c r="B572" s="77"/>
      <c r="C572" s="151"/>
      <c r="D572" s="140"/>
      <c r="E572" s="140"/>
      <c r="F572" s="144"/>
      <c r="G572" s="142"/>
      <c r="H572" s="142"/>
      <c r="I572" s="142"/>
      <c r="J572" s="137"/>
      <c r="K572" s="77"/>
      <c r="L572" s="77"/>
      <c r="M572" s="77"/>
      <c r="N572" s="77"/>
      <c r="O572" s="77"/>
      <c r="P572" s="77"/>
      <c r="Q572" s="77"/>
      <c r="R572" s="77"/>
      <c r="S572" s="77"/>
      <c r="T572" s="77"/>
      <c r="U572" s="77"/>
      <c r="V572" s="77"/>
    </row>
    <row r="573">
      <c r="A573" s="77"/>
      <c r="B573" s="77"/>
      <c r="C573" s="151"/>
      <c r="D573" s="140"/>
      <c r="E573" s="140"/>
      <c r="F573" s="144"/>
      <c r="G573" s="142"/>
      <c r="H573" s="142"/>
      <c r="I573" s="142"/>
      <c r="J573" s="137"/>
      <c r="K573" s="77"/>
      <c r="L573" s="77"/>
      <c r="M573" s="77"/>
      <c r="N573" s="77"/>
      <c r="O573" s="77"/>
      <c r="P573" s="77"/>
      <c r="Q573" s="77"/>
      <c r="R573" s="77"/>
      <c r="S573" s="77"/>
      <c r="T573" s="77"/>
      <c r="U573" s="77"/>
      <c r="V573" s="77"/>
    </row>
    <row r="574">
      <c r="A574" s="77"/>
      <c r="B574" s="77"/>
      <c r="C574" s="151"/>
      <c r="D574" s="140"/>
      <c r="E574" s="140"/>
      <c r="F574" s="144"/>
      <c r="G574" s="142"/>
      <c r="H574" s="142"/>
      <c r="I574" s="142"/>
      <c r="J574" s="137"/>
      <c r="K574" s="77"/>
      <c r="L574" s="77"/>
      <c r="M574" s="77"/>
      <c r="N574" s="77"/>
      <c r="O574" s="77"/>
      <c r="P574" s="77"/>
      <c r="Q574" s="77"/>
      <c r="R574" s="77"/>
      <c r="S574" s="77"/>
      <c r="T574" s="77"/>
      <c r="U574" s="77"/>
      <c r="V574" s="77"/>
    </row>
    <row r="575">
      <c r="A575" s="77"/>
      <c r="B575" s="77"/>
      <c r="C575" s="151"/>
      <c r="D575" s="140"/>
      <c r="E575" s="140"/>
      <c r="F575" s="144"/>
      <c r="G575" s="142"/>
      <c r="H575" s="142"/>
      <c r="I575" s="142"/>
      <c r="J575" s="137"/>
      <c r="K575" s="77"/>
      <c r="L575" s="77"/>
      <c r="M575" s="77"/>
      <c r="N575" s="77"/>
      <c r="O575" s="77"/>
      <c r="P575" s="77"/>
      <c r="Q575" s="77"/>
      <c r="R575" s="77"/>
      <c r="S575" s="77"/>
      <c r="T575" s="77"/>
      <c r="U575" s="77"/>
      <c r="V575" s="77"/>
    </row>
    <row r="576">
      <c r="A576" s="77"/>
      <c r="B576" s="77"/>
      <c r="C576" s="151"/>
      <c r="D576" s="140"/>
      <c r="E576" s="140"/>
      <c r="F576" s="144"/>
      <c r="G576" s="142"/>
      <c r="H576" s="142"/>
      <c r="I576" s="142"/>
      <c r="J576" s="137"/>
      <c r="K576" s="77"/>
      <c r="L576" s="77"/>
      <c r="M576" s="77"/>
      <c r="N576" s="77"/>
      <c r="O576" s="77"/>
      <c r="P576" s="77"/>
      <c r="Q576" s="77"/>
      <c r="R576" s="77"/>
      <c r="S576" s="77"/>
      <c r="T576" s="77"/>
      <c r="U576" s="77"/>
      <c r="V576" s="77"/>
    </row>
    <row r="577">
      <c r="A577" s="77"/>
      <c r="B577" s="77"/>
      <c r="C577" s="151"/>
      <c r="D577" s="140"/>
      <c r="E577" s="140"/>
      <c r="F577" s="144"/>
      <c r="G577" s="142"/>
      <c r="H577" s="142"/>
      <c r="I577" s="142"/>
      <c r="J577" s="137"/>
      <c r="K577" s="77"/>
      <c r="L577" s="77"/>
      <c r="M577" s="77"/>
      <c r="N577" s="77"/>
      <c r="O577" s="77"/>
      <c r="P577" s="77"/>
      <c r="Q577" s="77"/>
      <c r="R577" s="77"/>
      <c r="S577" s="77"/>
      <c r="T577" s="77"/>
      <c r="U577" s="77"/>
      <c r="V577" s="77"/>
    </row>
    <row r="578">
      <c r="A578" s="77"/>
      <c r="B578" s="77"/>
      <c r="C578" s="151"/>
      <c r="D578" s="140"/>
      <c r="E578" s="140"/>
      <c r="F578" s="144"/>
      <c r="G578" s="142"/>
      <c r="H578" s="142"/>
      <c r="I578" s="142"/>
      <c r="J578" s="137"/>
      <c r="K578" s="77"/>
      <c r="L578" s="77"/>
      <c r="M578" s="77"/>
      <c r="N578" s="77"/>
      <c r="O578" s="77"/>
      <c r="P578" s="77"/>
      <c r="Q578" s="77"/>
      <c r="R578" s="77"/>
      <c r="S578" s="77"/>
      <c r="T578" s="77"/>
      <c r="U578" s="77"/>
      <c r="V578" s="77"/>
    </row>
    <row r="579">
      <c r="A579" s="77"/>
      <c r="B579" s="77"/>
      <c r="C579" s="151"/>
      <c r="D579" s="140"/>
      <c r="E579" s="140"/>
      <c r="F579" s="144"/>
      <c r="G579" s="142"/>
      <c r="H579" s="142"/>
      <c r="I579" s="142"/>
      <c r="J579" s="137"/>
      <c r="K579" s="77"/>
      <c r="L579" s="77"/>
      <c r="M579" s="77"/>
      <c r="N579" s="77"/>
      <c r="O579" s="77"/>
      <c r="P579" s="77"/>
      <c r="Q579" s="77"/>
      <c r="R579" s="77"/>
      <c r="S579" s="77"/>
      <c r="T579" s="77"/>
      <c r="U579" s="77"/>
      <c r="V579" s="77"/>
    </row>
    <row r="580">
      <c r="A580" s="77"/>
      <c r="B580" s="77"/>
      <c r="C580" s="151"/>
      <c r="D580" s="140"/>
      <c r="E580" s="140"/>
      <c r="F580" s="144"/>
      <c r="G580" s="142"/>
      <c r="H580" s="142"/>
      <c r="I580" s="142"/>
      <c r="J580" s="137"/>
      <c r="K580" s="77"/>
      <c r="L580" s="77"/>
      <c r="M580" s="77"/>
      <c r="N580" s="77"/>
      <c r="O580" s="77"/>
      <c r="P580" s="77"/>
      <c r="Q580" s="77"/>
      <c r="R580" s="77"/>
      <c r="S580" s="77"/>
      <c r="T580" s="77"/>
      <c r="U580" s="77"/>
      <c r="V580" s="77"/>
    </row>
    <row r="581">
      <c r="A581" s="77"/>
      <c r="B581" s="77"/>
      <c r="C581" s="151"/>
      <c r="D581" s="140"/>
      <c r="E581" s="140"/>
      <c r="F581" s="144"/>
      <c r="G581" s="142"/>
      <c r="H581" s="142"/>
      <c r="I581" s="142"/>
      <c r="J581" s="137"/>
      <c r="K581" s="77"/>
      <c r="L581" s="77"/>
      <c r="M581" s="77"/>
      <c r="N581" s="77"/>
      <c r="O581" s="77"/>
      <c r="P581" s="77"/>
      <c r="Q581" s="77"/>
      <c r="R581" s="77"/>
      <c r="S581" s="77"/>
      <c r="T581" s="77"/>
      <c r="U581" s="77"/>
      <c r="V581" s="77"/>
    </row>
    <row r="582">
      <c r="A582" s="77"/>
      <c r="B582" s="77"/>
      <c r="C582" s="151"/>
      <c r="D582" s="140"/>
      <c r="E582" s="140"/>
      <c r="F582" s="144"/>
      <c r="G582" s="142"/>
      <c r="H582" s="142"/>
      <c r="I582" s="142"/>
      <c r="J582" s="137"/>
      <c r="K582" s="77"/>
      <c r="L582" s="77"/>
      <c r="M582" s="77"/>
      <c r="N582" s="77"/>
      <c r="O582" s="77"/>
      <c r="P582" s="77"/>
      <c r="Q582" s="77"/>
      <c r="R582" s="77"/>
      <c r="S582" s="77"/>
      <c r="T582" s="77"/>
      <c r="U582" s="77"/>
      <c r="V582" s="77"/>
    </row>
    <row r="583">
      <c r="A583" s="77"/>
      <c r="B583" s="77"/>
      <c r="C583" s="151"/>
      <c r="D583" s="140"/>
      <c r="E583" s="140"/>
      <c r="F583" s="144"/>
      <c r="G583" s="142"/>
      <c r="H583" s="142"/>
      <c r="I583" s="142"/>
      <c r="J583" s="137"/>
      <c r="K583" s="77"/>
      <c r="L583" s="77"/>
      <c r="M583" s="77"/>
      <c r="N583" s="77"/>
      <c r="O583" s="77"/>
      <c r="P583" s="77"/>
      <c r="Q583" s="77"/>
      <c r="R583" s="77"/>
      <c r="S583" s="77"/>
      <c r="T583" s="77"/>
      <c r="U583" s="77"/>
      <c r="V583" s="77"/>
    </row>
    <row r="584">
      <c r="A584" s="77"/>
      <c r="B584" s="77"/>
      <c r="C584" s="151"/>
      <c r="D584" s="140"/>
      <c r="E584" s="140"/>
      <c r="F584" s="144"/>
      <c r="G584" s="142"/>
      <c r="H584" s="142"/>
      <c r="I584" s="142"/>
      <c r="J584" s="137"/>
      <c r="K584" s="77"/>
      <c r="L584" s="77"/>
      <c r="M584" s="77"/>
      <c r="N584" s="77"/>
      <c r="O584" s="77"/>
      <c r="P584" s="77"/>
      <c r="Q584" s="77"/>
      <c r="R584" s="77"/>
      <c r="S584" s="77"/>
      <c r="T584" s="77"/>
      <c r="U584" s="77"/>
      <c r="V584" s="77"/>
    </row>
    <row r="585">
      <c r="A585" s="77"/>
      <c r="B585" s="77"/>
      <c r="C585" s="151"/>
      <c r="D585" s="140"/>
      <c r="E585" s="140"/>
      <c r="F585" s="144"/>
      <c r="G585" s="142"/>
      <c r="H585" s="142"/>
      <c r="I585" s="142"/>
      <c r="J585" s="137"/>
      <c r="K585" s="77"/>
      <c r="L585" s="77"/>
      <c r="M585" s="77"/>
      <c r="N585" s="77"/>
      <c r="O585" s="77"/>
      <c r="P585" s="77"/>
      <c r="Q585" s="77"/>
      <c r="R585" s="77"/>
      <c r="S585" s="77"/>
      <c r="T585" s="77"/>
      <c r="U585" s="77"/>
      <c r="V585" s="77"/>
    </row>
    <row r="586">
      <c r="A586" s="77"/>
      <c r="B586" s="77"/>
      <c r="C586" s="151"/>
      <c r="D586" s="140"/>
      <c r="E586" s="140"/>
      <c r="F586" s="144"/>
      <c r="G586" s="142"/>
      <c r="H586" s="142"/>
      <c r="I586" s="142"/>
      <c r="J586" s="137"/>
      <c r="K586" s="77"/>
      <c r="L586" s="77"/>
      <c r="M586" s="77"/>
      <c r="N586" s="77"/>
      <c r="O586" s="77"/>
      <c r="P586" s="77"/>
      <c r="Q586" s="77"/>
      <c r="R586" s="77"/>
      <c r="S586" s="77"/>
      <c r="T586" s="77"/>
      <c r="U586" s="77"/>
      <c r="V586" s="77"/>
    </row>
    <row r="587">
      <c r="A587" s="77"/>
      <c r="B587" s="77"/>
      <c r="C587" s="151"/>
      <c r="D587" s="140"/>
      <c r="E587" s="140"/>
      <c r="F587" s="144"/>
      <c r="G587" s="142"/>
      <c r="H587" s="142"/>
      <c r="I587" s="142"/>
      <c r="J587" s="137"/>
      <c r="K587" s="77"/>
      <c r="L587" s="77"/>
      <c r="M587" s="77"/>
      <c r="N587" s="77"/>
      <c r="O587" s="77"/>
      <c r="P587" s="77"/>
      <c r="Q587" s="77"/>
      <c r="R587" s="77"/>
      <c r="S587" s="77"/>
      <c r="T587" s="77"/>
      <c r="U587" s="77"/>
      <c r="V587" s="77"/>
    </row>
    <row r="588">
      <c r="A588" s="77"/>
      <c r="B588" s="77"/>
      <c r="C588" s="151"/>
      <c r="D588" s="140"/>
      <c r="E588" s="140"/>
      <c r="F588" s="144"/>
      <c r="G588" s="142"/>
      <c r="H588" s="142"/>
      <c r="I588" s="142"/>
      <c r="J588" s="137"/>
      <c r="K588" s="77"/>
      <c r="L588" s="77"/>
      <c r="M588" s="77"/>
      <c r="N588" s="77"/>
      <c r="O588" s="77"/>
      <c r="P588" s="77"/>
      <c r="Q588" s="77"/>
      <c r="R588" s="77"/>
      <c r="S588" s="77"/>
      <c r="T588" s="77"/>
      <c r="U588" s="77"/>
      <c r="V588" s="77"/>
    </row>
    <row r="589">
      <c r="A589" s="77"/>
      <c r="B589" s="77"/>
      <c r="C589" s="151"/>
      <c r="D589" s="140"/>
      <c r="E589" s="140"/>
      <c r="F589" s="144"/>
      <c r="G589" s="142"/>
      <c r="H589" s="142"/>
      <c r="I589" s="142"/>
      <c r="J589" s="137"/>
      <c r="K589" s="77"/>
      <c r="L589" s="77"/>
      <c r="M589" s="77"/>
      <c r="N589" s="77"/>
      <c r="O589" s="77"/>
      <c r="P589" s="77"/>
      <c r="Q589" s="77"/>
      <c r="R589" s="77"/>
      <c r="S589" s="77"/>
      <c r="T589" s="77"/>
      <c r="U589" s="77"/>
      <c r="V589" s="77"/>
    </row>
    <row r="590">
      <c r="A590" s="77"/>
      <c r="B590" s="77"/>
      <c r="C590" s="151"/>
      <c r="D590" s="140"/>
      <c r="E590" s="140"/>
      <c r="F590" s="144"/>
      <c r="G590" s="142"/>
      <c r="H590" s="142"/>
      <c r="I590" s="142"/>
      <c r="J590" s="137"/>
      <c r="K590" s="77"/>
      <c r="L590" s="77"/>
      <c r="M590" s="77"/>
      <c r="N590" s="77"/>
      <c r="O590" s="77"/>
      <c r="P590" s="77"/>
      <c r="Q590" s="77"/>
      <c r="R590" s="77"/>
      <c r="S590" s="77"/>
      <c r="T590" s="77"/>
      <c r="U590" s="77"/>
      <c r="V590" s="77"/>
    </row>
    <row r="591">
      <c r="A591" s="77"/>
      <c r="B591" s="77"/>
      <c r="C591" s="151"/>
      <c r="D591" s="140"/>
      <c r="E591" s="140"/>
      <c r="F591" s="144"/>
      <c r="G591" s="142"/>
      <c r="H591" s="142"/>
      <c r="I591" s="142"/>
      <c r="J591" s="137"/>
      <c r="K591" s="77"/>
      <c r="L591" s="77"/>
      <c r="M591" s="77"/>
      <c r="N591" s="77"/>
      <c r="O591" s="77"/>
      <c r="P591" s="77"/>
      <c r="Q591" s="77"/>
      <c r="R591" s="77"/>
      <c r="S591" s="77"/>
      <c r="T591" s="77"/>
      <c r="U591" s="77"/>
      <c r="V591" s="77"/>
    </row>
    <row r="592">
      <c r="A592" s="77"/>
      <c r="B592" s="77"/>
      <c r="C592" s="151"/>
      <c r="D592" s="140"/>
      <c r="E592" s="140"/>
      <c r="F592" s="144"/>
      <c r="G592" s="142"/>
      <c r="H592" s="142"/>
      <c r="I592" s="142"/>
      <c r="J592" s="137"/>
      <c r="K592" s="77"/>
      <c r="L592" s="77"/>
      <c r="M592" s="77"/>
      <c r="N592" s="77"/>
      <c r="O592" s="77"/>
      <c r="P592" s="77"/>
      <c r="Q592" s="77"/>
      <c r="R592" s="77"/>
      <c r="S592" s="77"/>
      <c r="T592" s="77"/>
      <c r="U592" s="77"/>
      <c r="V592" s="77"/>
    </row>
    <row r="593">
      <c r="A593" s="77"/>
      <c r="B593" s="77"/>
      <c r="C593" s="151"/>
      <c r="D593" s="140"/>
      <c r="E593" s="140"/>
      <c r="F593" s="144"/>
      <c r="G593" s="142"/>
      <c r="H593" s="142"/>
      <c r="I593" s="142"/>
      <c r="J593" s="137"/>
      <c r="K593" s="77"/>
      <c r="L593" s="77"/>
      <c r="M593" s="77"/>
      <c r="N593" s="77"/>
      <c r="O593" s="77"/>
      <c r="P593" s="77"/>
      <c r="Q593" s="77"/>
      <c r="R593" s="77"/>
      <c r="S593" s="77"/>
      <c r="T593" s="77"/>
      <c r="U593" s="77"/>
      <c r="V593" s="77"/>
    </row>
    <row r="594">
      <c r="A594" s="77"/>
      <c r="B594" s="77"/>
      <c r="C594" s="151"/>
      <c r="D594" s="140"/>
      <c r="E594" s="140"/>
      <c r="F594" s="144"/>
      <c r="G594" s="142"/>
      <c r="H594" s="142"/>
      <c r="I594" s="142"/>
      <c r="J594" s="137"/>
      <c r="K594" s="77"/>
      <c r="L594" s="77"/>
      <c r="M594" s="77"/>
      <c r="N594" s="77"/>
      <c r="O594" s="77"/>
      <c r="P594" s="77"/>
      <c r="Q594" s="77"/>
      <c r="R594" s="77"/>
      <c r="S594" s="77"/>
      <c r="T594" s="77"/>
      <c r="U594" s="77"/>
      <c r="V594" s="77"/>
    </row>
    <row r="595">
      <c r="A595" s="77"/>
      <c r="B595" s="77"/>
      <c r="C595" s="151"/>
      <c r="D595" s="140"/>
      <c r="E595" s="140"/>
      <c r="F595" s="144"/>
      <c r="G595" s="142"/>
      <c r="H595" s="142"/>
      <c r="I595" s="142"/>
      <c r="J595" s="137"/>
      <c r="K595" s="77"/>
      <c r="L595" s="77"/>
      <c r="M595" s="77"/>
      <c r="N595" s="77"/>
      <c r="O595" s="77"/>
      <c r="P595" s="77"/>
      <c r="Q595" s="77"/>
      <c r="R595" s="77"/>
      <c r="S595" s="77"/>
      <c r="T595" s="77"/>
      <c r="U595" s="77"/>
      <c r="V595" s="77"/>
    </row>
    <row r="596">
      <c r="A596" s="77"/>
      <c r="B596" s="77"/>
      <c r="C596" s="151"/>
      <c r="D596" s="140"/>
      <c r="E596" s="140"/>
      <c r="F596" s="144"/>
      <c r="G596" s="142"/>
      <c r="H596" s="142"/>
      <c r="I596" s="142"/>
      <c r="J596" s="137"/>
      <c r="K596" s="77"/>
      <c r="L596" s="77"/>
      <c r="M596" s="77"/>
      <c r="N596" s="77"/>
      <c r="O596" s="77"/>
      <c r="P596" s="77"/>
      <c r="Q596" s="77"/>
      <c r="R596" s="77"/>
      <c r="S596" s="77"/>
      <c r="T596" s="77"/>
      <c r="U596" s="77"/>
      <c r="V596" s="77"/>
    </row>
    <row r="597">
      <c r="A597" s="77"/>
      <c r="B597" s="77"/>
      <c r="C597" s="151"/>
      <c r="D597" s="140"/>
      <c r="E597" s="140"/>
      <c r="F597" s="144"/>
      <c r="G597" s="142"/>
      <c r="H597" s="142"/>
      <c r="I597" s="142"/>
      <c r="J597" s="137"/>
      <c r="K597" s="77"/>
      <c r="L597" s="77"/>
      <c r="M597" s="77"/>
      <c r="N597" s="77"/>
      <c r="O597" s="77"/>
      <c r="P597" s="77"/>
      <c r="Q597" s="77"/>
      <c r="R597" s="77"/>
      <c r="S597" s="77"/>
      <c r="T597" s="77"/>
      <c r="U597" s="77"/>
      <c r="V597" s="77"/>
    </row>
    <row r="598">
      <c r="A598" s="77"/>
      <c r="B598" s="77"/>
      <c r="C598" s="151"/>
      <c r="D598" s="140"/>
      <c r="E598" s="140"/>
      <c r="F598" s="144"/>
      <c r="G598" s="142"/>
      <c r="H598" s="142"/>
      <c r="I598" s="142"/>
      <c r="J598" s="137"/>
      <c r="K598" s="77"/>
      <c r="L598" s="77"/>
      <c r="M598" s="77"/>
      <c r="N598" s="77"/>
      <c r="O598" s="77"/>
      <c r="P598" s="77"/>
      <c r="Q598" s="77"/>
      <c r="R598" s="77"/>
      <c r="S598" s="77"/>
      <c r="T598" s="77"/>
      <c r="U598" s="77"/>
      <c r="V598" s="77"/>
    </row>
    <row r="599">
      <c r="A599" s="77"/>
      <c r="B599" s="77"/>
      <c r="C599" s="151"/>
      <c r="D599" s="140"/>
      <c r="E599" s="140"/>
      <c r="F599" s="144"/>
      <c r="G599" s="142"/>
      <c r="H599" s="142"/>
      <c r="I599" s="142"/>
      <c r="J599" s="137"/>
      <c r="K599" s="77"/>
      <c r="L599" s="77"/>
      <c r="M599" s="77"/>
      <c r="N599" s="77"/>
      <c r="O599" s="77"/>
      <c r="P599" s="77"/>
      <c r="Q599" s="77"/>
      <c r="R599" s="77"/>
      <c r="S599" s="77"/>
      <c r="T599" s="77"/>
      <c r="U599" s="77"/>
      <c r="V599" s="77"/>
    </row>
    <row r="600">
      <c r="A600" s="77"/>
      <c r="B600" s="77"/>
      <c r="C600" s="151"/>
      <c r="D600" s="140"/>
      <c r="E600" s="140"/>
      <c r="F600" s="144"/>
      <c r="G600" s="142"/>
      <c r="H600" s="142"/>
      <c r="I600" s="142"/>
      <c r="J600" s="137"/>
      <c r="K600" s="77"/>
      <c r="L600" s="77"/>
      <c r="M600" s="77"/>
      <c r="N600" s="77"/>
      <c r="O600" s="77"/>
      <c r="P600" s="77"/>
      <c r="Q600" s="77"/>
      <c r="R600" s="77"/>
      <c r="S600" s="77"/>
      <c r="T600" s="77"/>
      <c r="U600" s="77"/>
      <c r="V600" s="77"/>
    </row>
    <row r="601">
      <c r="A601" s="77"/>
      <c r="B601" s="77"/>
      <c r="C601" s="151"/>
      <c r="D601" s="140"/>
      <c r="E601" s="140"/>
      <c r="F601" s="144"/>
      <c r="G601" s="142"/>
      <c r="H601" s="142"/>
      <c r="I601" s="142"/>
      <c r="J601" s="137"/>
      <c r="K601" s="77"/>
      <c r="L601" s="77"/>
      <c r="M601" s="77"/>
      <c r="N601" s="77"/>
      <c r="O601" s="77"/>
      <c r="P601" s="77"/>
      <c r="Q601" s="77"/>
      <c r="R601" s="77"/>
      <c r="S601" s="77"/>
      <c r="T601" s="77"/>
      <c r="U601" s="77"/>
      <c r="V601" s="77"/>
    </row>
    <row r="602">
      <c r="A602" s="77"/>
      <c r="B602" s="77"/>
      <c r="C602" s="151"/>
      <c r="D602" s="140"/>
      <c r="E602" s="140"/>
      <c r="F602" s="144"/>
      <c r="G602" s="142"/>
      <c r="H602" s="142"/>
      <c r="I602" s="142"/>
      <c r="J602" s="137"/>
      <c r="K602" s="77"/>
      <c r="L602" s="77"/>
      <c r="M602" s="77"/>
      <c r="N602" s="77"/>
      <c r="O602" s="77"/>
      <c r="P602" s="77"/>
      <c r="Q602" s="77"/>
      <c r="R602" s="77"/>
      <c r="S602" s="77"/>
      <c r="T602" s="77"/>
      <c r="U602" s="77"/>
      <c r="V602" s="77"/>
    </row>
    <row r="603">
      <c r="A603" s="77"/>
      <c r="B603" s="77"/>
      <c r="C603" s="151"/>
      <c r="D603" s="140"/>
      <c r="E603" s="140"/>
      <c r="F603" s="144"/>
      <c r="G603" s="142"/>
      <c r="H603" s="142"/>
      <c r="I603" s="142"/>
      <c r="J603" s="137"/>
      <c r="K603" s="77"/>
      <c r="L603" s="77"/>
      <c r="M603" s="77"/>
      <c r="N603" s="77"/>
      <c r="O603" s="77"/>
      <c r="P603" s="77"/>
      <c r="Q603" s="77"/>
      <c r="R603" s="77"/>
      <c r="S603" s="77"/>
      <c r="T603" s="77"/>
      <c r="U603" s="77"/>
      <c r="V603" s="77"/>
    </row>
    <row r="604">
      <c r="A604" s="77"/>
      <c r="B604" s="77"/>
      <c r="C604" s="151"/>
      <c r="D604" s="140"/>
      <c r="E604" s="140"/>
      <c r="F604" s="144"/>
      <c r="G604" s="142"/>
      <c r="H604" s="142"/>
      <c r="I604" s="142"/>
      <c r="J604" s="137"/>
      <c r="K604" s="77"/>
      <c r="L604" s="77"/>
      <c r="M604" s="77"/>
      <c r="N604" s="77"/>
      <c r="O604" s="77"/>
      <c r="P604" s="77"/>
      <c r="Q604" s="77"/>
      <c r="R604" s="77"/>
      <c r="S604" s="77"/>
      <c r="T604" s="77"/>
      <c r="U604" s="77"/>
      <c r="V604" s="77"/>
    </row>
    <row r="605">
      <c r="A605" s="77"/>
      <c r="B605" s="77"/>
      <c r="C605" s="151"/>
      <c r="D605" s="140"/>
      <c r="E605" s="140"/>
      <c r="F605" s="144"/>
      <c r="G605" s="142"/>
      <c r="H605" s="142"/>
      <c r="I605" s="142"/>
      <c r="J605" s="137"/>
      <c r="K605" s="77"/>
      <c r="L605" s="77"/>
      <c r="M605" s="77"/>
      <c r="N605" s="77"/>
      <c r="O605" s="77"/>
      <c r="P605" s="77"/>
      <c r="Q605" s="77"/>
      <c r="R605" s="77"/>
      <c r="S605" s="77"/>
      <c r="T605" s="77"/>
      <c r="U605" s="77"/>
      <c r="V605" s="77"/>
    </row>
    <row r="606">
      <c r="A606" s="77"/>
      <c r="B606" s="77"/>
      <c r="C606" s="151"/>
      <c r="D606" s="140"/>
      <c r="E606" s="140"/>
      <c r="F606" s="144"/>
      <c r="G606" s="142"/>
      <c r="H606" s="142"/>
      <c r="I606" s="142"/>
      <c r="J606" s="137"/>
      <c r="K606" s="77"/>
      <c r="L606" s="77"/>
      <c r="M606" s="77"/>
      <c r="N606" s="77"/>
      <c r="O606" s="77"/>
      <c r="P606" s="77"/>
      <c r="Q606" s="77"/>
      <c r="R606" s="77"/>
      <c r="S606" s="77"/>
      <c r="T606" s="77"/>
      <c r="U606" s="77"/>
      <c r="V606" s="77"/>
    </row>
    <row r="607">
      <c r="A607" s="77"/>
      <c r="B607" s="77"/>
      <c r="C607" s="151"/>
      <c r="D607" s="140"/>
      <c r="E607" s="140"/>
      <c r="F607" s="144"/>
      <c r="G607" s="142"/>
      <c r="H607" s="142"/>
      <c r="I607" s="142"/>
      <c r="J607" s="137"/>
      <c r="K607" s="77"/>
      <c r="L607" s="77"/>
      <c r="M607" s="77"/>
      <c r="N607" s="77"/>
      <c r="O607" s="77"/>
      <c r="P607" s="77"/>
      <c r="Q607" s="77"/>
      <c r="R607" s="77"/>
      <c r="S607" s="77"/>
      <c r="T607" s="77"/>
      <c r="U607" s="77"/>
      <c r="V607" s="77"/>
    </row>
    <row r="608">
      <c r="A608" s="77"/>
      <c r="B608" s="77"/>
      <c r="C608" s="151"/>
      <c r="D608" s="140"/>
      <c r="E608" s="140"/>
      <c r="F608" s="144"/>
      <c r="G608" s="142"/>
      <c r="H608" s="142"/>
      <c r="I608" s="142"/>
      <c r="J608" s="137"/>
      <c r="K608" s="77"/>
      <c r="L608" s="77"/>
      <c r="M608" s="77"/>
      <c r="N608" s="77"/>
      <c r="O608" s="77"/>
      <c r="P608" s="77"/>
      <c r="Q608" s="77"/>
      <c r="R608" s="77"/>
      <c r="S608" s="77"/>
      <c r="T608" s="77"/>
      <c r="U608" s="77"/>
      <c r="V608" s="77"/>
    </row>
    <row r="609">
      <c r="A609" s="77"/>
      <c r="B609" s="77"/>
      <c r="C609" s="151"/>
      <c r="D609" s="140"/>
      <c r="E609" s="140"/>
      <c r="F609" s="144"/>
      <c r="G609" s="142"/>
      <c r="H609" s="142"/>
      <c r="I609" s="142"/>
      <c r="J609" s="137"/>
      <c r="K609" s="77"/>
      <c r="L609" s="77"/>
      <c r="M609" s="77"/>
      <c r="N609" s="77"/>
      <c r="O609" s="77"/>
      <c r="P609" s="77"/>
      <c r="Q609" s="77"/>
      <c r="R609" s="77"/>
      <c r="S609" s="77"/>
      <c r="T609" s="77"/>
      <c r="U609" s="77"/>
      <c r="V609" s="77"/>
    </row>
    <row r="610">
      <c r="A610" s="77"/>
      <c r="B610" s="77"/>
      <c r="C610" s="151"/>
      <c r="D610" s="140"/>
      <c r="E610" s="140"/>
      <c r="F610" s="144"/>
      <c r="G610" s="142"/>
      <c r="H610" s="142"/>
      <c r="I610" s="142"/>
      <c r="J610" s="137"/>
      <c r="K610" s="77"/>
      <c r="L610" s="77"/>
      <c r="M610" s="77"/>
      <c r="N610" s="77"/>
      <c r="O610" s="77"/>
      <c r="P610" s="77"/>
      <c r="Q610" s="77"/>
      <c r="R610" s="77"/>
      <c r="S610" s="77"/>
      <c r="T610" s="77"/>
      <c r="U610" s="77"/>
      <c r="V610" s="77"/>
    </row>
    <row r="611">
      <c r="A611" s="77"/>
      <c r="B611" s="77"/>
      <c r="C611" s="151"/>
      <c r="D611" s="140"/>
      <c r="E611" s="140"/>
      <c r="F611" s="144"/>
      <c r="G611" s="142"/>
      <c r="H611" s="142"/>
      <c r="I611" s="142"/>
      <c r="J611" s="137"/>
      <c r="K611" s="77"/>
      <c r="L611" s="77"/>
      <c r="M611" s="77"/>
      <c r="N611" s="77"/>
      <c r="O611" s="77"/>
      <c r="P611" s="77"/>
      <c r="Q611" s="77"/>
      <c r="R611" s="77"/>
      <c r="S611" s="77"/>
      <c r="T611" s="77"/>
      <c r="U611" s="77"/>
      <c r="V611" s="77"/>
    </row>
    <row r="612">
      <c r="A612" s="77"/>
      <c r="B612" s="77"/>
      <c r="C612" s="151"/>
      <c r="D612" s="140"/>
      <c r="E612" s="140"/>
      <c r="F612" s="144"/>
      <c r="G612" s="142"/>
      <c r="H612" s="142"/>
      <c r="I612" s="142"/>
      <c r="J612" s="137"/>
      <c r="K612" s="77"/>
      <c r="L612" s="77"/>
      <c r="M612" s="77"/>
      <c r="N612" s="77"/>
      <c r="O612" s="77"/>
      <c r="P612" s="77"/>
      <c r="Q612" s="77"/>
      <c r="R612" s="77"/>
      <c r="S612" s="77"/>
      <c r="T612" s="77"/>
      <c r="U612" s="77"/>
      <c r="V612" s="77"/>
    </row>
    <row r="613">
      <c r="A613" s="77"/>
      <c r="B613" s="77"/>
      <c r="C613" s="151"/>
      <c r="D613" s="140"/>
      <c r="E613" s="140"/>
      <c r="F613" s="144"/>
      <c r="G613" s="142"/>
      <c r="H613" s="142"/>
      <c r="I613" s="142"/>
      <c r="J613" s="137"/>
      <c r="K613" s="77"/>
      <c r="L613" s="77"/>
      <c r="M613" s="77"/>
      <c r="N613" s="77"/>
      <c r="O613" s="77"/>
      <c r="P613" s="77"/>
      <c r="Q613" s="77"/>
      <c r="R613" s="77"/>
      <c r="S613" s="77"/>
      <c r="T613" s="77"/>
      <c r="U613" s="77"/>
      <c r="V613" s="77"/>
    </row>
    <row r="614">
      <c r="A614" s="77"/>
      <c r="B614" s="77"/>
      <c r="C614" s="151"/>
      <c r="D614" s="140"/>
      <c r="E614" s="140"/>
      <c r="F614" s="144"/>
      <c r="G614" s="142"/>
      <c r="H614" s="142"/>
      <c r="I614" s="142"/>
      <c r="J614" s="137"/>
      <c r="K614" s="77"/>
      <c r="L614" s="77"/>
      <c r="M614" s="77"/>
      <c r="N614" s="77"/>
      <c r="O614" s="77"/>
      <c r="P614" s="77"/>
      <c r="Q614" s="77"/>
      <c r="R614" s="77"/>
      <c r="S614" s="77"/>
      <c r="T614" s="77"/>
      <c r="U614" s="77"/>
      <c r="V614" s="77"/>
    </row>
    <row r="615">
      <c r="A615" s="77"/>
      <c r="B615" s="77"/>
      <c r="C615" s="151"/>
      <c r="D615" s="140"/>
      <c r="E615" s="140"/>
      <c r="F615" s="144"/>
      <c r="G615" s="142"/>
      <c r="H615" s="142"/>
      <c r="I615" s="142"/>
      <c r="J615" s="137"/>
      <c r="K615" s="77"/>
      <c r="L615" s="77"/>
      <c r="M615" s="77"/>
      <c r="N615" s="77"/>
      <c r="O615" s="77"/>
      <c r="P615" s="77"/>
      <c r="Q615" s="77"/>
      <c r="R615" s="77"/>
      <c r="S615" s="77"/>
      <c r="T615" s="77"/>
      <c r="U615" s="77"/>
      <c r="V615" s="77"/>
    </row>
    <row r="616">
      <c r="A616" s="77"/>
      <c r="B616" s="77"/>
      <c r="C616" s="151"/>
      <c r="D616" s="140"/>
      <c r="E616" s="140"/>
      <c r="F616" s="144"/>
      <c r="G616" s="142"/>
      <c r="H616" s="142"/>
      <c r="I616" s="142"/>
      <c r="J616" s="137"/>
      <c r="K616" s="77"/>
      <c r="L616" s="77"/>
      <c r="M616" s="77"/>
      <c r="N616" s="77"/>
      <c r="O616" s="77"/>
      <c r="P616" s="77"/>
      <c r="Q616" s="77"/>
      <c r="R616" s="77"/>
      <c r="S616" s="77"/>
      <c r="T616" s="77"/>
      <c r="U616" s="77"/>
      <c r="V616" s="77"/>
    </row>
    <row r="617">
      <c r="A617" s="77"/>
      <c r="B617" s="77"/>
      <c r="C617" s="151"/>
      <c r="D617" s="140"/>
      <c r="E617" s="140"/>
      <c r="F617" s="144"/>
      <c r="G617" s="142"/>
      <c r="H617" s="142"/>
      <c r="I617" s="142"/>
      <c r="J617" s="137"/>
      <c r="K617" s="77"/>
      <c r="L617" s="77"/>
      <c r="M617" s="77"/>
      <c r="N617" s="77"/>
      <c r="O617" s="77"/>
      <c r="P617" s="77"/>
      <c r="Q617" s="77"/>
      <c r="R617" s="77"/>
      <c r="S617" s="77"/>
      <c r="T617" s="77"/>
      <c r="U617" s="77"/>
      <c r="V617" s="77"/>
    </row>
    <row r="618">
      <c r="A618" s="77"/>
      <c r="B618" s="77"/>
      <c r="C618" s="151"/>
      <c r="D618" s="140"/>
      <c r="E618" s="140"/>
      <c r="F618" s="144"/>
      <c r="G618" s="142"/>
      <c r="H618" s="142"/>
      <c r="I618" s="142"/>
      <c r="J618" s="137"/>
      <c r="K618" s="77"/>
      <c r="L618" s="77"/>
      <c r="M618" s="77"/>
      <c r="N618" s="77"/>
      <c r="O618" s="77"/>
      <c r="P618" s="77"/>
      <c r="Q618" s="77"/>
      <c r="R618" s="77"/>
      <c r="S618" s="77"/>
      <c r="T618" s="77"/>
      <c r="U618" s="77"/>
      <c r="V618" s="77"/>
    </row>
    <row r="619">
      <c r="A619" s="77"/>
      <c r="B619" s="77"/>
      <c r="C619" s="151"/>
      <c r="D619" s="140"/>
      <c r="E619" s="140"/>
      <c r="F619" s="144"/>
      <c r="G619" s="142"/>
      <c r="H619" s="142"/>
      <c r="I619" s="142"/>
      <c r="J619" s="137"/>
      <c r="K619" s="77"/>
      <c r="L619" s="77"/>
      <c r="M619" s="77"/>
      <c r="N619" s="77"/>
      <c r="O619" s="77"/>
      <c r="P619" s="77"/>
      <c r="Q619" s="77"/>
      <c r="R619" s="77"/>
      <c r="S619" s="77"/>
      <c r="T619" s="77"/>
      <c r="U619" s="77"/>
      <c r="V619" s="77"/>
    </row>
    <row r="620">
      <c r="A620" s="77"/>
      <c r="B620" s="77"/>
      <c r="C620" s="151"/>
      <c r="D620" s="140"/>
      <c r="E620" s="140"/>
      <c r="F620" s="144"/>
      <c r="G620" s="142"/>
      <c r="H620" s="142"/>
      <c r="I620" s="142"/>
      <c r="J620" s="137"/>
      <c r="K620" s="77"/>
      <c r="L620" s="77"/>
      <c r="M620" s="77"/>
      <c r="N620" s="77"/>
      <c r="O620" s="77"/>
      <c r="P620" s="77"/>
      <c r="Q620" s="77"/>
      <c r="R620" s="77"/>
      <c r="S620" s="77"/>
      <c r="T620" s="77"/>
      <c r="U620" s="77"/>
      <c r="V620" s="77"/>
    </row>
    <row r="621">
      <c r="A621" s="77"/>
      <c r="B621" s="77"/>
      <c r="C621" s="151"/>
      <c r="D621" s="140"/>
      <c r="E621" s="140"/>
      <c r="F621" s="144"/>
      <c r="G621" s="142"/>
      <c r="H621" s="142"/>
      <c r="I621" s="142"/>
      <c r="J621" s="137"/>
      <c r="K621" s="77"/>
      <c r="L621" s="77"/>
      <c r="M621" s="77"/>
      <c r="N621" s="77"/>
      <c r="O621" s="77"/>
      <c r="P621" s="77"/>
      <c r="Q621" s="77"/>
      <c r="R621" s="77"/>
      <c r="S621" s="77"/>
      <c r="T621" s="77"/>
      <c r="U621" s="77"/>
      <c r="V621" s="77"/>
    </row>
    <row r="622">
      <c r="A622" s="77"/>
      <c r="B622" s="77"/>
      <c r="C622" s="151"/>
      <c r="D622" s="140"/>
      <c r="E622" s="140"/>
      <c r="F622" s="144"/>
      <c r="G622" s="142"/>
      <c r="H622" s="142"/>
      <c r="I622" s="142"/>
      <c r="J622" s="137"/>
      <c r="K622" s="77"/>
      <c r="L622" s="77"/>
      <c r="M622" s="77"/>
      <c r="N622" s="77"/>
      <c r="O622" s="77"/>
      <c r="P622" s="77"/>
      <c r="Q622" s="77"/>
      <c r="R622" s="77"/>
      <c r="S622" s="77"/>
      <c r="T622" s="77"/>
      <c r="U622" s="77"/>
      <c r="V622" s="77"/>
    </row>
    <row r="623">
      <c r="A623" s="77"/>
      <c r="B623" s="77"/>
      <c r="C623" s="151"/>
      <c r="D623" s="140"/>
      <c r="E623" s="140"/>
      <c r="F623" s="144"/>
      <c r="G623" s="142"/>
      <c r="H623" s="142"/>
      <c r="I623" s="142"/>
      <c r="J623" s="137"/>
      <c r="K623" s="77"/>
      <c r="L623" s="77"/>
      <c r="M623" s="77"/>
      <c r="N623" s="77"/>
      <c r="O623" s="77"/>
      <c r="P623" s="77"/>
      <c r="Q623" s="77"/>
      <c r="R623" s="77"/>
      <c r="S623" s="77"/>
      <c r="T623" s="77"/>
      <c r="U623" s="77"/>
      <c r="V623" s="77"/>
    </row>
    <row r="624">
      <c r="A624" s="77"/>
      <c r="B624" s="77"/>
      <c r="C624" s="151"/>
      <c r="D624" s="140"/>
      <c r="E624" s="140"/>
      <c r="F624" s="144"/>
      <c r="G624" s="142"/>
      <c r="H624" s="142"/>
      <c r="I624" s="142"/>
      <c r="J624" s="137"/>
      <c r="K624" s="77"/>
      <c r="L624" s="77"/>
      <c r="M624" s="77"/>
      <c r="N624" s="77"/>
      <c r="O624" s="77"/>
      <c r="P624" s="77"/>
      <c r="Q624" s="77"/>
      <c r="R624" s="77"/>
      <c r="S624" s="77"/>
      <c r="T624" s="77"/>
      <c r="U624" s="77"/>
      <c r="V624" s="77"/>
    </row>
    <row r="625">
      <c r="A625" s="77"/>
      <c r="B625" s="77"/>
      <c r="C625" s="151"/>
      <c r="D625" s="140"/>
      <c r="E625" s="140"/>
      <c r="F625" s="144"/>
      <c r="G625" s="142"/>
      <c r="H625" s="142"/>
      <c r="I625" s="142"/>
      <c r="J625" s="137"/>
      <c r="K625" s="77"/>
      <c r="L625" s="77"/>
      <c r="M625" s="77"/>
      <c r="N625" s="77"/>
      <c r="O625" s="77"/>
      <c r="P625" s="77"/>
      <c r="Q625" s="77"/>
      <c r="R625" s="77"/>
      <c r="S625" s="77"/>
      <c r="T625" s="77"/>
      <c r="U625" s="77"/>
      <c r="V625" s="77"/>
    </row>
    <row r="626">
      <c r="A626" s="77"/>
      <c r="B626" s="77"/>
      <c r="C626" s="151"/>
      <c r="D626" s="140"/>
      <c r="E626" s="140"/>
      <c r="F626" s="144"/>
      <c r="G626" s="142"/>
      <c r="H626" s="142"/>
      <c r="I626" s="142"/>
      <c r="J626" s="137"/>
      <c r="K626" s="77"/>
      <c r="L626" s="77"/>
      <c r="M626" s="77"/>
      <c r="N626" s="77"/>
      <c r="O626" s="77"/>
      <c r="P626" s="77"/>
      <c r="Q626" s="77"/>
      <c r="R626" s="77"/>
      <c r="S626" s="77"/>
      <c r="T626" s="77"/>
      <c r="U626" s="77"/>
      <c r="V626" s="77"/>
    </row>
    <row r="627">
      <c r="A627" s="77"/>
      <c r="B627" s="77"/>
      <c r="C627" s="151"/>
      <c r="D627" s="140"/>
      <c r="E627" s="140"/>
      <c r="F627" s="144"/>
      <c r="G627" s="142"/>
      <c r="H627" s="142"/>
      <c r="I627" s="142"/>
      <c r="J627" s="137"/>
      <c r="K627" s="77"/>
      <c r="L627" s="77"/>
      <c r="M627" s="77"/>
      <c r="N627" s="77"/>
      <c r="O627" s="77"/>
      <c r="P627" s="77"/>
      <c r="Q627" s="77"/>
      <c r="R627" s="77"/>
      <c r="S627" s="77"/>
      <c r="T627" s="77"/>
      <c r="U627" s="77"/>
      <c r="V627" s="77"/>
    </row>
    <row r="628">
      <c r="A628" s="77"/>
      <c r="B628" s="77"/>
      <c r="C628" s="151"/>
      <c r="D628" s="140"/>
      <c r="E628" s="140"/>
      <c r="F628" s="144"/>
      <c r="G628" s="142"/>
      <c r="H628" s="142"/>
      <c r="I628" s="142"/>
      <c r="J628" s="137"/>
      <c r="K628" s="77"/>
      <c r="L628" s="77"/>
      <c r="M628" s="77"/>
      <c r="N628" s="77"/>
      <c r="O628" s="77"/>
      <c r="P628" s="77"/>
      <c r="Q628" s="77"/>
      <c r="R628" s="77"/>
      <c r="S628" s="77"/>
      <c r="T628" s="77"/>
      <c r="U628" s="77"/>
      <c r="V628" s="77"/>
    </row>
    <row r="629">
      <c r="A629" s="77"/>
      <c r="B629" s="77"/>
      <c r="C629" s="151"/>
      <c r="D629" s="140"/>
      <c r="E629" s="140"/>
      <c r="F629" s="144"/>
      <c r="G629" s="142"/>
      <c r="H629" s="142"/>
      <c r="I629" s="142"/>
      <c r="J629" s="137"/>
      <c r="K629" s="77"/>
      <c r="L629" s="77"/>
      <c r="M629" s="77"/>
      <c r="N629" s="77"/>
      <c r="O629" s="77"/>
      <c r="P629" s="77"/>
      <c r="Q629" s="77"/>
      <c r="R629" s="77"/>
      <c r="S629" s="77"/>
      <c r="T629" s="77"/>
      <c r="U629" s="77"/>
      <c r="V629" s="77"/>
    </row>
    <row r="630">
      <c r="A630" s="77"/>
      <c r="B630" s="77"/>
      <c r="C630" s="151"/>
      <c r="D630" s="140"/>
      <c r="E630" s="140"/>
      <c r="F630" s="144"/>
      <c r="G630" s="142"/>
      <c r="H630" s="142"/>
      <c r="I630" s="142"/>
      <c r="J630" s="137"/>
      <c r="K630" s="77"/>
      <c r="L630" s="77"/>
      <c r="M630" s="77"/>
      <c r="N630" s="77"/>
      <c r="O630" s="77"/>
      <c r="P630" s="77"/>
      <c r="Q630" s="77"/>
      <c r="R630" s="77"/>
      <c r="S630" s="77"/>
      <c r="T630" s="77"/>
      <c r="U630" s="77"/>
      <c r="V630" s="77"/>
    </row>
    <row r="631">
      <c r="A631" s="77"/>
      <c r="B631" s="77"/>
      <c r="C631" s="151"/>
      <c r="D631" s="140"/>
      <c r="E631" s="140"/>
      <c r="F631" s="144"/>
      <c r="G631" s="142"/>
      <c r="H631" s="142"/>
      <c r="I631" s="142"/>
      <c r="J631" s="137"/>
      <c r="K631" s="77"/>
      <c r="L631" s="77"/>
      <c r="M631" s="77"/>
      <c r="N631" s="77"/>
      <c r="O631" s="77"/>
      <c r="P631" s="77"/>
      <c r="Q631" s="77"/>
      <c r="R631" s="77"/>
      <c r="S631" s="77"/>
      <c r="T631" s="77"/>
      <c r="U631" s="77"/>
      <c r="V631" s="77"/>
    </row>
    <row r="632">
      <c r="A632" s="77"/>
      <c r="B632" s="77"/>
      <c r="C632" s="151"/>
      <c r="D632" s="140"/>
      <c r="E632" s="140"/>
      <c r="F632" s="144"/>
      <c r="G632" s="142"/>
      <c r="H632" s="142"/>
      <c r="I632" s="142"/>
      <c r="J632" s="137"/>
      <c r="K632" s="77"/>
      <c r="L632" s="77"/>
      <c r="M632" s="77"/>
      <c r="N632" s="77"/>
      <c r="O632" s="77"/>
      <c r="P632" s="77"/>
      <c r="Q632" s="77"/>
      <c r="R632" s="77"/>
      <c r="S632" s="77"/>
      <c r="T632" s="77"/>
      <c r="U632" s="77"/>
      <c r="V632" s="77"/>
    </row>
    <row r="633">
      <c r="A633" s="77"/>
      <c r="B633" s="77"/>
      <c r="C633" s="151"/>
      <c r="D633" s="140"/>
      <c r="E633" s="140"/>
      <c r="F633" s="144"/>
      <c r="G633" s="142"/>
      <c r="H633" s="142"/>
      <c r="I633" s="142"/>
      <c r="J633" s="137"/>
      <c r="K633" s="77"/>
      <c r="L633" s="77"/>
      <c r="M633" s="77"/>
      <c r="N633" s="77"/>
      <c r="O633" s="77"/>
      <c r="P633" s="77"/>
      <c r="Q633" s="77"/>
      <c r="R633" s="77"/>
      <c r="S633" s="77"/>
      <c r="T633" s="77"/>
      <c r="U633" s="77"/>
      <c r="V633" s="77"/>
    </row>
    <row r="634">
      <c r="A634" s="77"/>
      <c r="B634" s="77"/>
      <c r="C634" s="151"/>
      <c r="D634" s="140"/>
      <c r="E634" s="140"/>
      <c r="F634" s="144"/>
      <c r="G634" s="142"/>
      <c r="H634" s="142"/>
      <c r="I634" s="142"/>
      <c r="J634" s="137"/>
      <c r="K634" s="77"/>
      <c r="L634" s="77"/>
      <c r="M634" s="77"/>
      <c r="N634" s="77"/>
      <c r="O634" s="77"/>
      <c r="P634" s="77"/>
      <c r="Q634" s="77"/>
      <c r="R634" s="77"/>
      <c r="S634" s="77"/>
      <c r="T634" s="77"/>
      <c r="U634" s="77"/>
      <c r="V634" s="77"/>
    </row>
    <row r="635">
      <c r="A635" s="77"/>
      <c r="B635" s="77"/>
      <c r="C635" s="151"/>
      <c r="D635" s="140"/>
      <c r="E635" s="140"/>
      <c r="F635" s="144"/>
      <c r="G635" s="142"/>
      <c r="H635" s="142"/>
      <c r="I635" s="142"/>
      <c r="J635" s="137"/>
      <c r="K635" s="77"/>
      <c r="L635" s="77"/>
      <c r="M635" s="77"/>
      <c r="N635" s="77"/>
      <c r="O635" s="77"/>
      <c r="P635" s="77"/>
      <c r="Q635" s="77"/>
      <c r="R635" s="77"/>
      <c r="S635" s="77"/>
      <c r="T635" s="77"/>
      <c r="U635" s="77"/>
      <c r="V635" s="77"/>
    </row>
    <row r="636">
      <c r="A636" s="77"/>
      <c r="B636" s="77"/>
      <c r="C636" s="151"/>
      <c r="D636" s="140"/>
      <c r="E636" s="140"/>
      <c r="F636" s="144"/>
      <c r="G636" s="142"/>
      <c r="H636" s="142"/>
      <c r="I636" s="142"/>
      <c r="J636" s="137"/>
      <c r="K636" s="77"/>
      <c r="L636" s="77"/>
      <c r="M636" s="77"/>
      <c r="N636" s="77"/>
      <c r="O636" s="77"/>
      <c r="P636" s="77"/>
      <c r="Q636" s="77"/>
      <c r="R636" s="77"/>
      <c r="S636" s="77"/>
      <c r="T636" s="77"/>
      <c r="U636" s="77"/>
      <c r="V636" s="77"/>
    </row>
    <row r="637">
      <c r="A637" s="77"/>
      <c r="B637" s="77"/>
      <c r="C637" s="151"/>
      <c r="D637" s="140"/>
      <c r="E637" s="140"/>
      <c r="F637" s="144"/>
      <c r="G637" s="142"/>
      <c r="H637" s="142"/>
      <c r="I637" s="142"/>
      <c r="J637" s="137"/>
      <c r="K637" s="77"/>
      <c r="L637" s="77"/>
      <c r="M637" s="77"/>
      <c r="N637" s="77"/>
      <c r="O637" s="77"/>
      <c r="P637" s="77"/>
      <c r="Q637" s="77"/>
      <c r="R637" s="77"/>
      <c r="S637" s="77"/>
      <c r="T637" s="77"/>
      <c r="U637" s="77"/>
      <c r="V637" s="77"/>
    </row>
    <row r="638">
      <c r="A638" s="77"/>
      <c r="B638" s="77"/>
      <c r="C638" s="151"/>
      <c r="D638" s="140"/>
      <c r="E638" s="140"/>
      <c r="F638" s="144"/>
      <c r="G638" s="142"/>
      <c r="H638" s="142"/>
      <c r="I638" s="142"/>
      <c r="J638" s="137"/>
      <c r="K638" s="77"/>
      <c r="L638" s="77"/>
      <c r="M638" s="77"/>
      <c r="N638" s="77"/>
      <c r="O638" s="77"/>
      <c r="P638" s="77"/>
      <c r="Q638" s="77"/>
      <c r="R638" s="77"/>
      <c r="S638" s="77"/>
      <c r="T638" s="77"/>
      <c r="U638" s="77"/>
      <c r="V638" s="77"/>
    </row>
    <row r="639">
      <c r="A639" s="77"/>
      <c r="B639" s="77"/>
      <c r="C639" s="151"/>
      <c r="D639" s="140"/>
      <c r="E639" s="140"/>
      <c r="F639" s="144"/>
      <c r="G639" s="142"/>
      <c r="H639" s="142"/>
      <c r="I639" s="142"/>
      <c r="J639" s="137"/>
      <c r="K639" s="77"/>
      <c r="L639" s="77"/>
      <c r="M639" s="77"/>
      <c r="N639" s="77"/>
      <c r="O639" s="77"/>
      <c r="P639" s="77"/>
      <c r="Q639" s="77"/>
      <c r="R639" s="77"/>
      <c r="S639" s="77"/>
      <c r="T639" s="77"/>
      <c r="U639" s="77"/>
      <c r="V639" s="77"/>
    </row>
    <row r="640">
      <c r="A640" s="77"/>
      <c r="B640" s="77"/>
      <c r="C640" s="151"/>
      <c r="D640" s="140"/>
      <c r="E640" s="140"/>
      <c r="F640" s="144"/>
      <c r="G640" s="142"/>
      <c r="H640" s="142"/>
      <c r="I640" s="142"/>
      <c r="J640" s="137"/>
      <c r="K640" s="77"/>
      <c r="L640" s="77"/>
      <c r="M640" s="77"/>
      <c r="N640" s="77"/>
      <c r="O640" s="77"/>
      <c r="P640" s="77"/>
      <c r="Q640" s="77"/>
      <c r="R640" s="77"/>
      <c r="S640" s="77"/>
      <c r="T640" s="77"/>
      <c r="U640" s="77"/>
      <c r="V640" s="77"/>
    </row>
    <row r="641">
      <c r="A641" s="77"/>
      <c r="B641" s="77"/>
      <c r="C641" s="151"/>
      <c r="D641" s="140"/>
      <c r="E641" s="140"/>
      <c r="F641" s="144"/>
      <c r="G641" s="142"/>
      <c r="H641" s="142"/>
      <c r="I641" s="142"/>
      <c r="J641" s="137"/>
      <c r="K641" s="77"/>
      <c r="L641" s="77"/>
      <c r="M641" s="77"/>
      <c r="N641" s="77"/>
      <c r="O641" s="77"/>
      <c r="P641" s="77"/>
      <c r="Q641" s="77"/>
      <c r="R641" s="77"/>
      <c r="S641" s="77"/>
      <c r="T641" s="77"/>
      <c r="U641" s="77"/>
      <c r="V641" s="77"/>
    </row>
    <row r="642">
      <c r="A642" s="77"/>
      <c r="B642" s="77"/>
      <c r="C642" s="151"/>
      <c r="D642" s="140"/>
      <c r="E642" s="140"/>
      <c r="F642" s="144"/>
      <c r="G642" s="142"/>
      <c r="H642" s="142"/>
      <c r="I642" s="142"/>
      <c r="J642" s="137"/>
      <c r="K642" s="77"/>
      <c r="L642" s="77"/>
      <c r="M642" s="77"/>
      <c r="N642" s="77"/>
      <c r="O642" s="77"/>
      <c r="P642" s="77"/>
      <c r="Q642" s="77"/>
      <c r="R642" s="77"/>
      <c r="S642" s="77"/>
      <c r="T642" s="77"/>
      <c r="U642" s="77"/>
      <c r="V642" s="77"/>
    </row>
    <row r="643">
      <c r="A643" s="77"/>
      <c r="B643" s="77"/>
      <c r="C643" s="151"/>
      <c r="D643" s="140"/>
      <c r="E643" s="140"/>
      <c r="F643" s="144"/>
      <c r="G643" s="142"/>
      <c r="H643" s="142"/>
      <c r="I643" s="142"/>
      <c r="J643" s="137"/>
      <c r="K643" s="77"/>
      <c r="L643" s="77"/>
      <c r="M643" s="77"/>
      <c r="N643" s="77"/>
      <c r="O643" s="77"/>
      <c r="P643" s="77"/>
      <c r="Q643" s="77"/>
      <c r="R643" s="77"/>
      <c r="S643" s="77"/>
      <c r="T643" s="77"/>
      <c r="U643" s="77"/>
      <c r="V643" s="77"/>
    </row>
    <row r="644">
      <c r="A644" s="77"/>
      <c r="B644" s="77"/>
      <c r="C644" s="151"/>
      <c r="D644" s="140"/>
      <c r="E644" s="140"/>
      <c r="F644" s="144"/>
      <c r="G644" s="142"/>
      <c r="H644" s="142"/>
      <c r="I644" s="142"/>
      <c r="J644" s="137"/>
      <c r="K644" s="77"/>
      <c r="L644" s="77"/>
      <c r="M644" s="77"/>
      <c r="N644" s="77"/>
      <c r="O644" s="77"/>
      <c r="P644" s="77"/>
      <c r="Q644" s="77"/>
      <c r="R644" s="77"/>
      <c r="S644" s="77"/>
      <c r="T644" s="77"/>
      <c r="U644" s="77"/>
      <c r="V644" s="77"/>
    </row>
    <row r="645">
      <c r="A645" s="77"/>
      <c r="B645" s="77"/>
      <c r="C645" s="151"/>
      <c r="D645" s="140"/>
      <c r="E645" s="140"/>
      <c r="F645" s="144"/>
      <c r="G645" s="142"/>
      <c r="H645" s="142"/>
      <c r="I645" s="142"/>
      <c r="J645" s="137"/>
      <c r="K645" s="77"/>
      <c r="L645" s="77"/>
      <c r="M645" s="77"/>
      <c r="N645" s="77"/>
      <c r="O645" s="77"/>
      <c r="P645" s="77"/>
      <c r="Q645" s="77"/>
      <c r="R645" s="77"/>
      <c r="S645" s="77"/>
      <c r="T645" s="77"/>
      <c r="U645" s="77"/>
      <c r="V645" s="77"/>
    </row>
    <row r="646">
      <c r="A646" s="77"/>
      <c r="B646" s="77"/>
      <c r="C646" s="151"/>
      <c r="D646" s="140"/>
      <c r="E646" s="140"/>
      <c r="F646" s="144"/>
      <c r="G646" s="142"/>
      <c r="H646" s="142"/>
      <c r="I646" s="142"/>
      <c r="J646" s="137"/>
      <c r="K646" s="77"/>
      <c r="L646" s="77"/>
      <c r="M646" s="77"/>
      <c r="N646" s="77"/>
      <c r="O646" s="77"/>
      <c r="P646" s="77"/>
      <c r="Q646" s="77"/>
      <c r="R646" s="77"/>
      <c r="S646" s="77"/>
      <c r="T646" s="77"/>
      <c r="U646" s="77"/>
      <c r="V646" s="77"/>
    </row>
    <row r="647">
      <c r="A647" s="77"/>
      <c r="B647" s="77"/>
      <c r="C647" s="151"/>
      <c r="D647" s="140"/>
      <c r="E647" s="140"/>
      <c r="F647" s="144"/>
      <c r="G647" s="142"/>
      <c r="H647" s="142"/>
      <c r="I647" s="142"/>
      <c r="J647" s="137"/>
      <c r="K647" s="77"/>
      <c r="L647" s="77"/>
      <c r="M647" s="77"/>
      <c r="N647" s="77"/>
      <c r="O647" s="77"/>
      <c r="P647" s="77"/>
      <c r="Q647" s="77"/>
      <c r="R647" s="77"/>
      <c r="S647" s="77"/>
      <c r="T647" s="77"/>
      <c r="U647" s="77"/>
      <c r="V647" s="77"/>
    </row>
    <row r="648">
      <c r="A648" s="77"/>
      <c r="B648" s="77"/>
      <c r="C648" s="151"/>
      <c r="D648" s="140"/>
      <c r="E648" s="140"/>
      <c r="F648" s="144"/>
      <c r="G648" s="142"/>
      <c r="H648" s="142"/>
      <c r="I648" s="142"/>
      <c r="J648" s="137"/>
      <c r="K648" s="77"/>
      <c r="L648" s="77"/>
      <c r="M648" s="77"/>
      <c r="N648" s="77"/>
      <c r="O648" s="77"/>
      <c r="P648" s="77"/>
      <c r="Q648" s="77"/>
      <c r="R648" s="77"/>
      <c r="S648" s="77"/>
      <c r="T648" s="77"/>
      <c r="U648" s="77"/>
      <c r="V648" s="77"/>
    </row>
    <row r="649">
      <c r="A649" s="77"/>
      <c r="B649" s="77"/>
      <c r="C649" s="151"/>
      <c r="D649" s="140"/>
      <c r="E649" s="140"/>
      <c r="F649" s="144"/>
      <c r="G649" s="142"/>
      <c r="H649" s="142"/>
      <c r="I649" s="142"/>
      <c r="J649" s="137"/>
      <c r="K649" s="77"/>
      <c r="L649" s="77"/>
      <c r="M649" s="77"/>
      <c r="N649" s="77"/>
      <c r="O649" s="77"/>
      <c r="P649" s="77"/>
      <c r="Q649" s="77"/>
      <c r="R649" s="77"/>
      <c r="S649" s="77"/>
      <c r="T649" s="77"/>
      <c r="U649" s="77"/>
      <c r="V649" s="77"/>
    </row>
    <row r="650">
      <c r="A650" s="77"/>
      <c r="B650" s="77"/>
      <c r="C650" s="151"/>
      <c r="D650" s="140"/>
      <c r="E650" s="140"/>
      <c r="F650" s="144"/>
      <c r="G650" s="142"/>
      <c r="H650" s="142"/>
      <c r="I650" s="142"/>
      <c r="J650" s="137"/>
      <c r="K650" s="77"/>
      <c r="L650" s="77"/>
      <c r="M650" s="77"/>
      <c r="N650" s="77"/>
      <c r="O650" s="77"/>
      <c r="P650" s="77"/>
      <c r="Q650" s="77"/>
      <c r="R650" s="77"/>
      <c r="S650" s="77"/>
      <c r="T650" s="77"/>
      <c r="U650" s="77"/>
      <c r="V650" s="77"/>
    </row>
    <row r="651">
      <c r="A651" s="77"/>
      <c r="B651" s="77"/>
      <c r="C651" s="151"/>
      <c r="D651" s="140"/>
      <c r="E651" s="140"/>
      <c r="F651" s="144"/>
      <c r="G651" s="142"/>
      <c r="H651" s="142"/>
      <c r="I651" s="142"/>
      <c r="J651" s="137"/>
      <c r="K651" s="77"/>
      <c r="L651" s="77"/>
      <c r="M651" s="77"/>
      <c r="N651" s="77"/>
      <c r="O651" s="77"/>
      <c r="P651" s="77"/>
      <c r="Q651" s="77"/>
      <c r="R651" s="77"/>
      <c r="S651" s="77"/>
      <c r="T651" s="77"/>
      <c r="U651" s="77"/>
      <c r="V651" s="77"/>
    </row>
    <row r="652">
      <c r="A652" s="77"/>
      <c r="B652" s="77"/>
      <c r="C652" s="151"/>
      <c r="D652" s="140"/>
      <c r="E652" s="140"/>
      <c r="F652" s="144"/>
      <c r="G652" s="142"/>
      <c r="H652" s="142"/>
      <c r="I652" s="142"/>
      <c r="J652" s="137"/>
      <c r="K652" s="77"/>
      <c r="L652" s="77"/>
      <c r="M652" s="77"/>
      <c r="N652" s="77"/>
      <c r="O652" s="77"/>
      <c r="P652" s="77"/>
      <c r="Q652" s="77"/>
      <c r="R652" s="77"/>
      <c r="S652" s="77"/>
      <c r="T652" s="77"/>
      <c r="U652" s="77"/>
      <c r="V652" s="77"/>
    </row>
    <row r="653">
      <c r="A653" s="77"/>
      <c r="B653" s="77"/>
      <c r="C653" s="151"/>
      <c r="D653" s="140"/>
      <c r="E653" s="140"/>
      <c r="F653" s="144"/>
      <c r="G653" s="142"/>
      <c r="H653" s="142"/>
      <c r="I653" s="142"/>
      <c r="J653" s="137"/>
      <c r="K653" s="77"/>
      <c r="L653" s="77"/>
      <c r="M653" s="77"/>
      <c r="N653" s="77"/>
      <c r="O653" s="77"/>
      <c r="P653" s="77"/>
      <c r="Q653" s="77"/>
      <c r="R653" s="77"/>
      <c r="S653" s="77"/>
      <c r="T653" s="77"/>
      <c r="U653" s="77"/>
      <c r="V653" s="77"/>
    </row>
    <row r="654">
      <c r="A654" s="77"/>
      <c r="B654" s="77"/>
      <c r="C654" s="151"/>
      <c r="D654" s="140"/>
      <c r="E654" s="140"/>
      <c r="F654" s="144"/>
      <c r="G654" s="142"/>
      <c r="H654" s="142"/>
      <c r="I654" s="142"/>
      <c r="J654" s="137"/>
      <c r="K654" s="77"/>
      <c r="L654" s="77"/>
      <c r="M654" s="77"/>
      <c r="N654" s="77"/>
      <c r="O654" s="77"/>
      <c r="P654" s="77"/>
      <c r="Q654" s="77"/>
      <c r="R654" s="77"/>
      <c r="S654" s="77"/>
      <c r="T654" s="77"/>
      <c r="U654" s="77"/>
      <c r="V654" s="77"/>
    </row>
    <row r="655">
      <c r="A655" s="77"/>
      <c r="B655" s="77"/>
      <c r="C655" s="151"/>
      <c r="D655" s="140"/>
      <c r="E655" s="140"/>
      <c r="F655" s="144"/>
      <c r="G655" s="142"/>
      <c r="H655" s="142"/>
      <c r="I655" s="142"/>
      <c r="J655" s="137"/>
      <c r="K655" s="77"/>
      <c r="L655" s="77"/>
      <c r="M655" s="77"/>
      <c r="N655" s="77"/>
      <c r="O655" s="77"/>
      <c r="P655" s="77"/>
      <c r="Q655" s="77"/>
      <c r="R655" s="77"/>
      <c r="S655" s="77"/>
      <c r="T655" s="77"/>
      <c r="U655" s="77"/>
      <c r="V655" s="77"/>
    </row>
    <row r="656">
      <c r="A656" s="77"/>
      <c r="B656" s="77"/>
      <c r="C656" s="151"/>
      <c r="D656" s="140"/>
      <c r="E656" s="140"/>
      <c r="F656" s="144"/>
      <c r="G656" s="142"/>
      <c r="H656" s="142"/>
      <c r="I656" s="142"/>
      <c r="J656" s="137"/>
      <c r="K656" s="77"/>
      <c r="L656" s="77"/>
      <c r="M656" s="77"/>
      <c r="N656" s="77"/>
      <c r="O656" s="77"/>
      <c r="P656" s="77"/>
      <c r="Q656" s="77"/>
      <c r="R656" s="77"/>
      <c r="S656" s="77"/>
      <c r="T656" s="77"/>
      <c r="U656" s="77"/>
      <c r="V656" s="77"/>
    </row>
    <row r="657">
      <c r="A657" s="77"/>
      <c r="B657" s="77"/>
      <c r="C657" s="151"/>
      <c r="D657" s="140"/>
      <c r="E657" s="140"/>
      <c r="F657" s="144"/>
      <c r="G657" s="142"/>
      <c r="H657" s="142"/>
      <c r="I657" s="142"/>
      <c r="J657" s="137"/>
      <c r="K657" s="77"/>
      <c r="L657" s="77"/>
      <c r="M657" s="77"/>
      <c r="N657" s="77"/>
      <c r="O657" s="77"/>
      <c r="P657" s="77"/>
      <c r="Q657" s="77"/>
      <c r="R657" s="77"/>
      <c r="S657" s="77"/>
      <c r="T657" s="77"/>
      <c r="U657" s="77"/>
      <c r="V657" s="77"/>
    </row>
    <row r="658">
      <c r="A658" s="77"/>
      <c r="B658" s="77"/>
      <c r="C658" s="151"/>
      <c r="D658" s="140"/>
      <c r="E658" s="140"/>
      <c r="F658" s="144"/>
      <c r="G658" s="142"/>
      <c r="H658" s="142"/>
      <c r="I658" s="142"/>
      <c r="J658" s="137"/>
      <c r="K658" s="77"/>
      <c r="L658" s="77"/>
      <c r="M658" s="77"/>
      <c r="N658" s="77"/>
      <c r="O658" s="77"/>
      <c r="P658" s="77"/>
      <c r="Q658" s="77"/>
      <c r="R658" s="77"/>
      <c r="S658" s="77"/>
      <c r="T658" s="77"/>
      <c r="U658" s="77"/>
      <c r="V658" s="77"/>
    </row>
    <row r="659">
      <c r="A659" s="77"/>
      <c r="B659" s="77"/>
      <c r="C659" s="151"/>
      <c r="D659" s="140"/>
      <c r="E659" s="140"/>
      <c r="F659" s="144"/>
      <c r="G659" s="142"/>
      <c r="H659" s="142"/>
      <c r="I659" s="142"/>
      <c r="J659" s="137"/>
      <c r="K659" s="77"/>
      <c r="L659" s="77"/>
      <c r="M659" s="77"/>
      <c r="N659" s="77"/>
      <c r="O659" s="77"/>
      <c r="P659" s="77"/>
      <c r="Q659" s="77"/>
      <c r="R659" s="77"/>
      <c r="S659" s="77"/>
      <c r="T659" s="77"/>
      <c r="U659" s="77"/>
      <c r="V659" s="77"/>
    </row>
    <row r="660">
      <c r="A660" s="77"/>
      <c r="B660" s="77"/>
      <c r="C660" s="151"/>
      <c r="D660" s="140"/>
      <c r="E660" s="140"/>
      <c r="F660" s="144"/>
      <c r="G660" s="142"/>
      <c r="H660" s="142"/>
      <c r="I660" s="142"/>
      <c r="J660" s="137"/>
      <c r="K660" s="77"/>
      <c r="L660" s="77"/>
      <c r="M660" s="77"/>
      <c r="N660" s="77"/>
      <c r="O660" s="77"/>
      <c r="P660" s="77"/>
      <c r="Q660" s="77"/>
      <c r="R660" s="77"/>
      <c r="S660" s="77"/>
      <c r="T660" s="77"/>
      <c r="U660" s="77"/>
      <c r="V660" s="77"/>
    </row>
    <row r="661">
      <c r="A661" s="77"/>
      <c r="B661" s="77"/>
      <c r="C661" s="151"/>
      <c r="D661" s="140"/>
      <c r="E661" s="140"/>
      <c r="F661" s="144"/>
      <c r="G661" s="142"/>
      <c r="H661" s="142"/>
      <c r="I661" s="142"/>
      <c r="J661" s="137"/>
      <c r="K661" s="77"/>
      <c r="L661" s="77"/>
      <c r="M661" s="77"/>
      <c r="N661" s="77"/>
      <c r="O661" s="77"/>
      <c r="P661" s="77"/>
      <c r="Q661" s="77"/>
      <c r="R661" s="77"/>
      <c r="S661" s="77"/>
      <c r="T661" s="77"/>
      <c r="U661" s="77"/>
      <c r="V661" s="77"/>
    </row>
    <row r="662">
      <c r="A662" s="77"/>
      <c r="B662" s="77"/>
      <c r="C662" s="151"/>
      <c r="D662" s="140"/>
      <c r="E662" s="140"/>
      <c r="F662" s="144"/>
      <c r="G662" s="142"/>
      <c r="H662" s="142"/>
      <c r="I662" s="142"/>
      <c r="J662" s="137"/>
      <c r="K662" s="77"/>
      <c r="L662" s="77"/>
      <c r="M662" s="77"/>
      <c r="N662" s="77"/>
      <c r="O662" s="77"/>
      <c r="P662" s="77"/>
      <c r="Q662" s="77"/>
      <c r="R662" s="77"/>
      <c r="S662" s="77"/>
      <c r="T662" s="77"/>
      <c r="U662" s="77"/>
      <c r="V662" s="77"/>
    </row>
    <row r="663">
      <c r="A663" s="77"/>
      <c r="B663" s="77"/>
      <c r="C663" s="151"/>
      <c r="D663" s="140"/>
      <c r="E663" s="140"/>
      <c r="F663" s="144"/>
      <c r="G663" s="142"/>
      <c r="H663" s="142"/>
      <c r="I663" s="142"/>
      <c r="J663" s="137"/>
      <c r="K663" s="77"/>
      <c r="L663" s="77"/>
      <c r="M663" s="77"/>
      <c r="N663" s="77"/>
      <c r="O663" s="77"/>
      <c r="P663" s="77"/>
      <c r="Q663" s="77"/>
      <c r="R663" s="77"/>
      <c r="S663" s="77"/>
      <c r="T663" s="77"/>
      <c r="U663" s="77"/>
      <c r="V663" s="77"/>
    </row>
    <row r="664">
      <c r="A664" s="77"/>
      <c r="B664" s="77"/>
      <c r="C664" s="151"/>
      <c r="D664" s="140"/>
      <c r="E664" s="140"/>
      <c r="F664" s="144"/>
      <c r="G664" s="142"/>
      <c r="H664" s="142"/>
      <c r="I664" s="142"/>
      <c r="J664" s="137"/>
      <c r="K664" s="77"/>
      <c r="L664" s="77"/>
      <c r="M664" s="77"/>
      <c r="N664" s="77"/>
      <c r="O664" s="77"/>
      <c r="P664" s="77"/>
      <c r="Q664" s="77"/>
      <c r="R664" s="77"/>
      <c r="S664" s="77"/>
      <c r="T664" s="77"/>
      <c r="U664" s="77"/>
      <c r="V664" s="77"/>
    </row>
    <row r="665">
      <c r="A665" s="77"/>
      <c r="B665" s="77"/>
      <c r="C665" s="151"/>
      <c r="D665" s="140"/>
      <c r="E665" s="140"/>
      <c r="F665" s="144"/>
      <c r="G665" s="142"/>
      <c r="H665" s="142"/>
      <c r="I665" s="142"/>
      <c r="J665" s="137"/>
      <c r="K665" s="77"/>
      <c r="L665" s="77"/>
      <c r="M665" s="77"/>
      <c r="N665" s="77"/>
      <c r="O665" s="77"/>
      <c r="P665" s="77"/>
      <c r="Q665" s="77"/>
      <c r="R665" s="77"/>
      <c r="S665" s="77"/>
      <c r="T665" s="77"/>
      <c r="U665" s="77"/>
      <c r="V665" s="77"/>
    </row>
    <row r="666">
      <c r="A666" s="77"/>
      <c r="B666" s="77"/>
      <c r="C666" s="151"/>
      <c r="D666" s="140"/>
      <c r="E666" s="140"/>
      <c r="F666" s="144"/>
      <c r="G666" s="142"/>
      <c r="H666" s="142"/>
      <c r="I666" s="142"/>
      <c r="J666" s="137"/>
      <c r="K666" s="77"/>
      <c r="L666" s="77"/>
      <c r="M666" s="77"/>
      <c r="N666" s="77"/>
      <c r="O666" s="77"/>
      <c r="P666" s="77"/>
      <c r="Q666" s="77"/>
      <c r="R666" s="77"/>
      <c r="S666" s="77"/>
      <c r="T666" s="77"/>
      <c r="U666" s="77"/>
      <c r="V666" s="77"/>
    </row>
    <row r="667">
      <c r="A667" s="77"/>
      <c r="B667" s="77"/>
      <c r="C667" s="151"/>
      <c r="D667" s="140"/>
      <c r="E667" s="140"/>
      <c r="F667" s="144"/>
      <c r="G667" s="142"/>
      <c r="H667" s="142"/>
      <c r="I667" s="142"/>
      <c r="J667" s="137"/>
      <c r="K667" s="77"/>
      <c r="L667" s="77"/>
      <c r="M667" s="77"/>
      <c r="N667" s="77"/>
      <c r="O667" s="77"/>
      <c r="P667" s="77"/>
      <c r="Q667" s="77"/>
      <c r="R667" s="77"/>
      <c r="S667" s="77"/>
      <c r="T667" s="77"/>
      <c r="U667" s="77"/>
      <c r="V667" s="77"/>
    </row>
    <row r="668">
      <c r="A668" s="77"/>
      <c r="B668" s="77"/>
      <c r="C668" s="151"/>
      <c r="D668" s="140"/>
      <c r="E668" s="140"/>
      <c r="F668" s="144"/>
      <c r="G668" s="142"/>
      <c r="H668" s="142"/>
      <c r="I668" s="142"/>
      <c r="J668" s="137"/>
      <c r="K668" s="77"/>
      <c r="L668" s="77"/>
      <c r="M668" s="77"/>
      <c r="N668" s="77"/>
      <c r="O668" s="77"/>
      <c r="P668" s="77"/>
      <c r="Q668" s="77"/>
      <c r="R668" s="77"/>
      <c r="S668" s="77"/>
      <c r="T668" s="77"/>
      <c r="U668" s="77"/>
      <c r="V668" s="77"/>
    </row>
    <row r="669">
      <c r="A669" s="77"/>
      <c r="B669" s="77"/>
      <c r="C669" s="151"/>
      <c r="D669" s="140"/>
      <c r="E669" s="140"/>
      <c r="F669" s="144"/>
      <c r="G669" s="142"/>
      <c r="H669" s="142"/>
      <c r="I669" s="142"/>
      <c r="J669" s="137"/>
      <c r="K669" s="77"/>
      <c r="L669" s="77"/>
      <c r="M669" s="77"/>
      <c r="N669" s="77"/>
      <c r="O669" s="77"/>
      <c r="P669" s="77"/>
      <c r="Q669" s="77"/>
      <c r="R669" s="77"/>
      <c r="S669" s="77"/>
      <c r="T669" s="77"/>
      <c r="U669" s="77"/>
      <c r="V669" s="77"/>
    </row>
    <row r="670">
      <c r="A670" s="77"/>
      <c r="B670" s="77"/>
      <c r="C670" s="151"/>
      <c r="D670" s="140"/>
      <c r="E670" s="140"/>
      <c r="F670" s="144"/>
      <c r="G670" s="142"/>
      <c r="H670" s="142"/>
      <c r="I670" s="142"/>
      <c r="J670" s="137"/>
      <c r="K670" s="77"/>
      <c r="L670" s="77"/>
      <c r="M670" s="77"/>
      <c r="N670" s="77"/>
      <c r="O670" s="77"/>
      <c r="P670" s="77"/>
      <c r="Q670" s="77"/>
      <c r="R670" s="77"/>
      <c r="S670" s="77"/>
      <c r="T670" s="77"/>
      <c r="U670" s="77"/>
      <c r="V670" s="77"/>
    </row>
    <row r="671">
      <c r="A671" s="77"/>
      <c r="B671" s="77"/>
      <c r="C671" s="151"/>
      <c r="D671" s="140"/>
      <c r="E671" s="140"/>
      <c r="F671" s="144"/>
      <c r="G671" s="142"/>
      <c r="H671" s="142"/>
      <c r="I671" s="142"/>
      <c r="J671" s="137"/>
      <c r="K671" s="77"/>
      <c r="L671" s="77"/>
      <c r="M671" s="77"/>
      <c r="N671" s="77"/>
      <c r="O671" s="77"/>
      <c r="P671" s="77"/>
      <c r="Q671" s="77"/>
      <c r="R671" s="77"/>
      <c r="S671" s="77"/>
      <c r="T671" s="77"/>
      <c r="U671" s="77"/>
      <c r="V671" s="77"/>
    </row>
    <row r="672">
      <c r="A672" s="77"/>
      <c r="B672" s="77"/>
      <c r="C672" s="151"/>
      <c r="D672" s="140"/>
      <c r="E672" s="140"/>
      <c r="F672" s="144"/>
      <c r="G672" s="142"/>
      <c r="H672" s="142"/>
      <c r="I672" s="142"/>
      <c r="J672" s="137"/>
      <c r="K672" s="77"/>
      <c r="L672" s="77"/>
      <c r="M672" s="77"/>
      <c r="N672" s="77"/>
      <c r="O672" s="77"/>
      <c r="P672" s="77"/>
      <c r="Q672" s="77"/>
      <c r="R672" s="77"/>
      <c r="S672" s="77"/>
      <c r="T672" s="77"/>
      <c r="U672" s="77"/>
      <c r="V672" s="77"/>
    </row>
    <row r="673">
      <c r="A673" s="77"/>
      <c r="B673" s="77"/>
      <c r="C673" s="151"/>
      <c r="D673" s="140"/>
      <c r="E673" s="140"/>
      <c r="F673" s="144"/>
      <c r="G673" s="142"/>
      <c r="H673" s="142"/>
      <c r="I673" s="142"/>
      <c r="J673" s="137"/>
      <c r="K673" s="77"/>
      <c r="L673" s="77"/>
      <c r="M673" s="77"/>
      <c r="N673" s="77"/>
      <c r="O673" s="77"/>
      <c r="P673" s="77"/>
      <c r="Q673" s="77"/>
      <c r="R673" s="77"/>
      <c r="S673" s="77"/>
      <c r="T673" s="77"/>
      <c r="U673" s="77"/>
      <c r="V673" s="77"/>
    </row>
    <row r="674">
      <c r="A674" s="77"/>
      <c r="B674" s="77"/>
      <c r="C674" s="151"/>
      <c r="D674" s="140"/>
      <c r="E674" s="140"/>
      <c r="F674" s="144"/>
      <c r="G674" s="142"/>
      <c r="H674" s="142"/>
      <c r="I674" s="142"/>
      <c r="J674" s="137"/>
      <c r="K674" s="77"/>
      <c r="L674" s="77"/>
      <c r="M674" s="77"/>
      <c r="N674" s="77"/>
      <c r="O674" s="77"/>
      <c r="P674" s="77"/>
      <c r="Q674" s="77"/>
      <c r="R674" s="77"/>
      <c r="S674" s="77"/>
      <c r="T674" s="77"/>
      <c r="U674" s="77"/>
      <c r="V674" s="77"/>
    </row>
    <row r="675">
      <c r="A675" s="77"/>
      <c r="B675" s="77"/>
      <c r="C675" s="151"/>
      <c r="D675" s="140"/>
      <c r="E675" s="140"/>
      <c r="F675" s="144"/>
      <c r="G675" s="142"/>
      <c r="H675" s="142"/>
      <c r="I675" s="142"/>
      <c r="J675" s="137"/>
      <c r="K675" s="77"/>
      <c r="L675" s="77"/>
      <c r="M675" s="77"/>
      <c r="N675" s="77"/>
      <c r="O675" s="77"/>
      <c r="P675" s="77"/>
      <c r="Q675" s="77"/>
      <c r="R675" s="77"/>
      <c r="S675" s="77"/>
      <c r="T675" s="77"/>
      <c r="U675" s="77"/>
      <c r="V675" s="77"/>
    </row>
    <row r="676">
      <c r="A676" s="77"/>
      <c r="B676" s="77"/>
      <c r="C676" s="151"/>
      <c r="D676" s="140"/>
      <c r="E676" s="140"/>
      <c r="F676" s="144"/>
      <c r="G676" s="142"/>
      <c r="H676" s="142"/>
      <c r="I676" s="142"/>
      <c r="J676" s="137"/>
      <c r="K676" s="77"/>
      <c r="L676" s="77"/>
      <c r="M676" s="77"/>
      <c r="N676" s="77"/>
      <c r="O676" s="77"/>
      <c r="P676" s="77"/>
      <c r="Q676" s="77"/>
      <c r="R676" s="77"/>
      <c r="S676" s="77"/>
      <c r="T676" s="77"/>
      <c r="U676" s="77"/>
      <c r="V676" s="77"/>
    </row>
    <row r="677">
      <c r="A677" s="77"/>
      <c r="B677" s="77"/>
      <c r="C677" s="151"/>
      <c r="D677" s="140"/>
      <c r="E677" s="140"/>
      <c r="F677" s="144"/>
      <c r="G677" s="142"/>
      <c r="H677" s="142"/>
      <c r="I677" s="142"/>
      <c r="J677" s="137"/>
      <c r="K677" s="77"/>
      <c r="L677" s="77"/>
      <c r="M677" s="77"/>
      <c r="N677" s="77"/>
      <c r="O677" s="77"/>
      <c r="P677" s="77"/>
      <c r="Q677" s="77"/>
      <c r="R677" s="77"/>
      <c r="S677" s="77"/>
      <c r="T677" s="77"/>
      <c r="U677" s="77"/>
      <c r="V677" s="77"/>
    </row>
    <row r="678">
      <c r="A678" s="77"/>
      <c r="B678" s="77"/>
      <c r="C678" s="151"/>
      <c r="D678" s="140"/>
      <c r="E678" s="140"/>
      <c r="F678" s="144"/>
      <c r="G678" s="142"/>
      <c r="H678" s="142"/>
      <c r="I678" s="142"/>
      <c r="J678" s="137"/>
      <c r="K678" s="77"/>
      <c r="L678" s="77"/>
      <c r="M678" s="77"/>
      <c r="N678" s="77"/>
      <c r="O678" s="77"/>
      <c r="P678" s="77"/>
      <c r="Q678" s="77"/>
      <c r="R678" s="77"/>
      <c r="S678" s="77"/>
      <c r="T678" s="77"/>
      <c r="U678" s="77"/>
      <c r="V678" s="77"/>
    </row>
    <row r="679">
      <c r="A679" s="77"/>
      <c r="B679" s="77"/>
      <c r="C679" s="151"/>
      <c r="D679" s="140"/>
      <c r="E679" s="140"/>
      <c r="F679" s="144"/>
      <c r="G679" s="142"/>
      <c r="H679" s="142"/>
      <c r="I679" s="142"/>
      <c r="J679" s="137"/>
      <c r="K679" s="77"/>
      <c r="L679" s="77"/>
      <c r="M679" s="77"/>
      <c r="N679" s="77"/>
      <c r="O679" s="77"/>
      <c r="P679" s="77"/>
      <c r="Q679" s="77"/>
      <c r="R679" s="77"/>
      <c r="S679" s="77"/>
      <c r="T679" s="77"/>
      <c r="U679" s="77"/>
      <c r="V679" s="77"/>
    </row>
    <row r="680">
      <c r="A680" s="77"/>
      <c r="B680" s="77"/>
      <c r="C680" s="151"/>
      <c r="D680" s="140"/>
      <c r="E680" s="140"/>
      <c r="F680" s="144"/>
      <c r="G680" s="142"/>
      <c r="H680" s="142"/>
      <c r="I680" s="142"/>
      <c r="J680" s="137"/>
      <c r="K680" s="77"/>
      <c r="L680" s="77"/>
      <c r="M680" s="77"/>
      <c r="N680" s="77"/>
      <c r="O680" s="77"/>
      <c r="P680" s="77"/>
      <c r="Q680" s="77"/>
      <c r="R680" s="77"/>
      <c r="S680" s="77"/>
      <c r="T680" s="77"/>
      <c r="U680" s="77"/>
      <c r="V680" s="77"/>
    </row>
    <row r="681">
      <c r="A681" s="77"/>
      <c r="B681" s="77"/>
      <c r="C681" s="151"/>
      <c r="D681" s="140"/>
      <c r="E681" s="140"/>
      <c r="F681" s="144"/>
      <c r="G681" s="142"/>
      <c r="H681" s="142"/>
      <c r="I681" s="142"/>
      <c r="J681" s="137"/>
      <c r="K681" s="77"/>
      <c r="L681" s="77"/>
      <c r="M681" s="77"/>
      <c r="N681" s="77"/>
      <c r="O681" s="77"/>
      <c r="P681" s="77"/>
      <c r="Q681" s="77"/>
      <c r="R681" s="77"/>
      <c r="S681" s="77"/>
      <c r="T681" s="77"/>
      <c r="U681" s="77"/>
      <c r="V681" s="77"/>
    </row>
    <row r="682">
      <c r="A682" s="77"/>
      <c r="B682" s="77"/>
      <c r="C682" s="151"/>
      <c r="D682" s="140"/>
      <c r="E682" s="140"/>
      <c r="F682" s="144"/>
      <c r="G682" s="142"/>
      <c r="H682" s="142"/>
      <c r="I682" s="142"/>
      <c r="J682" s="137"/>
      <c r="K682" s="77"/>
      <c r="L682" s="77"/>
      <c r="M682" s="77"/>
      <c r="N682" s="77"/>
      <c r="O682" s="77"/>
      <c r="P682" s="77"/>
      <c r="Q682" s="77"/>
      <c r="R682" s="77"/>
      <c r="S682" s="77"/>
      <c r="T682" s="77"/>
      <c r="U682" s="77"/>
      <c r="V682" s="77"/>
    </row>
    <row r="683">
      <c r="A683" s="77"/>
      <c r="B683" s="77"/>
      <c r="C683" s="151"/>
      <c r="D683" s="140"/>
      <c r="E683" s="140"/>
      <c r="F683" s="144"/>
      <c r="G683" s="142"/>
      <c r="H683" s="142"/>
      <c r="I683" s="142"/>
      <c r="J683" s="137"/>
      <c r="K683" s="77"/>
      <c r="L683" s="77"/>
      <c r="M683" s="77"/>
      <c r="N683" s="77"/>
      <c r="O683" s="77"/>
      <c r="P683" s="77"/>
      <c r="Q683" s="77"/>
      <c r="R683" s="77"/>
      <c r="S683" s="77"/>
      <c r="T683" s="77"/>
      <c r="U683" s="77"/>
      <c r="V683" s="77"/>
    </row>
    <row r="684">
      <c r="A684" s="77"/>
      <c r="B684" s="77"/>
      <c r="C684" s="151"/>
      <c r="D684" s="140"/>
      <c r="E684" s="140"/>
      <c r="F684" s="144"/>
      <c r="G684" s="142"/>
      <c r="H684" s="142"/>
      <c r="I684" s="142"/>
      <c r="J684" s="137"/>
      <c r="K684" s="77"/>
      <c r="L684" s="77"/>
      <c r="M684" s="77"/>
      <c r="N684" s="77"/>
      <c r="O684" s="77"/>
      <c r="P684" s="77"/>
      <c r="Q684" s="77"/>
      <c r="R684" s="77"/>
      <c r="S684" s="77"/>
      <c r="T684" s="77"/>
      <c r="U684" s="77"/>
      <c r="V684" s="77"/>
    </row>
    <row r="685">
      <c r="A685" s="77"/>
      <c r="B685" s="77"/>
      <c r="C685" s="151"/>
      <c r="D685" s="140"/>
      <c r="E685" s="140"/>
      <c r="F685" s="144"/>
      <c r="G685" s="142"/>
      <c r="H685" s="142"/>
      <c r="I685" s="142"/>
      <c r="J685" s="137"/>
      <c r="K685" s="77"/>
      <c r="L685" s="77"/>
      <c r="M685" s="77"/>
      <c r="N685" s="77"/>
      <c r="O685" s="77"/>
      <c r="P685" s="77"/>
      <c r="Q685" s="77"/>
      <c r="R685" s="77"/>
      <c r="S685" s="77"/>
      <c r="T685" s="77"/>
      <c r="U685" s="77"/>
      <c r="V685" s="77"/>
    </row>
    <row r="686">
      <c r="A686" s="77"/>
      <c r="B686" s="77"/>
      <c r="C686" s="151"/>
      <c r="D686" s="140"/>
      <c r="E686" s="140"/>
      <c r="F686" s="144"/>
      <c r="G686" s="142"/>
      <c r="H686" s="142"/>
      <c r="I686" s="142"/>
      <c r="J686" s="137"/>
      <c r="K686" s="77"/>
      <c r="L686" s="77"/>
      <c r="M686" s="77"/>
      <c r="N686" s="77"/>
      <c r="O686" s="77"/>
      <c r="P686" s="77"/>
      <c r="Q686" s="77"/>
      <c r="R686" s="77"/>
      <c r="S686" s="77"/>
      <c r="T686" s="77"/>
      <c r="U686" s="77"/>
      <c r="V686" s="77"/>
    </row>
    <row r="687">
      <c r="A687" s="77"/>
      <c r="B687" s="77"/>
      <c r="C687" s="151"/>
      <c r="D687" s="140"/>
      <c r="E687" s="140"/>
      <c r="F687" s="144"/>
      <c r="G687" s="142"/>
      <c r="H687" s="142"/>
      <c r="I687" s="142"/>
      <c r="J687" s="137"/>
      <c r="K687" s="77"/>
      <c r="L687" s="77"/>
      <c r="M687" s="77"/>
      <c r="N687" s="77"/>
      <c r="O687" s="77"/>
      <c r="P687" s="77"/>
      <c r="Q687" s="77"/>
      <c r="R687" s="77"/>
      <c r="S687" s="77"/>
      <c r="T687" s="77"/>
      <c r="U687" s="77"/>
      <c r="V687" s="77"/>
    </row>
    <row r="688">
      <c r="A688" s="77"/>
      <c r="B688" s="77"/>
      <c r="C688" s="151"/>
      <c r="D688" s="140"/>
      <c r="E688" s="140"/>
      <c r="F688" s="144"/>
      <c r="G688" s="142"/>
      <c r="H688" s="142"/>
      <c r="I688" s="142"/>
      <c r="J688" s="137"/>
      <c r="K688" s="77"/>
      <c r="L688" s="77"/>
      <c r="M688" s="77"/>
      <c r="N688" s="77"/>
      <c r="O688" s="77"/>
      <c r="P688" s="77"/>
      <c r="Q688" s="77"/>
      <c r="R688" s="77"/>
      <c r="S688" s="77"/>
      <c r="T688" s="77"/>
      <c r="U688" s="77"/>
      <c r="V688" s="77"/>
    </row>
    <row r="689">
      <c r="A689" s="77"/>
      <c r="B689" s="77"/>
      <c r="C689" s="151"/>
      <c r="D689" s="140"/>
      <c r="E689" s="140"/>
      <c r="F689" s="144"/>
      <c r="G689" s="142"/>
      <c r="H689" s="142"/>
      <c r="I689" s="142"/>
      <c r="J689" s="137"/>
      <c r="K689" s="77"/>
      <c r="L689" s="77"/>
      <c r="M689" s="77"/>
      <c r="N689" s="77"/>
      <c r="O689" s="77"/>
      <c r="P689" s="77"/>
      <c r="Q689" s="77"/>
      <c r="R689" s="77"/>
      <c r="S689" s="77"/>
      <c r="T689" s="77"/>
      <c r="U689" s="77"/>
      <c r="V689" s="77"/>
    </row>
    <row r="690">
      <c r="A690" s="77"/>
      <c r="B690" s="77"/>
      <c r="C690" s="151"/>
      <c r="D690" s="140"/>
      <c r="E690" s="140"/>
      <c r="F690" s="144"/>
      <c r="G690" s="142"/>
      <c r="H690" s="142"/>
      <c r="I690" s="142"/>
      <c r="J690" s="137"/>
      <c r="K690" s="77"/>
      <c r="L690" s="77"/>
      <c r="M690" s="77"/>
      <c r="N690" s="77"/>
      <c r="O690" s="77"/>
      <c r="P690" s="77"/>
      <c r="Q690" s="77"/>
      <c r="R690" s="77"/>
      <c r="S690" s="77"/>
      <c r="T690" s="77"/>
      <c r="U690" s="77"/>
      <c r="V690" s="77"/>
    </row>
    <row r="691">
      <c r="A691" s="77"/>
      <c r="B691" s="77"/>
      <c r="C691" s="151"/>
      <c r="D691" s="140"/>
      <c r="E691" s="140"/>
      <c r="F691" s="144"/>
      <c r="G691" s="142"/>
      <c r="H691" s="142"/>
      <c r="I691" s="142"/>
      <c r="J691" s="137"/>
      <c r="K691" s="77"/>
      <c r="L691" s="77"/>
      <c r="M691" s="77"/>
      <c r="N691" s="77"/>
      <c r="O691" s="77"/>
      <c r="P691" s="77"/>
      <c r="Q691" s="77"/>
      <c r="R691" s="77"/>
      <c r="S691" s="77"/>
      <c r="T691" s="77"/>
      <c r="U691" s="77"/>
      <c r="V691" s="77"/>
    </row>
    <row r="692">
      <c r="A692" s="77"/>
      <c r="B692" s="77"/>
      <c r="C692" s="151"/>
      <c r="D692" s="140"/>
      <c r="E692" s="140"/>
      <c r="F692" s="144"/>
      <c r="G692" s="142"/>
      <c r="H692" s="142"/>
      <c r="I692" s="142"/>
      <c r="J692" s="137"/>
      <c r="K692" s="77"/>
      <c r="L692" s="77"/>
      <c r="M692" s="77"/>
      <c r="N692" s="77"/>
      <c r="O692" s="77"/>
      <c r="P692" s="77"/>
      <c r="Q692" s="77"/>
      <c r="R692" s="77"/>
      <c r="S692" s="77"/>
      <c r="T692" s="77"/>
      <c r="U692" s="77"/>
      <c r="V692" s="77"/>
    </row>
    <row r="693">
      <c r="A693" s="77"/>
      <c r="B693" s="77"/>
      <c r="C693" s="151"/>
      <c r="D693" s="140"/>
      <c r="E693" s="140"/>
      <c r="F693" s="144"/>
      <c r="G693" s="142"/>
      <c r="H693" s="142"/>
      <c r="I693" s="142"/>
      <c r="J693" s="137"/>
      <c r="K693" s="77"/>
      <c r="L693" s="77"/>
      <c r="M693" s="77"/>
      <c r="N693" s="77"/>
      <c r="O693" s="77"/>
      <c r="P693" s="77"/>
      <c r="Q693" s="77"/>
      <c r="R693" s="77"/>
      <c r="S693" s="77"/>
      <c r="T693" s="77"/>
      <c r="U693" s="77"/>
      <c r="V693" s="77"/>
    </row>
    <row r="694">
      <c r="A694" s="77"/>
      <c r="B694" s="77"/>
      <c r="C694" s="151"/>
      <c r="D694" s="140"/>
      <c r="E694" s="140"/>
      <c r="F694" s="144"/>
      <c r="G694" s="142"/>
      <c r="H694" s="142"/>
      <c r="I694" s="142"/>
      <c r="J694" s="137"/>
      <c r="K694" s="77"/>
      <c r="L694" s="77"/>
      <c r="M694" s="77"/>
      <c r="N694" s="77"/>
      <c r="O694" s="77"/>
      <c r="P694" s="77"/>
      <c r="Q694" s="77"/>
      <c r="R694" s="77"/>
      <c r="S694" s="77"/>
      <c r="T694" s="77"/>
      <c r="U694" s="77"/>
      <c r="V694" s="77"/>
    </row>
    <row r="695">
      <c r="A695" s="77"/>
      <c r="B695" s="77"/>
      <c r="C695" s="151"/>
      <c r="D695" s="140"/>
      <c r="E695" s="140"/>
      <c r="F695" s="144"/>
      <c r="G695" s="142"/>
      <c r="H695" s="142"/>
      <c r="I695" s="142"/>
      <c r="J695" s="137"/>
      <c r="K695" s="77"/>
      <c r="L695" s="77"/>
      <c r="M695" s="77"/>
      <c r="N695" s="77"/>
      <c r="O695" s="77"/>
      <c r="P695" s="77"/>
      <c r="Q695" s="77"/>
      <c r="R695" s="77"/>
      <c r="S695" s="77"/>
      <c r="T695" s="77"/>
      <c r="U695" s="77"/>
      <c r="V695" s="77"/>
    </row>
    <row r="696">
      <c r="A696" s="77"/>
      <c r="B696" s="77"/>
      <c r="C696" s="151"/>
      <c r="D696" s="140"/>
      <c r="E696" s="140"/>
      <c r="F696" s="144"/>
      <c r="G696" s="142"/>
      <c r="H696" s="142"/>
      <c r="I696" s="142"/>
      <c r="J696" s="137"/>
      <c r="K696" s="77"/>
      <c r="L696" s="77"/>
      <c r="M696" s="77"/>
      <c r="N696" s="77"/>
      <c r="O696" s="77"/>
      <c r="P696" s="77"/>
      <c r="Q696" s="77"/>
      <c r="R696" s="77"/>
      <c r="S696" s="77"/>
      <c r="T696" s="77"/>
      <c r="U696" s="77"/>
      <c r="V696" s="77"/>
    </row>
    <row r="697">
      <c r="A697" s="77"/>
      <c r="B697" s="77"/>
      <c r="C697" s="151"/>
      <c r="D697" s="140"/>
      <c r="E697" s="140"/>
      <c r="F697" s="144"/>
      <c r="G697" s="142"/>
      <c r="H697" s="142"/>
      <c r="I697" s="142"/>
      <c r="J697" s="137"/>
      <c r="K697" s="77"/>
      <c r="L697" s="77"/>
      <c r="M697" s="77"/>
      <c r="N697" s="77"/>
      <c r="O697" s="77"/>
      <c r="P697" s="77"/>
      <c r="Q697" s="77"/>
      <c r="R697" s="77"/>
      <c r="S697" s="77"/>
      <c r="T697" s="77"/>
      <c r="U697" s="77"/>
      <c r="V697" s="77"/>
    </row>
    <row r="698">
      <c r="A698" s="77"/>
      <c r="B698" s="77"/>
      <c r="C698" s="151"/>
      <c r="D698" s="140"/>
      <c r="E698" s="140"/>
      <c r="F698" s="144"/>
      <c r="G698" s="142"/>
      <c r="H698" s="142"/>
      <c r="I698" s="142"/>
      <c r="J698" s="137"/>
      <c r="K698" s="77"/>
      <c r="L698" s="77"/>
      <c r="M698" s="77"/>
      <c r="N698" s="77"/>
      <c r="O698" s="77"/>
      <c r="P698" s="77"/>
      <c r="Q698" s="77"/>
      <c r="R698" s="77"/>
      <c r="S698" s="77"/>
      <c r="T698" s="77"/>
      <c r="U698" s="77"/>
      <c r="V698" s="77"/>
    </row>
    <row r="699">
      <c r="A699" s="77"/>
      <c r="B699" s="77"/>
      <c r="C699" s="151"/>
      <c r="D699" s="140"/>
      <c r="E699" s="140"/>
      <c r="F699" s="144"/>
      <c r="G699" s="142"/>
      <c r="H699" s="142"/>
      <c r="I699" s="142"/>
      <c r="J699" s="137"/>
      <c r="K699" s="77"/>
      <c r="L699" s="77"/>
      <c r="M699" s="77"/>
      <c r="N699" s="77"/>
      <c r="O699" s="77"/>
      <c r="P699" s="77"/>
      <c r="Q699" s="77"/>
      <c r="R699" s="77"/>
      <c r="S699" s="77"/>
      <c r="T699" s="77"/>
      <c r="U699" s="77"/>
      <c r="V699" s="77"/>
    </row>
    <row r="700">
      <c r="A700" s="77"/>
      <c r="B700" s="77"/>
      <c r="C700" s="151"/>
      <c r="D700" s="140"/>
      <c r="E700" s="140"/>
      <c r="F700" s="144"/>
      <c r="G700" s="142"/>
      <c r="H700" s="142"/>
      <c r="I700" s="142"/>
      <c r="J700" s="137"/>
      <c r="K700" s="77"/>
      <c r="L700" s="77"/>
      <c r="M700" s="77"/>
      <c r="N700" s="77"/>
      <c r="O700" s="77"/>
      <c r="P700" s="77"/>
      <c r="Q700" s="77"/>
      <c r="R700" s="77"/>
      <c r="S700" s="77"/>
      <c r="T700" s="77"/>
      <c r="U700" s="77"/>
      <c r="V700" s="77"/>
    </row>
    <row r="701">
      <c r="A701" s="77"/>
      <c r="B701" s="77"/>
      <c r="C701" s="151"/>
      <c r="D701" s="140"/>
      <c r="E701" s="140"/>
      <c r="F701" s="144"/>
      <c r="G701" s="142"/>
      <c r="H701" s="142"/>
      <c r="I701" s="142"/>
      <c r="J701" s="137"/>
      <c r="K701" s="77"/>
      <c r="L701" s="77"/>
      <c r="M701" s="77"/>
      <c r="N701" s="77"/>
      <c r="O701" s="77"/>
      <c r="P701" s="77"/>
      <c r="Q701" s="77"/>
      <c r="R701" s="77"/>
      <c r="S701" s="77"/>
      <c r="T701" s="77"/>
      <c r="U701" s="77"/>
      <c r="V701" s="77"/>
    </row>
    <row r="702">
      <c r="A702" s="77"/>
      <c r="B702" s="77"/>
      <c r="C702" s="151"/>
      <c r="D702" s="140"/>
      <c r="E702" s="140"/>
      <c r="F702" s="144"/>
      <c r="G702" s="142"/>
      <c r="H702" s="142"/>
      <c r="I702" s="142"/>
      <c r="J702" s="137"/>
      <c r="K702" s="77"/>
      <c r="L702" s="77"/>
      <c r="M702" s="77"/>
      <c r="N702" s="77"/>
      <c r="O702" s="77"/>
      <c r="P702" s="77"/>
      <c r="Q702" s="77"/>
      <c r="R702" s="77"/>
      <c r="S702" s="77"/>
      <c r="T702" s="77"/>
      <c r="U702" s="77"/>
      <c r="V702" s="77"/>
    </row>
    <row r="703">
      <c r="A703" s="77"/>
      <c r="B703" s="77"/>
      <c r="C703" s="151"/>
      <c r="D703" s="140"/>
      <c r="E703" s="140"/>
      <c r="F703" s="144"/>
      <c r="G703" s="142"/>
      <c r="H703" s="142"/>
      <c r="I703" s="142"/>
      <c r="J703" s="137"/>
      <c r="K703" s="77"/>
      <c r="L703" s="77"/>
      <c r="M703" s="77"/>
      <c r="N703" s="77"/>
      <c r="O703" s="77"/>
      <c r="P703" s="77"/>
      <c r="Q703" s="77"/>
      <c r="R703" s="77"/>
      <c r="S703" s="77"/>
      <c r="T703" s="77"/>
      <c r="U703" s="77"/>
      <c r="V703" s="77"/>
    </row>
    <row r="704">
      <c r="A704" s="77"/>
      <c r="B704" s="77"/>
      <c r="C704" s="151"/>
      <c r="D704" s="140"/>
      <c r="E704" s="140"/>
      <c r="F704" s="144"/>
      <c r="G704" s="142"/>
      <c r="H704" s="142"/>
      <c r="I704" s="142"/>
      <c r="J704" s="137"/>
      <c r="K704" s="77"/>
      <c r="L704" s="77"/>
      <c r="M704" s="77"/>
      <c r="N704" s="77"/>
      <c r="O704" s="77"/>
      <c r="P704" s="77"/>
      <c r="Q704" s="77"/>
      <c r="R704" s="77"/>
      <c r="S704" s="77"/>
      <c r="T704" s="77"/>
      <c r="U704" s="77"/>
      <c r="V704" s="77"/>
    </row>
    <row r="705">
      <c r="A705" s="77"/>
      <c r="B705" s="77"/>
      <c r="C705" s="151"/>
      <c r="D705" s="140"/>
      <c r="E705" s="140"/>
      <c r="F705" s="144"/>
      <c r="G705" s="142"/>
      <c r="H705" s="142"/>
      <c r="I705" s="142"/>
      <c r="J705" s="137"/>
      <c r="K705" s="77"/>
      <c r="L705" s="77"/>
      <c r="M705" s="77"/>
      <c r="N705" s="77"/>
      <c r="O705" s="77"/>
      <c r="P705" s="77"/>
      <c r="Q705" s="77"/>
      <c r="R705" s="77"/>
      <c r="S705" s="77"/>
      <c r="T705" s="77"/>
      <c r="U705" s="77"/>
      <c r="V705" s="77"/>
    </row>
    <row r="706">
      <c r="A706" s="77"/>
      <c r="B706" s="77"/>
      <c r="C706" s="151"/>
      <c r="D706" s="140"/>
      <c r="E706" s="140"/>
      <c r="F706" s="144"/>
      <c r="G706" s="142"/>
      <c r="H706" s="142"/>
      <c r="I706" s="142"/>
      <c r="J706" s="137"/>
      <c r="K706" s="77"/>
      <c r="L706" s="77"/>
      <c r="M706" s="77"/>
      <c r="N706" s="77"/>
      <c r="O706" s="77"/>
      <c r="P706" s="77"/>
      <c r="Q706" s="77"/>
      <c r="R706" s="77"/>
      <c r="S706" s="77"/>
      <c r="T706" s="77"/>
      <c r="U706" s="77"/>
      <c r="V706" s="77"/>
    </row>
    <row r="707">
      <c r="A707" s="77"/>
      <c r="B707" s="77"/>
      <c r="C707" s="151"/>
      <c r="D707" s="140"/>
      <c r="E707" s="140"/>
      <c r="F707" s="144"/>
      <c r="G707" s="142"/>
      <c r="H707" s="142"/>
      <c r="I707" s="142"/>
      <c r="J707" s="137"/>
      <c r="K707" s="77"/>
      <c r="L707" s="77"/>
      <c r="M707" s="77"/>
      <c r="N707" s="77"/>
      <c r="O707" s="77"/>
      <c r="P707" s="77"/>
      <c r="Q707" s="77"/>
      <c r="R707" s="77"/>
      <c r="S707" s="77"/>
      <c r="T707" s="77"/>
      <c r="U707" s="77"/>
      <c r="V707" s="77"/>
    </row>
    <row r="708">
      <c r="A708" s="77"/>
      <c r="B708" s="77"/>
      <c r="C708" s="151"/>
      <c r="D708" s="140"/>
      <c r="E708" s="140"/>
      <c r="F708" s="144"/>
      <c r="G708" s="142"/>
      <c r="H708" s="142"/>
      <c r="I708" s="142"/>
      <c r="J708" s="137"/>
      <c r="K708" s="77"/>
      <c r="L708" s="77"/>
      <c r="M708" s="77"/>
      <c r="N708" s="77"/>
      <c r="O708" s="77"/>
      <c r="P708" s="77"/>
      <c r="Q708" s="77"/>
      <c r="R708" s="77"/>
      <c r="S708" s="77"/>
      <c r="T708" s="77"/>
      <c r="U708" s="77"/>
      <c r="V708" s="77"/>
    </row>
    <row r="709">
      <c r="A709" s="77"/>
      <c r="B709" s="77"/>
      <c r="C709" s="151"/>
      <c r="D709" s="140"/>
      <c r="E709" s="140"/>
      <c r="F709" s="144"/>
      <c r="G709" s="142"/>
      <c r="H709" s="142"/>
      <c r="I709" s="142"/>
      <c r="J709" s="137"/>
      <c r="K709" s="77"/>
      <c r="L709" s="77"/>
      <c r="M709" s="77"/>
      <c r="N709" s="77"/>
      <c r="O709" s="77"/>
      <c r="P709" s="77"/>
      <c r="Q709" s="77"/>
      <c r="R709" s="77"/>
      <c r="S709" s="77"/>
      <c r="T709" s="77"/>
      <c r="U709" s="77"/>
      <c r="V709" s="77"/>
    </row>
    <row r="710">
      <c r="A710" s="77"/>
      <c r="B710" s="77"/>
      <c r="C710" s="151"/>
      <c r="D710" s="140"/>
      <c r="E710" s="140"/>
      <c r="F710" s="144"/>
      <c r="G710" s="142"/>
      <c r="H710" s="142"/>
      <c r="I710" s="142"/>
      <c r="J710" s="137"/>
      <c r="K710" s="77"/>
      <c r="L710" s="77"/>
      <c r="M710" s="77"/>
      <c r="N710" s="77"/>
      <c r="O710" s="77"/>
      <c r="P710" s="77"/>
      <c r="Q710" s="77"/>
      <c r="R710" s="77"/>
      <c r="S710" s="77"/>
      <c r="T710" s="77"/>
      <c r="U710" s="77"/>
      <c r="V710" s="77"/>
    </row>
    <row r="711">
      <c r="A711" s="77"/>
      <c r="B711" s="77"/>
      <c r="C711" s="151"/>
      <c r="D711" s="140"/>
      <c r="E711" s="140"/>
      <c r="F711" s="144"/>
      <c r="G711" s="142"/>
      <c r="H711" s="142"/>
      <c r="I711" s="142"/>
      <c r="J711" s="137"/>
      <c r="K711" s="77"/>
      <c r="L711" s="77"/>
      <c r="M711" s="77"/>
      <c r="N711" s="77"/>
      <c r="O711" s="77"/>
      <c r="P711" s="77"/>
      <c r="Q711" s="77"/>
      <c r="R711" s="77"/>
      <c r="S711" s="77"/>
      <c r="T711" s="77"/>
      <c r="U711" s="77"/>
      <c r="V711" s="77"/>
    </row>
    <row r="712">
      <c r="A712" s="77"/>
      <c r="B712" s="77"/>
      <c r="C712" s="151"/>
      <c r="D712" s="140"/>
      <c r="E712" s="140"/>
      <c r="F712" s="144"/>
      <c r="G712" s="142"/>
      <c r="H712" s="142"/>
      <c r="I712" s="142"/>
      <c r="J712" s="137"/>
      <c r="K712" s="77"/>
      <c r="L712" s="77"/>
      <c r="M712" s="77"/>
      <c r="N712" s="77"/>
      <c r="O712" s="77"/>
      <c r="P712" s="77"/>
      <c r="Q712" s="77"/>
      <c r="R712" s="77"/>
      <c r="S712" s="77"/>
      <c r="T712" s="77"/>
      <c r="U712" s="77"/>
      <c r="V712" s="77"/>
    </row>
    <row r="713">
      <c r="A713" s="77"/>
      <c r="B713" s="77"/>
      <c r="C713" s="151"/>
      <c r="D713" s="140"/>
      <c r="E713" s="140"/>
      <c r="F713" s="144"/>
      <c r="G713" s="142"/>
      <c r="H713" s="142"/>
      <c r="I713" s="142"/>
      <c r="J713" s="137"/>
      <c r="K713" s="77"/>
      <c r="L713" s="77"/>
      <c r="M713" s="77"/>
      <c r="N713" s="77"/>
      <c r="O713" s="77"/>
      <c r="P713" s="77"/>
      <c r="Q713" s="77"/>
      <c r="R713" s="77"/>
      <c r="S713" s="77"/>
      <c r="T713" s="77"/>
      <c r="U713" s="77"/>
      <c r="V713" s="77"/>
    </row>
    <row r="714">
      <c r="A714" s="77"/>
      <c r="B714" s="77"/>
      <c r="C714" s="151"/>
      <c r="D714" s="140"/>
      <c r="E714" s="140"/>
      <c r="F714" s="144"/>
      <c r="G714" s="142"/>
      <c r="H714" s="142"/>
      <c r="I714" s="142"/>
      <c r="J714" s="137"/>
      <c r="K714" s="77"/>
      <c r="L714" s="77"/>
      <c r="M714" s="77"/>
      <c r="N714" s="77"/>
      <c r="O714" s="77"/>
      <c r="P714" s="77"/>
      <c r="Q714" s="77"/>
      <c r="R714" s="77"/>
      <c r="S714" s="77"/>
      <c r="T714" s="77"/>
      <c r="U714" s="77"/>
      <c r="V714" s="77"/>
    </row>
    <row r="715">
      <c r="A715" s="77"/>
      <c r="B715" s="77"/>
      <c r="C715" s="151"/>
      <c r="D715" s="140"/>
      <c r="E715" s="140"/>
      <c r="F715" s="144"/>
      <c r="G715" s="142"/>
      <c r="H715" s="142"/>
      <c r="I715" s="142"/>
      <c r="J715" s="137"/>
      <c r="K715" s="77"/>
      <c r="L715" s="77"/>
      <c r="M715" s="77"/>
      <c r="N715" s="77"/>
      <c r="O715" s="77"/>
      <c r="P715" s="77"/>
      <c r="Q715" s="77"/>
      <c r="R715" s="77"/>
      <c r="S715" s="77"/>
      <c r="T715" s="77"/>
      <c r="U715" s="77"/>
      <c r="V715" s="77"/>
    </row>
    <row r="716">
      <c r="A716" s="77"/>
      <c r="B716" s="77"/>
      <c r="C716" s="151"/>
      <c r="D716" s="140"/>
      <c r="E716" s="140"/>
      <c r="F716" s="144"/>
      <c r="G716" s="142"/>
      <c r="H716" s="142"/>
      <c r="I716" s="142"/>
      <c r="J716" s="137"/>
      <c r="K716" s="77"/>
      <c r="L716" s="77"/>
      <c r="M716" s="77"/>
      <c r="N716" s="77"/>
      <c r="O716" s="77"/>
      <c r="P716" s="77"/>
      <c r="Q716" s="77"/>
      <c r="R716" s="77"/>
      <c r="S716" s="77"/>
      <c r="T716" s="77"/>
      <c r="U716" s="77"/>
      <c r="V716" s="77"/>
    </row>
    <row r="717">
      <c r="A717" s="77"/>
      <c r="B717" s="77"/>
      <c r="C717" s="151"/>
      <c r="D717" s="140"/>
      <c r="E717" s="140"/>
      <c r="F717" s="144"/>
      <c r="G717" s="142"/>
      <c r="H717" s="142"/>
      <c r="I717" s="142"/>
      <c r="J717" s="137"/>
      <c r="K717" s="77"/>
      <c r="L717" s="77"/>
      <c r="M717" s="77"/>
      <c r="N717" s="77"/>
      <c r="O717" s="77"/>
      <c r="P717" s="77"/>
      <c r="Q717" s="77"/>
      <c r="R717" s="77"/>
      <c r="S717" s="77"/>
      <c r="T717" s="77"/>
      <c r="U717" s="77"/>
      <c r="V717" s="77"/>
    </row>
    <row r="718">
      <c r="A718" s="77"/>
      <c r="B718" s="77"/>
      <c r="C718" s="151"/>
      <c r="D718" s="140"/>
      <c r="E718" s="140"/>
      <c r="F718" s="144"/>
      <c r="G718" s="142"/>
      <c r="H718" s="142"/>
      <c r="I718" s="142"/>
      <c r="J718" s="137"/>
      <c r="K718" s="77"/>
      <c r="L718" s="77"/>
      <c r="M718" s="77"/>
      <c r="N718" s="77"/>
      <c r="O718" s="77"/>
      <c r="P718" s="77"/>
      <c r="Q718" s="77"/>
      <c r="R718" s="77"/>
      <c r="S718" s="77"/>
      <c r="T718" s="77"/>
      <c r="U718" s="77"/>
      <c r="V718" s="77"/>
    </row>
    <row r="719">
      <c r="A719" s="77"/>
      <c r="B719" s="77"/>
      <c r="C719" s="151"/>
      <c r="D719" s="140"/>
      <c r="E719" s="140"/>
      <c r="F719" s="144"/>
      <c r="G719" s="142"/>
      <c r="H719" s="142"/>
      <c r="I719" s="142"/>
      <c r="J719" s="137"/>
      <c r="K719" s="77"/>
      <c r="L719" s="77"/>
      <c r="M719" s="77"/>
      <c r="N719" s="77"/>
      <c r="O719" s="77"/>
      <c r="P719" s="77"/>
      <c r="Q719" s="77"/>
      <c r="R719" s="77"/>
      <c r="S719" s="77"/>
      <c r="T719" s="77"/>
      <c r="U719" s="77"/>
      <c r="V719" s="77"/>
    </row>
    <row r="720">
      <c r="A720" s="77"/>
      <c r="B720" s="77"/>
      <c r="C720" s="151"/>
      <c r="D720" s="140"/>
      <c r="E720" s="140"/>
      <c r="F720" s="144"/>
      <c r="G720" s="142"/>
      <c r="H720" s="142"/>
      <c r="I720" s="142"/>
      <c r="J720" s="137"/>
      <c r="K720" s="77"/>
      <c r="L720" s="77"/>
      <c r="M720" s="77"/>
      <c r="N720" s="77"/>
      <c r="O720" s="77"/>
      <c r="P720" s="77"/>
      <c r="Q720" s="77"/>
      <c r="R720" s="77"/>
      <c r="S720" s="77"/>
      <c r="T720" s="77"/>
      <c r="U720" s="77"/>
      <c r="V720" s="77"/>
    </row>
    <row r="721">
      <c r="A721" s="77"/>
      <c r="B721" s="77"/>
      <c r="C721" s="151"/>
      <c r="D721" s="140"/>
      <c r="E721" s="140"/>
      <c r="F721" s="144"/>
      <c r="G721" s="142"/>
      <c r="H721" s="142"/>
      <c r="I721" s="142"/>
      <c r="J721" s="137"/>
      <c r="K721" s="77"/>
      <c r="L721" s="77"/>
      <c r="M721" s="77"/>
      <c r="N721" s="77"/>
      <c r="O721" s="77"/>
      <c r="P721" s="77"/>
      <c r="Q721" s="77"/>
      <c r="R721" s="77"/>
      <c r="S721" s="77"/>
      <c r="T721" s="77"/>
      <c r="U721" s="77"/>
      <c r="V721" s="77"/>
    </row>
    <row r="722">
      <c r="A722" s="77"/>
      <c r="B722" s="77"/>
      <c r="C722" s="151"/>
      <c r="D722" s="140"/>
      <c r="E722" s="140"/>
      <c r="F722" s="144"/>
      <c r="G722" s="142"/>
      <c r="H722" s="142"/>
      <c r="I722" s="142"/>
      <c r="J722" s="137"/>
      <c r="K722" s="77"/>
      <c r="L722" s="77"/>
      <c r="M722" s="77"/>
      <c r="N722" s="77"/>
      <c r="O722" s="77"/>
      <c r="P722" s="77"/>
      <c r="Q722" s="77"/>
      <c r="R722" s="77"/>
      <c r="S722" s="77"/>
      <c r="T722" s="77"/>
      <c r="U722" s="77"/>
      <c r="V722" s="77"/>
    </row>
    <row r="723">
      <c r="A723" s="77"/>
      <c r="B723" s="77"/>
      <c r="C723" s="151"/>
      <c r="D723" s="140"/>
      <c r="E723" s="140"/>
      <c r="F723" s="144"/>
      <c r="G723" s="142"/>
      <c r="H723" s="142"/>
      <c r="I723" s="142"/>
      <c r="J723" s="137"/>
      <c r="K723" s="77"/>
      <c r="L723" s="77"/>
      <c r="M723" s="77"/>
      <c r="N723" s="77"/>
      <c r="O723" s="77"/>
      <c r="P723" s="77"/>
      <c r="Q723" s="77"/>
      <c r="R723" s="77"/>
      <c r="S723" s="77"/>
      <c r="T723" s="77"/>
      <c r="U723" s="77"/>
      <c r="V723" s="77"/>
    </row>
    <row r="724">
      <c r="A724" s="77"/>
      <c r="B724" s="77"/>
      <c r="C724" s="151"/>
      <c r="D724" s="140"/>
      <c r="E724" s="140"/>
      <c r="F724" s="144"/>
      <c r="G724" s="142"/>
      <c r="H724" s="142"/>
      <c r="I724" s="142"/>
      <c r="J724" s="137"/>
      <c r="K724" s="77"/>
      <c r="L724" s="77"/>
      <c r="M724" s="77"/>
      <c r="N724" s="77"/>
      <c r="O724" s="77"/>
      <c r="P724" s="77"/>
      <c r="Q724" s="77"/>
      <c r="R724" s="77"/>
      <c r="S724" s="77"/>
      <c r="T724" s="77"/>
      <c r="U724" s="77"/>
      <c r="V724" s="77"/>
    </row>
    <row r="725">
      <c r="A725" s="77"/>
      <c r="B725" s="77"/>
      <c r="C725" s="151"/>
      <c r="D725" s="140"/>
      <c r="E725" s="140"/>
      <c r="F725" s="144"/>
      <c r="G725" s="142"/>
      <c r="H725" s="142"/>
      <c r="I725" s="142"/>
      <c r="J725" s="137"/>
      <c r="K725" s="77"/>
      <c r="L725" s="77"/>
      <c r="M725" s="77"/>
      <c r="N725" s="77"/>
      <c r="O725" s="77"/>
      <c r="P725" s="77"/>
      <c r="Q725" s="77"/>
      <c r="R725" s="77"/>
      <c r="S725" s="77"/>
      <c r="T725" s="77"/>
      <c r="U725" s="77"/>
      <c r="V725" s="77"/>
    </row>
    <row r="726">
      <c r="A726" s="77"/>
      <c r="B726" s="77"/>
      <c r="C726" s="151"/>
      <c r="D726" s="140"/>
      <c r="E726" s="140"/>
      <c r="F726" s="144"/>
      <c r="G726" s="142"/>
      <c r="H726" s="142"/>
      <c r="I726" s="142"/>
      <c r="J726" s="137"/>
      <c r="K726" s="77"/>
      <c r="L726" s="77"/>
      <c r="M726" s="77"/>
      <c r="N726" s="77"/>
      <c r="O726" s="77"/>
      <c r="P726" s="77"/>
      <c r="Q726" s="77"/>
      <c r="R726" s="77"/>
      <c r="S726" s="77"/>
      <c r="T726" s="77"/>
      <c r="U726" s="77"/>
      <c r="V726" s="77"/>
    </row>
    <row r="727">
      <c r="A727" s="77"/>
      <c r="B727" s="77"/>
      <c r="C727" s="151"/>
      <c r="D727" s="140"/>
      <c r="E727" s="140"/>
      <c r="F727" s="144"/>
      <c r="G727" s="142"/>
      <c r="H727" s="142"/>
      <c r="I727" s="142"/>
      <c r="J727" s="137"/>
      <c r="K727" s="77"/>
      <c r="L727" s="77"/>
      <c r="M727" s="77"/>
      <c r="N727" s="77"/>
      <c r="O727" s="77"/>
      <c r="P727" s="77"/>
      <c r="Q727" s="77"/>
      <c r="R727" s="77"/>
      <c r="S727" s="77"/>
      <c r="T727" s="77"/>
      <c r="U727" s="77"/>
      <c r="V727" s="77"/>
    </row>
    <row r="728">
      <c r="A728" s="77"/>
      <c r="B728" s="77"/>
      <c r="C728" s="151"/>
      <c r="D728" s="140"/>
      <c r="E728" s="140"/>
      <c r="F728" s="144"/>
      <c r="G728" s="142"/>
      <c r="H728" s="142"/>
      <c r="I728" s="142"/>
      <c r="J728" s="137"/>
      <c r="K728" s="77"/>
      <c r="L728" s="77"/>
      <c r="M728" s="77"/>
      <c r="N728" s="77"/>
      <c r="O728" s="77"/>
      <c r="P728" s="77"/>
      <c r="Q728" s="77"/>
      <c r="R728" s="77"/>
      <c r="S728" s="77"/>
      <c r="T728" s="77"/>
      <c r="U728" s="77"/>
      <c r="V728" s="77"/>
    </row>
    <row r="729">
      <c r="A729" s="77"/>
      <c r="B729" s="77"/>
      <c r="C729" s="151"/>
      <c r="D729" s="140"/>
      <c r="E729" s="140"/>
      <c r="F729" s="144"/>
      <c r="G729" s="142"/>
      <c r="H729" s="142"/>
      <c r="I729" s="142"/>
      <c r="J729" s="137"/>
      <c r="K729" s="77"/>
      <c r="L729" s="77"/>
      <c r="M729" s="77"/>
      <c r="N729" s="77"/>
      <c r="O729" s="77"/>
      <c r="P729" s="77"/>
      <c r="Q729" s="77"/>
      <c r="R729" s="77"/>
      <c r="S729" s="77"/>
      <c r="T729" s="77"/>
      <c r="U729" s="77"/>
      <c r="V729" s="77"/>
    </row>
    <row r="730">
      <c r="A730" s="77"/>
      <c r="B730" s="77"/>
      <c r="C730" s="151"/>
      <c r="D730" s="140"/>
      <c r="E730" s="140"/>
      <c r="F730" s="144"/>
      <c r="G730" s="142"/>
      <c r="H730" s="142"/>
      <c r="I730" s="142"/>
      <c r="J730" s="137"/>
      <c r="K730" s="77"/>
      <c r="L730" s="77"/>
      <c r="M730" s="77"/>
      <c r="N730" s="77"/>
      <c r="O730" s="77"/>
      <c r="P730" s="77"/>
      <c r="Q730" s="77"/>
      <c r="R730" s="77"/>
      <c r="S730" s="77"/>
      <c r="T730" s="77"/>
      <c r="U730" s="77"/>
      <c r="V730" s="77"/>
    </row>
    <row r="731">
      <c r="A731" s="77"/>
      <c r="B731" s="77"/>
      <c r="C731" s="151"/>
      <c r="D731" s="140"/>
      <c r="E731" s="140"/>
      <c r="F731" s="144"/>
      <c r="G731" s="142"/>
      <c r="H731" s="142"/>
      <c r="I731" s="142"/>
      <c r="J731" s="137"/>
      <c r="K731" s="77"/>
      <c r="L731" s="77"/>
      <c r="M731" s="77"/>
      <c r="N731" s="77"/>
      <c r="O731" s="77"/>
      <c r="P731" s="77"/>
      <c r="Q731" s="77"/>
      <c r="R731" s="77"/>
      <c r="S731" s="77"/>
      <c r="T731" s="77"/>
      <c r="U731" s="77"/>
      <c r="V731" s="77"/>
    </row>
    <row r="732">
      <c r="A732" s="77"/>
      <c r="B732" s="77"/>
      <c r="C732" s="151"/>
      <c r="D732" s="140"/>
      <c r="E732" s="140"/>
      <c r="F732" s="144"/>
      <c r="G732" s="142"/>
      <c r="H732" s="142"/>
      <c r="I732" s="142"/>
      <c r="J732" s="137"/>
      <c r="K732" s="77"/>
      <c r="L732" s="77"/>
      <c r="M732" s="77"/>
      <c r="N732" s="77"/>
      <c r="O732" s="77"/>
      <c r="P732" s="77"/>
      <c r="Q732" s="77"/>
      <c r="R732" s="77"/>
      <c r="S732" s="77"/>
      <c r="T732" s="77"/>
      <c r="U732" s="77"/>
      <c r="V732" s="77"/>
    </row>
    <row r="733">
      <c r="A733" s="77"/>
      <c r="B733" s="77"/>
      <c r="C733" s="151"/>
      <c r="D733" s="140"/>
      <c r="E733" s="140"/>
      <c r="F733" s="144"/>
      <c r="G733" s="142"/>
      <c r="H733" s="142"/>
      <c r="I733" s="142"/>
      <c r="J733" s="137"/>
      <c r="K733" s="77"/>
      <c r="L733" s="77"/>
      <c r="M733" s="77"/>
      <c r="N733" s="77"/>
      <c r="O733" s="77"/>
      <c r="P733" s="77"/>
      <c r="Q733" s="77"/>
      <c r="R733" s="77"/>
      <c r="S733" s="77"/>
      <c r="T733" s="77"/>
      <c r="U733" s="77"/>
      <c r="V733" s="77"/>
    </row>
    <row r="734">
      <c r="A734" s="77"/>
      <c r="B734" s="77"/>
      <c r="C734" s="151"/>
      <c r="D734" s="140"/>
      <c r="E734" s="140"/>
      <c r="F734" s="144"/>
      <c r="G734" s="142"/>
      <c r="H734" s="142"/>
      <c r="I734" s="142"/>
      <c r="J734" s="137"/>
      <c r="K734" s="77"/>
      <c r="L734" s="77"/>
      <c r="M734" s="77"/>
      <c r="N734" s="77"/>
      <c r="O734" s="77"/>
      <c r="P734" s="77"/>
      <c r="Q734" s="77"/>
      <c r="R734" s="77"/>
      <c r="S734" s="77"/>
      <c r="T734" s="77"/>
      <c r="U734" s="77"/>
      <c r="V734" s="77"/>
    </row>
    <row r="735">
      <c r="A735" s="77"/>
      <c r="B735" s="77"/>
      <c r="C735" s="151"/>
      <c r="D735" s="140"/>
      <c r="E735" s="140"/>
      <c r="F735" s="144"/>
      <c r="G735" s="142"/>
      <c r="H735" s="142"/>
      <c r="I735" s="142"/>
      <c r="J735" s="137"/>
      <c r="K735" s="77"/>
      <c r="L735" s="77"/>
      <c r="M735" s="77"/>
      <c r="N735" s="77"/>
      <c r="O735" s="77"/>
      <c r="P735" s="77"/>
      <c r="Q735" s="77"/>
      <c r="R735" s="77"/>
      <c r="S735" s="77"/>
      <c r="T735" s="77"/>
      <c r="U735" s="77"/>
      <c r="V735" s="77"/>
    </row>
    <row r="736">
      <c r="A736" s="77"/>
      <c r="B736" s="77"/>
      <c r="C736" s="151"/>
      <c r="D736" s="140"/>
      <c r="E736" s="140"/>
      <c r="F736" s="144"/>
      <c r="G736" s="142"/>
      <c r="H736" s="142"/>
      <c r="I736" s="142"/>
      <c r="J736" s="137"/>
      <c r="K736" s="77"/>
      <c r="L736" s="77"/>
      <c r="M736" s="77"/>
      <c r="N736" s="77"/>
      <c r="O736" s="77"/>
      <c r="P736" s="77"/>
      <c r="Q736" s="77"/>
      <c r="R736" s="77"/>
      <c r="S736" s="77"/>
      <c r="T736" s="77"/>
      <c r="U736" s="77"/>
      <c r="V736" s="77"/>
    </row>
    <row r="737">
      <c r="A737" s="77"/>
      <c r="B737" s="77"/>
      <c r="C737" s="151"/>
      <c r="D737" s="140"/>
      <c r="E737" s="140"/>
      <c r="F737" s="144"/>
      <c r="G737" s="142"/>
      <c r="H737" s="142"/>
      <c r="I737" s="142"/>
      <c r="J737" s="137"/>
      <c r="K737" s="77"/>
      <c r="L737" s="77"/>
      <c r="M737" s="77"/>
      <c r="N737" s="77"/>
      <c r="O737" s="77"/>
      <c r="P737" s="77"/>
      <c r="Q737" s="77"/>
      <c r="R737" s="77"/>
      <c r="S737" s="77"/>
      <c r="T737" s="77"/>
      <c r="U737" s="77"/>
      <c r="V737" s="77"/>
    </row>
    <row r="738">
      <c r="A738" s="77"/>
      <c r="B738" s="77"/>
      <c r="C738" s="151"/>
      <c r="D738" s="140"/>
      <c r="E738" s="140"/>
      <c r="F738" s="144"/>
      <c r="G738" s="142"/>
      <c r="H738" s="142"/>
      <c r="I738" s="142"/>
      <c r="J738" s="137"/>
      <c r="K738" s="77"/>
      <c r="L738" s="77"/>
      <c r="M738" s="77"/>
      <c r="N738" s="77"/>
      <c r="O738" s="77"/>
      <c r="P738" s="77"/>
      <c r="Q738" s="77"/>
      <c r="R738" s="77"/>
      <c r="S738" s="77"/>
      <c r="T738" s="77"/>
      <c r="U738" s="77"/>
      <c r="V738" s="77"/>
    </row>
    <row r="739">
      <c r="A739" s="77"/>
      <c r="B739" s="77"/>
      <c r="C739" s="151"/>
      <c r="D739" s="140"/>
      <c r="E739" s="140"/>
      <c r="F739" s="144"/>
      <c r="G739" s="142"/>
      <c r="H739" s="142"/>
      <c r="I739" s="142"/>
      <c r="J739" s="137"/>
      <c r="K739" s="77"/>
      <c r="L739" s="77"/>
      <c r="M739" s="77"/>
      <c r="N739" s="77"/>
      <c r="O739" s="77"/>
      <c r="P739" s="77"/>
      <c r="Q739" s="77"/>
      <c r="R739" s="77"/>
      <c r="S739" s="77"/>
      <c r="T739" s="77"/>
      <c r="U739" s="77"/>
      <c r="V739" s="77"/>
    </row>
    <row r="740">
      <c r="A740" s="77"/>
      <c r="B740" s="77"/>
      <c r="C740" s="151"/>
      <c r="D740" s="140"/>
      <c r="E740" s="140"/>
      <c r="F740" s="144"/>
      <c r="G740" s="142"/>
      <c r="H740" s="142"/>
      <c r="I740" s="142"/>
      <c r="J740" s="137"/>
      <c r="K740" s="77"/>
      <c r="L740" s="77"/>
      <c r="M740" s="77"/>
      <c r="N740" s="77"/>
      <c r="O740" s="77"/>
      <c r="P740" s="77"/>
      <c r="Q740" s="77"/>
      <c r="R740" s="77"/>
      <c r="S740" s="77"/>
      <c r="T740" s="77"/>
      <c r="U740" s="77"/>
      <c r="V740" s="77"/>
    </row>
    <row r="741">
      <c r="A741" s="77"/>
      <c r="B741" s="77"/>
      <c r="C741" s="151"/>
      <c r="D741" s="140"/>
      <c r="E741" s="140"/>
      <c r="F741" s="144"/>
      <c r="G741" s="142"/>
      <c r="H741" s="142"/>
      <c r="I741" s="142"/>
      <c r="J741" s="137"/>
      <c r="K741" s="77"/>
      <c r="L741" s="77"/>
      <c r="M741" s="77"/>
      <c r="N741" s="77"/>
      <c r="O741" s="77"/>
      <c r="P741" s="77"/>
      <c r="Q741" s="77"/>
      <c r="R741" s="77"/>
      <c r="S741" s="77"/>
      <c r="T741" s="77"/>
      <c r="U741" s="77"/>
      <c r="V741" s="77"/>
    </row>
    <row r="742">
      <c r="A742" s="77"/>
      <c r="B742" s="77"/>
      <c r="C742" s="151"/>
      <c r="D742" s="140"/>
      <c r="E742" s="140"/>
      <c r="F742" s="144"/>
      <c r="G742" s="142"/>
      <c r="H742" s="142"/>
      <c r="I742" s="142"/>
      <c r="J742" s="137"/>
      <c r="K742" s="77"/>
      <c r="L742" s="77"/>
      <c r="M742" s="77"/>
      <c r="N742" s="77"/>
      <c r="O742" s="77"/>
      <c r="P742" s="77"/>
      <c r="Q742" s="77"/>
      <c r="R742" s="77"/>
      <c r="S742" s="77"/>
      <c r="T742" s="77"/>
      <c r="U742" s="77"/>
      <c r="V742" s="77"/>
    </row>
    <row r="743">
      <c r="A743" s="77"/>
      <c r="B743" s="77"/>
      <c r="C743" s="151"/>
      <c r="D743" s="140"/>
      <c r="E743" s="140"/>
      <c r="F743" s="144"/>
      <c r="G743" s="142"/>
      <c r="H743" s="142"/>
      <c r="I743" s="142"/>
      <c r="J743" s="137"/>
      <c r="K743" s="77"/>
      <c r="L743" s="77"/>
      <c r="M743" s="77"/>
      <c r="N743" s="77"/>
      <c r="O743" s="77"/>
      <c r="P743" s="77"/>
      <c r="Q743" s="77"/>
      <c r="R743" s="77"/>
      <c r="S743" s="77"/>
      <c r="T743" s="77"/>
      <c r="U743" s="77"/>
      <c r="V743" s="77"/>
    </row>
    <row r="744">
      <c r="A744" s="77"/>
      <c r="B744" s="77"/>
      <c r="C744" s="151"/>
      <c r="D744" s="140"/>
      <c r="E744" s="140"/>
      <c r="F744" s="144"/>
      <c r="G744" s="142"/>
      <c r="H744" s="142"/>
      <c r="I744" s="142"/>
      <c r="J744" s="137"/>
      <c r="K744" s="77"/>
      <c r="L744" s="77"/>
      <c r="M744" s="77"/>
      <c r="N744" s="77"/>
      <c r="O744" s="77"/>
      <c r="P744" s="77"/>
      <c r="Q744" s="77"/>
      <c r="R744" s="77"/>
      <c r="S744" s="77"/>
      <c r="T744" s="77"/>
      <c r="U744" s="77"/>
      <c r="V744" s="77"/>
    </row>
    <row r="745">
      <c r="A745" s="77"/>
      <c r="B745" s="77"/>
      <c r="C745" s="151"/>
      <c r="D745" s="140"/>
      <c r="E745" s="140"/>
      <c r="F745" s="144"/>
      <c r="G745" s="142"/>
      <c r="H745" s="142"/>
      <c r="I745" s="142"/>
      <c r="J745" s="137"/>
      <c r="K745" s="77"/>
      <c r="L745" s="77"/>
      <c r="M745" s="77"/>
      <c r="N745" s="77"/>
      <c r="O745" s="77"/>
      <c r="P745" s="77"/>
      <c r="Q745" s="77"/>
      <c r="R745" s="77"/>
      <c r="S745" s="77"/>
      <c r="T745" s="77"/>
      <c r="U745" s="77"/>
      <c r="V745" s="77"/>
    </row>
    <row r="746">
      <c r="A746" s="77"/>
      <c r="B746" s="77"/>
      <c r="C746" s="151"/>
      <c r="D746" s="140"/>
      <c r="E746" s="140"/>
      <c r="F746" s="144"/>
      <c r="G746" s="142"/>
      <c r="H746" s="142"/>
      <c r="I746" s="142"/>
      <c r="J746" s="137"/>
      <c r="K746" s="77"/>
      <c r="L746" s="77"/>
      <c r="M746" s="77"/>
      <c r="N746" s="77"/>
      <c r="O746" s="77"/>
      <c r="P746" s="77"/>
      <c r="Q746" s="77"/>
      <c r="R746" s="77"/>
      <c r="S746" s="77"/>
      <c r="T746" s="77"/>
      <c r="U746" s="77"/>
      <c r="V746" s="77"/>
    </row>
    <row r="747">
      <c r="A747" s="77"/>
      <c r="B747" s="77"/>
      <c r="C747" s="151"/>
      <c r="D747" s="140"/>
      <c r="E747" s="140"/>
      <c r="F747" s="144"/>
      <c r="G747" s="142"/>
      <c r="H747" s="142"/>
      <c r="I747" s="142"/>
      <c r="J747" s="137"/>
      <c r="K747" s="77"/>
      <c r="L747" s="77"/>
      <c r="M747" s="77"/>
      <c r="N747" s="77"/>
      <c r="O747" s="77"/>
      <c r="P747" s="77"/>
      <c r="Q747" s="77"/>
      <c r="R747" s="77"/>
      <c r="S747" s="77"/>
      <c r="T747" s="77"/>
      <c r="U747" s="77"/>
      <c r="V747" s="77"/>
    </row>
    <row r="748">
      <c r="A748" s="77"/>
      <c r="B748" s="77"/>
      <c r="C748" s="151"/>
      <c r="D748" s="140"/>
      <c r="E748" s="140"/>
      <c r="F748" s="144"/>
      <c r="G748" s="142"/>
      <c r="H748" s="142"/>
      <c r="I748" s="142"/>
      <c r="J748" s="137"/>
      <c r="K748" s="77"/>
      <c r="L748" s="77"/>
      <c r="M748" s="77"/>
      <c r="N748" s="77"/>
      <c r="O748" s="77"/>
      <c r="P748" s="77"/>
      <c r="Q748" s="77"/>
      <c r="R748" s="77"/>
      <c r="S748" s="77"/>
      <c r="T748" s="77"/>
      <c r="U748" s="77"/>
      <c r="V748" s="77"/>
    </row>
    <row r="749">
      <c r="A749" s="77"/>
      <c r="B749" s="77"/>
      <c r="C749" s="151"/>
      <c r="D749" s="140"/>
      <c r="E749" s="140"/>
      <c r="F749" s="144"/>
      <c r="G749" s="142"/>
      <c r="H749" s="142"/>
      <c r="I749" s="142"/>
      <c r="J749" s="137"/>
      <c r="K749" s="77"/>
      <c r="L749" s="77"/>
      <c r="M749" s="77"/>
      <c r="N749" s="77"/>
      <c r="O749" s="77"/>
      <c r="P749" s="77"/>
      <c r="Q749" s="77"/>
      <c r="R749" s="77"/>
      <c r="S749" s="77"/>
      <c r="T749" s="77"/>
      <c r="U749" s="77"/>
      <c r="V749" s="77"/>
    </row>
    <row r="750">
      <c r="A750" s="77"/>
      <c r="B750" s="77"/>
      <c r="C750" s="151"/>
      <c r="D750" s="140"/>
      <c r="E750" s="140"/>
      <c r="F750" s="144"/>
      <c r="G750" s="142"/>
      <c r="H750" s="142"/>
      <c r="I750" s="142"/>
      <c r="J750" s="137"/>
      <c r="K750" s="77"/>
      <c r="L750" s="77"/>
      <c r="M750" s="77"/>
      <c r="N750" s="77"/>
      <c r="O750" s="77"/>
      <c r="P750" s="77"/>
      <c r="Q750" s="77"/>
      <c r="R750" s="77"/>
      <c r="S750" s="77"/>
      <c r="T750" s="77"/>
      <c r="U750" s="77"/>
      <c r="V750" s="77"/>
    </row>
    <row r="751">
      <c r="A751" s="77"/>
      <c r="B751" s="77"/>
      <c r="C751" s="151"/>
      <c r="D751" s="140"/>
      <c r="E751" s="140"/>
      <c r="F751" s="144"/>
      <c r="G751" s="142"/>
      <c r="H751" s="142"/>
      <c r="I751" s="142"/>
      <c r="J751" s="137"/>
      <c r="K751" s="77"/>
      <c r="L751" s="77"/>
      <c r="M751" s="77"/>
      <c r="N751" s="77"/>
      <c r="O751" s="77"/>
      <c r="P751" s="77"/>
      <c r="Q751" s="77"/>
      <c r="R751" s="77"/>
      <c r="S751" s="77"/>
      <c r="T751" s="77"/>
      <c r="U751" s="77"/>
      <c r="V751" s="77"/>
    </row>
    <row r="752">
      <c r="A752" s="77"/>
      <c r="B752" s="77"/>
      <c r="C752" s="151"/>
      <c r="D752" s="140"/>
      <c r="E752" s="140"/>
      <c r="F752" s="144"/>
      <c r="G752" s="142"/>
      <c r="H752" s="142"/>
      <c r="I752" s="142"/>
      <c r="J752" s="137"/>
      <c r="K752" s="77"/>
      <c r="L752" s="77"/>
      <c r="M752" s="77"/>
      <c r="N752" s="77"/>
      <c r="O752" s="77"/>
      <c r="P752" s="77"/>
      <c r="Q752" s="77"/>
      <c r="R752" s="77"/>
      <c r="S752" s="77"/>
      <c r="T752" s="77"/>
      <c r="U752" s="77"/>
      <c r="V752" s="77"/>
    </row>
    <row r="753">
      <c r="A753" s="77"/>
      <c r="B753" s="77"/>
      <c r="C753" s="151"/>
      <c r="D753" s="140"/>
      <c r="E753" s="140"/>
      <c r="F753" s="144"/>
      <c r="G753" s="142"/>
      <c r="H753" s="142"/>
      <c r="I753" s="142"/>
      <c r="J753" s="137"/>
      <c r="K753" s="77"/>
      <c r="L753" s="77"/>
      <c r="M753" s="77"/>
      <c r="N753" s="77"/>
      <c r="O753" s="77"/>
      <c r="P753" s="77"/>
      <c r="Q753" s="77"/>
      <c r="R753" s="77"/>
      <c r="S753" s="77"/>
      <c r="T753" s="77"/>
      <c r="U753" s="77"/>
      <c r="V753" s="77"/>
    </row>
    <row r="754">
      <c r="A754" s="77"/>
      <c r="B754" s="77"/>
      <c r="C754" s="151"/>
      <c r="D754" s="140"/>
      <c r="E754" s="140"/>
      <c r="F754" s="144"/>
      <c r="G754" s="142"/>
      <c r="H754" s="142"/>
      <c r="I754" s="142"/>
      <c r="J754" s="137"/>
      <c r="K754" s="77"/>
      <c r="L754" s="77"/>
      <c r="M754" s="77"/>
      <c r="N754" s="77"/>
      <c r="O754" s="77"/>
      <c r="P754" s="77"/>
      <c r="Q754" s="77"/>
      <c r="R754" s="77"/>
      <c r="S754" s="77"/>
      <c r="T754" s="77"/>
      <c r="U754" s="77"/>
      <c r="V754" s="77"/>
    </row>
    <row r="755">
      <c r="A755" s="77"/>
      <c r="B755" s="77"/>
      <c r="C755" s="151"/>
      <c r="D755" s="140"/>
      <c r="E755" s="140"/>
      <c r="F755" s="144"/>
      <c r="G755" s="142"/>
      <c r="H755" s="142"/>
      <c r="I755" s="142"/>
      <c r="J755" s="137"/>
      <c r="K755" s="77"/>
      <c r="L755" s="77"/>
      <c r="M755" s="77"/>
      <c r="N755" s="77"/>
      <c r="O755" s="77"/>
      <c r="P755" s="77"/>
      <c r="Q755" s="77"/>
      <c r="R755" s="77"/>
      <c r="S755" s="77"/>
      <c r="T755" s="77"/>
      <c r="U755" s="77"/>
      <c r="V755" s="77"/>
    </row>
    <row r="756">
      <c r="A756" s="77"/>
      <c r="B756" s="77"/>
      <c r="C756" s="151"/>
      <c r="D756" s="140"/>
      <c r="E756" s="140"/>
      <c r="F756" s="144"/>
      <c r="G756" s="142"/>
      <c r="H756" s="142"/>
      <c r="I756" s="142"/>
      <c r="J756" s="137"/>
      <c r="K756" s="77"/>
      <c r="L756" s="77"/>
      <c r="M756" s="77"/>
      <c r="N756" s="77"/>
      <c r="O756" s="77"/>
      <c r="P756" s="77"/>
      <c r="Q756" s="77"/>
      <c r="R756" s="77"/>
      <c r="S756" s="77"/>
      <c r="T756" s="77"/>
      <c r="U756" s="77"/>
      <c r="V756" s="77"/>
    </row>
    <row r="757">
      <c r="A757" s="77"/>
      <c r="B757" s="77"/>
      <c r="C757" s="151"/>
      <c r="D757" s="140"/>
      <c r="E757" s="140"/>
      <c r="F757" s="144"/>
      <c r="G757" s="142"/>
      <c r="H757" s="142"/>
      <c r="I757" s="142"/>
      <c r="J757" s="137"/>
      <c r="K757" s="77"/>
      <c r="L757" s="77"/>
      <c r="M757" s="77"/>
      <c r="N757" s="77"/>
      <c r="O757" s="77"/>
      <c r="P757" s="77"/>
      <c r="Q757" s="77"/>
      <c r="R757" s="77"/>
      <c r="S757" s="77"/>
      <c r="T757" s="77"/>
      <c r="U757" s="77"/>
      <c r="V757" s="77"/>
    </row>
    <row r="758">
      <c r="A758" s="77"/>
      <c r="B758" s="77"/>
      <c r="C758" s="151"/>
      <c r="D758" s="140"/>
      <c r="E758" s="140"/>
      <c r="F758" s="144"/>
      <c r="G758" s="142"/>
      <c r="H758" s="142"/>
      <c r="I758" s="142"/>
      <c r="J758" s="137"/>
      <c r="K758" s="77"/>
      <c r="L758" s="77"/>
      <c r="M758" s="77"/>
      <c r="N758" s="77"/>
      <c r="O758" s="77"/>
      <c r="P758" s="77"/>
      <c r="Q758" s="77"/>
      <c r="R758" s="77"/>
      <c r="S758" s="77"/>
      <c r="T758" s="77"/>
      <c r="U758" s="77"/>
      <c r="V758" s="77"/>
    </row>
    <row r="759">
      <c r="A759" s="77"/>
      <c r="B759" s="77"/>
      <c r="C759" s="151"/>
      <c r="D759" s="140"/>
      <c r="E759" s="140"/>
      <c r="F759" s="144"/>
      <c r="G759" s="142"/>
      <c r="H759" s="142"/>
      <c r="I759" s="142"/>
      <c r="J759" s="137"/>
      <c r="K759" s="77"/>
      <c r="L759" s="77"/>
      <c r="M759" s="77"/>
      <c r="N759" s="77"/>
      <c r="O759" s="77"/>
      <c r="P759" s="77"/>
      <c r="Q759" s="77"/>
      <c r="R759" s="77"/>
      <c r="S759" s="77"/>
      <c r="T759" s="77"/>
      <c r="U759" s="77"/>
      <c r="V759" s="77"/>
    </row>
    <row r="760">
      <c r="A760" s="77"/>
      <c r="B760" s="77"/>
      <c r="C760" s="151"/>
      <c r="D760" s="140"/>
      <c r="E760" s="140"/>
      <c r="F760" s="144"/>
      <c r="G760" s="142"/>
      <c r="H760" s="142"/>
      <c r="I760" s="142"/>
      <c r="J760" s="137"/>
      <c r="K760" s="77"/>
      <c r="L760" s="77"/>
      <c r="M760" s="77"/>
      <c r="N760" s="77"/>
      <c r="O760" s="77"/>
      <c r="P760" s="77"/>
      <c r="Q760" s="77"/>
      <c r="R760" s="77"/>
      <c r="S760" s="77"/>
      <c r="T760" s="77"/>
      <c r="U760" s="77"/>
      <c r="V760" s="77"/>
    </row>
    <row r="761">
      <c r="A761" s="77"/>
      <c r="B761" s="77"/>
      <c r="C761" s="151"/>
      <c r="D761" s="140"/>
      <c r="E761" s="140"/>
      <c r="F761" s="144"/>
      <c r="G761" s="142"/>
      <c r="H761" s="142"/>
      <c r="I761" s="142"/>
      <c r="J761" s="137"/>
      <c r="K761" s="77"/>
      <c r="L761" s="77"/>
      <c r="M761" s="77"/>
      <c r="N761" s="77"/>
      <c r="O761" s="77"/>
      <c r="P761" s="77"/>
      <c r="Q761" s="77"/>
      <c r="R761" s="77"/>
      <c r="S761" s="77"/>
      <c r="T761" s="77"/>
      <c r="U761" s="77"/>
      <c r="V761" s="77"/>
    </row>
    <row r="762">
      <c r="A762" s="77"/>
      <c r="B762" s="77"/>
      <c r="C762" s="151"/>
      <c r="D762" s="140"/>
      <c r="E762" s="140"/>
      <c r="F762" s="144"/>
      <c r="G762" s="142"/>
      <c r="H762" s="142"/>
      <c r="I762" s="142"/>
      <c r="J762" s="137"/>
      <c r="K762" s="77"/>
      <c r="L762" s="77"/>
      <c r="M762" s="77"/>
      <c r="N762" s="77"/>
      <c r="O762" s="77"/>
      <c r="P762" s="77"/>
      <c r="Q762" s="77"/>
      <c r="R762" s="77"/>
      <c r="S762" s="77"/>
      <c r="T762" s="77"/>
      <c r="U762" s="77"/>
      <c r="V762" s="77"/>
    </row>
    <row r="763">
      <c r="A763" s="77"/>
      <c r="B763" s="77"/>
      <c r="C763" s="151"/>
      <c r="D763" s="140"/>
      <c r="E763" s="140"/>
      <c r="F763" s="144"/>
      <c r="G763" s="142"/>
      <c r="H763" s="142"/>
      <c r="I763" s="142"/>
      <c r="J763" s="137"/>
      <c r="K763" s="77"/>
      <c r="L763" s="77"/>
      <c r="M763" s="77"/>
      <c r="N763" s="77"/>
      <c r="O763" s="77"/>
      <c r="P763" s="77"/>
      <c r="Q763" s="77"/>
      <c r="R763" s="77"/>
      <c r="S763" s="77"/>
      <c r="T763" s="77"/>
      <c r="U763" s="77"/>
      <c r="V763" s="77"/>
    </row>
    <row r="764">
      <c r="A764" s="77"/>
      <c r="B764" s="77"/>
      <c r="C764" s="151"/>
      <c r="D764" s="140"/>
      <c r="E764" s="140"/>
      <c r="F764" s="144"/>
      <c r="G764" s="142"/>
      <c r="H764" s="142"/>
      <c r="I764" s="142"/>
      <c r="J764" s="137"/>
      <c r="K764" s="77"/>
      <c r="L764" s="77"/>
      <c r="M764" s="77"/>
      <c r="N764" s="77"/>
      <c r="O764" s="77"/>
      <c r="P764" s="77"/>
      <c r="Q764" s="77"/>
      <c r="R764" s="77"/>
      <c r="S764" s="77"/>
      <c r="T764" s="77"/>
      <c r="U764" s="77"/>
      <c r="V764" s="77"/>
    </row>
    <row r="765">
      <c r="A765" s="77"/>
      <c r="B765" s="77"/>
      <c r="C765" s="151"/>
      <c r="D765" s="140"/>
      <c r="E765" s="140"/>
      <c r="F765" s="144"/>
      <c r="G765" s="142"/>
      <c r="H765" s="142"/>
      <c r="I765" s="142"/>
      <c r="J765" s="137"/>
      <c r="K765" s="77"/>
      <c r="L765" s="77"/>
      <c r="M765" s="77"/>
      <c r="N765" s="77"/>
      <c r="O765" s="77"/>
      <c r="P765" s="77"/>
      <c r="Q765" s="77"/>
      <c r="R765" s="77"/>
      <c r="S765" s="77"/>
      <c r="T765" s="77"/>
      <c r="U765" s="77"/>
      <c r="V765" s="77"/>
    </row>
    <row r="766">
      <c r="A766" s="77"/>
      <c r="B766" s="77"/>
      <c r="C766" s="151"/>
      <c r="D766" s="140"/>
      <c r="E766" s="140"/>
      <c r="F766" s="144"/>
      <c r="G766" s="142"/>
      <c r="H766" s="142"/>
      <c r="I766" s="142"/>
      <c r="J766" s="137"/>
      <c r="K766" s="77"/>
      <c r="L766" s="77"/>
      <c r="M766" s="77"/>
      <c r="N766" s="77"/>
      <c r="O766" s="77"/>
      <c r="P766" s="77"/>
      <c r="Q766" s="77"/>
      <c r="R766" s="77"/>
      <c r="S766" s="77"/>
      <c r="T766" s="77"/>
      <c r="U766" s="77"/>
      <c r="V766" s="77"/>
    </row>
    <row r="767">
      <c r="A767" s="77"/>
      <c r="B767" s="77"/>
      <c r="C767" s="151"/>
      <c r="D767" s="140"/>
      <c r="E767" s="140"/>
      <c r="F767" s="144"/>
      <c r="G767" s="142"/>
      <c r="H767" s="142"/>
      <c r="I767" s="142"/>
      <c r="J767" s="137"/>
      <c r="K767" s="77"/>
      <c r="L767" s="77"/>
      <c r="M767" s="77"/>
      <c r="N767" s="77"/>
      <c r="O767" s="77"/>
      <c r="P767" s="77"/>
      <c r="Q767" s="77"/>
      <c r="R767" s="77"/>
      <c r="S767" s="77"/>
      <c r="T767" s="77"/>
      <c r="U767" s="77"/>
      <c r="V767" s="77"/>
    </row>
    <row r="768">
      <c r="A768" s="77"/>
      <c r="B768" s="77"/>
      <c r="C768" s="151"/>
      <c r="D768" s="140"/>
      <c r="E768" s="140"/>
      <c r="F768" s="144"/>
      <c r="G768" s="142"/>
      <c r="H768" s="142"/>
      <c r="I768" s="142"/>
      <c r="J768" s="137"/>
      <c r="K768" s="77"/>
      <c r="L768" s="77"/>
      <c r="M768" s="77"/>
      <c r="N768" s="77"/>
      <c r="O768" s="77"/>
      <c r="P768" s="77"/>
      <c r="Q768" s="77"/>
      <c r="R768" s="77"/>
      <c r="S768" s="77"/>
      <c r="T768" s="77"/>
      <c r="U768" s="77"/>
      <c r="V768" s="77"/>
    </row>
    <row r="769">
      <c r="A769" s="77"/>
      <c r="B769" s="77"/>
      <c r="C769" s="151"/>
      <c r="D769" s="140"/>
      <c r="E769" s="140"/>
      <c r="F769" s="144"/>
      <c r="G769" s="142"/>
      <c r="H769" s="142"/>
      <c r="I769" s="142"/>
      <c r="J769" s="137"/>
      <c r="K769" s="77"/>
      <c r="L769" s="77"/>
      <c r="M769" s="77"/>
      <c r="N769" s="77"/>
      <c r="O769" s="77"/>
      <c r="P769" s="77"/>
      <c r="Q769" s="77"/>
      <c r="R769" s="77"/>
      <c r="S769" s="77"/>
      <c r="T769" s="77"/>
      <c r="U769" s="77"/>
      <c r="V769" s="77"/>
    </row>
    <row r="770">
      <c r="A770" s="77"/>
      <c r="B770" s="77"/>
      <c r="C770" s="151"/>
      <c r="D770" s="140"/>
      <c r="E770" s="140"/>
      <c r="F770" s="144"/>
      <c r="G770" s="142"/>
      <c r="H770" s="142"/>
      <c r="I770" s="142"/>
      <c r="J770" s="137"/>
      <c r="K770" s="77"/>
      <c r="L770" s="77"/>
      <c r="M770" s="77"/>
      <c r="N770" s="77"/>
      <c r="O770" s="77"/>
      <c r="P770" s="77"/>
      <c r="Q770" s="77"/>
      <c r="R770" s="77"/>
      <c r="S770" s="77"/>
      <c r="T770" s="77"/>
      <c r="U770" s="77"/>
      <c r="V770" s="77"/>
    </row>
    <row r="771">
      <c r="A771" s="77"/>
      <c r="B771" s="77"/>
      <c r="C771" s="151"/>
      <c r="D771" s="140"/>
      <c r="E771" s="140"/>
      <c r="F771" s="144"/>
      <c r="G771" s="142"/>
      <c r="H771" s="142"/>
      <c r="I771" s="142"/>
      <c r="J771" s="137"/>
      <c r="K771" s="77"/>
      <c r="L771" s="77"/>
      <c r="M771" s="77"/>
      <c r="N771" s="77"/>
      <c r="O771" s="77"/>
      <c r="P771" s="77"/>
      <c r="Q771" s="77"/>
      <c r="R771" s="77"/>
      <c r="S771" s="77"/>
      <c r="T771" s="77"/>
      <c r="U771" s="77"/>
      <c r="V771" s="77"/>
    </row>
    <row r="772">
      <c r="A772" s="77"/>
      <c r="B772" s="77"/>
      <c r="C772" s="151"/>
      <c r="D772" s="140"/>
      <c r="E772" s="140"/>
      <c r="F772" s="144"/>
      <c r="G772" s="142"/>
      <c r="H772" s="142"/>
      <c r="I772" s="142"/>
      <c r="J772" s="137"/>
      <c r="K772" s="77"/>
      <c r="L772" s="77"/>
      <c r="M772" s="77"/>
      <c r="N772" s="77"/>
      <c r="O772" s="77"/>
      <c r="P772" s="77"/>
      <c r="Q772" s="77"/>
      <c r="R772" s="77"/>
      <c r="S772" s="77"/>
      <c r="T772" s="77"/>
      <c r="U772" s="77"/>
      <c r="V772" s="77"/>
    </row>
    <row r="773">
      <c r="A773" s="77"/>
      <c r="B773" s="77"/>
      <c r="C773" s="151"/>
      <c r="D773" s="140"/>
      <c r="E773" s="140"/>
      <c r="F773" s="144"/>
      <c r="G773" s="142"/>
      <c r="H773" s="142"/>
      <c r="I773" s="142"/>
      <c r="J773" s="137"/>
      <c r="K773" s="77"/>
      <c r="L773" s="77"/>
      <c r="M773" s="77"/>
      <c r="N773" s="77"/>
      <c r="O773" s="77"/>
      <c r="P773" s="77"/>
      <c r="Q773" s="77"/>
      <c r="R773" s="77"/>
      <c r="S773" s="77"/>
      <c r="T773" s="77"/>
      <c r="U773" s="77"/>
      <c r="V773" s="77"/>
    </row>
    <row r="774">
      <c r="A774" s="77"/>
      <c r="B774" s="77"/>
      <c r="C774" s="151"/>
      <c r="D774" s="140"/>
      <c r="E774" s="140"/>
      <c r="F774" s="144"/>
      <c r="G774" s="142"/>
      <c r="H774" s="142"/>
      <c r="I774" s="142"/>
      <c r="J774" s="137"/>
      <c r="K774" s="77"/>
      <c r="L774" s="77"/>
      <c r="M774" s="77"/>
      <c r="N774" s="77"/>
      <c r="O774" s="77"/>
      <c r="P774" s="77"/>
      <c r="Q774" s="77"/>
      <c r="R774" s="77"/>
      <c r="S774" s="77"/>
      <c r="T774" s="77"/>
      <c r="U774" s="77"/>
      <c r="V774" s="77"/>
    </row>
    <row r="775">
      <c r="A775" s="77"/>
      <c r="B775" s="77"/>
      <c r="C775" s="151"/>
      <c r="D775" s="140"/>
      <c r="E775" s="140"/>
      <c r="F775" s="144"/>
      <c r="G775" s="142"/>
      <c r="H775" s="142"/>
      <c r="I775" s="142"/>
      <c r="J775" s="137"/>
      <c r="K775" s="77"/>
      <c r="L775" s="77"/>
      <c r="M775" s="77"/>
      <c r="N775" s="77"/>
      <c r="O775" s="77"/>
      <c r="P775" s="77"/>
      <c r="Q775" s="77"/>
      <c r="R775" s="77"/>
      <c r="S775" s="77"/>
      <c r="T775" s="77"/>
      <c r="U775" s="77"/>
      <c r="V775" s="77"/>
    </row>
    <row r="776">
      <c r="A776" s="77"/>
      <c r="B776" s="77"/>
      <c r="C776" s="151"/>
      <c r="D776" s="140"/>
      <c r="E776" s="140"/>
      <c r="F776" s="144"/>
      <c r="G776" s="142"/>
      <c r="H776" s="142"/>
      <c r="I776" s="142"/>
      <c r="J776" s="137"/>
      <c r="K776" s="77"/>
      <c r="L776" s="77"/>
      <c r="M776" s="77"/>
      <c r="N776" s="77"/>
      <c r="O776" s="77"/>
      <c r="P776" s="77"/>
      <c r="Q776" s="77"/>
      <c r="R776" s="77"/>
      <c r="S776" s="77"/>
      <c r="T776" s="77"/>
      <c r="U776" s="77"/>
      <c r="V776" s="77"/>
    </row>
    <row r="777">
      <c r="A777" s="77"/>
      <c r="B777" s="77"/>
      <c r="C777" s="151"/>
      <c r="D777" s="140"/>
      <c r="E777" s="140"/>
      <c r="F777" s="144"/>
      <c r="G777" s="142"/>
      <c r="H777" s="142"/>
      <c r="I777" s="142"/>
      <c r="J777" s="137"/>
      <c r="K777" s="77"/>
      <c r="L777" s="77"/>
      <c r="M777" s="77"/>
      <c r="N777" s="77"/>
      <c r="O777" s="77"/>
      <c r="P777" s="77"/>
      <c r="Q777" s="77"/>
      <c r="R777" s="77"/>
      <c r="S777" s="77"/>
      <c r="T777" s="77"/>
      <c r="U777" s="77"/>
      <c r="V777" s="77"/>
    </row>
    <row r="778">
      <c r="A778" s="77"/>
      <c r="B778" s="77"/>
      <c r="C778" s="151"/>
      <c r="D778" s="140"/>
      <c r="E778" s="140"/>
      <c r="F778" s="144"/>
      <c r="G778" s="142"/>
      <c r="H778" s="142"/>
      <c r="I778" s="142"/>
      <c r="J778" s="137"/>
      <c r="K778" s="77"/>
      <c r="L778" s="77"/>
      <c r="M778" s="77"/>
      <c r="N778" s="77"/>
      <c r="O778" s="77"/>
      <c r="P778" s="77"/>
      <c r="Q778" s="77"/>
      <c r="R778" s="77"/>
      <c r="S778" s="77"/>
      <c r="T778" s="77"/>
      <c r="U778" s="77"/>
      <c r="V778" s="77"/>
    </row>
    <row r="779">
      <c r="A779" s="77"/>
      <c r="B779" s="77"/>
      <c r="C779" s="151"/>
      <c r="D779" s="140"/>
      <c r="E779" s="140"/>
      <c r="F779" s="144"/>
      <c r="G779" s="142"/>
      <c r="H779" s="142"/>
      <c r="I779" s="142"/>
      <c r="J779" s="137"/>
      <c r="K779" s="77"/>
      <c r="L779" s="77"/>
      <c r="M779" s="77"/>
      <c r="N779" s="77"/>
      <c r="O779" s="77"/>
      <c r="P779" s="77"/>
      <c r="Q779" s="77"/>
      <c r="R779" s="77"/>
      <c r="S779" s="77"/>
      <c r="T779" s="77"/>
      <c r="U779" s="77"/>
      <c r="V779" s="77"/>
    </row>
    <row r="780">
      <c r="A780" s="77"/>
      <c r="B780" s="77"/>
      <c r="C780" s="151"/>
      <c r="D780" s="140"/>
      <c r="E780" s="140"/>
      <c r="F780" s="144"/>
      <c r="G780" s="142"/>
      <c r="H780" s="142"/>
      <c r="I780" s="142"/>
      <c r="J780" s="137"/>
      <c r="K780" s="77"/>
      <c r="L780" s="77"/>
      <c r="M780" s="77"/>
      <c r="N780" s="77"/>
      <c r="O780" s="77"/>
      <c r="P780" s="77"/>
      <c r="Q780" s="77"/>
      <c r="R780" s="77"/>
      <c r="S780" s="77"/>
      <c r="T780" s="77"/>
      <c r="U780" s="77"/>
      <c r="V780" s="77"/>
    </row>
    <row r="781">
      <c r="A781" s="77"/>
      <c r="B781" s="77"/>
      <c r="C781" s="151"/>
      <c r="D781" s="140"/>
      <c r="E781" s="140"/>
      <c r="F781" s="144"/>
      <c r="G781" s="142"/>
      <c r="H781" s="142"/>
      <c r="I781" s="142"/>
      <c r="J781" s="137"/>
      <c r="K781" s="77"/>
      <c r="L781" s="77"/>
      <c r="M781" s="77"/>
      <c r="N781" s="77"/>
      <c r="O781" s="77"/>
      <c r="P781" s="77"/>
      <c r="Q781" s="77"/>
      <c r="R781" s="77"/>
      <c r="S781" s="77"/>
      <c r="T781" s="77"/>
      <c r="U781" s="77"/>
      <c r="V781" s="77"/>
    </row>
    <row r="782">
      <c r="A782" s="77"/>
      <c r="B782" s="77"/>
      <c r="C782" s="151"/>
      <c r="D782" s="140"/>
      <c r="E782" s="140"/>
      <c r="F782" s="144"/>
      <c r="G782" s="142"/>
      <c r="H782" s="142"/>
      <c r="I782" s="142"/>
      <c r="J782" s="137"/>
      <c r="K782" s="77"/>
      <c r="L782" s="77"/>
      <c r="M782" s="77"/>
      <c r="N782" s="77"/>
      <c r="O782" s="77"/>
      <c r="P782" s="77"/>
      <c r="Q782" s="77"/>
      <c r="R782" s="77"/>
      <c r="S782" s="77"/>
      <c r="T782" s="77"/>
      <c r="U782" s="77"/>
      <c r="V782" s="77"/>
    </row>
    <row r="783">
      <c r="A783" s="77"/>
      <c r="B783" s="77"/>
      <c r="C783" s="151"/>
      <c r="D783" s="140"/>
      <c r="E783" s="140"/>
      <c r="F783" s="144"/>
      <c r="G783" s="142"/>
      <c r="H783" s="142"/>
      <c r="I783" s="142"/>
      <c r="J783" s="137"/>
      <c r="K783" s="77"/>
      <c r="L783" s="77"/>
      <c r="M783" s="77"/>
      <c r="N783" s="77"/>
      <c r="O783" s="77"/>
      <c r="P783" s="77"/>
      <c r="Q783" s="77"/>
      <c r="R783" s="77"/>
      <c r="S783" s="77"/>
      <c r="T783" s="77"/>
      <c r="U783" s="77"/>
      <c r="V783" s="77"/>
    </row>
    <row r="784">
      <c r="A784" s="77"/>
      <c r="B784" s="77"/>
      <c r="C784" s="151"/>
      <c r="D784" s="140"/>
      <c r="E784" s="140"/>
      <c r="F784" s="144"/>
      <c r="G784" s="142"/>
      <c r="H784" s="142"/>
      <c r="I784" s="142"/>
      <c r="J784" s="137"/>
      <c r="K784" s="77"/>
      <c r="L784" s="77"/>
      <c r="M784" s="77"/>
      <c r="N784" s="77"/>
      <c r="O784" s="77"/>
      <c r="P784" s="77"/>
      <c r="Q784" s="77"/>
      <c r="R784" s="77"/>
      <c r="S784" s="77"/>
      <c r="T784" s="77"/>
      <c r="U784" s="77"/>
      <c r="V784" s="77"/>
    </row>
    <row r="785">
      <c r="A785" s="77"/>
      <c r="B785" s="77"/>
      <c r="C785" s="151"/>
      <c r="D785" s="140"/>
      <c r="E785" s="140"/>
      <c r="F785" s="144"/>
      <c r="G785" s="142"/>
      <c r="H785" s="142"/>
      <c r="I785" s="142"/>
      <c r="J785" s="137"/>
      <c r="K785" s="77"/>
      <c r="L785" s="77"/>
      <c r="M785" s="77"/>
      <c r="N785" s="77"/>
      <c r="O785" s="77"/>
      <c r="P785" s="77"/>
      <c r="Q785" s="77"/>
      <c r="R785" s="77"/>
      <c r="S785" s="77"/>
      <c r="T785" s="77"/>
      <c r="U785" s="77"/>
      <c r="V785" s="77"/>
    </row>
    <row r="786">
      <c r="A786" s="77"/>
      <c r="B786" s="77"/>
      <c r="C786" s="151"/>
      <c r="D786" s="140"/>
      <c r="E786" s="140"/>
      <c r="F786" s="144"/>
      <c r="G786" s="142"/>
      <c r="H786" s="142"/>
      <c r="I786" s="142"/>
      <c r="J786" s="137"/>
      <c r="K786" s="77"/>
      <c r="L786" s="77"/>
      <c r="M786" s="77"/>
      <c r="N786" s="77"/>
      <c r="O786" s="77"/>
      <c r="P786" s="77"/>
      <c r="Q786" s="77"/>
      <c r="R786" s="77"/>
      <c r="S786" s="77"/>
      <c r="T786" s="77"/>
      <c r="U786" s="77"/>
      <c r="V786" s="77"/>
    </row>
    <row r="787">
      <c r="A787" s="77"/>
      <c r="B787" s="77"/>
      <c r="C787" s="151"/>
      <c r="D787" s="140"/>
      <c r="E787" s="140"/>
      <c r="F787" s="144"/>
      <c r="G787" s="142"/>
      <c r="H787" s="142"/>
      <c r="I787" s="142"/>
      <c r="J787" s="137"/>
      <c r="K787" s="77"/>
      <c r="L787" s="77"/>
      <c r="M787" s="77"/>
      <c r="N787" s="77"/>
      <c r="O787" s="77"/>
      <c r="P787" s="77"/>
      <c r="Q787" s="77"/>
      <c r="R787" s="77"/>
      <c r="S787" s="77"/>
      <c r="T787" s="77"/>
      <c r="U787" s="77"/>
      <c r="V787" s="77"/>
    </row>
    <row r="788">
      <c r="A788" s="77"/>
      <c r="B788" s="77"/>
      <c r="C788" s="151"/>
      <c r="D788" s="140"/>
      <c r="E788" s="140"/>
      <c r="F788" s="144"/>
      <c r="G788" s="142"/>
      <c r="H788" s="142"/>
      <c r="I788" s="142"/>
      <c r="J788" s="137"/>
      <c r="K788" s="77"/>
      <c r="L788" s="77"/>
      <c r="M788" s="77"/>
      <c r="N788" s="77"/>
      <c r="O788" s="77"/>
      <c r="P788" s="77"/>
      <c r="Q788" s="77"/>
      <c r="R788" s="77"/>
      <c r="S788" s="77"/>
      <c r="T788" s="77"/>
      <c r="U788" s="77"/>
      <c r="V788" s="77"/>
    </row>
    <row r="789">
      <c r="A789" s="77"/>
      <c r="B789" s="77"/>
      <c r="C789" s="151"/>
      <c r="D789" s="140"/>
      <c r="E789" s="140"/>
      <c r="F789" s="144"/>
      <c r="G789" s="142"/>
      <c r="H789" s="142"/>
      <c r="I789" s="142"/>
      <c r="J789" s="137"/>
      <c r="K789" s="77"/>
      <c r="L789" s="77"/>
      <c r="M789" s="77"/>
      <c r="N789" s="77"/>
      <c r="O789" s="77"/>
      <c r="P789" s="77"/>
      <c r="Q789" s="77"/>
      <c r="R789" s="77"/>
      <c r="S789" s="77"/>
      <c r="T789" s="77"/>
      <c r="U789" s="77"/>
      <c r="V789" s="77"/>
    </row>
    <row r="790">
      <c r="A790" s="77"/>
      <c r="B790" s="77"/>
      <c r="C790" s="151"/>
      <c r="D790" s="140"/>
      <c r="E790" s="140"/>
      <c r="F790" s="144"/>
      <c r="G790" s="142"/>
      <c r="H790" s="142"/>
      <c r="I790" s="142"/>
      <c r="J790" s="137"/>
      <c r="K790" s="77"/>
      <c r="L790" s="77"/>
      <c r="M790" s="77"/>
      <c r="N790" s="77"/>
      <c r="O790" s="77"/>
      <c r="P790" s="77"/>
      <c r="Q790" s="77"/>
      <c r="R790" s="77"/>
      <c r="S790" s="77"/>
      <c r="T790" s="77"/>
      <c r="U790" s="77"/>
      <c r="V790" s="77"/>
    </row>
    <row r="791">
      <c r="A791" s="77"/>
      <c r="B791" s="77"/>
      <c r="C791" s="151"/>
      <c r="D791" s="140"/>
      <c r="E791" s="140"/>
      <c r="F791" s="144"/>
      <c r="G791" s="142"/>
      <c r="H791" s="142"/>
      <c r="I791" s="142"/>
      <c r="J791" s="137"/>
      <c r="K791" s="77"/>
      <c r="L791" s="77"/>
      <c r="M791" s="77"/>
      <c r="N791" s="77"/>
      <c r="O791" s="77"/>
      <c r="P791" s="77"/>
      <c r="Q791" s="77"/>
      <c r="R791" s="77"/>
      <c r="S791" s="77"/>
      <c r="T791" s="77"/>
      <c r="U791" s="77"/>
      <c r="V791" s="77"/>
    </row>
    <row r="792">
      <c r="A792" s="77"/>
      <c r="B792" s="77"/>
      <c r="C792" s="151"/>
      <c r="D792" s="140"/>
      <c r="E792" s="140"/>
      <c r="F792" s="144"/>
      <c r="G792" s="142"/>
      <c r="H792" s="142"/>
      <c r="I792" s="142"/>
      <c r="J792" s="137"/>
      <c r="K792" s="77"/>
      <c r="L792" s="77"/>
      <c r="M792" s="77"/>
      <c r="N792" s="77"/>
      <c r="O792" s="77"/>
      <c r="P792" s="77"/>
      <c r="Q792" s="77"/>
      <c r="R792" s="77"/>
      <c r="S792" s="77"/>
      <c r="T792" s="77"/>
      <c r="U792" s="77"/>
      <c r="V792" s="77"/>
    </row>
    <row r="793">
      <c r="A793" s="77"/>
      <c r="B793" s="77"/>
      <c r="C793" s="151"/>
      <c r="D793" s="140"/>
      <c r="E793" s="140"/>
      <c r="F793" s="144"/>
      <c r="G793" s="142"/>
      <c r="H793" s="142"/>
      <c r="I793" s="142"/>
      <c r="J793" s="137"/>
      <c r="K793" s="77"/>
      <c r="L793" s="77"/>
      <c r="M793" s="77"/>
      <c r="N793" s="77"/>
      <c r="O793" s="77"/>
      <c r="P793" s="77"/>
      <c r="Q793" s="77"/>
      <c r="R793" s="77"/>
      <c r="S793" s="77"/>
      <c r="T793" s="77"/>
      <c r="U793" s="77"/>
      <c r="V793" s="77"/>
    </row>
    <row r="794">
      <c r="A794" s="77"/>
      <c r="B794" s="77"/>
      <c r="C794" s="151"/>
      <c r="D794" s="140"/>
      <c r="E794" s="140"/>
      <c r="F794" s="144"/>
      <c r="G794" s="142"/>
      <c r="H794" s="142"/>
      <c r="I794" s="142"/>
      <c r="J794" s="137"/>
      <c r="K794" s="77"/>
      <c r="L794" s="77"/>
      <c r="M794" s="77"/>
      <c r="N794" s="77"/>
      <c r="O794" s="77"/>
      <c r="P794" s="77"/>
      <c r="Q794" s="77"/>
      <c r="R794" s="77"/>
      <c r="S794" s="77"/>
      <c r="T794" s="77"/>
      <c r="U794" s="77"/>
      <c r="V794" s="77"/>
    </row>
    <row r="795">
      <c r="A795" s="77"/>
      <c r="B795" s="77"/>
      <c r="C795" s="151"/>
      <c r="D795" s="140"/>
      <c r="E795" s="140"/>
      <c r="F795" s="144"/>
      <c r="G795" s="142"/>
      <c r="H795" s="142"/>
      <c r="I795" s="142"/>
      <c r="J795" s="137"/>
      <c r="K795" s="77"/>
      <c r="L795" s="77"/>
      <c r="M795" s="77"/>
      <c r="N795" s="77"/>
      <c r="O795" s="77"/>
      <c r="P795" s="77"/>
      <c r="Q795" s="77"/>
      <c r="R795" s="77"/>
      <c r="S795" s="77"/>
      <c r="T795" s="77"/>
      <c r="U795" s="77"/>
      <c r="V795" s="77"/>
    </row>
    <row r="796">
      <c r="A796" s="77"/>
      <c r="B796" s="77"/>
      <c r="C796" s="151"/>
      <c r="D796" s="140"/>
      <c r="E796" s="140"/>
      <c r="F796" s="144"/>
      <c r="G796" s="142"/>
      <c r="H796" s="142"/>
      <c r="I796" s="142"/>
      <c r="J796" s="137"/>
      <c r="K796" s="77"/>
      <c r="L796" s="77"/>
      <c r="M796" s="77"/>
      <c r="N796" s="77"/>
      <c r="O796" s="77"/>
      <c r="P796" s="77"/>
      <c r="Q796" s="77"/>
      <c r="R796" s="77"/>
      <c r="S796" s="77"/>
      <c r="T796" s="77"/>
      <c r="U796" s="77"/>
      <c r="V796" s="77"/>
    </row>
    <row r="797">
      <c r="A797" s="77"/>
      <c r="B797" s="77"/>
      <c r="C797" s="151"/>
      <c r="D797" s="140"/>
      <c r="E797" s="140"/>
      <c r="F797" s="144"/>
      <c r="G797" s="142"/>
      <c r="H797" s="142"/>
      <c r="I797" s="142"/>
      <c r="J797" s="137"/>
      <c r="K797" s="77"/>
      <c r="L797" s="77"/>
      <c r="M797" s="77"/>
      <c r="N797" s="77"/>
      <c r="O797" s="77"/>
      <c r="P797" s="77"/>
      <c r="Q797" s="77"/>
      <c r="R797" s="77"/>
      <c r="S797" s="77"/>
      <c r="T797" s="77"/>
      <c r="U797" s="77"/>
      <c r="V797" s="77"/>
    </row>
    <row r="798">
      <c r="A798" s="77"/>
      <c r="B798" s="77"/>
      <c r="C798" s="151"/>
      <c r="D798" s="140"/>
      <c r="E798" s="140"/>
      <c r="F798" s="144"/>
      <c r="G798" s="142"/>
      <c r="H798" s="142"/>
      <c r="I798" s="142"/>
      <c r="J798" s="137"/>
      <c r="K798" s="77"/>
      <c r="L798" s="77"/>
      <c r="M798" s="77"/>
      <c r="N798" s="77"/>
      <c r="O798" s="77"/>
      <c r="P798" s="77"/>
      <c r="Q798" s="77"/>
      <c r="R798" s="77"/>
      <c r="S798" s="77"/>
      <c r="T798" s="77"/>
      <c r="U798" s="77"/>
      <c r="V798" s="77"/>
    </row>
    <row r="799">
      <c r="A799" s="77"/>
      <c r="B799" s="77"/>
      <c r="C799" s="151"/>
      <c r="D799" s="140"/>
      <c r="E799" s="140"/>
      <c r="F799" s="144"/>
      <c r="G799" s="142"/>
      <c r="H799" s="142"/>
      <c r="I799" s="142"/>
      <c r="J799" s="137"/>
      <c r="K799" s="77"/>
      <c r="L799" s="77"/>
      <c r="M799" s="77"/>
      <c r="N799" s="77"/>
      <c r="O799" s="77"/>
      <c r="P799" s="77"/>
      <c r="Q799" s="77"/>
      <c r="R799" s="77"/>
      <c r="S799" s="77"/>
      <c r="T799" s="77"/>
      <c r="U799" s="77"/>
      <c r="V799" s="77"/>
    </row>
    <row r="800">
      <c r="A800" s="77"/>
      <c r="B800" s="77"/>
      <c r="C800" s="151"/>
      <c r="D800" s="140"/>
      <c r="E800" s="140"/>
      <c r="F800" s="144"/>
      <c r="G800" s="142"/>
      <c r="H800" s="142"/>
      <c r="I800" s="142"/>
      <c r="J800" s="137"/>
      <c r="K800" s="77"/>
      <c r="L800" s="77"/>
      <c r="M800" s="77"/>
      <c r="N800" s="77"/>
      <c r="O800" s="77"/>
      <c r="P800" s="77"/>
      <c r="Q800" s="77"/>
      <c r="R800" s="77"/>
      <c r="S800" s="77"/>
      <c r="T800" s="77"/>
      <c r="U800" s="77"/>
      <c r="V800" s="77"/>
    </row>
    <row r="801">
      <c r="A801" s="77"/>
      <c r="B801" s="77"/>
      <c r="C801" s="151"/>
      <c r="D801" s="140"/>
      <c r="E801" s="140"/>
      <c r="F801" s="144"/>
      <c r="G801" s="142"/>
      <c r="H801" s="142"/>
      <c r="I801" s="142"/>
      <c r="J801" s="137"/>
      <c r="K801" s="77"/>
      <c r="L801" s="77"/>
      <c r="M801" s="77"/>
      <c r="N801" s="77"/>
      <c r="O801" s="77"/>
      <c r="P801" s="77"/>
      <c r="Q801" s="77"/>
      <c r="R801" s="77"/>
      <c r="S801" s="77"/>
      <c r="T801" s="77"/>
      <c r="U801" s="77"/>
      <c r="V801" s="77"/>
    </row>
    <row r="802">
      <c r="A802" s="77"/>
      <c r="B802" s="77"/>
      <c r="C802" s="151"/>
      <c r="D802" s="140"/>
      <c r="E802" s="140"/>
      <c r="F802" s="144"/>
      <c r="G802" s="142"/>
      <c r="H802" s="142"/>
      <c r="I802" s="142"/>
      <c r="J802" s="137"/>
      <c r="K802" s="77"/>
      <c r="L802" s="77"/>
      <c r="M802" s="77"/>
      <c r="N802" s="77"/>
      <c r="O802" s="77"/>
      <c r="P802" s="77"/>
      <c r="Q802" s="77"/>
      <c r="R802" s="77"/>
      <c r="S802" s="77"/>
      <c r="T802" s="77"/>
      <c r="U802" s="77"/>
      <c r="V802" s="77"/>
    </row>
    <row r="803">
      <c r="A803" s="77"/>
      <c r="B803" s="77"/>
      <c r="C803" s="151"/>
      <c r="D803" s="140"/>
      <c r="E803" s="140"/>
      <c r="F803" s="144"/>
      <c r="G803" s="142"/>
      <c r="H803" s="142"/>
      <c r="I803" s="142"/>
      <c r="J803" s="137"/>
      <c r="K803" s="77"/>
      <c r="L803" s="77"/>
      <c r="M803" s="77"/>
      <c r="N803" s="77"/>
      <c r="O803" s="77"/>
      <c r="P803" s="77"/>
      <c r="Q803" s="77"/>
      <c r="R803" s="77"/>
      <c r="S803" s="77"/>
      <c r="T803" s="77"/>
      <c r="U803" s="77"/>
      <c r="V803" s="77"/>
    </row>
    <row r="804">
      <c r="A804" s="77"/>
      <c r="B804" s="77"/>
      <c r="C804" s="151"/>
      <c r="D804" s="140"/>
      <c r="E804" s="140"/>
      <c r="F804" s="144"/>
      <c r="G804" s="142"/>
      <c r="H804" s="142"/>
      <c r="I804" s="142"/>
      <c r="J804" s="137"/>
      <c r="K804" s="77"/>
      <c r="L804" s="77"/>
      <c r="M804" s="77"/>
      <c r="N804" s="77"/>
      <c r="O804" s="77"/>
      <c r="P804" s="77"/>
      <c r="Q804" s="77"/>
      <c r="R804" s="77"/>
      <c r="S804" s="77"/>
      <c r="T804" s="77"/>
      <c r="U804" s="77"/>
      <c r="V804" s="77"/>
    </row>
    <row r="805">
      <c r="A805" s="77"/>
      <c r="B805" s="77"/>
      <c r="C805" s="151"/>
      <c r="D805" s="140"/>
      <c r="E805" s="140"/>
      <c r="F805" s="144"/>
      <c r="G805" s="142"/>
      <c r="H805" s="142"/>
      <c r="I805" s="142"/>
      <c r="J805" s="137"/>
      <c r="K805" s="77"/>
      <c r="L805" s="77"/>
      <c r="M805" s="77"/>
      <c r="N805" s="77"/>
      <c r="O805" s="77"/>
      <c r="P805" s="77"/>
      <c r="Q805" s="77"/>
      <c r="R805" s="77"/>
      <c r="S805" s="77"/>
      <c r="T805" s="77"/>
      <c r="U805" s="77"/>
      <c r="V805" s="77"/>
    </row>
    <row r="806">
      <c r="A806" s="77"/>
      <c r="B806" s="77"/>
      <c r="C806" s="151"/>
      <c r="D806" s="140"/>
      <c r="E806" s="140"/>
      <c r="F806" s="144"/>
      <c r="G806" s="142"/>
      <c r="H806" s="142"/>
      <c r="I806" s="142"/>
      <c r="J806" s="137"/>
      <c r="K806" s="77"/>
      <c r="L806" s="77"/>
      <c r="M806" s="77"/>
      <c r="N806" s="77"/>
      <c r="O806" s="77"/>
      <c r="P806" s="77"/>
      <c r="Q806" s="77"/>
      <c r="R806" s="77"/>
      <c r="S806" s="77"/>
      <c r="T806" s="77"/>
      <c r="U806" s="77"/>
      <c r="V806" s="77"/>
    </row>
    <row r="807">
      <c r="A807" s="77"/>
      <c r="B807" s="77"/>
      <c r="C807" s="151"/>
      <c r="D807" s="140"/>
      <c r="E807" s="140"/>
      <c r="F807" s="144"/>
      <c r="G807" s="142"/>
      <c r="H807" s="142"/>
      <c r="I807" s="142"/>
      <c r="J807" s="137"/>
      <c r="K807" s="77"/>
      <c r="L807" s="77"/>
      <c r="M807" s="77"/>
      <c r="N807" s="77"/>
      <c r="O807" s="77"/>
      <c r="P807" s="77"/>
      <c r="Q807" s="77"/>
      <c r="R807" s="77"/>
      <c r="S807" s="77"/>
      <c r="T807" s="77"/>
      <c r="U807" s="77"/>
      <c r="V807" s="77"/>
    </row>
    <row r="808">
      <c r="A808" s="77"/>
      <c r="B808" s="77"/>
      <c r="C808" s="151"/>
      <c r="D808" s="140"/>
      <c r="E808" s="140"/>
      <c r="F808" s="144"/>
      <c r="G808" s="142"/>
      <c r="H808" s="142"/>
      <c r="I808" s="142"/>
      <c r="J808" s="137"/>
      <c r="K808" s="77"/>
      <c r="L808" s="77"/>
      <c r="M808" s="77"/>
      <c r="N808" s="77"/>
      <c r="O808" s="77"/>
      <c r="P808" s="77"/>
      <c r="Q808" s="77"/>
      <c r="R808" s="77"/>
      <c r="S808" s="77"/>
      <c r="T808" s="77"/>
      <c r="U808" s="77"/>
      <c r="V808" s="77"/>
    </row>
    <row r="809">
      <c r="A809" s="77"/>
      <c r="B809" s="77"/>
      <c r="C809" s="151"/>
      <c r="D809" s="140"/>
      <c r="E809" s="140"/>
      <c r="F809" s="144"/>
      <c r="G809" s="142"/>
      <c r="H809" s="142"/>
      <c r="I809" s="142"/>
      <c r="J809" s="137"/>
      <c r="K809" s="77"/>
      <c r="L809" s="77"/>
      <c r="M809" s="77"/>
      <c r="N809" s="77"/>
      <c r="O809" s="77"/>
      <c r="P809" s="77"/>
      <c r="Q809" s="77"/>
      <c r="R809" s="77"/>
      <c r="S809" s="77"/>
      <c r="T809" s="77"/>
      <c r="U809" s="77"/>
      <c r="V809" s="77"/>
    </row>
    <row r="810">
      <c r="A810" s="77"/>
      <c r="B810" s="77"/>
      <c r="C810" s="151"/>
      <c r="D810" s="140"/>
      <c r="E810" s="140"/>
      <c r="F810" s="144"/>
      <c r="G810" s="142"/>
      <c r="H810" s="142"/>
      <c r="I810" s="142"/>
      <c r="J810" s="137"/>
      <c r="K810" s="77"/>
      <c r="L810" s="77"/>
      <c r="M810" s="77"/>
      <c r="N810" s="77"/>
      <c r="O810" s="77"/>
      <c r="P810" s="77"/>
      <c r="Q810" s="77"/>
      <c r="R810" s="77"/>
      <c r="S810" s="77"/>
      <c r="T810" s="77"/>
      <c r="U810" s="77"/>
      <c r="V810" s="77"/>
    </row>
    <row r="811">
      <c r="A811" s="77"/>
      <c r="B811" s="77"/>
      <c r="C811" s="151"/>
      <c r="D811" s="140"/>
      <c r="E811" s="140"/>
      <c r="F811" s="144"/>
      <c r="G811" s="142"/>
      <c r="H811" s="142"/>
      <c r="I811" s="142"/>
      <c r="J811" s="137"/>
      <c r="K811" s="77"/>
      <c r="L811" s="77"/>
      <c r="M811" s="77"/>
      <c r="N811" s="77"/>
      <c r="O811" s="77"/>
      <c r="P811" s="77"/>
      <c r="Q811" s="77"/>
      <c r="R811" s="77"/>
      <c r="S811" s="77"/>
      <c r="T811" s="77"/>
      <c r="U811" s="77"/>
      <c r="V811" s="77"/>
    </row>
    <row r="812">
      <c r="A812" s="77"/>
      <c r="B812" s="77"/>
      <c r="C812" s="151"/>
      <c r="D812" s="140"/>
      <c r="E812" s="140"/>
      <c r="F812" s="144"/>
      <c r="G812" s="142"/>
      <c r="H812" s="142"/>
      <c r="I812" s="142"/>
      <c r="J812" s="137"/>
      <c r="K812" s="77"/>
      <c r="L812" s="77"/>
      <c r="M812" s="77"/>
      <c r="N812" s="77"/>
      <c r="O812" s="77"/>
      <c r="P812" s="77"/>
      <c r="Q812" s="77"/>
      <c r="R812" s="77"/>
      <c r="S812" s="77"/>
      <c r="T812" s="77"/>
      <c r="U812" s="77"/>
      <c r="V812" s="77"/>
    </row>
    <row r="813">
      <c r="A813" s="77"/>
      <c r="B813" s="77"/>
      <c r="C813" s="151"/>
      <c r="D813" s="140"/>
      <c r="E813" s="140"/>
      <c r="F813" s="144"/>
      <c r="G813" s="142"/>
      <c r="H813" s="142"/>
      <c r="I813" s="142"/>
      <c r="J813" s="137"/>
      <c r="K813" s="77"/>
      <c r="L813" s="77"/>
      <c r="M813" s="77"/>
      <c r="N813" s="77"/>
      <c r="O813" s="77"/>
      <c r="P813" s="77"/>
      <c r="Q813" s="77"/>
      <c r="R813" s="77"/>
      <c r="S813" s="77"/>
      <c r="T813" s="77"/>
      <c r="U813" s="77"/>
      <c r="V813" s="77"/>
    </row>
    <row r="814">
      <c r="A814" s="77"/>
      <c r="B814" s="77"/>
      <c r="C814" s="151"/>
      <c r="D814" s="140"/>
      <c r="E814" s="140"/>
      <c r="F814" s="144"/>
      <c r="G814" s="142"/>
      <c r="H814" s="142"/>
      <c r="I814" s="142"/>
      <c r="J814" s="137"/>
      <c r="K814" s="77"/>
      <c r="L814" s="77"/>
      <c r="M814" s="77"/>
      <c r="N814" s="77"/>
      <c r="O814" s="77"/>
      <c r="P814" s="77"/>
      <c r="Q814" s="77"/>
      <c r="R814" s="77"/>
      <c r="S814" s="77"/>
      <c r="T814" s="77"/>
      <c r="U814" s="77"/>
      <c r="V814" s="77"/>
    </row>
    <row r="815">
      <c r="A815" s="77"/>
      <c r="B815" s="77"/>
      <c r="C815" s="151"/>
      <c r="D815" s="140"/>
      <c r="E815" s="140"/>
      <c r="F815" s="144"/>
      <c r="G815" s="142"/>
      <c r="H815" s="142"/>
      <c r="I815" s="142"/>
      <c r="J815" s="137"/>
      <c r="K815" s="77"/>
      <c r="L815" s="77"/>
      <c r="M815" s="77"/>
      <c r="N815" s="77"/>
      <c r="O815" s="77"/>
      <c r="P815" s="77"/>
      <c r="Q815" s="77"/>
      <c r="R815" s="77"/>
      <c r="S815" s="77"/>
      <c r="T815" s="77"/>
      <c r="U815" s="77"/>
      <c r="V815" s="77"/>
    </row>
    <row r="816">
      <c r="A816" s="77"/>
      <c r="B816" s="77"/>
      <c r="C816" s="151"/>
      <c r="D816" s="140"/>
      <c r="E816" s="140"/>
      <c r="F816" s="144"/>
      <c r="G816" s="142"/>
      <c r="H816" s="142"/>
      <c r="I816" s="142"/>
      <c r="J816" s="137"/>
      <c r="K816" s="77"/>
      <c r="L816" s="77"/>
      <c r="M816" s="77"/>
      <c r="N816" s="77"/>
      <c r="O816" s="77"/>
      <c r="P816" s="77"/>
      <c r="Q816" s="77"/>
      <c r="R816" s="77"/>
      <c r="S816" s="77"/>
      <c r="T816" s="77"/>
      <c r="U816" s="77"/>
      <c r="V816" s="77"/>
    </row>
    <row r="817">
      <c r="A817" s="77"/>
      <c r="B817" s="77"/>
      <c r="C817" s="151"/>
      <c r="D817" s="140"/>
      <c r="E817" s="140"/>
      <c r="F817" s="144"/>
      <c r="G817" s="142"/>
      <c r="H817" s="142"/>
      <c r="I817" s="142"/>
      <c r="J817" s="137"/>
      <c r="K817" s="77"/>
      <c r="L817" s="77"/>
      <c r="M817" s="77"/>
      <c r="N817" s="77"/>
      <c r="O817" s="77"/>
      <c r="P817" s="77"/>
      <c r="Q817" s="77"/>
      <c r="R817" s="77"/>
      <c r="S817" s="77"/>
      <c r="T817" s="77"/>
      <c r="U817" s="77"/>
      <c r="V817" s="77"/>
    </row>
    <row r="818">
      <c r="A818" s="77"/>
      <c r="B818" s="77"/>
      <c r="C818" s="151"/>
      <c r="D818" s="140"/>
      <c r="E818" s="140"/>
      <c r="F818" s="144"/>
      <c r="G818" s="142"/>
      <c r="H818" s="142"/>
      <c r="I818" s="142"/>
      <c r="J818" s="137"/>
      <c r="K818" s="77"/>
      <c r="L818" s="77"/>
      <c r="M818" s="77"/>
      <c r="N818" s="77"/>
      <c r="O818" s="77"/>
      <c r="P818" s="77"/>
      <c r="Q818" s="77"/>
      <c r="R818" s="77"/>
      <c r="S818" s="77"/>
      <c r="T818" s="77"/>
      <c r="U818" s="77"/>
      <c r="V818" s="77"/>
    </row>
    <row r="819">
      <c r="A819" s="77"/>
      <c r="B819" s="77"/>
      <c r="C819" s="151"/>
      <c r="D819" s="140"/>
      <c r="E819" s="140"/>
      <c r="F819" s="144"/>
      <c r="G819" s="142"/>
      <c r="H819" s="142"/>
      <c r="I819" s="142"/>
      <c r="J819" s="137"/>
      <c r="K819" s="77"/>
      <c r="L819" s="77"/>
      <c r="M819" s="77"/>
      <c r="N819" s="77"/>
      <c r="O819" s="77"/>
      <c r="P819" s="77"/>
      <c r="Q819" s="77"/>
      <c r="R819" s="77"/>
      <c r="S819" s="77"/>
      <c r="T819" s="77"/>
      <c r="U819" s="77"/>
      <c r="V819" s="77"/>
    </row>
    <row r="820">
      <c r="A820" s="77"/>
      <c r="B820" s="77"/>
      <c r="C820" s="151"/>
      <c r="D820" s="140"/>
      <c r="E820" s="140"/>
      <c r="F820" s="144"/>
      <c r="G820" s="142"/>
      <c r="H820" s="142"/>
      <c r="I820" s="142"/>
      <c r="J820" s="137"/>
      <c r="K820" s="77"/>
      <c r="L820" s="77"/>
      <c r="M820" s="77"/>
      <c r="N820" s="77"/>
      <c r="O820" s="77"/>
      <c r="P820" s="77"/>
      <c r="Q820" s="77"/>
      <c r="R820" s="77"/>
      <c r="S820" s="77"/>
      <c r="T820" s="77"/>
      <c r="U820" s="77"/>
      <c r="V820" s="77"/>
    </row>
    <row r="821">
      <c r="A821" s="77"/>
      <c r="B821" s="77"/>
      <c r="C821" s="151"/>
      <c r="D821" s="140"/>
      <c r="E821" s="140"/>
      <c r="F821" s="144"/>
      <c r="G821" s="142"/>
      <c r="H821" s="142"/>
      <c r="I821" s="142"/>
      <c r="J821" s="137"/>
      <c r="K821" s="77"/>
      <c r="L821" s="77"/>
      <c r="M821" s="77"/>
      <c r="N821" s="77"/>
      <c r="O821" s="77"/>
      <c r="P821" s="77"/>
      <c r="Q821" s="77"/>
      <c r="R821" s="77"/>
      <c r="S821" s="77"/>
      <c r="T821" s="77"/>
      <c r="U821" s="77"/>
      <c r="V821" s="77"/>
    </row>
    <row r="822">
      <c r="A822" s="77"/>
      <c r="B822" s="77"/>
      <c r="C822" s="151"/>
      <c r="D822" s="140"/>
      <c r="E822" s="140"/>
      <c r="F822" s="144"/>
      <c r="G822" s="142"/>
      <c r="H822" s="142"/>
      <c r="I822" s="142"/>
      <c r="J822" s="137"/>
      <c r="K822" s="77"/>
      <c r="L822" s="77"/>
      <c r="M822" s="77"/>
      <c r="N822" s="77"/>
      <c r="O822" s="77"/>
      <c r="P822" s="77"/>
      <c r="Q822" s="77"/>
      <c r="R822" s="77"/>
      <c r="S822" s="77"/>
      <c r="T822" s="77"/>
      <c r="U822" s="77"/>
      <c r="V822" s="77"/>
    </row>
    <row r="823">
      <c r="A823" s="77"/>
      <c r="B823" s="77"/>
      <c r="C823" s="151"/>
      <c r="D823" s="140"/>
      <c r="E823" s="140"/>
      <c r="F823" s="144"/>
      <c r="G823" s="142"/>
      <c r="H823" s="142"/>
      <c r="I823" s="142"/>
      <c r="J823" s="137"/>
      <c r="K823" s="77"/>
      <c r="L823" s="77"/>
      <c r="M823" s="77"/>
      <c r="N823" s="77"/>
      <c r="O823" s="77"/>
      <c r="P823" s="77"/>
      <c r="Q823" s="77"/>
      <c r="R823" s="77"/>
      <c r="S823" s="77"/>
      <c r="T823" s="77"/>
      <c r="U823" s="77"/>
      <c r="V823" s="77"/>
    </row>
    <row r="824">
      <c r="A824" s="77"/>
      <c r="B824" s="77"/>
      <c r="C824" s="151"/>
      <c r="D824" s="140"/>
      <c r="E824" s="140"/>
      <c r="F824" s="144"/>
      <c r="G824" s="142"/>
      <c r="H824" s="142"/>
      <c r="I824" s="142"/>
      <c r="J824" s="137"/>
      <c r="K824" s="77"/>
      <c r="L824" s="77"/>
      <c r="M824" s="77"/>
      <c r="N824" s="77"/>
      <c r="O824" s="77"/>
      <c r="P824" s="77"/>
      <c r="Q824" s="77"/>
      <c r="R824" s="77"/>
      <c r="S824" s="77"/>
      <c r="T824" s="77"/>
      <c r="U824" s="77"/>
      <c r="V824" s="77"/>
    </row>
    <row r="825">
      <c r="A825" s="77"/>
      <c r="B825" s="77"/>
      <c r="C825" s="151"/>
      <c r="D825" s="140"/>
      <c r="E825" s="140"/>
      <c r="F825" s="144"/>
      <c r="G825" s="142"/>
      <c r="H825" s="142"/>
      <c r="I825" s="142"/>
      <c r="J825" s="137"/>
      <c r="K825" s="77"/>
      <c r="L825" s="77"/>
      <c r="M825" s="77"/>
      <c r="N825" s="77"/>
      <c r="O825" s="77"/>
      <c r="P825" s="77"/>
      <c r="Q825" s="77"/>
      <c r="R825" s="77"/>
      <c r="S825" s="77"/>
      <c r="T825" s="77"/>
      <c r="U825" s="77"/>
      <c r="V825" s="77"/>
    </row>
    <row r="826">
      <c r="A826" s="77"/>
      <c r="B826" s="77"/>
      <c r="C826" s="151"/>
      <c r="D826" s="140"/>
      <c r="E826" s="140"/>
      <c r="F826" s="144"/>
      <c r="G826" s="142"/>
      <c r="H826" s="142"/>
      <c r="I826" s="142"/>
      <c r="J826" s="137"/>
      <c r="K826" s="77"/>
      <c r="L826" s="77"/>
      <c r="M826" s="77"/>
      <c r="N826" s="77"/>
      <c r="O826" s="77"/>
      <c r="P826" s="77"/>
      <c r="Q826" s="77"/>
      <c r="R826" s="77"/>
      <c r="S826" s="77"/>
      <c r="T826" s="77"/>
      <c r="U826" s="77"/>
      <c r="V826" s="77"/>
    </row>
    <row r="827">
      <c r="A827" s="77"/>
      <c r="B827" s="77"/>
      <c r="C827" s="151"/>
      <c r="D827" s="140"/>
      <c r="E827" s="140"/>
      <c r="F827" s="144"/>
      <c r="G827" s="142"/>
      <c r="H827" s="142"/>
      <c r="I827" s="142"/>
      <c r="J827" s="137"/>
      <c r="K827" s="77"/>
      <c r="L827" s="77"/>
      <c r="M827" s="77"/>
      <c r="N827" s="77"/>
      <c r="O827" s="77"/>
      <c r="P827" s="77"/>
      <c r="Q827" s="77"/>
      <c r="R827" s="77"/>
      <c r="S827" s="77"/>
      <c r="T827" s="77"/>
      <c r="U827" s="77"/>
      <c r="V827" s="77"/>
    </row>
    <row r="828">
      <c r="A828" s="77"/>
      <c r="B828" s="77"/>
      <c r="C828" s="151"/>
      <c r="D828" s="140"/>
      <c r="E828" s="140"/>
      <c r="F828" s="144"/>
      <c r="G828" s="142"/>
      <c r="H828" s="142"/>
      <c r="I828" s="142"/>
      <c r="J828" s="137"/>
      <c r="K828" s="77"/>
      <c r="L828" s="77"/>
      <c r="M828" s="77"/>
      <c r="N828" s="77"/>
      <c r="O828" s="77"/>
      <c r="P828" s="77"/>
      <c r="Q828" s="77"/>
      <c r="R828" s="77"/>
      <c r="S828" s="77"/>
      <c r="T828" s="77"/>
      <c r="U828" s="77"/>
      <c r="V828" s="77"/>
    </row>
    <row r="829">
      <c r="A829" s="77"/>
      <c r="B829" s="77"/>
      <c r="C829" s="151"/>
      <c r="D829" s="140"/>
      <c r="E829" s="140"/>
      <c r="F829" s="144"/>
      <c r="G829" s="142"/>
      <c r="H829" s="142"/>
      <c r="I829" s="142"/>
      <c r="J829" s="137"/>
      <c r="K829" s="77"/>
      <c r="L829" s="77"/>
      <c r="M829" s="77"/>
      <c r="N829" s="77"/>
      <c r="O829" s="77"/>
      <c r="P829" s="77"/>
      <c r="Q829" s="77"/>
      <c r="R829" s="77"/>
      <c r="S829" s="77"/>
      <c r="T829" s="77"/>
      <c r="U829" s="77"/>
      <c r="V829" s="77"/>
    </row>
    <row r="830">
      <c r="A830" s="77"/>
      <c r="B830" s="77"/>
      <c r="C830" s="151"/>
      <c r="D830" s="140"/>
      <c r="E830" s="140"/>
      <c r="F830" s="144"/>
      <c r="G830" s="142"/>
      <c r="H830" s="142"/>
      <c r="I830" s="142"/>
      <c r="J830" s="137"/>
      <c r="K830" s="77"/>
      <c r="L830" s="77"/>
      <c r="M830" s="77"/>
      <c r="N830" s="77"/>
      <c r="O830" s="77"/>
      <c r="P830" s="77"/>
      <c r="Q830" s="77"/>
      <c r="R830" s="77"/>
      <c r="S830" s="77"/>
      <c r="T830" s="77"/>
      <c r="U830" s="77"/>
      <c r="V830" s="77"/>
    </row>
    <row r="831">
      <c r="A831" s="77"/>
      <c r="B831" s="77"/>
      <c r="C831" s="151"/>
      <c r="D831" s="140"/>
      <c r="E831" s="140"/>
      <c r="F831" s="144"/>
      <c r="G831" s="142"/>
      <c r="H831" s="142"/>
      <c r="I831" s="142"/>
      <c r="J831" s="137"/>
      <c r="K831" s="77"/>
      <c r="L831" s="77"/>
      <c r="M831" s="77"/>
      <c r="N831" s="77"/>
      <c r="O831" s="77"/>
      <c r="P831" s="77"/>
      <c r="Q831" s="77"/>
      <c r="R831" s="77"/>
      <c r="S831" s="77"/>
      <c r="T831" s="77"/>
      <c r="U831" s="77"/>
      <c r="V831" s="77"/>
    </row>
    <row r="832">
      <c r="A832" s="77"/>
      <c r="B832" s="77"/>
      <c r="C832" s="151"/>
      <c r="D832" s="140"/>
      <c r="E832" s="140"/>
      <c r="F832" s="144"/>
      <c r="G832" s="142"/>
      <c r="H832" s="142"/>
      <c r="I832" s="142"/>
      <c r="J832" s="137"/>
      <c r="K832" s="77"/>
      <c r="L832" s="77"/>
      <c r="M832" s="77"/>
      <c r="N832" s="77"/>
      <c r="O832" s="77"/>
      <c r="P832" s="77"/>
      <c r="Q832" s="77"/>
      <c r="R832" s="77"/>
      <c r="S832" s="77"/>
      <c r="T832" s="77"/>
      <c r="U832" s="77"/>
      <c r="V832" s="77"/>
    </row>
    <row r="833">
      <c r="A833" s="77"/>
      <c r="B833" s="77"/>
      <c r="C833" s="151"/>
      <c r="D833" s="140"/>
      <c r="E833" s="140"/>
      <c r="F833" s="144"/>
      <c r="G833" s="142"/>
      <c r="H833" s="142"/>
      <c r="I833" s="142"/>
      <c r="J833" s="137"/>
      <c r="K833" s="77"/>
      <c r="L833" s="77"/>
      <c r="M833" s="77"/>
      <c r="N833" s="77"/>
      <c r="O833" s="77"/>
      <c r="P833" s="77"/>
      <c r="Q833" s="77"/>
      <c r="R833" s="77"/>
      <c r="S833" s="77"/>
      <c r="T833" s="77"/>
      <c r="U833" s="77"/>
      <c r="V833" s="77"/>
    </row>
    <row r="834">
      <c r="A834" s="77"/>
      <c r="B834" s="77"/>
      <c r="C834" s="151"/>
      <c r="D834" s="140"/>
      <c r="E834" s="140"/>
      <c r="F834" s="144"/>
      <c r="G834" s="142"/>
      <c r="H834" s="142"/>
      <c r="I834" s="142"/>
      <c r="J834" s="137"/>
      <c r="K834" s="77"/>
      <c r="L834" s="77"/>
      <c r="M834" s="77"/>
      <c r="N834" s="77"/>
      <c r="O834" s="77"/>
      <c r="P834" s="77"/>
      <c r="Q834" s="77"/>
      <c r="R834" s="77"/>
      <c r="S834" s="77"/>
      <c r="T834" s="77"/>
      <c r="U834" s="77"/>
      <c r="V834" s="77"/>
    </row>
    <row r="835">
      <c r="A835" s="77"/>
      <c r="B835" s="77"/>
      <c r="C835" s="151"/>
      <c r="D835" s="140"/>
      <c r="E835" s="140"/>
      <c r="F835" s="144"/>
      <c r="G835" s="142"/>
      <c r="H835" s="142"/>
      <c r="I835" s="142"/>
      <c r="J835" s="137"/>
      <c r="K835" s="77"/>
      <c r="L835" s="77"/>
      <c r="M835" s="77"/>
      <c r="N835" s="77"/>
      <c r="O835" s="77"/>
      <c r="P835" s="77"/>
      <c r="Q835" s="77"/>
      <c r="R835" s="77"/>
      <c r="S835" s="77"/>
      <c r="T835" s="77"/>
      <c r="U835" s="77"/>
      <c r="V835" s="77"/>
    </row>
    <row r="836">
      <c r="A836" s="77"/>
      <c r="B836" s="77"/>
      <c r="C836" s="151"/>
      <c r="D836" s="140"/>
      <c r="E836" s="140"/>
      <c r="F836" s="144"/>
      <c r="G836" s="142"/>
      <c r="H836" s="142"/>
      <c r="I836" s="142"/>
      <c r="J836" s="137"/>
      <c r="K836" s="77"/>
      <c r="L836" s="77"/>
      <c r="M836" s="77"/>
      <c r="N836" s="77"/>
      <c r="O836" s="77"/>
      <c r="P836" s="77"/>
      <c r="Q836" s="77"/>
      <c r="R836" s="77"/>
      <c r="S836" s="77"/>
      <c r="T836" s="77"/>
      <c r="U836" s="77"/>
      <c r="V836" s="77"/>
    </row>
    <row r="837">
      <c r="A837" s="77"/>
      <c r="B837" s="77"/>
      <c r="C837" s="151"/>
      <c r="D837" s="140"/>
      <c r="E837" s="140"/>
      <c r="F837" s="144"/>
      <c r="G837" s="142"/>
      <c r="H837" s="142"/>
      <c r="I837" s="142"/>
      <c r="J837" s="137"/>
      <c r="K837" s="77"/>
      <c r="L837" s="77"/>
      <c r="M837" s="77"/>
      <c r="N837" s="77"/>
      <c r="O837" s="77"/>
      <c r="P837" s="77"/>
      <c r="Q837" s="77"/>
      <c r="R837" s="77"/>
      <c r="S837" s="77"/>
      <c r="T837" s="77"/>
      <c r="U837" s="77"/>
      <c r="V837" s="77"/>
    </row>
    <row r="838">
      <c r="A838" s="77"/>
      <c r="B838" s="77"/>
      <c r="C838" s="151"/>
      <c r="D838" s="140"/>
      <c r="E838" s="140"/>
      <c r="F838" s="144"/>
      <c r="G838" s="142"/>
      <c r="H838" s="142"/>
      <c r="I838" s="142"/>
      <c r="J838" s="137"/>
      <c r="K838" s="77"/>
      <c r="L838" s="77"/>
      <c r="M838" s="77"/>
      <c r="N838" s="77"/>
      <c r="O838" s="77"/>
      <c r="P838" s="77"/>
      <c r="Q838" s="77"/>
      <c r="R838" s="77"/>
      <c r="S838" s="77"/>
      <c r="T838" s="77"/>
      <c r="U838" s="77"/>
      <c r="V838" s="77"/>
    </row>
    <row r="839">
      <c r="A839" s="77"/>
      <c r="B839" s="77"/>
      <c r="C839" s="151"/>
      <c r="D839" s="140"/>
      <c r="E839" s="140"/>
      <c r="F839" s="144"/>
      <c r="G839" s="142"/>
      <c r="H839" s="142"/>
      <c r="I839" s="142"/>
      <c r="J839" s="137"/>
      <c r="K839" s="77"/>
      <c r="L839" s="77"/>
      <c r="M839" s="77"/>
      <c r="N839" s="77"/>
      <c r="O839" s="77"/>
      <c r="P839" s="77"/>
      <c r="Q839" s="77"/>
      <c r="R839" s="77"/>
      <c r="S839" s="77"/>
      <c r="T839" s="77"/>
      <c r="U839" s="77"/>
      <c r="V839" s="77"/>
    </row>
    <row r="840">
      <c r="A840" s="77"/>
      <c r="B840" s="77"/>
      <c r="C840" s="151"/>
      <c r="D840" s="140"/>
      <c r="E840" s="140"/>
      <c r="F840" s="144"/>
      <c r="G840" s="142"/>
      <c r="H840" s="142"/>
      <c r="I840" s="142"/>
      <c r="J840" s="137"/>
      <c r="K840" s="77"/>
      <c r="L840" s="77"/>
      <c r="M840" s="77"/>
      <c r="N840" s="77"/>
      <c r="O840" s="77"/>
      <c r="P840" s="77"/>
      <c r="Q840" s="77"/>
      <c r="R840" s="77"/>
      <c r="S840" s="77"/>
      <c r="T840" s="77"/>
      <c r="U840" s="77"/>
      <c r="V840" s="77"/>
    </row>
    <row r="841">
      <c r="A841" s="77"/>
      <c r="B841" s="77"/>
      <c r="C841" s="151"/>
      <c r="D841" s="140"/>
      <c r="E841" s="140"/>
      <c r="F841" s="144"/>
      <c r="G841" s="142"/>
      <c r="H841" s="142"/>
      <c r="I841" s="142"/>
      <c r="J841" s="137"/>
      <c r="K841" s="77"/>
      <c r="L841" s="77"/>
      <c r="M841" s="77"/>
      <c r="N841" s="77"/>
      <c r="O841" s="77"/>
      <c r="P841" s="77"/>
      <c r="Q841" s="77"/>
      <c r="R841" s="77"/>
      <c r="S841" s="77"/>
      <c r="T841" s="77"/>
      <c r="U841" s="77"/>
      <c r="V841" s="77"/>
    </row>
    <row r="842">
      <c r="A842" s="77"/>
      <c r="B842" s="77"/>
      <c r="C842" s="151"/>
      <c r="D842" s="140"/>
      <c r="E842" s="140"/>
      <c r="F842" s="144"/>
      <c r="G842" s="142"/>
      <c r="H842" s="142"/>
      <c r="I842" s="142"/>
      <c r="J842" s="137"/>
      <c r="K842" s="77"/>
      <c r="L842" s="77"/>
      <c r="M842" s="77"/>
      <c r="N842" s="77"/>
      <c r="O842" s="77"/>
      <c r="P842" s="77"/>
      <c r="Q842" s="77"/>
      <c r="R842" s="77"/>
      <c r="S842" s="77"/>
      <c r="T842" s="77"/>
      <c r="U842" s="77"/>
      <c r="V842" s="77"/>
    </row>
    <row r="843">
      <c r="A843" s="77"/>
      <c r="B843" s="77"/>
      <c r="C843" s="151"/>
      <c r="D843" s="140"/>
      <c r="E843" s="140"/>
      <c r="F843" s="144"/>
      <c r="G843" s="142"/>
      <c r="H843" s="142"/>
      <c r="I843" s="142"/>
      <c r="J843" s="137"/>
      <c r="K843" s="77"/>
      <c r="L843" s="77"/>
      <c r="M843" s="77"/>
      <c r="N843" s="77"/>
      <c r="O843" s="77"/>
      <c r="P843" s="77"/>
      <c r="Q843" s="77"/>
      <c r="R843" s="77"/>
      <c r="S843" s="77"/>
      <c r="T843" s="77"/>
      <c r="U843" s="77"/>
      <c r="V843" s="77"/>
    </row>
    <row r="844">
      <c r="A844" s="77"/>
      <c r="B844" s="77"/>
      <c r="C844" s="151"/>
      <c r="D844" s="140"/>
      <c r="E844" s="140"/>
      <c r="F844" s="144"/>
      <c r="G844" s="142"/>
      <c r="H844" s="142"/>
      <c r="I844" s="142"/>
      <c r="J844" s="137"/>
      <c r="K844" s="77"/>
      <c r="L844" s="77"/>
      <c r="M844" s="77"/>
      <c r="N844" s="77"/>
      <c r="O844" s="77"/>
      <c r="P844" s="77"/>
      <c r="Q844" s="77"/>
      <c r="R844" s="77"/>
      <c r="S844" s="77"/>
      <c r="T844" s="77"/>
      <c r="U844" s="77"/>
      <c r="V844" s="77"/>
    </row>
    <row r="845">
      <c r="A845" s="77"/>
      <c r="B845" s="77"/>
      <c r="C845" s="151"/>
      <c r="D845" s="140"/>
      <c r="E845" s="140"/>
      <c r="F845" s="144"/>
      <c r="G845" s="142"/>
      <c r="H845" s="142"/>
      <c r="I845" s="142"/>
      <c r="J845" s="137"/>
      <c r="K845" s="77"/>
      <c r="L845" s="77"/>
      <c r="M845" s="77"/>
      <c r="N845" s="77"/>
      <c r="O845" s="77"/>
      <c r="P845" s="77"/>
      <c r="Q845" s="77"/>
      <c r="R845" s="77"/>
      <c r="S845" s="77"/>
      <c r="T845" s="77"/>
      <c r="U845" s="77"/>
      <c r="V845" s="77"/>
    </row>
    <row r="846">
      <c r="A846" s="77"/>
      <c r="B846" s="77"/>
      <c r="C846" s="151"/>
      <c r="D846" s="140"/>
      <c r="E846" s="140"/>
      <c r="F846" s="144"/>
      <c r="G846" s="142"/>
      <c r="H846" s="142"/>
      <c r="I846" s="142"/>
      <c r="J846" s="137"/>
      <c r="K846" s="77"/>
      <c r="L846" s="77"/>
      <c r="M846" s="77"/>
      <c r="N846" s="77"/>
      <c r="O846" s="77"/>
      <c r="P846" s="77"/>
      <c r="Q846" s="77"/>
      <c r="R846" s="77"/>
      <c r="S846" s="77"/>
      <c r="T846" s="77"/>
      <c r="U846" s="77"/>
      <c r="V846" s="77"/>
    </row>
    <row r="847">
      <c r="A847" s="77"/>
      <c r="B847" s="77"/>
      <c r="C847" s="151"/>
      <c r="D847" s="140"/>
      <c r="E847" s="140"/>
      <c r="F847" s="144"/>
      <c r="G847" s="142"/>
      <c r="H847" s="142"/>
      <c r="I847" s="142"/>
      <c r="J847" s="137"/>
      <c r="K847" s="77"/>
      <c r="L847" s="77"/>
      <c r="M847" s="77"/>
      <c r="N847" s="77"/>
      <c r="O847" s="77"/>
      <c r="P847" s="77"/>
      <c r="Q847" s="77"/>
      <c r="R847" s="77"/>
      <c r="S847" s="77"/>
      <c r="T847" s="77"/>
      <c r="U847" s="77"/>
      <c r="V847" s="77"/>
    </row>
    <row r="848">
      <c r="A848" s="77"/>
      <c r="B848" s="77"/>
      <c r="C848" s="151"/>
      <c r="D848" s="140"/>
      <c r="E848" s="140"/>
      <c r="F848" s="144"/>
      <c r="G848" s="142"/>
      <c r="H848" s="142"/>
      <c r="I848" s="142"/>
      <c r="J848" s="137"/>
      <c r="K848" s="77"/>
      <c r="L848" s="77"/>
      <c r="M848" s="77"/>
      <c r="N848" s="77"/>
      <c r="O848" s="77"/>
      <c r="P848" s="77"/>
      <c r="Q848" s="77"/>
      <c r="R848" s="77"/>
      <c r="S848" s="77"/>
      <c r="T848" s="77"/>
      <c r="U848" s="77"/>
      <c r="V848" s="77"/>
    </row>
    <row r="849">
      <c r="A849" s="77"/>
      <c r="B849" s="77"/>
      <c r="C849" s="151"/>
      <c r="D849" s="140"/>
      <c r="E849" s="140"/>
      <c r="F849" s="144"/>
      <c r="G849" s="142"/>
      <c r="H849" s="142"/>
      <c r="I849" s="142"/>
      <c r="J849" s="137"/>
      <c r="K849" s="77"/>
      <c r="L849" s="77"/>
      <c r="M849" s="77"/>
      <c r="N849" s="77"/>
      <c r="O849" s="77"/>
      <c r="P849" s="77"/>
      <c r="Q849" s="77"/>
      <c r="R849" s="77"/>
      <c r="S849" s="77"/>
      <c r="T849" s="77"/>
      <c r="U849" s="77"/>
      <c r="V849" s="77"/>
    </row>
    <row r="850">
      <c r="A850" s="77"/>
      <c r="B850" s="77"/>
      <c r="C850" s="151"/>
      <c r="D850" s="140"/>
      <c r="E850" s="140"/>
      <c r="F850" s="144"/>
      <c r="G850" s="142"/>
      <c r="H850" s="142"/>
      <c r="I850" s="142"/>
      <c r="J850" s="137"/>
      <c r="K850" s="77"/>
      <c r="L850" s="77"/>
      <c r="M850" s="77"/>
      <c r="N850" s="77"/>
      <c r="O850" s="77"/>
      <c r="P850" s="77"/>
      <c r="Q850" s="77"/>
      <c r="R850" s="77"/>
      <c r="S850" s="77"/>
      <c r="T850" s="77"/>
      <c r="U850" s="77"/>
      <c r="V850" s="77"/>
    </row>
    <row r="851">
      <c r="A851" s="77"/>
      <c r="B851" s="77"/>
      <c r="C851" s="151"/>
      <c r="D851" s="140"/>
      <c r="E851" s="140"/>
      <c r="F851" s="144"/>
      <c r="G851" s="142"/>
      <c r="H851" s="142"/>
      <c r="I851" s="142"/>
      <c r="J851" s="137"/>
      <c r="K851" s="77"/>
      <c r="L851" s="77"/>
      <c r="M851" s="77"/>
      <c r="N851" s="77"/>
      <c r="O851" s="77"/>
      <c r="P851" s="77"/>
      <c r="Q851" s="77"/>
      <c r="R851" s="77"/>
      <c r="S851" s="77"/>
      <c r="T851" s="77"/>
      <c r="U851" s="77"/>
      <c r="V851" s="77"/>
    </row>
    <row r="852">
      <c r="A852" s="77"/>
      <c r="B852" s="77"/>
      <c r="C852" s="151"/>
      <c r="D852" s="140"/>
      <c r="E852" s="140"/>
      <c r="F852" s="144"/>
      <c r="G852" s="142"/>
      <c r="H852" s="142"/>
      <c r="I852" s="142"/>
      <c r="J852" s="137"/>
      <c r="K852" s="77"/>
      <c r="L852" s="77"/>
      <c r="M852" s="77"/>
      <c r="N852" s="77"/>
      <c r="O852" s="77"/>
      <c r="P852" s="77"/>
      <c r="Q852" s="77"/>
      <c r="R852" s="77"/>
      <c r="S852" s="77"/>
      <c r="T852" s="77"/>
      <c r="U852" s="77"/>
      <c r="V852" s="77"/>
    </row>
    <row r="853">
      <c r="A853" s="77"/>
      <c r="B853" s="77"/>
      <c r="C853" s="151"/>
      <c r="D853" s="140"/>
      <c r="E853" s="140"/>
      <c r="F853" s="144"/>
      <c r="G853" s="142"/>
      <c r="H853" s="142"/>
      <c r="I853" s="142"/>
      <c r="J853" s="137"/>
      <c r="K853" s="77"/>
      <c r="L853" s="77"/>
      <c r="M853" s="77"/>
      <c r="N853" s="77"/>
      <c r="O853" s="77"/>
      <c r="P853" s="77"/>
      <c r="Q853" s="77"/>
      <c r="R853" s="77"/>
      <c r="S853" s="77"/>
      <c r="T853" s="77"/>
      <c r="U853" s="77"/>
      <c r="V853" s="77"/>
    </row>
    <row r="854">
      <c r="A854" s="77"/>
      <c r="B854" s="77"/>
      <c r="C854" s="151"/>
      <c r="D854" s="140"/>
      <c r="E854" s="140"/>
      <c r="F854" s="144"/>
      <c r="G854" s="142"/>
      <c r="H854" s="142"/>
      <c r="I854" s="142"/>
      <c r="J854" s="137"/>
      <c r="K854" s="77"/>
      <c r="L854" s="77"/>
      <c r="M854" s="77"/>
      <c r="N854" s="77"/>
      <c r="O854" s="77"/>
      <c r="P854" s="77"/>
      <c r="Q854" s="77"/>
      <c r="R854" s="77"/>
      <c r="S854" s="77"/>
      <c r="T854" s="77"/>
      <c r="U854" s="77"/>
      <c r="V854" s="77"/>
    </row>
    <row r="855">
      <c r="A855" s="77"/>
      <c r="B855" s="77"/>
      <c r="C855" s="151"/>
      <c r="D855" s="140"/>
      <c r="E855" s="140"/>
      <c r="F855" s="144"/>
      <c r="G855" s="142"/>
      <c r="H855" s="142"/>
      <c r="I855" s="142"/>
      <c r="J855" s="137"/>
      <c r="K855" s="77"/>
      <c r="L855" s="77"/>
      <c r="M855" s="77"/>
      <c r="N855" s="77"/>
      <c r="O855" s="77"/>
      <c r="P855" s="77"/>
      <c r="Q855" s="77"/>
      <c r="R855" s="77"/>
      <c r="S855" s="77"/>
      <c r="T855" s="77"/>
      <c r="U855" s="77"/>
      <c r="V855" s="77"/>
    </row>
    <row r="856">
      <c r="A856" s="77"/>
      <c r="B856" s="77"/>
      <c r="C856" s="151"/>
      <c r="D856" s="140"/>
      <c r="E856" s="140"/>
      <c r="F856" s="144"/>
      <c r="G856" s="142"/>
      <c r="H856" s="142"/>
      <c r="I856" s="142"/>
      <c r="J856" s="137"/>
      <c r="K856" s="77"/>
      <c r="L856" s="77"/>
      <c r="M856" s="77"/>
      <c r="N856" s="77"/>
      <c r="O856" s="77"/>
      <c r="P856" s="77"/>
      <c r="Q856" s="77"/>
      <c r="R856" s="77"/>
      <c r="S856" s="77"/>
      <c r="T856" s="77"/>
      <c r="U856" s="77"/>
      <c r="V856" s="77"/>
    </row>
    <row r="857">
      <c r="A857" s="77"/>
      <c r="B857" s="77"/>
      <c r="C857" s="151"/>
      <c r="D857" s="140"/>
      <c r="E857" s="140"/>
      <c r="F857" s="144"/>
      <c r="G857" s="142"/>
      <c r="H857" s="142"/>
      <c r="I857" s="142"/>
      <c r="J857" s="137"/>
      <c r="K857" s="77"/>
      <c r="L857" s="77"/>
      <c r="M857" s="77"/>
      <c r="N857" s="77"/>
      <c r="O857" s="77"/>
      <c r="P857" s="77"/>
      <c r="Q857" s="77"/>
      <c r="R857" s="77"/>
      <c r="S857" s="77"/>
      <c r="T857" s="77"/>
      <c r="U857" s="77"/>
      <c r="V857" s="77"/>
    </row>
    <row r="858">
      <c r="A858" s="77"/>
      <c r="B858" s="77"/>
      <c r="C858" s="151"/>
      <c r="D858" s="140"/>
      <c r="E858" s="140"/>
      <c r="F858" s="144"/>
      <c r="G858" s="142"/>
      <c r="H858" s="142"/>
      <c r="I858" s="142"/>
      <c r="J858" s="137"/>
      <c r="K858" s="77"/>
      <c r="L858" s="77"/>
      <c r="M858" s="77"/>
      <c r="N858" s="77"/>
      <c r="O858" s="77"/>
      <c r="P858" s="77"/>
      <c r="Q858" s="77"/>
      <c r="R858" s="77"/>
      <c r="S858" s="77"/>
      <c r="T858" s="77"/>
      <c r="U858" s="77"/>
      <c r="V858" s="77"/>
    </row>
    <row r="859">
      <c r="A859" s="77"/>
      <c r="B859" s="77"/>
      <c r="C859" s="151"/>
      <c r="D859" s="140"/>
      <c r="E859" s="140"/>
      <c r="F859" s="144"/>
      <c r="G859" s="142"/>
      <c r="H859" s="142"/>
      <c r="I859" s="142"/>
      <c r="J859" s="137"/>
      <c r="K859" s="77"/>
      <c r="L859" s="77"/>
      <c r="M859" s="77"/>
      <c r="N859" s="77"/>
      <c r="O859" s="77"/>
      <c r="P859" s="77"/>
      <c r="Q859" s="77"/>
      <c r="R859" s="77"/>
      <c r="S859" s="77"/>
      <c r="T859" s="77"/>
      <c r="U859" s="77"/>
      <c r="V859" s="77"/>
    </row>
    <row r="860">
      <c r="A860" s="77"/>
      <c r="B860" s="77"/>
      <c r="C860" s="151"/>
      <c r="D860" s="140"/>
      <c r="E860" s="140"/>
      <c r="F860" s="144"/>
      <c r="G860" s="142"/>
      <c r="H860" s="142"/>
      <c r="I860" s="142"/>
      <c r="J860" s="137"/>
      <c r="K860" s="77"/>
      <c r="L860" s="77"/>
      <c r="M860" s="77"/>
      <c r="N860" s="77"/>
      <c r="O860" s="77"/>
      <c r="P860" s="77"/>
      <c r="Q860" s="77"/>
      <c r="R860" s="77"/>
      <c r="S860" s="77"/>
      <c r="T860" s="77"/>
      <c r="U860" s="77"/>
      <c r="V860" s="77"/>
    </row>
    <row r="861">
      <c r="A861" s="77"/>
      <c r="B861" s="77"/>
      <c r="C861" s="151"/>
      <c r="D861" s="140"/>
      <c r="E861" s="140"/>
      <c r="F861" s="144"/>
      <c r="G861" s="142"/>
      <c r="H861" s="142"/>
      <c r="I861" s="142"/>
      <c r="J861" s="137"/>
      <c r="K861" s="77"/>
      <c r="L861" s="77"/>
      <c r="M861" s="77"/>
      <c r="N861" s="77"/>
      <c r="O861" s="77"/>
      <c r="P861" s="77"/>
      <c r="Q861" s="77"/>
      <c r="R861" s="77"/>
      <c r="S861" s="77"/>
      <c r="T861" s="77"/>
      <c r="U861" s="77"/>
      <c r="V861" s="77"/>
    </row>
    <row r="862">
      <c r="A862" s="77"/>
      <c r="B862" s="77"/>
      <c r="C862" s="151"/>
      <c r="D862" s="140"/>
      <c r="E862" s="140"/>
      <c r="F862" s="144"/>
      <c r="G862" s="142"/>
      <c r="H862" s="142"/>
      <c r="I862" s="142"/>
      <c r="J862" s="137"/>
      <c r="K862" s="77"/>
      <c r="L862" s="77"/>
      <c r="M862" s="77"/>
      <c r="N862" s="77"/>
      <c r="O862" s="77"/>
      <c r="P862" s="77"/>
      <c r="Q862" s="77"/>
      <c r="R862" s="77"/>
      <c r="S862" s="77"/>
      <c r="T862" s="77"/>
      <c r="U862" s="77"/>
      <c r="V862" s="77"/>
    </row>
    <row r="863">
      <c r="A863" s="77"/>
      <c r="B863" s="77"/>
      <c r="C863" s="151"/>
      <c r="D863" s="140"/>
      <c r="E863" s="140"/>
      <c r="F863" s="144"/>
      <c r="G863" s="142"/>
      <c r="H863" s="142"/>
      <c r="I863" s="142"/>
      <c r="J863" s="137"/>
      <c r="K863" s="77"/>
      <c r="L863" s="77"/>
      <c r="M863" s="77"/>
      <c r="N863" s="77"/>
      <c r="O863" s="77"/>
      <c r="P863" s="77"/>
      <c r="Q863" s="77"/>
      <c r="R863" s="77"/>
      <c r="S863" s="77"/>
      <c r="T863" s="77"/>
      <c r="U863" s="77"/>
      <c r="V863" s="77"/>
    </row>
    <row r="864">
      <c r="A864" s="77"/>
      <c r="B864" s="77"/>
      <c r="C864" s="151"/>
      <c r="D864" s="140"/>
      <c r="E864" s="140"/>
      <c r="F864" s="144"/>
      <c r="G864" s="142"/>
      <c r="H864" s="142"/>
      <c r="I864" s="142"/>
      <c r="J864" s="137"/>
      <c r="K864" s="77"/>
      <c r="L864" s="77"/>
      <c r="M864" s="77"/>
      <c r="N864" s="77"/>
      <c r="O864" s="77"/>
      <c r="P864" s="77"/>
      <c r="Q864" s="77"/>
      <c r="R864" s="77"/>
      <c r="S864" s="77"/>
      <c r="T864" s="77"/>
      <c r="U864" s="77"/>
      <c r="V864" s="77"/>
    </row>
    <row r="865">
      <c r="A865" s="77"/>
      <c r="B865" s="77"/>
      <c r="C865" s="151"/>
      <c r="D865" s="140"/>
      <c r="E865" s="140"/>
      <c r="F865" s="144"/>
      <c r="G865" s="142"/>
      <c r="H865" s="142"/>
      <c r="I865" s="142"/>
      <c r="J865" s="137"/>
      <c r="K865" s="77"/>
      <c r="L865" s="77"/>
      <c r="M865" s="77"/>
      <c r="N865" s="77"/>
      <c r="O865" s="77"/>
      <c r="P865" s="77"/>
      <c r="Q865" s="77"/>
      <c r="R865" s="77"/>
      <c r="S865" s="77"/>
      <c r="T865" s="77"/>
      <c r="U865" s="77"/>
      <c r="V865" s="77"/>
    </row>
    <row r="866">
      <c r="A866" s="77"/>
      <c r="B866" s="77"/>
      <c r="C866" s="151"/>
      <c r="D866" s="140"/>
      <c r="E866" s="140"/>
      <c r="F866" s="144"/>
      <c r="G866" s="142"/>
      <c r="H866" s="142"/>
      <c r="I866" s="142"/>
      <c r="J866" s="137"/>
      <c r="K866" s="77"/>
      <c r="L866" s="77"/>
      <c r="M866" s="77"/>
      <c r="N866" s="77"/>
      <c r="O866" s="77"/>
      <c r="P866" s="77"/>
      <c r="Q866" s="77"/>
      <c r="R866" s="77"/>
      <c r="S866" s="77"/>
      <c r="T866" s="77"/>
      <c r="U866" s="77"/>
      <c r="V866" s="77"/>
    </row>
    <row r="867">
      <c r="A867" s="77"/>
      <c r="B867" s="77"/>
      <c r="C867" s="151"/>
      <c r="D867" s="140"/>
      <c r="E867" s="140"/>
      <c r="F867" s="144"/>
      <c r="G867" s="142"/>
      <c r="H867" s="142"/>
      <c r="I867" s="142"/>
      <c r="J867" s="137"/>
      <c r="K867" s="77"/>
      <c r="L867" s="77"/>
      <c r="M867" s="77"/>
      <c r="N867" s="77"/>
      <c r="O867" s="77"/>
      <c r="P867" s="77"/>
      <c r="Q867" s="77"/>
      <c r="R867" s="77"/>
      <c r="S867" s="77"/>
      <c r="T867" s="77"/>
      <c r="U867" s="77"/>
      <c r="V867" s="77"/>
    </row>
    <row r="868">
      <c r="A868" s="77"/>
      <c r="B868" s="77"/>
      <c r="C868" s="151"/>
      <c r="D868" s="140"/>
      <c r="E868" s="140"/>
      <c r="F868" s="144"/>
      <c r="G868" s="142"/>
      <c r="H868" s="142"/>
      <c r="I868" s="142"/>
      <c r="J868" s="137"/>
      <c r="K868" s="77"/>
      <c r="L868" s="77"/>
      <c r="M868" s="77"/>
      <c r="N868" s="77"/>
      <c r="O868" s="77"/>
      <c r="P868" s="77"/>
      <c r="Q868" s="77"/>
      <c r="R868" s="77"/>
      <c r="S868" s="77"/>
      <c r="T868" s="77"/>
      <c r="U868" s="77"/>
      <c r="V868" s="77"/>
    </row>
    <row r="869">
      <c r="A869" s="77"/>
      <c r="B869" s="77"/>
      <c r="C869" s="151"/>
      <c r="D869" s="140"/>
      <c r="E869" s="140"/>
      <c r="F869" s="144"/>
      <c r="G869" s="142"/>
      <c r="H869" s="142"/>
      <c r="I869" s="142"/>
      <c r="J869" s="137"/>
      <c r="K869" s="77"/>
      <c r="L869" s="77"/>
      <c r="M869" s="77"/>
      <c r="N869" s="77"/>
      <c r="O869" s="77"/>
      <c r="P869" s="77"/>
      <c r="Q869" s="77"/>
      <c r="R869" s="77"/>
      <c r="S869" s="77"/>
      <c r="T869" s="77"/>
      <c r="U869" s="77"/>
      <c r="V869" s="77"/>
    </row>
    <row r="870">
      <c r="A870" s="77"/>
      <c r="B870" s="77"/>
      <c r="C870" s="151"/>
      <c r="D870" s="140"/>
      <c r="E870" s="140"/>
      <c r="F870" s="144"/>
      <c r="G870" s="142"/>
      <c r="H870" s="142"/>
      <c r="I870" s="142"/>
      <c r="J870" s="137"/>
      <c r="K870" s="77"/>
      <c r="L870" s="77"/>
      <c r="M870" s="77"/>
      <c r="N870" s="77"/>
      <c r="O870" s="77"/>
      <c r="P870" s="77"/>
      <c r="Q870" s="77"/>
      <c r="R870" s="77"/>
      <c r="S870" s="77"/>
      <c r="T870" s="77"/>
      <c r="U870" s="77"/>
      <c r="V870" s="77"/>
    </row>
    <row r="871">
      <c r="A871" s="77"/>
      <c r="B871" s="77"/>
      <c r="C871" s="151"/>
      <c r="D871" s="140"/>
      <c r="E871" s="140"/>
      <c r="F871" s="144"/>
      <c r="G871" s="142"/>
      <c r="H871" s="142"/>
      <c r="I871" s="142"/>
      <c r="J871" s="137"/>
      <c r="K871" s="77"/>
      <c r="L871" s="77"/>
      <c r="M871" s="77"/>
      <c r="N871" s="77"/>
      <c r="O871" s="77"/>
      <c r="P871" s="77"/>
      <c r="Q871" s="77"/>
      <c r="R871" s="77"/>
      <c r="S871" s="77"/>
      <c r="T871" s="77"/>
      <c r="U871" s="77"/>
      <c r="V871" s="77"/>
    </row>
    <row r="872">
      <c r="A872" s="77"/>
      <c r="B872" s="77"/>
      <c r="C872" s="151"/>
      <c r="D872" s="140"/>
      <c r="E872" s="140"/>
      <c r="F872" s="144"/>
      <c r="G872" s="142"/>
      <c r="H872" s="142"/>
      <c r="I872" s="142"/>
      <c r="J872" s="137"/>
      <c r="K872" s="77"/>
      <c r="L872" s="77"/>
      <c r="M872" s="77"/>
      <c r="N872" s="77"/>
      <c r="O872" s="77"/>
      <c r="P872" s="77"/>
      <c r="Q872" s="77"/>
      <c r="R872" s="77"/>
      <c r="S872" s="77"/>
      <c r="T872" s="77"/>
      <c r="U872" s="77"/>
      <c r="V872" s="77"/>
    </row>
    <row r="873">
      <c r="A873" s="77"/>
      <c r="B873" s="77"/>
      <c r="C873" s="151"/>
      <c r="D873" s="140"/>
      <c r="E873" s="140"/>
      <c r="F873" s="144"/>
      <c r="G873" s="142"/>
      <c r="H873" s="142"/>
      <c r="I873" s="142"/>
      <c r="J873" s="137"/>
      <c r="K873" s="77"/>
      <c r="L873" s="77"/>
      <c r="M873" s="77"/>
      <c r="N873" s="77"/>
      <c r="O873" s="77"/>
      <c r="P873" s="77"/>
      <c r="Q873" s="77"/>
      <c r="R873" s="77"/>
      <c r="S873" s="77"/>
      <c r="T873" s="77"/>
      <c r="U873" s="77"/>
      <c r="V873" s="77"/>
    </row>
    <row r="874">
      <c r="A874" s="77"/>
      <c r="B874" s="77"/>
      <c r="C874" s="151"/>
      <c r="D874" s="140"/>
      <c r="E874" s="140"/>
      <c r="F874" s="144"/>
      <c r="G874" s="142"/>
      <c r="H874" s="142"/>
      <c r="I874" s="142"/>
      <c r="J874" s="137"/>
      <c r="K874" s="77"/>
      <c r="L874" s="77"/>
      <c r="M874" s="77"/>
      <c r="N874" s="77"/>
      <c r="O874" s="77"/>
      <c r="P874" s="77"/>
      <c r="Q874" s="77"/>
      <c r="R874" s="77"/>
      <c r="S874" s="77"/>
      <c r="T874" s="77"/>
      <c r="U874" s="77"/>
      <c r="V874" s="77"/>
    </row>
    <row r="875">
      <c r="A875" s="77"/>
      <c r="B875" s="77"/>
      <c r="C875" s="151"/>
      <c r="D875" s="140"/>
      <c r="E875" s="140"/>
      <c r="F875" s="144"/>
      <c r="G875" s="142"/>
      <c r="H875" s="142"/>
      <c r="I875" s="142"/>
      <c r="J875" s="137"/>
      <c r="K875" s="77"/>
      <c r="L875" s="77"/>
      <c r="M875" s="77"/>
      <c r="N875" s="77"/>
      <c r="O875" s="77"/>
      <c r="P875" s="77"/>
      <c r="Q875" s="77"/>
      <c r="R875" s="77"/>
      <c r="S875" s="77"/>
      <c r="T875" s="77"/>
      <c r="U875" s="77"/>
      <c r="V875" s="77"/>
    </row>
    <row r="876">
      <c r="A876" s="77"/>
      <c r="B876" s="77"/>
      <c r="C876" s="151"/>
      <c r="D876" s="140"/>
      <c r="E876" s="140"/>
      <c r="F876" s="144"/>
      <c r="G876" s="142"/>
      <c r="H876" s="142"/>
      <c r="I876" s="142"/>
      <c r="J876" s="137"/>
      <c r="K876" s="77"/>
      <c r="L876" s="77"/>
      <c r="M876" s="77"/>
      <c r="N876" s="77"/>
      <c r="O876" s="77"/>
      <c r="P876" s="77"/>
      <c r="Q876" s="77"/>
      <c r="R876" s="77"/>
      <c r="S876" s="77"/>
      <c r="T876" s="77"/>
      <c r="U876" s="77"/>
      <c r="V876" s="77"/>
    </row>
    <row r="877">
      <c r="A877" s="77"/>
      <c r="B877" s="77"/>
      <c r="C877" s="151"/>
      <c r="D877" s="140"/>
      <c r="E877" s="140"/>
      <c r="F877" s="144"/>
      <c r="G877" s="142"/>
      <c r="H877" s="142"/>
      <c r="I877" s="142"/>
      <c r="J877" s="137"/>
      <c r="K877" s="77"/>
      <c r="L877" s="77"/>
      <c r="M877" s="77"/>
      <c r="N877" s="77"/>
      <c r="O877" s="77"/>
      <c r="P877" s="77"/>
      <c r="Q877" s="77"/>
      <c r="R877" s="77"/>
      <c r="S877" s="77"/>
      <c r="T877" s="77"/>
      <c r="U877" s="77"/>
      <c r="V877" s="77"/>
    </row>
    <row r="878">
      <c r="A878" s="77"/>
      <c r="B878" s="77"/>
      <c r="C878" s="151"/>
      <c r="D878" s="140"/>
      <c r="E878" s="140"/>
      <c r="F878" s="144"/>
      <c r="G878" s="142"/>
      <c r="H878" s="142"/>
      <c r="I878" s="142"/>
      <c r="J878" s="137"/>
      <c r="K878" s="77"/>
      <c r="L878" s="77"/>
      <c r="M878" s="77"/>
      <c r="N878" s="77"/>
      <c r="O878" s="77"/>
      <c r="P878" s="77"/>
      <c r="Q878" s="77"/>
      <c r="R878" s="77"/>
      <c r="S878" s="77"/>
      <c r="T878" s="77"/>
      <c r="U878" s="77"/>
      <c r="V878" s="77"/>
    </row>
    <row r="879">
      <c r="A879" s="77"/>
      <c r="B879" s="77"/>
      <c r="C879" s="151"/>
      <c r="D879" s="140"/>
      <c r="E879" s="140"/>
      <c r="F879" s="144"/>
      <c r="G879" s="142"/>
      <c r="H879" s="142"/>
      <c r="I879" s="142"/>
      <c r="J879" s="137"/>
      <c r="K879" s="77"/>
      <c r="L879" s="77"/>
      <c r="M879" s="77"/>
      <c r="N879" s="77"/>
      <c r="O879" s="77"/>
      <c r="P879" s="77"/>
      <c r="Q879" s="77"/>
      <c r="R879" s="77"/>
      <c r="S879" s="77"/>
      <c r="T879" s="77"/>
      <c r="U879" s="77"/>
      <c r="V879" s="77"/>
    </row>
    <row r="880">
      <c r="A880" s="77"/>
      <c r="B880" s="77"/>
      <c r="C880" s="151"/>
      <c r="D880" s="140"/>
      <c r="E880" s="140"/>
      <c r="F880" s="144"/>
      <c r="G880" s="142"/>
      <c r="H880" s="142"/>
      <c r="I880" s="142"/>
      <c r="J880" s="137"/>
      <c r="K880" s="77"/>
      <c r="L880" s="77"/>
      <c r="M880" s="77"/>
      <c r="N880" s="77"/>
      <c r="O880" s="77"/>
      <c r="P880" s="77"/>
      <c r="Q880" s="77"/>
      <c r="R880" s="77"/>
      <c r="S880" s="77"/>
      <c r="T880" s="77"/>
      <c r="U880" s="77"/>
      <c r="V880" s="77"/>
    </row>
    <row r="881">
      <c r="A881" s="77"/>
      <c r="B881" s="77"/>
      <c r="C881" s="151"/>
      <c r="D881" s="140"/>
      <c r="E881" s="140"/>
      <c r="F881" s="144"/>
      <c r="G881" s="142"/>
      <c r="H881" s="142"/>
      <c r="I881" s="142"/>
      <c r="J881" s="137"/>
      <c r="K881" s="77"/>
      <c r="L881" s="77"/>
      <c r="M881" s="77"/>
      <c r="N881" s="77"/>
      <c r="O881" s="77"/>
      <c r="P881" s="77"/>
      <c r="Q881" s="77"/>
      <c r="R881" s="77"/>
      <c r="S881" s="77"/>
      <c r="T881" s="77"/>
      <c r="U881" s="77"/>
      <c r="V881" s="77"/>
    </row>
    <row r="882">
      <c r="A882" s="77"/>
      <c r="B882" s="77"/>
      <c r="C882" s="151"/>
      <c r="D882" s="140"/>
      <c r="E882" s="140"/>
      <c r="F882" s="144"/>
      <c r="G882" s="142"/>
      <c r="H882" s="142"/>
      <c r="I882" s="142"/>
      <c r="J882" s="137"/>
      <c r="K882" s="77"/>
      <c r="L882" s="77"/>
      <c r="M882" s="77"/>
      <c r="N882" s="77"/>
      <c r="O882" s="77"/>
      <c r="P882" s="77"/>
      <c r="Q882" s="77"/>
      <c r="R882" s="77"/>
      <c r="S882" s="77"/>
      <c r="T882" s="77"/>
      <c r="U882" s="77"/>
      <c r="V882" s="77"/>
    </row>
    <row r="883">
      <c r="A883" s="77"/>
      <c r="B883" s="77"/>
      <c r="C883" s="151"/>
      <c r="D883" s="140"/>
      <c r="E883" s="140"/>
      <c r="F883" s="144"/>
      <c r="G883" s="142"/>
      <c r="H883" s="142"/>
      <c r="I883" s="142"/>
      <c r="J883" s="137"/>
      <c r="K883" s="77"/>
      <c r="L883" s="77"/>
      <c r="M883" s="77"/>
      <c r="N883" s="77"/>
      <c r="O883" s="77"/>
      <c r="P883" s="77"/>
      <c r="Q883" s="77"/>
      <c r="R883" s="77"/>
      <c r="S883" s="77"/>
      <c r="T883" s="77"/>
      <c r="U883" s="77"/>
      <c r="V883" s="77"/>
    </row>
    <row r="884">
      <c r="A884" s="77"/>
      <c r="B884" s="77"/>
      <c r="C884" s="151"/>
      <c r="D884" s="140"/>
      <c r="E884" s="140"/>
      <c r="F884" s="144"/>
      <c r="G884" s="142"/>
      <c r="H884" s="142"/>
      <c r="I884" s="142"/>
      <c r="J884" s="137"/>
      <c r="K884" s="77"/>
      <c r="L884" s="77"/>
      <c r="M884" s="77"/>
      <c r="N884" s="77"/>
      <c r="O884" s="77"/>
      <c r="P884" s="77"/>
      <c r="Q884" s="77"/>
      <c r="R884" s="77"/>
      <c r="S884" s="77"/>
      <c r="T884" s="77"/>
      <c r="U884" s="77"/>
      <c r="V884" s="77"/>
    </row>
    <row r="885">
      <c r="A885" s="77"/>
      <c r="B885" s="77"/>
      <c r="C885" s="151"/>
      <c r="D885" s="140"/>
      <c r="E885" s="140"/>
      <c r="F885" s="144"/>
      <c r="G885" s="142"/>
      <c r="H885" s="142"/>
      <c r="I885" s="142"/>
      <c r="J885" s="137"/>
      <c r="K885" s="77"/>
      <c r="L885" s="77"/>
      <c r="M885" s="77"/>
      <c r="N885" s="77"/>
      <c r="O885" s="77"/>
      <c r="P885" s="77"/>
      <c r="Q885" s="77"/>
      <c r="R885" s="77"/>
      <c r="S885" s="77"/>
      <c r="T885" s="77"/>
      <c r="U885" s="77"/>
      <c r="V885" s="77"/>
    </row>
    <row r="886">
      <c r="A886" s="77"/>
      <c r="B886" s="77"/>
      <c r="C886" s="151"/>
      <c r="D886" s="140"/>
      <c r="E886" s="140"/>
      <c r="F886" s="144"/>
      <c r="G886" s="142"/>
      <c r="H886" s="142"/>
      <c r="I886" s="142"/>
      <c r="J886" s="137"/>
      <c r="K886" s="77"/>
      <c r="L886" s="77"/>
      <c r="M886" s="77"/>
      <c r="N886" s="77"/>
      <c r="O886" s="77"/>
      <c r="P886" s="77"/>
      <c r="Q886" s="77"/>
      <c r="R886" s="77"/>
      <c r="S886" s="77"/>
      <c r="T886" s="77"/>
      <c r="U886" s="77"/>
      <c r="V886" s="77"/>
    </row>
    <row r="887">
      <c r="A887" s="77"/>
      <c r="B887" s="77"/>
      <c r="C887" s="151"/>
      <c r="D887" s="140"/>
      <c r="E887" s="140"/>
      <c r="F887" s="144"/>
      <c r="G887" s="142"/>
      <c r="H887" s="142"/>
      <c r="I887" s="142"/>
      <c r="J887" s="137"/>
      <c r="K887" s="77"/>
      <c r="L887" s="77"/>
      <c r="M887" s="77"/>
      <c r="N887" s="77"/>
      <c r="O887" s="77"/>
      <c r="P887" s="77"/>
      <c r="Q887" s="77"/>
      <c r="R887" s="77"/>
      <c r="S887" s="77"/>
      <c r="T887" s="77"/>
      <c r="U887" s="77"/>
      <c r="V887" s="77"/>
    </row>
    <row r="888">
      <c r="A888" s="77"/>
      <c r="B888" s="77"/>
      <c r="C888" s="151"/>
      <c r="D888" s="140"/>
      <c r="E888" s="140"/>
      <c r="F888" s="144"/>
      <c r="G888" s="142"/>
      <c r="H888" s="142"/>
      <c r="I888" s="142"/>
      <c r="J888" s="137"/>
      <c r="K888" s="77"/>
      <c r="L888" s="77"/>
      <c r="M888" s="77"/>
      <c r="N888" s="77"/>
      <c r="O888" s="77"/>
      <c r="P888" s="77"/>
      <c r="Q888" s="77"/>
      <c r="R888" s="77"/>
      <c r="S888" s="77"/>
      <c r="T888" s="77"/>
      <c r="U888" s="77"/>
      <c r="V888" s="77"/>
    </row>
    <row r="889">
      <c r="A889" s="77"/>
      <c r="B889" s="77"/>
      <c r="C889" s="151"/>
      <c r="D889" s="140"/>
      <c r="E889" s="140"/>
      <c r="F889" s="144"/>
      <c r="G889" s="142"/>
      <c r="H889" s="142"/>
      <c r="I889" s="142"/>
      <c r="J889" s="137"/>
      <c r="K889" s="77"/>
      <c r="L889" s="77"/>
      <c r="M889" s="77"/>
      <c r="N889" s="77"/>
      <c r="O889" s="77"/>
      <c r="P889" s="77"/>
      <c r="Q889" s="77"/>
      <c r="R889" s="77"/>
      <c r="S889" s="77"/>
      <c r="T889" s="77"/>
      <c r="U889" s="77"/>
      <c r="V889" s="77"/>
    </row>
    <row r="890">
      <c r="A890" s="77"/>
      <c r="B890" s="77"/>
      <c r="C890" s="151"/>
      <c r="D890" s="140"/>
      <c r="E890" s="140"/>
      <c r="F890" s="144"/>
      <c r="G890" s="142"/>
      <c r="H890" s="142"/>
      <c r="I890" s="142"/>
      <c r="J890" s="137"/>
      <c r="K890" s="77"/>
      <c r="L890" s="77"/>
      <c r="M890" s="77"/>
      <c r="N890" s="77"/>
      <c r="O890" s="77"/>
      <c r="P890" s="77"/>
      <c r="Q890" s="77"/>
      <c r="R890" s="77"/>
      <c r="S890" s="77"/>
      <c r="T890" s="77"/>
      <c r="U890" s="77"/>
      <c r="V890" s="77"/>
    </row>
    <row r="891">
      <c r="A891" s="77"/>
      <c r="B891" s="77"/>
      <c r="C891" s="151"/>
      <c r="D891" s="140"/>
      <c r="E891" s="140"/>
      <c r="F891" s="144"/>
      <c r="G891" s="142"/>
      <c r="H891" s="142"/>
      <c r="I891" s="142"/>
      <c r="J891" s="137"/>
      <c r="K891" s="77"/>
      <c r="L891" s="77"/>
      <c r="M891" s="77"/>
      <c r="N891" s="77"/>
      <c r="O891" s="77"/>
      <c r="P891" s="77"/>
      <c r="Q891" s="77"/>
      <c r="R891" s="77"/>
      <c r="S891" s="77"/>
      <c r="T891" s="77"/>
      <c r="U891" s="77"/>
      <c r="V891" s="77"/>
    </row>
    <row r="892">
      <c r="A892" s="77"/>
      <c r="B892" s="77"/>
      <c r="C892" s="151"/>
      <c r="D892" s="140"/>
      <c r="E892" s="140"/>
      <c r="F892" s="144"/>
      <c r="G892" s="142"/>
      <c r="H892" s="142"/>
      <c r="I892" s="142"/>
      <c r="J892" s="137"/>
      <c r="K892" s="77"/>
      <c r="L892" s="77"/>
      <c r="M892" s="77"/>
      <c r="N892" s="77"/>
      <c r="O892" s="77"/>
      <c r="P892" s="77"/>
      <c r="Q892" s="77"/>
      <c r="R892" s="77"/>
      <c r="S892" s="77"/>
      <c r="T892" s="77"/>
      <c r="U892" s="77"/>
      <c r="V892" s="77"/>
    </row>
    <row r="893">
      <c r="A893" s="77"/>
      <c r="B893" s="77"/>
      <c r="C893" s="151"/>
      <c r="D893" s="140"/>
      <c r="E893" s="140"/>
      <c r="F893" s="144"/>
      <c r="G893" s="142"/>
      <c r="H893" s="142"/>
      <c r="I893" s="142"/>
      <c r="J893" s="137"/>
      <c r="K893" s="77"/>
      <c r="L893" s="77"/>
      <c r="M893" s="77"/>
      <c r="N893" s="77"/>
      <c r="O893" s="77"/>
      <c r="P893" s="77"/>
      <c r="Q893" s="77"/>
      <c r="R893" s="77"/>
      <c r="S893" s="77"/>
      <c r="T893" s="77"/>
      <c r="U893" s="77"/>
      <c r="V893" s="77"/>
    </row>
    <row r="894">
      <c r="A894" s="77"/>
      <c r="B894" s="77"/>
      <c r="C894" s="151"/>
      <c r="D894" s="140"/>
      <c r="E894" s="140"/>
      <c r="F894" s="144"/>
      <c r="G894" s="142"/>
      <c r="H894" s="142"/>
      <c r="I894" s="142"/>
      <c r="J894" s="137"/>
      <c r="K894" s="77"/>
      <c r="L894" s="77"/>
      <c r="M894" s="77"/>
      <c r="N894" s="77"/>
      <c r="O894" s="77"/>
      <c r="P894" s="77"/>
      <c r="Q894" s="77"/>
      <c r="R894" s="77"/>
      <c r="S894" s="77"/>
      <c r="T894" s="77"/>
      <c r="U894" s="77"/>
      <c r="V894" s="77"/>
    </row>
    <row r="895">
      <c r="A895" s="77"/>
      <c r="B895" s="77"/>
      <c r="C895" s="151"/>
      <c r="D895" s="140"/>
      <c r="E895" s="140"/>
      <c r="F895" s="144"/>
      <c r="G895" s="142"/>
      <c r="H895" s="142"/>
      <c r="I895" s="142"/>
      <c r="J895" s="137"/>
      <c r="K895" s="77"/>
      <c r="L895" s="77"/>
      <c r="M895" s="77"/>
      <c r="N895" s="77"/>
      <c r="O895" s="77"/>
      <c r="P895" s="77"/>
      <c r="Q895" s="77"/>
      <c r="R895" s="77"/>
      <c r="S895" s="77"/>
      <c r="T895" s="77"/>
      <c r="U895" s="77"/>
      <c r="V895" s="77"/>
    </row>
    <row r="896">
      <c r="A896" s="77"/>
      <c r="B896" s="77"/>
      <c r="C896" s="151"/>
      <c r="D896" s="140"/>
      <c r="E896" s="140"/>
      <c r="F896" s="144"/>
      <c r="G896" s="142"/>
      <c r="H896" s="142"/>
      <c r="I896" s="142"/>
      <c r="J896" s="137"/>
      <c r="K896" s="77"/>
      <c r="L896" s="77"/>
      <c r="M896" s="77"/>
      <c r="N896" s="77"/>
      <c r="O896" s="77"/>
      <c r="P896" s="77"/>
      <c r="Q896" s="77"/>
      <c r="R896" s="77"/>
      <c r="S896" s="77"/>
      <c r="T896" s="77"/>
      <c r="U896" s="77"/>
      <c r="V896" s="77"/>
    </row>
    <row r="897">
      <c r="A897" s="77"/>
      <c r="B897" s="77"/>
      <c r="C897" s="151"/>
      <c r="D897" s="140"/>
      <c r="E897" s="140"/>
      <c r="F897" s="144"/>
      <c r="G897" s="142"/>
      <c r="H897" s="142"/>
      <c r="I897" s="142"/>
      <c r="J897" s="137"/>
      <c r="K897" s="77"/>
      <c r="L897" s="77"/>
      <c r="M897" s="77"/>
      <c r="N897" s="77"/>
      <c r="O897" s="77"/>
      <c r="P897" s="77"/>
      <c r="Q897" s="77"/>
      <c r="R897" s="77"/>
      <c r="S897" s="77"/>
      <c r="T897" s="77"/>
      <c r="U897" s="77"/>
      <c r="V897" s="77"/>
    </row>
    <row r="898">
      <c r="A898" s="77"/>
      <c r="B898" s="77"/>
      <c r="C898" s="151"/>
      <c r="D898" s="140"/>
      <c r="E898" s="140"/>
      <c r="F898" s="144"/>
      <c r="G898" s="142"/>
      <c r="H898" s="142"/>
      <c r="I898" s="142"/>
      <c r="J898" s="137"/>
      <c r="K898" s="77"/>
      <c r="L898" s="77"/>
      <c r="M898" s="77"/>
      <c r="N898" s="77"/>
      <c r="O898" s="77"/>
      <c r="P898" s="77"/>
      <c r="Q898" s="77"/>
      <c r="R898" s="77"/>
      <c r="S898" s="77"/>
      <c r="T898" s="77"/>
      <c r="U898" s="77"/>
      <c r="V898" s="77"/>
    </row>
    <row r="899">
      <c r="A899" s="77"/>
      <c r="B899" s="77"/>
      <c r="C899" s="151"/>
      <c r="D899" s="140"/>
      <c r="E899" s="140"/>
      <c r="F899" s="144"/>
      <c r="G899" s="142"/>
      <c r="H899" s="142"/>
      <c r="I899" s="142"/>
      <c r="J899" s="137"/>
      <c r="K899" s="77"/>
      <c r="L899" s="77"/>
      <c r="M899" s="77"/>
      <c r="N899" s="77"/>
      <c r="O899" s="77"/>
      <c r="P899" s="77"/>
      <c r="Q899" s="77"/>
      <c r="R899" s="77"/>
      <c r="S899" s="77"/>
      <c r="T899" s="77"/>
      <c r="U899" s="77"/>
      <c r="V899" s="77"/>
    </row>
    <row r="900">
      <c r="A900" s="77"/>
      <c r="B900" s="77"/>
      <c r="C900" s="151"/>
      <c r="D900" s="140"/>
      <c r="E900" s="140"/>
      <c r="F900" s="144"/>
      <c r="G900" s="142"/>
      <c r="H900" s="142"/>
      <c r="I900" s="142"/>
      <c r="J900" s="137"/>
      <c r="K900" s="77"/>
      <c r="L900" s="77"/>
      <c r="M900" s="77"/>
      <c r="N900" s="77"/>
      <c r="O900" s="77"/>
      <c r="P900" s="77"/>
      <c r="Q900" s="77"/>
      <c r="R900" s="77"/>
      <c r="S900" s="77"/>
      <c r="T900" s="77"/>
      <c r="U900" s="77"/>
      <c r="V900" s="77"/>
    </row>
    <row r="901">
      <c r="A901" s="77"/>
      <c r="B901" s="77"/>
      <c r="C901" s="151"/>
      <c r="D901" s="140"/>
      <c r="E901" s="140"/>
      <c r="F901" s="144"/>
      <c r="G901" s="142"/>
      <c r="H901" s="142"/>
      <c r="I901" s="142"/>
      <c r="J901" s="137"/>
      <c r="K901" s="77"/>
      <c r="L901" s="77"/>
      <c r="M901" s="77"/>
      <c r="N901" s="77"/>
      <c r="O901" s="77"/>
      <c r="P901" s="77"/>
      <c r="Q901" s="77"/>
      <c r="R901" s="77"/>
      <c r="S901" s="77"/>
      <c r="T901" s="77"/>
      <c r="U901" s="77"/>
      <c r="V901" s="77"/>
    </row>
    <row r="902">
      <c r="A902" s="77"/>
      <c r="B902" s="77"/>
      <c r="C902" s="151"/>
      <c r="D902" s="140"/>
      <c r="E902" s="140"/>
      <c r="F902" s="144"/>
      <c r="G902" s="142"/>
      <c r="H902" s="142"/>
      <c r="I902" s="142"/>
      <c r="J902" s="137"/>
      <c r="K902" s="77"/>
      <c r="L902" s="77"/>
      <c r="M902" s="77"/>
      <c r="N902" s="77"/>
      <c r="O902" s="77"/>
      <c r="P902" s="77"/>
      <c r="Q902" s="77"/>
      <c r="R902" s="77"/>
      <c r="S902" s="77"/>
      <c r="T902" s="77"/>
      <c r="U902" s="77"/>
      <c r="V902" s="77"/>
    </row>
    <row r="903">
      <c r="A903" s="77"/>
      <c r="B903" s="77"/>
      <c r="C903" s="151"/>
      <c r="D903" s="140"/>
      <c r="E903" s="140"/>
      <c r="F903" s="144"/>
      <c r="G903" s="142"/>
      <c r="H903" s="142"/>
      <c r="I903" s="142"/>
      <c r="J903" s="137"/>
      <c r="K903" s="77"/>
      <c r="L903" s="77"/>
      <c r="M903" s="77"/>
      <c r="N903" s="77"/>
      <c r="O903" s="77"/>
      <c r="P903" s="77"/>
      <c r="Q903" s="77"/>
      <c r="R903" s="77"/>
      <c r="S903" s="77"/>
      <c r="T903" s="77"/>
      <c r="U903" s="77"/>
      <c r="V903" s="77"/>
    </row>
    <row r="904">
      <c r="A904" s="77"/>
      <c r="B904" s="77"/>
      <c r="C904" s="151"/>
      <c r="D904" s="140"/>
      <c r="E904" s="140"/>
      <c r="F904" s="144"/>
      <c r="G904" s="142"/>
      <c r="H904" s="142"/>
      <c r="I904" s="142"/>
      <c r="J904" s="137"/>
      <c r="K904" s="77"/>
      <c r="L904" s="77"/>
      <c r="M904" s="77"/>
      <c r="N904" s="77"/>
      <c r="O904" s="77"/>
      <c r="P904" s="77"/>
      <c r="Q904" s="77"/>
      <c r="R904" s="77"/>
      <c r="S904" s="77"/>
      <c r="T904" s="77"/>
      <c r="U904" s="77"/>
      <c r="V904" s="77"/>
    </row>
    <row r="905">
      <c r="A905" s="77"/>
      <c r="B905" s="77"/>
      <c r="C905" s="151"/>
      <c r="D905" s="140"/>
      <c r="E905" s="140"/>
      <c r="F905" s="144"/>
      <c r="G905" s="142"/>
      <c r="H905" s="142"/>
      <c r="I905" s="142"/>
      <c r="J905" s="137"/>
      <c r="K905" s="77"/>
      <c r="L905" s="77"/>
      <c r="M905" s="77"/>
      <c r="N905" s="77"/>
      <c r="O905" s="77"/>
      <c r="P905" s="77"/>
      <c r="Q905" s="77"/>
      <c r="R905" s="77"/>
      <c r="S905" s="77"/>
      <c r="T905" s="77"/>
      <c r="U905" s="77"/>
      <c r="V905" s="77"/>
    </row>
    <row r="906">
      <c r="A906" s="77"/>
      <c r="B906" s="77"/>
      <c r="C906" s="151"/>
      <c r="D906" s="140"/>
      <c r="E906" s="140"/>
      <c r="F906" s="144"/>
      <c r="G906" s="142"/>
      <c r="H906" s="142"/>
      <c r="I906" s="142"/>
      <c r="J906" s="137"/>
      <c r="K906" s="77"/>
      <c r="L906" s="77"/>
      <c r="M906" s="77"/>
      <c r="N906" s="77"/>
      <c r="O906" s="77"/>
      <c r="P906" s="77"/>
      <c r="Q906" s="77"/>
      <c r="R906" s="77"/>
      <c r="S906" s="77"/>
      <c r="T906" s="77"/>
      <c r="U906" s="77"/>
      <c r="V906" s="77"/>
    </row>
    <row r="907">
      <c r="A907" s="77"/>
      <c r="B907" s="77"/>
      <c r="C907" s="151"/>
      <c r="D907" s="140"/>
      <c r="E907" s="140"/>
      <c r="F907" s="144"/>
      <c r="G907" s="142"/>
      <c r="H907" s="142"/>
      <c r="I907" s="142"/>
      <c r="J907" s="137"/>
      <c r="K907" s="77"/>
      <c r="L907" s="77"/>
      <c r="M907" s="77"/>
      <c r="N907" s="77"/>
      <c r="O907" s="77"/>
      <c r="P907" s="77"/>
      <c r="Q907" s="77"/>
      <c r="R907" s="77"/>
      <c r="S907" s="77"/>
      <c r="T907" s="77"/>
      <c r="U907" s="77"/>
      <c r="V907" s="77"/>
    </row>
    <row r="908">
      <c r="A908" s="77"/>
      <c r="B908" s="77"/>
      <c r="C908" s="151"/>
      <c r="D908" s="140"/>
      <c r="E908" s="140"/>
      <c r="F908" s="144"/>
      <c r="G908" s="142"/>
      <c r="H908" s="142"/>
      <c r="I908" s="142"/>
      <c r="J908" s="137"/>
      <c r="K908" s="77"/>
      <c r="L908" s="77"/>
      <c r="M908" s="77"/>
      <c r="N908" s="77"/>
      <c r="O908" s="77"/>
      <c r="P908" s="77"/>
      <c r="Q908" s="77"/>
      <c r="R908" s="77"/>
      <c r="S908" s="77"/>
      <c r="T908" s="77"/>
      <c r="U908" s="77"/>
      <c r="V908" s="77"/>
    </row>
    <row r="909">
      <c r="A909" s="77"/>
      <c r="B909" s="77"/>
      <c r="C909" s="151"/>
      <c r="D909" s="140"/>
      <c r="E909" s="140"/>
      <c r="F909" s="144"/>
      <c r="G909" s="142"/>
      <c r="H909" s="142"/>
      <c r="I909" s="142"/>
      <c r="J909" s="137"/>
      <c r="K909" s="77"/>
      <c r="L909" s="77"/>
      <c r="M909" s="77"/>
      <c r="N909" s="77"/>
      <c r="O909" s="77"/>
      <c r="P909" s="77"/>
      <c r="Q909" s="77"/>
      <c r="R909" s="77"/>
      <c r="S909" s="77"/>
      <c r="T909" s="77"/>
      <c r="U909" s="77"/>
      <c r="V909" s="77"/>
    </row>
    <row r="910">
      <c r="A910" s="77"/>
      <c r="B910" s="77"/>
      <c r="C910" s="151"/>
      <c r="D910" s="140"/>
      <c r="E910" s="140"/>
      <c r="F910" s="144"/>
      <c r="G910" s="142"/>
      <c r="H910" s="142"/>
      <c r="I910" s="142"/>
      <c r="J910" s="137"/>
      <c r="K910" s="77"/>
      <c r="L910" s="77"/>
      <c r="M910" s="77"/>
      <c r="N910" s="77"/>
      <c r="O910" s="77"/>
      <c r="P910" s="77"/>
      <c r="Q910" s="77"/>
      <c r="R910" s="77"/>
      <c r="S910" s="77"/>
      <c r="T910" s="77"/>
      <c r="U910" s="77"/>
      <c r="V910" s="77"/>
    </row>
    <row r="911">
      <c r="A911" s="77"/>
      <c r="B911" s="77"/>
      <c r="C911" s="151"/>
      <c r="D911" s="140"/>
      <c r="E911" s="140"/>
      <c r="F911" s="144"/>
      <c r="G911" s="142"/>
      <c r="H911" s="142"/>
      <c r="I911" s="142"/>
      <c r="J911" s="137"/>
      <c r="K911" s="77"/>
      <c r="L911" s="77"/>
      <c r="M911" s="77"/>
      <c r="N911" s="77"/>
      <c r="O911" s="77"/>
      <c r="P911" s="77"/>
      <c r="Q911" s="77"/>
      <c r="R911" s="77"/>
      <c r="S911" s="77"/>
      <c r="T911" s="77"/>
      <c r="U911" s="77"/>
      <c r="V911" s="77"/>
    </row>
    <row r="912">
      <c r="A912" s="77"/>
      <c r="B912" s="77"/>
      <c r="C912" s="151"/>
      <c r="D912" s="140"/>
      <c r="E912" s="140"/>
      <c r="F912" s="144"/>
      <c r="G912" s="142"/>
      <c r="H912" s="142"/>
      <c r="I912" s="142"/>
      <c r="J912" s="137"/>
      <c r="K912" s="77"/>
      <c r="L912" s="77"/>
      <c r="M912" s="77"/>
      <c r="N912" s="77"/>
      <c r="O912" s="77"/>
      <c r="P912" s="77"/>
      <c r="Q912" s="77"/>
      <c r="R912" s="77"/>
      <c r="S912" s="77"/>
      <c r="T912" s="77"/>
      <c r="U912" s="77"/>
      <c r="V912" s="77"/>
    </row>
    <row r="913">
      <c r="A913" s="77"/>
      <c r="B913" s="77"/>
      <c r="C913" s="151"/>
      <c r="D913" s="140"/>
      <c r="E913" s="140"/>
      <c r="F913" s="144"/>
      <c r="G913" s="142"/>
      <c r="H913" s="142"/>
      <c r="I913" s="142"/>
      <c r="J913" s="137"/>
      <c r="K913" s="77"/>
      <c r="L913" s="77"/>
      <c r="M913" s="77"/>
      <c r="N913" s="77"/>
      <c r="O913" s="77"/>
      <c r="P913" s="77"/>
      <c r="Q913" s="77"/>
      <c r="R913" s="77"/>
      <c r="S913" s="77"/>
      <c r="T913" s="77"/>
      <c r="U913" s="77"/>
      <c r="V913" s="77"/>
    </row>
    <row r="914">
      <c r="A914" s="77"/>
      <c r="B914" s="77"/>
      <c r="C914" s="151"/>
      <c r="D914" s="140"/>
      <c r="E914" s="140"/>
      <c r="F914" s="144"/>
      <c r="G914" s="142"/>
      <c r="H914" s="142"/>
      <c r="I914" s="142"/>
      <c r="J914" s="137"/>
      <c r="K914" s="77"/>
      <c r="L914" s="77"/>
      <c r="M914" s="77"/>
      <c r="N914" s="77"/>
      <c r="O914" s="77"/>
      <c r="P914" s="77"/>
      <c r="Q914" s="77"/>
      <c r="R914" s="77"/>
      <c r="S914" s="77"/>
      <c r="T914" s="77"/>
      <c r="U914" s="77"/>
      <c r="V914" s="77"/>
    </row>
    <row r="915">
      <c r="A915" s="77"/>
      <c r="B915" s="77"/>
      <c r="C915" s="151"/>
      <c r="D915" s="140"/>
      <c r="E915" s="140"/>
      <c r="F915" s="144"/>
      <c r="G915" s="142"/>
      <c r="H915" s="142"/>
      <c r="I915" s="142"/>
      <c r="J915" s="137"/>
      <c r="K915" s="77"/>
      <c r="L915" s="77"/>
      <c r="M915" s="77"/>
      <c r="N915" s="77"/>
      <c r="O915" s="77"/>
      <c r="P915" s="77"/>
      <c r="Q915" s="77"/>
      <c r="R915" s="77"/>
      <c r="S915" s="77"/>
      <c r="T915" s="77"/>
      <c r="U915" s="77"/>
      <c r="V915" s="77"/>
    </row>
    <row r="916">
      <c r="A916" s="77"/>
      <c r="B916" s="77"/>
      <c r="C916" s="151"/>
      <c r="D916" s="140"/>
      <c r="E916" s="140"/>
      <c r="F916" s="144"/>
      <c r="G916" s="142"/>
      <c r="H916" s="142"/>
      <c r="I916" s="142"/>
      <c r="J916" s="137"/>
      <c r="K916" s="77"/>
      <c r="L916" s="77"/>
      <c r="M916" s="77"/>
      <c r="N916" s="77"/>
      <c r="O916" s="77"/>
      <c r="P916" s="77"/>
      <c r="Q916" s="77"/>
      <c r="R916" s="77"/>
      <c r="S916" s="77"/>
      <c r="T916" s="77"/>
      <c r="U916" s="77"/>
      <c r="V916" s="77"/>
    </row>
    <row r="917">
      <c r="A917" s="77"/>
      <c r="B917" s="77"/>
      <c r="C917" s="151"/>
      <c r="D917" s="140"/>
      <c r="E917" s="140"/>
      <c r="F917" s="144"/>
      <c r="G917" s="142"/>
      <c r="H917" s="142"/>
      <c r="I917" s="142"/>
      <c r="J917" s="137"/>
      <c r="K917" s="77"/>
      <c r="L917" s="77"/>
      <c r="M917" s="77"/>
      <c r="N917" s="77"/>
      <c r="O917" s="77"/>
      <c r="P917" s="77"/>
      <c r="Q917" s="77"/>
      <c r="R917" s="77"/>
      <c r="S917" s="77"/>
      <c r="T917" s="77"/>
      <c r="U917" s="77"/>
      <c r="V917" s="77"/>
    </row>
    <row r="918">
      <c r="A918" s="77"/>
      <c r="B918" s="77"/>
      <c r="C918" s="151"/>
      <c r="D918" s="140"/>
      <c r="E918" s="140"/>
      <c r="F918" s="144"/>
      <c r="G918" s="142"/>
      <c r="H918" s="142"/>
      <c r="I918" s="142"/>
      <c r="J918" s="137"/>
      <c r="K918" s="77"/>
      <c r="L918" s="77"/>
      <c r="M918" s="77"/>
      <c r="N918" s="77"/>
      <c r="O918" s="77"/>
      <c r="P918" s="77"/>
      <c r="Q918" s="77"/>
      <c r="R918" s="77"/>
      <c r="S918" s="77"/>
      <c r="T918" s="77"/>
      <c r="U918" s="77"/>
      <c r="V918" s="77"/>
    </row>
    <row r="919">
      <c r="A919" s="77"/>
      <c r="B919" s="77"/>
      <c r="C919" s="151"/>
      <c r="D919" s="140"/>
      <c r="E919" s="140"/>
      <c r="F919" s="144"/>
      <c r="G919" s="142"/>
      <c r="H919" s="142"/>
      <c r="I919" s="142"/>
      <c r="J919" s="137"/>
      <c r="K919" s="77"/>
      <c r="L919" s="77"/>
      <c r="M919" s="77"/>
      <c r="N919" s="77"/>
      <c r="O919" s="77"/>
      <c r="P919" s="77"/>
      <c r="Q919" s="77"/>
      <c r="R919" s="77"/>
      <c r="S919" s="77"/>
      <c r="T919" s="77"/>
      <c r="U919" s="77"/>
      <c r="V919" s="77"/>
    </row>
    <row r="920">
      <c r="A920" s="77"/>
      <c r="B920" s="77"/>
      <c r="C920" s="151"/>
      <c r="D920" s="140"/>
      <c r="E920" s="140"/>
      <c r="F920" s="144"/>
      <c r="G920" s="142"/>
      <c r="H920" s="142"/>
      <c r="I920" s="142"/>
      <c r="J920" s="137"/>
      <c r="K920" s="77"/>
      <c r="L920" s="77"/>
      <c r="M920" s="77"/>
      <c r="N920" s="77"/>
      <c r="O920" s="77"/>
      <c r="P920" s="77"/>
      <c r="Q920" s="77"/>
      <c r="R920" s="77"/>
      <c r="S920" s="77"/>
      <c r="T920" s="77"/>
      <c r="U920" s="77"/>
      <c r="V920" s="77"/>
    </row>
    <row r="921">
      <c r="A921" s="77"/>
      <c r="B921" s="77"/>
      <c r="C921" s="151"/>
      <c r="D921" s="140"/>
      <c r="E921" s="140"/>
      <c r="F921" s="144"/>
      <c r="G921" s="142"/>
      <c r="H921" s="142"/>
      <c r="I921" s="142"/>
      <c r="J921" s="137"/>
      <c r="K921" s="77"/>
      <c r="L921" s="77"/>
      <c r="M921" s="77"/>
      <c r="N921" s="77"/>
      <c r="O921" s="77"/>
      <c r="P921" s="77"/>
      <c r="Q921" s="77"/>
      <c r="R921" s="77"/>
      <c r="S921" s="77"/>
      <c r="T921" s="77"/>
      <c r="U921" s="77"/>
      <c r="V921" s="77"/>
    </row>
    <row r="922">
      <c r="A922" s="77"/>
      <c r="B922" s="77"/>
      <c r="C922" s="151"/>
      <c r="D922" s="140"/>
      <c r="E922" s="140"/>
      <c r="F922" s="144"/>
      <c r="G922" s="142"/>
      <c r="H922" s="142"/>
      <c r="I922" s="142"/>
      <c r="J922" s="137"/>
      <c r="K922" s="77"/>
      <c r="L922" s="77"/>
      <c r="M922" s="77"/>
      <c r="N922" s="77"/>
      <c r="O922" s="77"/>
      <c r="P922" s="77"/>
      <c r="Q922" s="77"/>
      <c r="R922" s="77"/>
      <c r="S922" s="77"/>
      <c r="T922" s="77"/>
      <c r="U922" s="77"/>
      <c r="V922" s="77"/>
    </row>
    <row r="923">
      <c r="A923" s="77"/>
      <c r="B923" s="77"/>
      <c r="C923" s="151"/>
      <c r="D923" s="140"/>
      <c r="E923" s="140"/>
      <c r="F923" s="144"/>
      <c r="G923" s="142"/>
      <c r="H923" s="142"/>
      <c r="I923" s="142"/>
      <c r="J923" s="137"/>
      <c r="K923" s="77"/>
      <c r="L923" s="77"/>
      <c r="M923" s="77"/>
      <c r="N923" s="77"/>
      <c r="O923" s="77"/>
      <c r="P923" s="77"/>
      <c r="Q923" s="77"/>
      <c r="R923" s="77"/>
      <c r="S923" s="77"/>
      <c r="T923" s="77"/>
      <c r="U923" s="77"/>
      <c r="V923" s="77"/>
    </row>
    <row r="924">
      <c r="A924" s="77"/>
      <c r="B924" s="77"/>
      <c r="C924" s="151"/>
      <c r="D924" s="140"/>
      <c r="E924" s="140"/>
      <c r="F924" s="144"/>
      <c r="G924" s="142"/>
      <c r="H924" s="142"/>
      <c r="I924" s="142"/>
      <c r="J924" s="137"/>
      <c r="K924" s="77"/>
      <c r="L924" s="77"/>
      <c r="M924" s="77"/>
      <c r="N924" s="77"/>
      <c r="O924" s="77"/>
      <c r="P924" s="77"/>
      <c r="Q924" s="77"/>
      <c r="R924" s="77"/>
      <c r="S924" s="77"/>
      <c r="T924" s="77"/>
      <c r="U924" s="77"/>
      <c r="V924" s="77"/>
    </row>
    <row r="925">
      <c r="A925" s="77"/>
      <c r="B925" s="77"/>
      <c r="C925" s="151"/>
      <c r="D925" s="140"/>
      <c r="E925" s="140"/>
      <c r="F925" s="144"/>
      <c r="G925" s="142"/>
      <c r="H925" s="142"/>
      <c r="I925" s="142"/>
      <c r="J925" s="137"/>
      <c r="K925" s="77"/>
      <c r="L925" s="77"/>
      <c r="M925" s="77"/>
      <c r="N925" s="77"/>
      <c r="O925" s="77"/>
      <c r="P925" s="77"/>
      <c r="Q925" s="77"/>
      <c r="R925" s="77"/>
      <c r="S925" s="77"/>
      <c r="T925" s="77"/>
      <c r="U925" s="77"/>
      <c r="V925" s="77"/>
    </row>
    <row r="926">
      <c r="A926" s="77"/>
      <c r="B926" s="77"/>
      <c r="C926" s="151"/>
      <c r="D926" s="140"/>
      <c r="E926" s="140"/>
      <c r="F926" s="144"/>
      <c r="G926" s="142"/>
      <c r="H926" s="142"/>
      <c r="I926" s="142"/>
      <c r="J926" s="137"/>
      <c r="K926" s="77"/>
      <c r="L926" s="77"/>
      <c r="M926" s="77"/>
      <c r="N926" s="77"/>
      <c r="O926" s="77"/>
      <c r="P926" s="77"/>
      <c r="Q926" s="77"/>
      <c r="R926" s="77"/>
      <c r="S926" s="77"/>
      <c r="T926" s="77"/>
      <c r="U926" s="77"/>
      <c r="V926" s="77"/>
    </row>
    <row r="927">
      <c r="A927" s="77"/>
      <c r="B927" s="77"/>
      <c r="C927" s="151"/>
      <c r="D927" s="140"/>
      <c r="E927" s="140"/>
      <c r="F927" s="144"/>
      <c r="G927" s="142"/>
      <c r="H927" s="142"/>
      <c r="I927" s="142"/>
      <c r="J927" s="137"/>
      <c r="K927" s="77"/>
      <c r="L927" s="77"/>
      <c r="M927" s="77"/>
      <c r="N927" s="77"/>
      <c r="O927" s="77"/>
      <c r="P927" s="77"/>
      <c r="Q927" s="77"/>
      <c r="R927" s="77"/>
      <c r="S927" s="77"/>
      <c r="T927" s="77"/>
      <c r="U927" s="77"/>
      <c r="V927" s="77"/>
    </row>
    <row r="928">
      <c r="A928" s="77"/>
      <c r="B928" s="77"/>
      <c r="C928" s="151"/>
      <c r="D928" s="140"/>
      <c r="E928" s="140"/>
      <c r="F928" s="144"/>
      <c r="G928" s="142"/>
      <c r="H928" s="142"/>
      <c r="I928" s="142"/>
      <c r="J928" s="137"/>
      <c r="K928" s="77"/>
      <c r="L928" s="77"/>
      <c r="M928" s="77"/>
      <c r="N928" s="77"/>
      <c r="O928" s="77"/>
      <c r="P928" s="77"/>
      <c r="Q928" s="77"/>
      <c r="R928" s="77"/>
      <c r="S928" s="77"/>
      <c r="T928" s="77"/>
      <c r="U928" s="77"/>
      <c r="V928" s="77"/>
    </row>
    <row r="929">
      <c r="A929" s="77"/>
      <c r="B929" s="77"/>
      <c r="C929" s="151"/>
      <c r="D929" s="140"/>
      <c r="E929" s="140"/>
      <c r="F929" s="144"/>
      <c r="G929" s="142"/>
      <c r="H929" s="142"/>
      <c r="I929" s="142"/>
      <c r="J929" s="137"/>
      <c r="K929" s="77"/>
      <c r="L929" s="77"/>
      <c r="M929" s="77"/>
      <c r="N929" s="77"/>
      <c r="O929" s="77"/>
      <c r="P929" s="77"/>
      <c r="Q929" s="77"/>
      <c r="R929" s="77"/>
      <c r="S929" s="77"/>
      <c r="T929" s="77"/>
      <c r="U929" s="77"/>
      <c r="V929" s="77"/>
    </row>
    <row r="930">
      <c r="A930" s="77"/>
      <c r="B930" s="77"/>
      <c r="C930" s="151"/>
      <c r="D930" s="140"/>
      <c r="E930" s="140"/>
      <c r="F930" s="144"/>
      <c r="G930" s="142"/>
      <c r="H930" s="142"/>
      <c r="I930" s="142"/>
      <c r="J930" s="137"/>
      <c r="K930" s="77"/>
      <c r="L930" s="77"/>
      <c r="M930" s="77"/>
      <c r="N930" s="77"/>
      <c r="O930" s="77"/>
      <c r="P930" s="77"/>
      <c r="Q930" s="77"/>
      <c r="R930" s="77"/>
      <c r="S930" s="77"/>
      <c r="T930" s="77"/>
      <c r="U930" s="77"/>
      <c r="V930" s="77"/>
    </row>
    <row r="931">
      <c r="A931" s="77"/>
      <c r="B931" s="77"/>
      <c r="C931" s="151"/>
      <c r="D931" s="140"/>
      <c r="E931" s="140"/>
      <c r="F931" s="144"/>
      <c r="G931" s="142"/>
      <c r="H931" s="142"/>
      <c r="I931" s="142"/>
      <c r="J931" s="137"/>
      <c r="K931" s="77"/>
      <c r="L931" s="77"/>
      <c r="M931" s="77"/>
      <c r="N931" s="77"/>
      <c r="O931" s="77"/>
      <c r="P931" s="77"/>
      <c r="Q931" s="77"/>
      <c r="R931" s="77"/>
      <c r="S931" s="77"/>
      <c r="T931" s="77"/>
      <c r="U931" s="77"/>
      <c r="V931" s="77"/>
    </row>
    <row r="932">
      <c r="A932" s="77"/>
      <c r="B932" s="77"/>
      <c r="C932" s="151"/>
      <c r="D932" s="140"/>
      <c r="E932" s="140"/>
      <c r="F932" s="144"/>
      <c r="G932" s="142"/>
      <c r="H932" s="142"/>
      <c r="I932" s="142"/>
      <c r="J932" s="137"/>
      <c r="K932" s="77"/>
      <c r="L932" s="77"/>
      <c r="M932" s="77"/>
      <c r="N932" s="77"/>
      <c r="O932" s="77"/>
      <c r="P932" s="77"/>
      <c r="Q932" s="77"/>
      <c r="R932" s="77"/>
      <c r="S932" s="77"/>
      <c r="T932" s="77"/>
      <c r="U932" s="77"/>
      <c r="V932" s="77"/>
    </row>
    <row r="933">
      <c r="A933" s="77"/>
      <c r="B933" s="77"/>
      <c r="C933" s="151"/>
      <c r="D933" s="140"/>
      <c r="E933" s="140"/>
      <c r="F933" s="144"/>
      <c r="G933" s="142"/>
      <c r="H933" s="142"/>
      <c r="I933" s="142"/>
      <c r="J933" s="137"/>
      <c r="K933" s="77"/>
      <c r="L933" s="77"/>
      <c r="M933" s="77"/>
      <c r="N933" s="77"/>
      <c r="O933" s="77"/>
      <c r="P933" s="77"/>
      <c r="Q933" s="77"/>
      <c r="R933" s="77"/>
      <c r="S933" s="77"/>
      <c r="T933" s="77"/>
      <c r="U933" s="77"/>
      <c r="V933" s="77"/>
    </row>
    <row r="934">
      <c r="A934" s="77"/>
      <c r="B934" s="77"/>
      <c r="C934" s="151"/>
      <c r="D934" s="140"/>
      <c r="E934" s="140"/>
      <c r="F934" s="144"/>
      <c r="G934" s="142"/>
      <c r="H934" s="142"/>
      <c r="I934" s="142"/>
      <c r="J934" s="137"/>
      <c r="K934" s="77"/>
      <c r="L934" s="77"/>
      <c r="M934" s="77"/>
      <c r="N934" s="77"/>
      <c r="O934" s="77"/>
      <c r="P934" s="77"/>
      <c r="Q934" s="77"/>
      <c r="R934" s="77"/>
      <c r="S934" s="77"/>
      <c r="T934" s="77"/>
      <c r="U934" s="77"/>
      <c r="V934" s="77"/>
    </row>
    <row r="935">
      <c r="A935" s="77"/>
      <c r="B935" s="77"/>
      <c r="C935" s="151"/>
      <c r="D935" s="140"/>
      <c r="E935" s="140"/>
      <c r="F935" s="144"/>
      <c r="G935" s="142"/>
      <c r="H935" s="142"/>
      <c r="I935" s="142"/>
      <c r="J935" s="137"/>
      <c r="K935" s="77"/>
      <c r="L935" s="77"/>
      <c r="M935" s="77"/>
      <c r="N935" s="77"/>
      <c r="O935" s="77"/>
      <c r="P935" s="77"/>
      <c r="Q935" s="77"/>
      <c r="R935" s="77"/>
      <c r="S935" s="77"/>
      <c r="T935" s="77"/>
      <c r="U935" s="77"/>
      <c r="V935" s="77"/>
    </row>
    <row r="936">
      <c r="A936" s="77"/>
      <c r="B936" s="77"/>
      <c r="C936" s="151"/>
      <c r="D936" s="140"/>
      <c r="E936" s="140"/>
      <c r="F936" s="144"/>
      <c r="G936" s="142"/>
      <c r="H936" s="142"/>
      <c r="I936" s="142"/>
      <c r="J936" s="137"/>
      <c r="K936" s="77"/>
      <c r="L936" s="77"/>
      <c r="M936" s="77"/>
      <c r="N936" s="77"/>
      <c r="O936" s="77"/>
      <c r="P936" s="77"/>
      <c r="Q936" s="77"/>
      <c r="R936" s="77"/>
      <c r="S936" s="77"/>
      <c r="T936" s="77"/>
      <c r="U936" s="77"/>
      <c r="V936" s="77"/>
    </row>
    <row r="937">
      <c r="A937" s="77"/>
      <c r="B937" s="77"/>
      <c r="C937" s="151"/>
      <c r="D937" s="140"/>
      <c r="E937" s="140"/>
      <c r="F937" s="144"/>
      <c r="G937" s="142"/>
      <c r="H937" s="142"/>
      <c r="I937" s="142"/>
      <c r="J937" s="137"/>
      <c r="K937" s="77"/>
      <c r="L937" s="77"/>
      <c r="M937" s="77"/>
      <c r="N937" s="77"/>
      <c r="O937" s="77"/>
      <c r="P937" s="77"/>
      <c r="Q937" s="77"/>
      <c r="R937" s="77"/>
      <c r="S937" s="77"/>
      <c r="T937" s="77"/>
      <c r="U937" s="77"/>
      <c r="V937" s="77"/>
    </row>
    <row r="938">
      <c r="A938" s="77"/>
      <c r="B938" s="77"/>
      <c r="C938" s="151"/>
      <c r="D938" s="140"/>
      <c r="E938" s="140"/>
      <c r="F938" s="144"/>
      <c r="G938" s="142"/>
      <c r="H938" s="142"/>
      <c r="I938" s="142"/>
      <c r="J938" s="137"/>
      <c r="K938" s="77"/>
      <c r="L938" s="77"/>
      <c r="M938" s="77"/>
      <c r="N938" s="77"/>
      <c r="O938" s="77"/>
      <c r="P938" s="77"/>
      <c r="Q938" s="77"/>
      <c r="R938" s="77"/>
      <c r="S938" s="77"/>
      <c r="T938" s="77"/>
      <c r="U938" s="77"/>
      <c r="V938" s="77"/>
    </row>
    <row r="939">
      <c r="A939" s="77"/>
      <c r="B939" s="77"/>
      <c r="C939" s="151"/>
      <c r="D939" s="140"/>
      <c r="E939" s="140"/>
      <c r="F939" s="144"/>
      <c r="G939" s="142"/>
      <c r="H939" s="142"/>
      <c r="I939" s="142"/>
      <c r="J939" s="137"/>
      <c r="K939" s="77"/>
      <c r="L939" s="77"/>
      <c r="M939" s="77"/>
      <c r="N939" s="77"/>
      <c r="O939" s="77"/>
      <c r="P939" s="77"/>
      <c r="Q939" s="77"/>
      <c r="R939" s="77"/>
      <c r="S939" s="77"/>
      <c r="T939" s="77"/>
      <c r="U939" s="77"/>
      <c r="V939" s="77"/>
    </row>
    <row r="940">
      <c r="A940" s="77"/>
      <c r="B940" s="77"/>
      <c r="C940" s="151"/>
      <c r="D940" s="140"/>
      <c r="E940" s="140"/>
      <c r="F940" s="144"/>
      <c r="G940" s="142"/>
      <c r="H940" s="142"/>
      <c r="I940" s="142"/>
      <c r="J940" s="137"/>
      <c r="K940" s="77"/>
      <c r="L940" s="77"/>
      <c r="M940" s="77"/>
      <c r="N940" s="77"/>
      <c r="O940" s="77"/>
      <c r="P940" s="77"/>
      <c r="Q940" s="77"/>
      <c r="R940" s="77"/>
      <c r="S940" s="77"/>
      <c r="T940" s="77"/>
      <c r="U940" s="77"/>
      <c r="V940" s="77"/>
    </row>
    <row r="941">
      <c r="A941" s="77"/>
      <c r="B941" s="77"/>
      <c r="C941" s="151"/>
      <c r="D941" s="140"/>
      <c r="E941" s="140"/>
      <c r="F941" s="144"/>
      <c r="G941" s="142"/>
      <c r="H941" s="142"/>
      <c r="I941" s="142"/>
      <c r="J941" s="137"/>
      <c r="K941" s="77"/>
      <c r="L941" s="77"/>
      <c r="M941" s="77"/>
      <c r="N941" s="77"/>
      <c r="O941" s="77"/>
      <c r="P941" s="77"/>
      <c r="Q941" s="77"/>
      <c r="R941" s="77"/>
      <c r="S941" s="77"/>
      <c r="T941" s="77"/>
      <c r="U941" s="77"/>
      <c r="V941" s="77"/>
    </row>
    <row r="942">
      <c r="A942" s="77"/>
      <c r="B942" s="77"/>
      <c r="C942" s="151"/>
      <c r="D942" s="140"/>
      <c r="E942" s="140"/>
      <c r="F942" s="144"/>
      <c r="G942" s="142"/>
      <c r="H942" s="142"/>
      <c r="I942" s="142"/>
      <c r="J942" s="137"/>
      <c r="K942" s="77"/>
      <c r="L942" s="77"/>
      <c r="M942" s="77"/>
      <c r="N942" s="77"/>
      <c r="O942" s="77"/>
      <c r="P942" s="77"/>
      <c r="Q942" s="77"/>
      <c r="R942" s="77"/>
      <c r="S942" s="77"/>
      <c r="T942" s="77"/>
      <c r="U942" s="77"/>
      <c r="V942" s="77"/>
    </row>
    <row r="943">
      <c r="A943" s="77"/>
      <c r="B943" s="77"/>
      <c r="C943" s="151"/>
      <c r="D943" s="140"/>
      <c r="E943" s="140"/>
      <c r="F943" s="144"/>
      <c r="G943" s="142"/>
      <c r="H943" s="142"/>
      <c r="I943" s="142"/>
      <c r="J943" s="137"/>
      <c r="K943" s="77"/>
      <c r="L943" s="77"/>
      <c r="M943" s="77"/>
      <c r="N943" s="77"/>
      <c r="O943" s="77"/>
      <c r="P943" s="77"/>
      <c r="Q943" s="77"/>
      <c r="R943" s="77"/>
      <c r="S943" s="77"/>
      <c r="T943" s="77"/>
      <c r="U943" s="77"/>
      <c r="V943" s="77"/>
    </row>
    <row r="944">
      <c r="A944" s="77"/>
      <c r="B944" s="77"/>
      <c r="C944" s="151"/>
      <c r="D944" s="140"/>
      <c r="E944" s="140"/>
      <c r="F944" s="144"/>
      <c r="G944" s="142"/>
      <c r="H944" s="142"/>
      <c r="I944" s="142"/>
      <c r="J944" s="137"/>
      <c r="K944" s="77"/>
      <c r="L944" s="77"/>
      <c r="M944" s="77"/>
      <c r="N944" s="77"/>
      <c r="O944" s="77"/>
      <c r="P944" s="77"/>
      <c r="Q944" s="77"/>
      <c r="R944" s="77"/>
      <c r="S944" s="77"/>
      <c r="T944" s="77"/>
      <c r="U944" s="77"/>
      <c r="V944" s="77"/>
    </row>
    <row r="945">
      <c r="A945" s="77"/>
      <c r="B945" s="77"/>
      <c r="C945" s="151"/>
      <c r="D945" s="140"/>
      <c r="E945" s="140"/>
      <c r="F945" s="144"/>
      <c r="G945" s="142"/>
      <c r="H945" s="142"/>
      <c r="I945" s="142"/>
      <c r="J945" s="137"/>
      <c r="K945" s="77"/>
      <c r="L945" s="77"/>
      <c r="M945" s="77"/>
      <c r="N945" s="77"/>
      <c r="O945" s="77"/>
      <c r="P945" s="77"/>
      <c r="Q945" s="77"/>
      <c r="R945" s="77"/>
      <c r="S945" s="77"/>
      <c r="T945" s="77"/>
      <c r="U945" s="77"/>
      <c r="V945" s="77"/>
    </row>
    <row r="946">
      <c r="A946" s="77"/>
      <c r="B946" s="77"/>
      <c r="C946" s="151"/>
      <c r="D946" s="140"/>
      <c r="E946" s="140"/>
      <c r="F946" s="144"/>
      <c r="G946" s="142"/>
      <c r="H946" s="142"/>
      <c r="I946" s="142"/>
      <c r="J946" s="137"/>
      <c r="K946" s="77"/>
      <c r="L946" s="77"/>
      <c r="M946" s="77"/>
      <c r="N946" s="77"/>
      <c r="O946" s="77"/>
      <c r="P946" s="77"/>
      <c r="Q946" s="77"/>
      <c r="R946" s="77"/>
      <c r="S946" s="77"/>
      <c r="T946" s="77"/>
      <c r="U946" s="77"/>
      <c r="V946" s="77"/>
    </row>
    <row r="947">
      <c r="A947" s="77"/>
      <c r="B947" s="77"/>
      <c r="C947" s="151"/>
      <c r="D947" s="140"/>
      <c r="E947" s="140"/>
      <c r="F947" s="144"/>
      <c r="G947" s="142"/>
      <c r="H947" s="142"/>
      <c r="I947" s="142"/>
      <c r="J947" s="137"/>
      <c r="K947" s="77"/>
      <c r="L947" s="77"/>
      <c r="M947" s="77"/>
      <c r="N947" s="77"/>
      <c r="O947" s="77"/>
      <c r="P947" s="77"/>
      <c r="Q947" s="77"/>
      <c r="R947" s="77"/>
      <c r="S947" s="77"/>
      <c r="T947" s="77"/>
      <c r="U947" s="77"/>
      <c r="V947" s="77"/>
    </row>
    <row r="948">
      <c r="A948" s="77"/>
      <c r="B948" s="77"/>
      <c r="C948" s="151"/>
      <c r="D948" s="140"/>
      <c r="E948" s="140"/>
      <c r="F948" s="144"/>
      <c r="G948" s="142"/>
      <c r="H948" s="142"/>
      <c r="I948" s="142"/>
      <c r="J948" s="137"/>
      <c r="K948" s="77"/>
      <c r="L948" s="77"/>
      <c r="M948" s="77"/>
      <c r="N948" s="77"/>
      <c r="O948" s="77"/>
      <c r="P948" s="77"/>
      <c r="Q948" s="77"/>
      <c r="R948" s="77"/>
      <c r="S948" s="77"/>
      <c r="T948" s="77"/>
      <c r="U948" s="77"/>
      <c r="V948" s="77"/>
    </row>
    <row r="949">
      <c r="A949" s="77"/>
      <c r="B949" s="77"/>
      <c r="C949" s="151"/>
      <c r="D949" s="140"/>
      <c r="E949" s="140"/>
      <c r="F949" s="144"/>
      <c r="G949" s="142"/>
      <c r="H949" s="142"/>
      <c r="I949" s="142"/>
      <c r="J949" s="137"/>
      <c r="K949" s="77"/>
      <c r="L949" s="77"/>
      <c r="M949" s="77"/>
      <c r="N949" s="77"/>
      <c r="O949" s="77"/>
      <c r="P949" s="77"/>
      <c r="Q949" s="77"/>
      <c r="R949" s="77"/>
      <c r="S949" s="77"/>
      <c r="T949" s="77"/>
      <c r="U949" s="77"/>
      <c r="V949" s="77"/>
    </row>
    <row r="950">
      <c r="A950" s="77"/>
      <c r="B950" s="77"/>
      <c r="C950" s="151"/>
      <c r="D950" s="140"/>
      <c r="E950" s="140"/>
      <c r="F950" s="144"/>
      <c r="G950" s="142"/>
      <c r="H950" s="142"/>
      <c r="I950" s="142"/>
      <c r="J950" s="137"/>
      <c r="K950" s="77"/>
      <c r="L950" s="77"/>
      <c r="M950" s="77"/>
      <c r="N950" s="77"/>
      <c r="O950" s="77"/>
      <c r="P950" s="77"/>
      <c r="Q950" s="77"/>
      <c r="R950" s="77"/>
      <c r="S950" s="77"/>
      <c r="T950" s="77"/>
      <c r="U950" s="77"/>
      <c r="V950" s="77"/>
    </row>
    <row r="951">
      <c r="A951" s="77"/>
      <c r="B951" s="77"/>
      <c r="C951" s="151"/>
      <c r="D951" s="140"/>
      <c r="E951" s="140"/>
      <c r="F951" s="144"/>
      <c r="G951" s="142"/>
      <c r="H951" s="142"/>
      <c r="I951" s="142"/>
      <c r="J951" s="137"/>
      <c r="K951" s="77"/>
      <c r="L951" s="77"/>
      <c r="M951" s="77"/>
      <c r="N951" s="77"/>
      <c r="O951" s="77"/>
      <c r="P951" s="77"/>
      <c r="Q951" s="77"/>
      <c r="R951" s="77"/>
      <c r="S951" s="77"/>
      <c r="T951" s="77"/>
      <c r="U951" s="77"/>
      <c r="V951" s="77"/>
    </row>
    <row r="952">
      <c r="A952" s="77"/>
      <c r="B952" s="77"/>
      <c r="C952" s="151"/>
      <c r="D952" s="140"/>
      <c r="E952" s="140"/>
      <c r="F952" s="144"/>
      <c r="G952" s="142"/>
      <c r="H952" s="142"/>
      <c r="I952" s="142"/>
      <c r="J952" s="137"/>
      <c r="K952" s="77"/>
      <c r="L952" s="77"/>
      <c r="M952" s="77"/>
      <c r="N952" s="77"/>
      <c r="O952" s="77"/>
      <c r="P952" s="77"/>
      <c r="Q952" s="77"/>
      <c r="R952" s="77"/>
      <c r="S952" s="77"/>
      <c r="T952" s="77"/>
      <c r="U952" s="77"/>
      <c r="V952" s="77"/>
    </row>
    <row r="953">
      <c r="A953" s="77"/>
      <c r="B953" s="77"/>
      <c r="C953" s="151"/>
      <c r="D953" s="140"/>
      <c r="E953" s="140"/>
      <c r="F953" s="144"/>
      <c r="G953" s="142"/>
      <c r="H953" s="142"/>
      <c r="I953" s="142"/>
      <c r="J953" s="137"/>
      <c r="K953" s="77"/>
      <c r="L953" s="77"/>
      <c r="M953" s="77"/>
      <c r="N953" s="77"/>
      <c r="O953" s="77"/>
      <c r="P953" s="77"/>
      <c r="Q953" s="77"/>
      <c r="R953" s="77"/>
      <c r="S953" s="77"/>
      <c r="T953" s="77"/>
      <c r="U953" s="77"/>
      <c r="V953" s="77"/>
    </row>
    <row r="954">
      <c r="A954" s="77"/>
      <c r="B954" s="77"/>
      <c r="C954" s="151"/>
      <c r="D954" s="140"/>
      <c r="E954" s="140"/>
      <c r="F954" s="144"/>
      <c r="G954" s="142"/>
      <c r="H954" s="142"/>
      <c r="I954" s="142"/>
      <c r="J954" s="137"/>
      <c r="K954" s="77"/>
      <c r="L954" s="77"/>
      <c r="M954" s="77"/>
      <c r="N954" s="77"/>
      <c r="O954" s="77"/>
      <c r="P954" s="77"/>
      <c r="Q954" s="77"/>
      <c r="R954" s="77"/>
      <c r="S954" s="77"/>
      <c r="T954" s="77"/>
      <c r="U954" s="77"/>
      <c r="V954" s="77"/>
    </row>
    <row r="955">
      <c r="A955" s="77"/>
      <c r="B955" s="77"/>
      <c r="C955" s="151"/>
      <c r="D955" s="140"/>
      <c r="E955" s="140"/>
      <c r="F955" s="144"/>
      <c r="G955" s="142"/>
      <c r="H955" s="142"/>
      <c r="I955" s="142"/>
      <c r="J955" s="137"/>
      <c r="K955" s="77"/>
      <c r="L955" s="77"/>
      <c r="M955" s="77"/>
      <c r="N955" s="77"/>
      <c r="O955" s="77"/>
      <c r="P955" s="77"/>
      <c r="Q955" s="77"/>
      <c r="R955" s="77"/>
      <c r="S955" s="77"/>
      <c r="T955" s="77"/>
      <c r="U955" s="77"/>
      <c r="V955" s="77"/>
    </row>
    <row r="956">
      <c r="A956" s="77"/>
      <c r="B956" s="77"/>
      <c r="C956" s="151"/>
      <c r="D956" s="140"/>
      <c r="E956" s="140"/>
      <c r="F956" s="144"/>
      <c r="G956" s="142"/>
      <c r="H956" s="142"/>
      <c r="I956" s="142"/>
      <c r="J956" s="137"/>
      <c r="K956" s="77"/>
      <c r="L956" s="77"/>
      <c r="M956" s="77"/>
      <c r="N956" s="77"/>
      <c r="O956" s="77"/>
      <c r="P956" s="77"/>
      <c r="Q956" s="77"/>
      <c r="R956" s="77"/>
      <c r="S956" s="77"/>
      <c r="T956" s="77"/>
      <c r="U956" s="77"/>
      <c r="V956" s="77"/>
    </row>
    <row r="957">
      <c r="A957" s="77"/>
      <c r="B957" s="77"/>
      <c r="C957" s="151"/>
      <c r="D957" s="140"/>
      <c r="E957" s="140"/>
      <c r="F957" s="144"/>
      <c r="G957" s="142"/>
      <c r="H957" s="142"/>
      <c r="I957" s="142"/>
      <c r="J957" s="137"/>
      <c r="K957" s="77"/>
      <c r="L957" s="77"/>
      <c r="M957" s="77"/>
      <c r="N957" s="77"/>
      <c r="O957" s="77"/>
      <c r="P957" s="77"/>
      <c r="Q957" s="77"/>
      <c r="R957" s="77"/>
      <c r="S957" s="77"/>
      <c r="T957" s="77"/>
      <c r="U957" s="77"/>
      <c r="V957" s="77"/>
    </row>
    <row r="958">
      <c r="A958" s="77"/>
      <c r="B958" s="77"/>
      <c r="C958" s="151"/>
      <c r="D958" s="140"/>
      <c r="E958" s="140"/>
      <c r="F958" s="144"/>
      <c r="G958" s="142"/>
      <c r="H958" s="142"/>
      <c r="I958" s="142"/>
      <c r="J958" s="137"/>
      <c r="K958" s="77"/>
      <c r="L958" s="77"/>
      <c r="M958" s="77"/>
      <c r="N958" s="77"/>
      <c r="O958" s="77"/>
      <c r="P958" s="77"/>
      <c r="Q958" s="77"/>
      <c r="R958" s="77"/>
      <c r="S958" s="77"/>
      <c r="T958" s="77"/>
      <c r="U958" s="77"/>
      <c r="V958" s="77"/>
    </row>
    <row r="959">
      <c r="A959" s="77"/>
      <c r="B959" s="77"/>
      <c r="C959" s="151"/>
      <c r="D959" s="140"/>
      <c r="E959" s="140"/>
      <c r="F959" s="144"/>
      <c r="G959" s="142"/>
      <c r="H959" s="142"/>
      <c r="I959" s="142"/>
      <c r="J959" s="137"/>
      <c r="K959" s="77"/>
      <c r="L959" s="77"/>
      <c r="M959" s="77"/>
      <c r="N959" s="77"/>
      <c r="O959" s="77"/>
      <c r="P959" s="77"/>
      <c r="Q959" s="77"/>
      <c r="R959" s="77"/>
      <c r="S959" s="77"/>
      <c r="T959" s="77"/>
      <c r="U959" s="77"/>
      <c r="V959" s="77"/>
    </row>
    <row r="960">
      <c r="A960" s="77"/>
      <c r="B960" s="77"/>
      <c r="C960" s="151"/>
      <c r="D960" s="140"/>
      <c r="E960" s="140"/>
      <c r="F960" s="144"/>
      <c r="G960" s="142"/>
      <c r="H960" s="142"/>
      <c r="I960" s="142"/>
      <c r="J960" s="137"/>
      <c r="K960" s="77"/>
      <c r="L960" s="77"/>
      <c r="M960" s="77"/>
      <c r="N960" s="77"/>
      <c r="O960" s="77"/>
      <c r="P960" s="77"/>
      <c r="Q960" s="77"/>
      <c r="R960" s="77"/>
      <c r="S960" s="77"/>
      <c r="T960" s="77"/>
      <c r="U960" s="77"/>
      <c r="V960" s="77"/>
    </row>
    <row r="961">
      <c r="A961" s="77"/>
      <c r="B961" s="77"/>
      <c r="C961" s="151"/>
      <c r="D961" s="140"/>
      <c r="E961" s="140"/>
      <c r="F961" s="144"/>
      <c r="G961" s="142"/>
      <c r="H961" s="142"/>
      <c r="I961" s="142"/>
      <c r="J961" s="137"/>
      <c r="K961" s="77"/>
      <c r="L961" s="77"/>
      <c r="M961" s="77"/>
      <c r="N961" s="77"/>
      <c r="O961" s="77"/>
      <c r="P961" s="77"/>
      <c r="Q961" s="77"/>
      <c r="R961" s="77"/>
      <c r="S961" s="77"/>
      <c r="T961" s="77"/>
      <c r="U961" s="77"/>
      <c r="V961" s="77"/>
    </row>
    <row r="962">
      <c r="A962" s="77"/>
      <c r="B962" s="77"/>
      <c r="C962" s="151"/>
      <c r="D962" s="140"/>
      <c r="E962" s="140"/>
      <c r="F962" s="144"/>
      <c r="G962" s="142"/>
      <c r="H962" s="142"/>
      <c r="I962" s="142"/>
      <c r="J962" s="137"/>
      <c r="K962" s="77"/>
      <c r="L962" s="77"/>
      <c r="M962" s="77"/>
      <c r="N962" s="77"/>
      <c r="O962" s="77"/>
      <c r="P962" s="77"/>
      <c r="Q962" s="77"/>
      <c r="R962" s="77"/>
      <c r="S962" s="77"/>
      <c r="T962" s="77"/>
      <c r="U962" s="77"/>
      <c r="V962" s="77"/>
    </row>
    <row r="963">
      <c r="A963" s="77"/>
      <c r="B963" s="77"/>
      <c r="C963" s="151"/>
      <c r="D963" s="140"/>
      <c r="E963" s="140"/>
      <c r="F963" s="144"/>
      <c r="G963" s="142"/>
      <c r="H963" s="142"/>
      <c r="I963" s="142"/>
      <c r="J963" s="137"/>
      <c r="K963" s="77"/>
      <c r="L963" s="77"/>
      <c r="M963" s="77"/>
      <c r="N963" s="77"/>
      <c r="O963" s="77"/>
      <c r="P963" s="77"/>
      <c r="Q963" s="77"/>
      <c r="R963" s="77"/>
      <c r="S963" s="77"/>
      <c r="T963" s="77"/>
      <c r="U963" s="77"/>
      <c r="V963" s="77"/>
    </row>
    <row r="964">
      <c r="A964" s="77"/>
      <c r="B964" s="77"/>
      <c r="C964" s="151"/>
      <c r="D964" s="140"/>
      <c r="E964" s="140"/>
      <c r="F964" s="144"/>
      <c r="G964" s="142"/>
      <c r="H964" s="142"/>
      <c r="I964" s="142"/>
      <c r="J964" s="137"/>
      <c r="K964" s="77"/>
      <c r="L964" s="77"/>
      <c r="M964" s="77"/>
      <c r="N964" s="77"/>
      <c r="O964" s="77"/>
      <c r="P964" s="77"/>
      <c r="Q964" s="77"/>
      <c r="R964" s="77"/>
      <c r="S964" s="77"/>
      <c r="T964" s="77"/>
      <c r="U964" s="77"/>
      <c r="V964" s="77"/>
    </row>
    <row r="965">
      <c r="A965" s="77"/>
      <c r="B965" s="77"/>
      <c r="C965" s="151"/>
      <c r="D965" s="140"/>
      <c r="E965" s="140"/>
      <c r="F965" s="144"/>
      <c r="G965" s="142"/>
      <c r="H965" s="142"/>
      <c r="I965" s="142"/>
      <c r="J965" s="137"/>
      <c r="K965" s="77"/>
      <c r="L965" s="77"/>
      <c r="M965" s="77"/>
      <c r="N965" s="77"/>
      <c r="O965" s="77"/>
      <c r="P965" s="77"/>
      <c r="Q965" s="77"/>
      <c r="R965" s="77"/>
      <c r="S965" s="77"/>
      <c r="T965" s="77"/>
      <c r="U965" s="77"/>
      <c r="V965" s="77"/>
    </row>
    <row r="966">
      <c r="A966" s="77"/>
      <c r="B966" s="77"/>
      <c r="C966" s="151"/>
      <c r="D966" s="140"/>
      <c r="E966" s="140"/>
      <c r="F966" s="144"/>
      <c r="G966" s="142"/>
      <c r="H966" s="142"/>
      <c r="I966" s="142"/>
      <c r="J966" s="137"/>
      <c r="K966" s="77"/>
      <c r="L966" s="77"/>
      <c r="M966" s="77"/>
      <c r="N966" s="77"/>
      <c r="O966" s="77"/>
      <c r="P966" s="77"/>
      <c r="Q966" s="77"/>
      <c r="R966" s="77"/>
      <c r="S966" s="77"/>
      <c r="T966" s="77"/>
      <c r="U966" s="77"/>
      <c r="V966" s="77"/>
    </row>
    <row r="967">
      <c r="A967" s="77"/>
      <c r="B967" s="77"/>
      <c r="C967" s="151"/>
      <c r="D967" s="140"/>
      <c r="E967" s="140"/>
      <c r="F967" s="144"/>
      <c r="G967" s="142"/>
      <c r="H967" s="142"/>
      <c r="I967" s="142"/>
      <c r="J967" s="137"/>
      <c r="K967" s="77"/>
      <c r="L967" s="77"/>
      <c r="M967" s="77"/>
      <c r="N967" s="77"/>
      <c r="O967" s="77"/>
      <c r="P967" s="77"/>
      <c r="Q967" s="77"/>
      <c r="R967" s="77"/>
      <c r="S967" s="77"/>
      <c r="T967" s="77"/>
      <c r="U967" s="77"/>
      <c r="V967" s="77"/>
    </row>
    <row r="968">
      <c r="A968" s="77"/>
      <c r="B968" s="77"/>
      <c r="C968" s="151"/>
      <c r="D968" s="140"/>
      <c r="E968" s="140"/>
      <c r="F968" s="144"/>
      <c r="G968" s="142"/>
      <c r="H968" s="142"/>
      <c r="I968" s="142"/>
      <c r="J968" s="137"/>
      <c r="K968" s="77"/>
      <c r="L968" s="77"/>
      <c r="M968" s="77"/>
      <c r="N968" s="77"/>
      <c r="O968" s="77"/>
      <c r="P968" s="77"/>
      <c r="Q968" s="77"/>
      <c r="R968" s="77"/>
      <c r="S968" s="77"/>
      <c r="T968" s="77"/>
      <c r="U968" s="77"/>
      <c r="V968" s="77"/>
    </row>
    <row r="969">
      <c r="A969" s="77"/>
      <c r="B969" s="77"/>
      <c r="C969" s="151"/>
      <c r="D969" s="140"/>
      <c r="E969" s="140"/>
      <c r="F969" s="144"/>
      <c r="G969" s="142"/>
      <c r="H969" s="142"/>
      <c r="I969" s="142"/>
      <c r="J969" s="137"/>
      <c r="K969" s="77"/>
      <c r="L969" s="77"/>
      <c r="M969" s="77"/>
      <c r="N969" s="77"/>
      <c r="O969" s="77"/>
      <c r="P969" s="77"/>
      <c r="Q969" s="77"/>
      <c r="R969" s="77"/>
      <c r="S969" s="77"/>
      <c r="T969" s="77"/>
      <c r="U969" s="77"/>
      <c r="V969" s="77"/>
    </row>
    <row r="970">
      <c r="A970" s="77"/>
      <c r="B970" s="77"/>
      <c r="C970" s="151"/>
      <c r="D970" s="140"/>
      <c r="E970" s="140"/>
      <c r="F970" s="144"/>
      <c r="G970" s="142"/>
      <c r="H970" s="142"/>
      <c r="I970" s="142"/>
      <c r="J970" s="137"/>
      <c r="K970" s="77"/>
      <c r="L970" s="77"/>
      <c r="M970" s="77"/>
      <c r="N970" s="77"/>
      <c r="O970" s="77"/>
      <c r="P970" s="77"/>
      <c r="Q970" s="77"/>
      <c r="R970" s="77"/>
      <c r="S970" s="77"/>
      <c r="T970" s="77"/>
      <c r="U970" s="77"/>
      <c r="V970" s="77"/>
    </row>
    <row r="971">
      <c r="A971" s="77"/>
      <c r="B971" s="77"/>
      <c r="C971" s="151"/>
      <c r="D971" s="140"/>
      <c r="E971" s="140"/>
      <c r="F971" s="144"/>
      <c r="G971" s="142"/>
      <c r="H971" s="142"/>
      <c r="I971" s="142"/>
      <c r="J971" s="137"/>
      <c r="K971" s="77"/>
      <c r="L971" s="77"/>
      <c r="M971" s="77"/>
      <c r="N971" s="77"/>
      <c r="O971" s="77"/>
      <c r="P971" s="77"/>
      <c r="Q971" s="77"/>
      <c r="R971" s="77"/>
      <c r="S971" s="77"/>
      <c r="T971" s="77"/>
      <c r="U971" s="77"/>
      <c r="V971" s="77"/>
    </row>
    <row r="972">
      <c r="A972" s="77"/>
      <c r="B972" s="77"/>
      <c r="C972" s="151"/>
      <c r="D972" s="140"/>
      <c r="E972" s="140"/>
      <c r="F972" s="144"/>
      <c r="G972" s="142"/>
      <c r="H972" s="142"/>
      <c r="I972" s="142"/>
      <c r="J972" s="137"/>
      <c r="K972" s="77"/>
      <c r="L972" s="77"/>
      <c r="M972" s="77"/>
      <c r="N972" s="77"/>
      <c r="O972" s="77"/>
      <c r="P972" s="77"/>
      <c r="Q972" s="77"/>
      <c r="R972" s="77"/>
      <c r="S972" s="77"/>
      <c r="T972" s="77"/>
      <c r="U972" s="77"/>
      <c r="V972" s="77"/>
    </row>
    <row r="973">
      <c r="A973" s="77"/>
      <c r="B973" s="77"/>
      <c r="C973" s="151"/>
      <c r="D973" s="140"/>
      <c r="E973" s="140"/>
      <c r="F973" s="144"/>
      <c r="G973" s="142"/>
      <c r="H973" s="142"/>
      <c r="I973" s="142"/>
      <c r="J973" s="137"/>
      <c r="K973" s="77"/>
      <c r="L973" s="77"/>
      <c r="M973" s="77"/>
      <c r="N973" s="77"/>
      <c r="O973" s="77"/>
      <c r="P973" s="77"/>
      <c r="Q973" s="77"/>
      <c r="R973" s="77"/>
      <c r="S973" s="77"/>
      <c r="T973" s="77"/>
      <c r="U973" s="77"/>
      <c r="V973" s="77"/>
    </row>
    <row r="974">
      <c r="A974" s="77"/>
      <c r="B974" s="77"/>
      <c r="C974" s="151"/>
      <c r="D974" s="140"/>
      <c r="E974" s="140"/>
      <c r="F974" s="144"/>
      <c r="G974" s="142"/>
      <c r="H974" s="142"/>
      <c r="I974" s="142"/>
      <c r="J974" s="137"/>
      <c r="K974" s="77"/>
      <c r="L974" s="77"/>
      <c r="M974" s="77"/>
      <c r="N974" s="77"/>
      <c r="O974" s="77"/>
      <c r="P974" s="77"/>
      <c r="Q974" s="77"/>
      <c r="R974" s="77"/>
      <c r="S974" s="77"/>
      <c r="T974" s="77"/>
      <c r="U974" s="77"/>
      <c r="V974" s="77"/>
    </row>
    <row r="975">
      <c r="A975" s="77"/>
      <c r="B975" s="77"/>
      <c r="C975" s="151"/>
      <c r="D975" s="140"/>
      <c r="E975" s="140"/>
      <c r="F975" s="144"/>
      <c r="G975" s="142"/>
      <c r="H975" s="142"/>
      <c r="I975" s="142"/>
      <c r="J975" s="137"/>
      <c r="K975" s="77"/>
      <c r="L975" s="77"/>
      <c r="M975" s="77"/>
      <c r="N975" s="77"/>
      <c r="O975" s="77"/>
      <c r="P975" s="77"/>
      <c r="Q975" s="77"/>
      <c r="R975" s="77"/>
      <c r="S975" s="77"/>
      <c r="T975" s="77"/>
      <c r="U975" s="77"/>
      <c r="V975" s="77"/>
    </row>
    <row r="976">
      <c r="A976" s="77"/>
      <c r="B976" s="77"/>
      <c r="C976" s="151"/>
      <c r="D976" s="140"/>
      <c r="E976" s="140"/>
      <c r="F976" s="144"/>
      <c r="G976" s="142"/>
      <c r="H976" s="142"/>
      <c r="I976" s="142"/>
      <c r="J976" s="137"/>
      <c r="K976" s="77"/>
      <c r="L976" s="77"/>
      <c r="M976" s="77"/>
      <c r="N976" s="77"/>
      <c r="O976" s="77"/>
      <c r="P976" s="77"/>
      <c r="Q976" s="77"/>
      <c r="R976" s="77"/>
      <c r="S976" s="77"/>
      <c r="T976" s="77"/>
      <c r="U976" s="77"/>
      <c r="V976" s="77"/>
    </row>
    <row r="977">
      <c r="A977" s="77"/>
      <c r="B977" s="77"/>
      <c r="C977" s="151"/>
      <c r="D977" s="140"/>
      <c r="E977" s="140"/>
      <c r="F977" s="144"/>
      <c r="G977" s="142"/>
      <c r="H977" s="142"/>
      <c r="I977" s="142"/>
      <c r="J977" s="137"/>
      <c r="K977" s="77"/>
      <c r="L977" s="77"/>
      <c r="M977" s="77"/>
      <c r="N977" s="77"/>
      <c r="O977" s="77"/>
      <c r="P977" s="77"/>
      <c r="Q977" s="77"/>
      <c r="R977" s="77"/>
      <c r="S977" s="77"/>
      <c r="T977" s="77"/>
      <c r="U977" s="77"/>
      <c r="V977" s="77"/>
    </row>
    <row r="978">
      <c r="A978" s="77"/>
      <c r="B978" s="77"/>
      <c r="C978" s="151"/>
      <c r="D978" s="140"/>
      <c r="E978" s="140"/>
      <c r="F978" s="144"/>
      <c r="G978" s="142"/>
      <c r="H978" s="142"/>
      <c r="I978" s="142"/>
      <c r="J978" s="137"/>
      <c r="K978" s="77"/>
      <c r="L978" s="77"/>
      <c r="M978" s="77"/>
      <c r="N978" s="77"/>
      <c r="O978" s="77"/>
      <c r="P978" s="77"/>
      <c r="Q978" s="77"/>
      <c r="R978" s="77"/>
      <c r="S978" s="77"/>
      <c r="T978" s="77"/>
      <c r="U978" s="77"/>
      <c r="V978" s="77"/>
    </row>
    <row r="979">
      <c r="A979" s="77"/>
      <c r="B979" s="77"/>
      <c r="C979" s="151"/>
      <c r="D979" s="140"/>
      <c r="E979" s="140"/>
      <c r="F979" s="144"/>
      <c r="G979" s="142"/>
      <c r="H979" s="142"/>
      <c r="I979" s="142"/>
      <c r="J979" s="137"/>
      <c r="K979" s="77"/>
      <c r="L979" s="77"/>
      <c r="M979" s="77"/>
      <c r="N979" s="77"/>
      <c r="O979" s="77"/>
      <c r="P979" s="77"/>
      <c r="Q979" s="77"/>
      <c r="R979" s="77"/>
      <c r="S979" s="77"/>
      <c r="T979" s="77"/>
      <c r="U979" s="77"/>
      <c r="V979" s="77"/>
    </row>
    <row r="980">
      <c r="A980" s="77"/>
      <c r="B980" s="77"/>
      <c r="C980" s="151"/>
      <c r="D980" s="140"/>
      <c r="E980" s="140"/>
      <c r="F980" s="144"/>
      <c r="G980" s="142"/>
      <c r="H980" s="142"/>
      <c r="I980" s="142"/>
      <c r="J980" s="137"/>
      <c r="K980" s="77"/>
      <c r="L980" s="77"/>
      <c r="M980" s="77"/>
      <c r="N980" s="77"/>
      <c r="O980" s="77"/>
      <c r="P980" s="77"/>
      <c r="Q980" s="77"/>
      <c r="R980" s="77"/>
      <c r="S980" s="77"/>
      <c r="T980" s="77"/>
      <c r="U980" s="77"/>
      <c r="V980" s="77"/>
    </row>
    <row r="981">
      <c r="A981" s="77"/>
      <c r="B981" s="77"/>
      <c r="C981" s="151"/>
      <c r="D981" s="140"/>
      <c r="E981" s="140"/>
      <c r="F981" s="144"/>
      <c r="G981" s="142"/>
      <c r="H981" s="142"/>
      <c r="I981" s="142"/>
      <c r="J981" s="137"/>
      <c r="K981" s="77"/>
      <c r="L981" s="77"/>
      <c r="M981" s="77"/>
      <c r="N981" s="77"/>
      <c r="O981" s="77"/>
      <c r="P981" s="77"/>
      <c r="Q981" s="77"/>
      <c r="R981" s="77"/>
      <c r="S981" s="77"/>
      <c r="T981" s="77"/>
      <c r="U981" s="77"/>
      <c r="V981" s="77"/>
    </row>
    <row r="982">
      <c r="A982" s="77"/>
      <c r="B982" s="77"/>
      <c r="C982" s="151"/>
      <c r="D982" s="140"/>
      <c r="E982" s="140"/>
      <c r="F982" s="144"/>
      <c r="G982" s="142"/>
      <c r="H982" s="142"/>
      <c r="I982" s="142"/>
      <c r="J982" s="137"/>
      <c r="K982" s="77"/>
      <c r="L982" s="77"/>
      <c r="M982" s="77"/>
      <c r="N982" s="77"/>
      <c r="O982" s="77"/>
      <c r="P982" s="77"/>
      <c r="Q982" s="77"/>
      <c r="R982" s="77"/>
      <c r="S982" s="77"/>
      <c r="T982" s="77"/>
      <c r="U982" s="77"/>
      <c r="V982" s="77"/>
    </row>
    <row r="983">
      <c r="A983" s="77"/>
      <c r="B983" s="77"/>
      <c r="C983" s="151"/>
      <c r="D983" s="140"/>
      <c r="E983" s="140"/>
      <c r="F983" s="144"/>
      <c r="G983" s="142"/>
      <c r="H983" s="142"/>
      <c r="I983" s="142"/>
      <c r="J983" s="137"/>
      <c r="K983" s="77"/>
      <c r="L983" s="77"/>
      <c r="M983" s="77"/>
      <c r="N983" s="77"/>
      <c r="O983" s="77"/>
      <c r="P983" s="77"/>
      <c r="Q983" s="77"/>
      <c r="R983" s="77"/>
      <c r="S983" s="77"/>
      <c r="T983" s="77"/>
      <c r="U983" s="77"/>
      <c r="V983" s="77"/>
    </row>
    <row r="984">
      <c r="A984" s="77"/>
      <c r="B984" s="77"/>
      <c r="C984" s="151"/>
      <c r="D984" s="140"/>
      <c r="E984" s="140"/>
      <c r="F984" s="144"/>
      <c r="G984" s="142"/>
      <c r="H984" s="142"/>
      <c r="I984" s="142"/>
      <c r="J984" s="137"/>
      <c r="K984" s="77"/>
      <c r="L984" s="77"/>
      <c r="M984" s="77"/>
      <c r="N984" s="77"/>
      <c r="O984" s="77"/>
      <c r="P984" s="77"/>
      <c r="Q984" s="77"/>
      <c r="R984" s="77"/>
      <c r="S984" s="77"/>
      <c r="T984" s="77"/>
      <c r="U984" s="77"/>
      <c r="V984" s="77"/>
    </row>
    <row r="985">
      <c r="A985" s="77"/>
      <c r="B985" s="77"/>
      <c r="C985" s="151"/>
      <c r="D985" s="140"/>
      <c r="E985" s="140"/>
      <c r="F985" s="144"/>
      <c r="G985" s="142"/>
      <c r="H985" s="142"/>
      <c r="I985" s="142"/>
      <c r="J985" s="137"/>
      <c r="K985" s="77"/>
      <c r="L985" s="77"/>
      <c r="M985" s="77"/>
      <c r="N985" s="77"/>
      <c r="O985" s="77"/>
      <c r="P985" s="77"/>
      <c r="Q985" s="77"/>
      <c r="R985" s="77"/>
      <c r="S985" s="77"/>
      <c r="T985" s="77"/>
      <c r="U985" s="77"/>
      <c r="V985" s="77"/>
    </row>
    <row r="986">
      <c r="A986" s="77"/>
      <c r="B986" s="77"/>
      <c r="C986" s="151"/>
      <c r="D986" s="140"/>
      <c r="E986" s="140"/>
      <c r="F986" s="144"/>
      <c r="G986" s="142"/>
      <c r="H986" s="142"/>
      <c r="I986" s="142"/>
      <c r="J986" s="137"/>
      <c r="K986" s="77"/>
      <c r="L986" s="77"/>
      <c r="M986" s="77"/>
      <c r="N986" s="77"/>
      <c r="O986" s="77"/>
      <c r="P986" s="77"/>
      <c r="Q986" s="77"/>
      <c r="R986" s="77"/>
      <c r="S986" s="77"/>
      <c r="T986" s="77"/>
      <c r="U986" s="77"/>
      <c r="V986" s="77"/>
    </row>
    <row r="987">
      <c r="A987" s="77"/>
      <c r="B987" s="77"/>
      <c r="C987" s="151"/>
      <c r="D987" s="140"/>
      <c r="E987" s="140"/>
      <c r="F987" s="144"/>
      <c r="G987" s="142"/>
      <c r="H987" s="142"/>
      <c r="I987" s="142"/>
      <c r="J987" s="137"/>
      <c r="K987" s="77"/>
      <c r="L987" s="77"/>
      <c r="M987" s="77"/>
      <c r="N987" s="77"/>
      <c r="O987" s="77"/>
      <c r="P987" s="77"/>
      <c r="Q987" s="77"/>
      <c r="R987" s="77"/>
      <c r="S987" s="77"/>
      <c r="T987" s="77"/>
      <c r="U987" s="77"/>
      <c r="V987" s="77"/>
    </row>
    <row r="988">
      <c r="A988" s="77"/>
      <c r="B988" s="77"/>
      <c r="C988" s="151"/>
      <c r="D988" s="140"/>
      <c r="E988" s="140"/>
      <c r="F988" s="144"/>
      <c r="G988" s="142"/>
      <c r="H988" s="142"/>
      <c r="I988" s="142"/>
      <c r="J988" s="137"/>
      <c r="K988" s="77"/>
      <c r="L988" s="77"/>
      <c r="M988" s="77"/>
      <c r="N988" s="77"/>
      <c r="O988" s="77"/>
      <c r="P988" s="77"/>
      <c r="Q988" s="77"/>
      <c r="R988" s="77"/>
      <c r="S988" s="77"/>
      <c r="T988" s="77"/>
      <c r="U988" s="77"/>
      <c r="V988" s="77"/>
    </row>
    <row r="989">
      <c r="A989" s="77"/>
      <c r="B989" s="77"/>
      <c r="C989" s="151"/>
      <c r="D989" s="140"/>
      <c r="E989" s="140"/>
      <c r="F989" s="144"/>
      <c r="G989" s="142"/>
      <c r="H989" s="142"/>
      <c r="I989" s="142"/>
      <c r="J989" s="137"/>
      <c r="K989" s="77"/>
      <c r="L989" s="77"/>
      <c r="M989" s="77"/>
      <c r="N989" s="77"/>
      <c r="O989" s="77"/>
      <c r="P989" s="77"/>
      <c r="Q989" s="77"/>
      <c r="R989" s="77"/>
      <c r="S989" s="77"/>
      <c r="T989" s="77"/>
      <c r="U989" s="77"/>
      <c r="V989" s="77"/>
    </row>
    <row r="990">
      <c r="A990" s="77"/>
      <c r="B990" s="77"/>
      <c r="C990" s="151"/>
      <c r="D990" s="140"/>
      <c r="E990" s="140"/>
      <c r="F990" s="144"/>
      <c r="G990" s="142"/>
      <c r="H990" s="142"/>
      <c r="I990" s="142"/>
      <c r="J990" s="137"/>
      <c r="K990" s="77"/>
      <c r="L990" s="77"/>
      <c r="M990" s="77"/>
      <c r="N990" s="77"/>
      <c r="O990" s="77"/>
      <c r="P990" s="77"/>
      <c r="Q990" s="77"/>
      <c r="R990" s="77"/>
      <c r="S990" s="77"/>
      <c r="T990" s="77"/>
      <c r="U990" s="77"/>
      <c r="V990" s="77"/>
    </row>
    <row r="991">
      <c r="A991" s="77"/>
      <c r="B991" s="77"/>
      <c r="C991" s="151"/>
      <c r="D991" s="140"/>
      <c r="E991" s="140"/>
      <c r="F991" s="144"/>
      <c r="G991" s="142"/>
      <c r="H991" s="142"/>
      <c r="I991" s="142"/>
      <c r="J991" s="137"/>
      <c r="K991" s="77"/>
      <c r="L991" s="77"/>
      <c r="M991" s="77"/>
      <c r="N991" s="77"/>
      <c r="O991" s="77"/>
      <c r="P991" s="77"/>
      <c r="Q991" s="77"/>
      <c r="R991" s="77"/>
      <c r="S991" s="77"/>
      <c r="T991" s="77"/>
      <c r="U991" s="77"/>
      <c r="V991" s="77"/>
    </row>
    <row r="992">
      <c r="A992" s="77"/>
      <c r="B992" s="77"/>
      <c r="C992" s="151"/>
      <c r="D992" s="140"/>
      <c r="E992" s="140"/>
      <c r="F992" s="144"/>
      <c r="G992" s="142"/>
      <c r="H992" s="142"/>
      <c r="I992" s="142"/>
      <c r="J992" s="137"/>
      <c r="K992" s="77"/>
      <c r="L992" s="77"/>
      <c r="M992" s="77"/>
      <c r="N992" s="77"/>
      <c r="O992" s="77"/>
      <c r="P992" s="77"/>
      <c r="Q992" s="77"/>
      <c r="R992" s="77"/>
      <c r="S992" s="77"/>
      <c r="T992" s="77"/>
      <c r="U992" s="77"/>
      <c r="V992" s="77"/>
    </row>
    <row r="993">
      <c r="A993" s="77"/>
      <c r="B993" s="77"/>
      <c r="C993" s="151"/>
      <c r="D993" s="140"/>
      <c r="E993" s="140"/>
      <c r="F993" s="144"/>
      <c r="G993" s="142"/>
      <c r="H993" s="142"/>
      <c r="I993" s="142"/>
      <c r="J993" s="137"/>
      <c r="K993" s="77"/>
      <c r="L993" s="77"/>
      <c r="M993" s="77"/>
      <c r="N993" s="77"/>
      <c r="O993" s="77"/>
      <c r="P993" s="77"/>
      <c r="Q993" s="77"/>
      <c r="R993" s="77"/>
      <c r="S993" s="77"/>
      <c r="T993" s="77"/>
      <c r="U993" s="77"/>
      <c r="V993" s="77"/>
    </row>
    <row r="994">
      <c r="A994" s="77"/>
      <c r="B994" s="77"/>
      <c r="C994" s="151"/>
      <c r="D994" s="140"/>
      <c r="E994" s="140"/>
      <c r="F994" s="144"/>
      <c r="G994" s="142"/>
      <c r="H994" s="142"/>
      <c r="I994" s="142"/>
      <c r="J994" s="137"/>
      <c r="K994" s="77"/>
      <c r="L994" s="77"/>
      <c r="M994" s="77"/>
      <c r="N994" s="77"/>
      <c r="O994" s="77"/>
      <c r="P994" s="77"/>
      <c r="Q994" s="77"/>
      <c r="R994" s="77"/>
      <c r="S994" s="77"/>
      <c r="T994" s="77"/>
      <c r="U994" s="77"/>
      <c r="V994" s="77"/>
    </row>
    <row r="995">
      <c r="A995" s="77"/>
      <c r="B995" s="77"/>
      <c r="C995" s="151"/>
      <c r="D995" s="140"/>
      <c r="E995" s="140"/>
      <c r="F995" s="144"/>
      <c r="G995" s="142"/>
      <c r="H995" s="142"/>
      <c r="I995" s="142"/>
      <c r="J995" s="137"/>
      <c r="K995" s="77"/>
      <c r="L995" s="77"/>
      <c r="M995" s="77"/>
      <c r="N995" s="77"/>
      <c r="O995" s="77"/>
      <c r="P995" s="77"/>
      <c r="Q995" s="77"/>
      <c r="R995" s="77"/>
      <c r="S995" s="77"/>
      <c r="T995" s="77"/>
      <c r="U995" s="77"/>
      <c r="V995" s="77"/>
    </row>
    <row r="996">
      <c r="A996" s="77"/>
      <c r="B996" s="77"/>
      <c r="C996" s="151"/>
      <c r="D996" s="140"/>
      <c r="E996" s="140"/>
      <c r="F996" s="144"/>
      <c r="G996" s="142"/>
      <c r="H996" s="142"/>
      <c r="I996" s="142"/>
      <c r="J996" s="137"/>
      <c r="K996" s="77"/>
      <c r="L996" s="77"/>
      <c r="M996" s="77"/>
      <c r="N996" s="77"/>
      <c r="O996" s="77"/>
      <c r="P996" s="77"/>
      <c r="Q996" s="77"/>
      <c r="R996" s="77"/>
      <c r="S996" s="77"/>
      <c r="T996" s="77"/>
      <c r="U996" s="77"/>
      <c r="V996" s="77"/>
    </row>
    <row r="997">
      <c r="A997" s="77"/>
      <c r="B997" s="77"/>
      <c r="C997" s="151"/>
      <c r="D997" s="140"/>
      <c r="E997" s="140"/>
      <c r="F997" s="144"/>
      <c r="G997" s="142"/>
      <c r="H997" s="142"/>
      <c r="I997" s="142"/>
      <c r="J997" s="137"/>
      <c r="K997" s="77"/>
      <c r="L997" s="77"/>
      <c r="M997" s="77"/>
      <c r="N997" s="77"/>
      <c r="O997" s="77"/>
      <c r="P997" s="77"/>
      <c r="Q997" s="77"/>
      <c r="R997" s="77"/>
      <c r="S997" s="77"/>
      <c r="T997" s="77"/>
      <c r="U997" s="77"/>
      <c r="V997" s="77"/>
    </row>
    <row r="998">
      <c r="A998" s="77"/>
      <c r="B998" s="77"/>
      <c r="C998" s="151"/>
      <c r="D998" s="140"/>
      <c r="E998" s="140"/>
      <c r="F998" s="144"/>
      <c r="G998" s="142"/>
      <c r="H998" s="142"/>
      <c r="I998" s="142"/>
      <c r="J998" s="137"/>
      <c r="K998" s="77"/>
      <c r="L998" s="77"/>
      <c r="M998" s="77"/>
      <c r="N998" s="77"/>
      <c r="O998" s="77"/>
      <c r="P998" s="77"/>
      <c r="Q998" s="77"/>
      <c r="R998" s="77"/>
      <c r="S998" s="77"/>
      <c r="T998" s="77"/>
      <c r="U998" s="77"/>
      <c r="V998" s="77"/>
    </row>
    <row r="999">
      <c r="A999" s="77"/>
      <c r="B999" s="77"/>
      <c r="C999" s="151"/>
      <c r="D999" s="140"/>
      <c r="E999" s="140"/>
      <c r="F999" s="144"/>
      <c r="G999" s="142"/>
      <c r="H999" s="142"/>
      <c r="I999" s="142"/>
      <c r="J999" s="137"/>
      <c r="K999" s="77"/>
      <c r="L999" s="77"/>
      <c r="M999" s="77"/>
      <c r="N999" s="77"/>
      <c r="O999" s="77"/>
      <c r="P999" s="77"/>
      <c r="Q999" s="77"/>
      <c r="R999" s="77"/>
      <c r="S999" s="77"/>
      <c r="T999" s="77"/>
      <c r="U999" s="77"/>
      <c r="V999" s="77"/>
    </row>
    <row r="1000">
      <c r="A1000" s="77"/>
      <c r="B1000" s="77"/>
      <c r="C1000" s="151"/>
      <c r="D1000" s="140"/>
      <c r="E1000" s="140"/>
      <c r="F1000" s="144"/>
      <c r="G1000" s="142"/>
      <c r="H1000" s="142"/>
      <c r="I1000" s="142"/>
      <c r="J1000" s="137"/>
      <c r="K1000" s="77"/>
      <c r="L1000" s="77"/>
      <c r="M1000" s="77"/>
      <c r="N1000" s="77"/>
      <c r="O1000" s="77"/>
      <c r="P1000" s="77"/>
      <c r="Q1000" s="77"/>
      <c r="R1000" s="77"/>
      <c r="S1000" s="77"/>
      <c r="T1000" s="77"/>
      <c r="U1000" s="77"/>
      <c r="V1000" s="77"/>
    </row>
    <row r="1001">
      <c r="A1001" s="77"/>
      <c r="B1001" s="77"/>
      <c r="C1001" s="151"/>
      <c r="D1001" s="140"/>
      <c r="E1001" s="140"/>
      <c r="F1001" s="144"/>
      <c r="G1001" s="142"/>
      <c r="H1001" s="142"/>
      <c r="I1001" s="142"/>
      <c r="J1001" s="137"/>
      <c r="K1001" s="77"/>
      <c r="L1001" s="77"/>
      <c r="M1001" s="77"/>
      <c r="N1001" s="77"/>
      <c r="O1001" s="77"/>
      <c r="P1001" s="77"/>
      <c r="Q1001" s="77"/>
      <c r="R1001" s="77"/>
      <c r="S1001" s="77"/>
      <c r="T1001" s="77"/>
      <c r="U1001" s="77"/>
      <c r="V1001" s="77"/>
    </row>
    <row r="1002">
      <c r="A1002" s="77"/>
      <c r="B1002" s="77"/>
      <c r="C1002" s="151"/>
      <c r="D1002" s="140"/>
      <c r="E1002" s="140"/>
      <c r="F1002" s="144"/>
      <c r="G1002" s="142"/>
      <c r="H1002" s="142"/>
      <c r="I1002" s="142"/>
      <c r="J1002" s="137"/>
      <c r="K1002" s="77"/>
      <c r="L1002" s="77"/>
      <c r="M1002" s="77"/>
      <c r="N1002" s="77"/>
      <c r="O1002" s="77"/>
      <c r="P1002" s="77"/>
      <c r="Q1002" s="77"/>
      <c r="R1002" s="77"/>
      <c r="S1002" s="77"/>
      <c r="T1002" s="77"/>
      <c r="U1002" s="77"/>
      <c r="V1002" s="77"/>
    </row>
    <row r="1003">
      <c r="A1003" s="77"/>
      <c r="B1003" s="77"/>
      <c r="C1003" s="151"/>
      <c r="D1003" s="140"/>
      <c r="E1003" s="140"/>
      <c r="F1003" s="144"/>
      <c r="G1003" s="142"/>
      <c r="H1003" s="142"/>
      <c r="I1003" s="142"/>
      <c r="J1003" s="137"/>
      <c r="K1003" s="77"/>
      <c r="L1003" s="77"/>
      <c r="M1003" s="77"/>
      <c r="N1003" s="77"/>
      <c r="O1003" s="77"/>
      <c r="P1003" s="77"/>
      <c r="Q1003" s="77"/>
      <c r="R1003" s="77"/>
      <c r="S1003" s="77"/>
      <c r="T1003" s="77"/>
      <c r="U1003" s="77"/>
      <c r="V1003" s="77"/>
    </row>
    <row r="1004">
      <c r="A1004" s="77"/>
      <c r="B1004" s="77"/>
      <c r="C1004" s="151"/>
      <c r="D1004" s="140"/>
      <c r="E1004" s="140"/>
      <c r="F1004" s="144"/>
      <c r="G1004" s="142"/>
      <c r="H1004" s="142"/>
      <c r="I1004" s="142"/>
      <c r="J1004" s="137"/>
      <c r="K1004" s="77"/>
      <c r="L1004" s="77"/>
      <c r="M1004" s="77"/>
      <c r="N1004" s="77"/>
      <c r="O1004" s="77"/>
      <c r="P1004" s="77"/>
      <c r="Q1004" s="77"/>
      <c r="R1004" s="77"/>
      <c r="S1004" s="77"/>
      <c r="T1004" s="77"/>
      <c r="U1004" s="77"/>
      <c r="V1004" s="77"/>
    </row>
    <row r="1005">
      <c r="A1005" s="77"/>
      <c r="B1005" s="77"/>
      <c r="C1005" s="151"/>
      <c r="D1005" s="140"/>
      <c r="E1005" s="140"/>
      <c r="F1005" s="144"/>
      <c r="G1005" s="142"/>
      <c r="H1005" s="142"/>
      <c r="I1005" s="142"/>
      <c r="J1005" s="137"/>
      <c r="K1005" s="77"/>
      <c r="L1005" s="77"/>
      <c r="M1005" s="77"/>
      <c r="N1005" s="77"/>
      <c r="O1005" s="77"/>
      <c r="P1005" s="77"/>
      <c r="Q1005" s="77"/>
      <c r="R1005" s="77"/>
      <c r="S1005" s="77"/>
      <c r="T1005" s="77"/>
      <c r="U1005" s="77"/>
      <c r="V1005" s="77"/>
    </row>
    <row r="1006">
      <c r="A1006" s="77"/>
      <c r="B1006" s="77"/>
      <c r="C1006" s="151"/>
      <c r="D1006" s="140"/>
      <c r="E1006" s="140"/>
      <c r="F1006" s="144"/>
      <c r="G1006" s="142"/>
      <c r="H1006" s="142"/>
      <c r="I1006" s="142"/>
      <c r="J1006" s="137"/>
      <c r="K1006" s="77"/>
      <c r="L1006" s="77"/>
      <c r="M1006" s="77"/>
      <c r="N1006" s="77"/>
      <c r="O1006" s="77"/>
      <c r="P1006" s="77"/>
      <c r="Q1006" s="77"/>
      <c r="R1006" s="77"/>
      <c r="S1006" s="77"/>
      <c r="T1006" s="77"/>
      <c r="U1006" s="77"/>
      <c r="V1006" s="77"/>
    </row>
    <row r="1007">
      <c r="A1007" s="77"/>
      <c r="B1007" s="77"/>
      <c r="C1007" s="151"/>
      <c r="D1007" s="140"/>
      <c r="E1007" s="140"/>
      <c r="F1007" s="144"/>
      <c r="G1007" s="142"/>
      <c r="H1007" s="142"/>
      <c r="I1007" s="142"/>
      <c r="J1007" s="137"/>
      <c r="K1007" s="77"/>
      <c r="L1007" s="77"/>
      <c r="M1007" s="77"/>
      <c r="N1007" s="77"/>
      <c r="O1007" s="77"/>
      <c r="P1007" s="77"/>
      <c r="Q1007" s="77"/>
      <c r="R1007" s="77"/>
      <c r="S1007" s="77"/>
      <c r="T1007" s="77"/>
      <c r="U1007" s="77"/>
      <c r="V1007" s="77"/>
    </row>
    <row r="1008">
      <c r="A1008" s="77"/>
      <c r="B1008" s="77"/>
      <c r="C1008" s="151"/>
      <c r="D1008" s="140"/>
      <c r="E1008" s="140"/>
      <c r="F1008" s="144"/>
      <c r="G1008" s="142"/>
      <c r="H1008" s="142"/>
      <c r="I1008" s="142"/>
      <c r="J1008" s="137"/>
      <c r="K1008" s="77"/>
      <c r="L1008" s="77"/>
      <c r="M1008" s="77"/>
      <c r="N1008" s="77"/>
      <c r="O1008" s="77"/>
      <c r="P1008" s="77"/>
      <c r="Q1008" s="77"/>
      <c r="R1008" s="77"/>
      <c r="S1008" s="77"/>
      <c r="T1008" s="77"/>
      <c r="U1008" s="77"/>
      <c r="V1008" s="77"/>
    </row>
    <row r="1009">
      <c r="A1009" s="77"/>
      <c r="B1009" s="77"/>
      <c r="C1009" s="151"/>
      <c r="D1009" s="140"/>
      <c r="E1009" s="140"/>
      <c r="F1009" s="144"/>
      <c r="G1009" s="142"/>
      <c r="H1009" s="142"/>
      <c r="I1009" s="142"/>
      <c r="J1009" s="137"/>
      <c r="K1009" s="77"/>
      <c r="L1009" s="77"/>
      <c r="M1009" s="77"/>
      <c r="N1009" s="77"/>
      <c r="O1009" s="77"/>
      <c r="P1009" s="77"/>
      <c r="Q1009" s="77"/>
      <c r="R1009" s="77"/>
      <c r="S1009" s="77"/>
      <c r="T1009" s="77"/>
      <c r="U1009" s="77"/>
      <c r="V1009" s="77"/>
    </row>
    <row r="1010">
      <c r="A1010" s="77"/>
      <c r="B1010" s="77"/>
      <c r="G1010" s="142"/>
      <c r="H1010" s="142"/>
      <c r="I1010" s="142"/>
      <c r="J1010" s="137"/>
      <c r="L1010" s="77"/>
      <c r="M1010" s="77"/>
      <c r="N1010" s="77"/>
      <c r="O1010" s="77"/>
      <c r="P1010" s="77"/>
      <c r="Q1010" s="77"/>
      <c r="R1010" s="77"/>
      <c r="S1010" s="77"/>
      <c r="T1010" s="77"/>
      <c r="U1010" s="77"/>
      <c r="V1010" s="77"/>
    </row>
  </sheetData>
  <mergeCells count="6">
    <mergeCell ref="C1:F1"/>
    <mergeCell ref="A1:A2"/>
    <mergeCell ref="B1:B2"/>
    <mergeCell ref="L1:L2"/>
    <mergeCell ref="G1:J1"/>
    <mergeCell ref="K1:K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60.29"/>
    <col customWidth="1" min="2" max="2" width="25.71"/>
    <col customWidth="1" min="3" max="3" width="14.0"/>
    <col customWidth="1" min="4" max="4" width="21.71"/>
    <col customWidth="1" min="5" max="5" width="20.57"/>
    <col customWidth="1" min="6" max="6" width="21.14"/>
    <col customWidth="1" min="7" max="7" width="21.0"/>
    <col customWidth="1" min="8" max="8" width="20.29"/>
    <col customWidth="1" min="9" max="9" width="20.86"/>
    <col customWidth="1" min="10" max="10" width="21.57"/>
    <col customWidth="1" min="11" max="11" width="21.14"/>
    <col customWidth="1" min="12" max="12" width="22.43"/>
    <col customWidth="1" min="13" max="13" width="28.86"/>
    <col customWidth="1" min="14" max="14" width="17.71"/>
    <col customWidth="1" min="15" max="15" width="21.29"/>
  </cols>
  <sheetData>
    <row r="1" ht="17.25" customHeight="1">
      <c r="A1" s="1" t="s">
        <v>45</v>
      </c>
      <c r="B1" s="1" t="s">
        <v>46</v>
      </c>
      <c r="C1" s="88" t="s">
        <v>2272</v>
      </c>
      <c r="D1" s="89" t="s">
        <v>2414</v>
      </c>
      <c r="H1" s="90" t="s">
        <v>2415</v>
      </c>
      <c r="N1" s="91" t="s">
        <v>2416</v>
      </c>
      <c r="O1" s="1" t="s">
        <v>2417</v>
      </c>
      <c r="P1" s="1" t="s">
        <v>2331</v>
      </c>
      <c r="Q1" s="11"/>
      <c r="R1" s="11"/>
      <c r="S1" s="11"/>
      <c r="T1" s="11"/>
    </row>
    <row r="2" ht="21.0" customHeight="1">
      <c r="C2" s="92"/>
      <c r="D2" s="10" t="s">
        <v>2418</v>
      </c>
      <c r="E2" s="10" t="s">
        <v>2419</v>
      </c>
      <c r="F2" s="10" t="s">
        <v>2420</v>
      </c>
      <c r="G2" s="93" t="s">
        <v>2421</v>
      </c>
      <c r="H2" s="94" t="s">
        <v>2418</v>
      </c>
      <c r="I2" s="94" t="s">
        <v>2419</v>
      </c>
      <c r="J2" s="94" t="s">
        <v>2420</v>
      </c>
      <c r="K2" s="94" t="s">
        <v>2421</v>
      </c>
      <c r="L2" s="94" t="s">
        <v>2422</v>
      </c>
      <c r="M2" s="95" t="s">
        <v>2423</v>
      </c>
      <c r="Q2" s="11"/>
      <c r="R2" s="11"/>
      <c r="S2" s="11"/>
      <c r="T2" s="11"/>
    </row>
    <row r="3">
      <c r="A3" s="3" t="s">
        <v>703</v>
      </c>
      <c r="B3" s="3" t="s">
        <v>693</v>
      </c>
      <c r="C3" s="96" t="s">
        <v>47</v>
      </c>
      <c r="D3" s="97">
        <v>50243.79</v>
      </c>
      <c r="E3" s="97">
        <v>14341.09</v>
      </c>
      <c r="F3" s="97">
        <v>76750.0</v>
      </c>
      <c r="G3" s="98">
        <v>141334.88</v>
      </c>
      <c r="H3" s="99">
        <v>0.0</v>
      </c>
      <c r="I3" s="99">
        <v>0.0</v>
      </c>
      <c r="J3" s="99">
        <v>0.0</v>
      </c>
      <c r="K3" s="99">
        <v>0.0</v>
      </c>
      <c r="L3" s="99">
        <v>0.0</v>
      </c>
      <c r="M3" s="100" t="s">
        <v>2404</v>
      </c>
      <c r="N3" s="22" t="s">
        <v>2424</v>
      </c>
      <c r="O3" s="3" t="b">
        <v>1</v>
      </c>
    </row>
    <row r="4">
      <c r="A4" s="3" t="s">
        <v>704</v>
      </c>
      <c r="B4" s="3" t="s">
        <v>2425</v>
      </c>
      <c r="C4" s="96" t="s">
        <v>47</v>
      </c>
      <c r="D4" s="97">
        <v>89000.0</v>
      </c>
      <c r="E4" s="97">
        <v>16091.5</v>
      </c>
      <c r="F4" s="97">
        <v>64500.0</v>
      </c>
      <c r="G4" s="98">
        <v>169591.5</v>
      </c>
      <c r="H4" s="99">
        <v>0.0</v>
      </c>
      <c r="I4" s="99">
        <v>0.0</v>
      </c>
      <c r="J4" s="99">
        <v>0.0</v>
      </c>
      <c r="K4" s="99">
        <v>0.0</v>
      </c>
      <c r="L4" s="99">
        <v>0.0</v>
      </c>
      <c r="M4" s="100" t="s">
        <v>2404</v>
      </c>
      <c r="N4" s="22" t="s">
        <v>2424</v>
      </c>
      <c r="O4" s="3" t="b">
        <v>1</v>
      </c>
    </row>
    <row r="5">
      <c r="A5" s="3" t="s">
        <v>695</v>
      </c>
      <c r="B5" s="3" t="s">
        <v>2425</v>
      </c>
      <c r="C5" s="96" t="s">
        <v>47</v>
      </c>
      <c r="D5" s="97">
        <v>1641246.91</v>
      </c>
      <c r="E5" s="97">
        <v>340826.97</v>
      </c>
      <c r="F5" s="97">
        <v>1497706.61</v>
      </c>
      <c r="G5" s="98">
        <v>3479780.49</v>
      </c>
      <c r="H5" s="99">
        <v>0.0</v>
      </c>
      <c r="I5" s="99">
        <v>0.0</v>
      </c>
      <c r="J5" s="99">
        <v>0.0</v>
      </c>
      <c r="K5" s="99">
        <v>0.0</v>
      </c>
      <c r="L5" s="99">
        <v>0.0</v>
      </c>
      <c r="M5" s="100"/>
      <c r="N5" s="22"/>
      <c r="O5" s="3" t="b">
        <v>1</v>
      </c>
    </row>
    <row r="6">
      <c r="A6" s="3" t="s">
        <v>489</v>
      </c>
      <c r="B6" s="3" t="s">
        <v>2426</v>
      </c>
      <c r="C6" s="96" t="s">
        <v>47</v>
      </c>
      <c r="D6" s="97">
        <v>1469034.65</v>
      </c>
      <c r="E6" s="97">
        <v>107980.54</v>
      </c>
      <c r="F6" s="97">
        <v>488719.85</v>
      </c>
      <c r="G6" s="98">
        <v>2065735.04</v>
      </c>
      <c r="H6" s="99">
        <v>54110.85</v>
      </c>
      <c r="I6" s="99">
        <v>4755.5</v>
      </c>
      <c r="J6" s="99">
        <v>0.0</v>
      </c>
      <c r="K6" s="99">
        <v>58866.35</v>
      </c>
      <c r="L6" s="99">
        <v>58866.35</v>
      </c>
      <c r="M6" s="101">
        <v>1.0</v>
      </c>
      <c r="N6" s="22" t="s">
        <v>2427</v>
      </c>
      <c r="O6" s="3" t="b">
        <v>1</v>
      </c>
    </row>
    <row r="7">
      <c r="A7" s="3" t="s">
        <v>495</v>
      </c>
      <c r="B7" s="3" t="s">
        <v>2425</v>
      </c>
      <c r="C7" s="96" t="s">
        <v>47</v>
      </c>
      <c r="D7" s="97">
        <v>2222043.0</v>
      </c>
      <c r="E7" s="97">
        <v>149181.71</v>
      </c>
      <c r="F7" s="97">
        <v>452352.5</v>
      </c>
      <c r="G7" s="98">
        <v>2823577.21</v>
      </c>
      <c r="H7" s="99">
        <v>65677.22</v>
      </c>
      <c r="I7" s="99">
        <v>2500.0</v>
      </c>
      <c r="J7" s="99">
        <v>0.0</v>
      </c>
      <c r="K7" s="99">
        <v>68177.22</v>
      </c>
      <c r="L7" s="99">
        <v>0.0</v>
      </c>
      <c r="M7" s="100" t="s">
        <v>2404</v>
      </c>
      <c r="N7" s="22" t="s">
        <v>2424</v>
      </c>
      <c r="O7" s="3" t="b">
        <v>1</v>
      </c>
    </row>
    <row r="8">
      <c r="A8" s="3" t="s">
        <v>437</v>
      </c>
      <c r="B8" s="3" t="s">
        <v>2428</v>
      </c>
      <c r="C8" s="96" t="s">
        <v>47</v>
      </c>
      <c r="D8" s="97">
        <v>2067670.18</v>
      </c>
      <c r="E8" s="97">
        <v>288844.36</v>
      </c>
      <c r="F8" s="97">
        <v>1105314.01</v>
      </c>
      <c r="G8" s="98">
        <v>3461828.55</v>
      </c>
      <c r="H8" s="99">
        <v>40000.0</v>
      </c>
      <c r="I8" s="99">
        <v>2802.5</v>
      </c>
      <c r="J8" s="99">
        <v>15000.0</v>
      </c>
      <c r="K8" s="99">
        <v>57802.5</v>
      </c>
      <c r="L8" s="99">
        <v>57141.0</v>
      </c>
      <c r="M8" s="101">
        <v>0.9885558583</v>
      </c>
      <c r="N8" s="22" t="s">
        <v>2427</v>
      </c>
      <c r="O8" s="3" t="b">
        <v>1</v>
      </c>
    </row>
    <row r="9">
      <c r="A9" s="3" t="s">
        <v>705</v>
      </c>
      <c r="B9" s="3" t="s">
        <v>693</v>
      </c>
      <c r="C9" s="96" t="s">
        <v>47</v>
      </c>
      <c r="D9" s="97">
        <v>321750.0</v>
      </c>
      <c r="E9" s="97">
        <v>28270.67</v>
      </c>
      <c r="F9" s="97">
        <v>85000.0</v>
      </c>
      <c r="G9" s="98">
        <v>435020.67</v>
      </c>
      <c r="H9" s="99">
        <v>0.0</v>
      </c>
      <c r="I9" s="99">
        <v>0.0</v>
      </c>
      <c r="J9" s="99">
        <v>0.0</v>
      </c>
      <c r="K9" s="99">
        <v>0.0</v>
      </c>
      <c r="L9" s="99">
        <v>0.0</v>
      </c>
      <c r="M9" s="100" t="s">
        <v>2404</v>
      </c>
      <c r="N9" s="22" t="s">
        <v>2424</v>
      </c>
      <c r="O9" s="3" t="b">
        <v>1</v>
      </c>
    </row>
    <row r="10">
      <c r="A10" s="3" t="s">
        <v>897</v>
      </c>
      <c r="B10" s="3" t="s">
        <v>2429</v>
      </c>
      <c r="C10" s="96" t="s">
        <v>47</v>
      </c>
      <c r="D10" s="97">
        <v>1.258982152E7</v>
      </c>
      <c r="E10" s="97">
        <v>963495.31</v>
      </c>
      <c r="F10" s="97">
        <v>4698039.21</v>
      </c>
      <c r="G10" s="98">
        <v>1.825135604E7</v>
      </c>
      <c r="H10" s="99">
        <v>144142.61</v>
      </c>
      <c r="I10" s="99">
        <v>429.0</v>
      </c>
      <c r="J10" s="99">
        <v>0.0</v>
      </c>
      <c r="K10" s="99">
        <v>144571.61</v>
      </c>
      <c r="L10" s="99">
        <v>144571.61</v>
      </c>
      <c r="M10" s="101">
        <v>1.0</v>
      </c>
      <c r="N10" s="22" t="s">
        <v>2427</v>
      </c>
      <c r="O10" s="3" t="b">
        <v>1</v>
      </c>
    </row>
    <row r="11">
      <c r="A11" s="3" t="s">
        <v>583</v>
      </c>
      <c r="B11" s="3" t="s">
        <v>2429</v>
      </c>
      <c r="C11" s="96" t="s">
        <v>47</v>
      </c>
      <c r="D11" s="97">
        <v>5422466.21</v>
      </c>
      <c r="E11" s="97">
        <v>591653.17</v>
      </c>
      <c r="F11" s="97">
        <v>2308999.4</v>
      </c>
      <c r="G11" s="98">
        <v>8323118.78</v>
      </c>
      <c r="H11" s="99">
        <v>0.0</v>
      </c>
      <c r="I11" s="99">
        <v>155.5</v>
      </c>
      <c r="J11" s="99">
        <v>130000.0</v>
      </c>
      <c r="K11" s="99">
        <v>130155.5</v>
      </c>
      <c r="L11" s="99">
        <v>130155.5</v>
      </c>
      <c r="M11" s="101">
        <v>1.0</v>
      </c>
      <c r="N11" s="22" t="s">
        <v>2427</v>
      </c>
      <c r="O11" s="3" t="b">
        <v>0</v>
      </c>
      <c r="P11" s="3" t="s">
        <v>2430</v>
      </c>
    </row>
    <row r="12">
      <c r="A12" s="3" t="s">
        <v>706</v>
      </c>
      <c r="B12" s="3" t="s">
        <v>2429</v>
      </c>
      <c r="C12" s="96" t="s">
        <v>47</v>
      </c>
      <c r="D12" s="97">
        <v>412500.0</v>
      </c>
      <c r="E12" s="97">
        <v>30122.17</v>
      </c>
      <c r="F12" s="97">
        <v>220500.0</v>
      </c>
      <c r="G12" s="98">
        <v>663122.17</v>
      </c>
      <c r="H12" s="99">
        <v>0.0</v>
      </c>
      <c r="I12" s="99">
        <v>0.0</v>
      </c>
      <c r="J12" s="99">
        <v>0.0</v>
      </c>
      <c r="K12" s="99">
        <v>0.0</v>
      </c>
      <c r="L12" s="99">
        <v>0.0</v>
      </c>
      <c r="M12" s="100" t="s">
        <v>2404</v>
      </c>
      <c r="N12" s="22" t="s">
        <v>2424</v>
      </c>
      <c r="O12" s="3" t="b">
        <v>1</v>
      </c>
    </row>
    <row r="13">
      <c r="A13" s="3" t="s">
        <v>450</v>
      </c>
      <c r="B13" s="3" t="s">
        <v>2426</v>
      </c>
      <c r="C13" s="96" t="s">
        <v>47</v>
      </c>
      <c r="D13" s="97">
        <v>8421823.78</v>
      </c>
      <c r="E13" s="97">
        <v>415057.19</v>
      </c>
      <c r="F13" s="97">
        <v>1633887.98</v>
      </c>
      <c r="G13" s="98">
        <v>1.047076895E7</v>
      </c>
      <c r="H13" s="99">
        <v>92872.2</v>
      </c>
      <c r="I13" s="99">
        <v>0.0</v>
      </c>
      <c r="J13" s="99">
        <v>0.0</v>
      </c>
      <c r="K13" s="99">
        <v>92872.2</v>
      </c>
      <c r="L13" s="99">
        <v>92872.2</v>
      </c>
      <c r="M13" s="101">
        <v>1.0</v>
      </c>
      <c r="N13" s="22" t="s">
        <v>2427</v>
      </c>
      <c r="O13" s="3" t="b">
        <v>1</v>
      </c>
    </row>
    <row r="14">
      <c r="A14" s="3" t="s">
        <v>106</v>
      </c>
      <c r="B14" s="3" t="s">
        <v>2429</v>
      </c>
      <c r="C14" s="96" t="s">
        <v>47</v>
      </c>
      <c r="D14" s="97">
        <v>1.728218897E7</v>
      </c>
      <c r="E14" s="97">
        <v>1365783.85</v>
      </c>
      <c r="F14" s="97">
        <v>5158394.95</v>
      </c>
      <c r="G14" s="98">
        <v>2.380636777E7</v>
      </c>
      <c r="H14" s="99">
        <v>144377.05</v>
      </c>
      <c r="I14" s="99">
        <v>30659.4</v>
      </c>
      <c r="J14" s="99">
        <v>451500.0</v>
      </c>
      <c r="K14" s="99">
        <v>626536.45</v>
      </c>
      <c r="L14" s="99">
        <v>470035.0</v>
      </c>
      <c r="M14" s="101">
        <v>0.7502117395</v>
      </c>
      <c r="N14" s="22" t="s">
        <v>2427</v>
      </c>
      <c r="O14" s="3" t="b">
        <v>1</v>
      </c>
    </row>
    <row r="15">
      <c r="A15" s="3" t="s">
        <v>419</v>
      </c>
      <c r="B15" s="3" t="s">
        <v>2431</v>
      </c>
      <c r="C15" s="96" t="s">
        <v>47</v>
      </c>
      <c r="D15" s="97">
        <v>2625924.73</v>
      </c>
      <c r="E15" s="97">
        <v>457894.34</v>
      </c>
      <c r="F15" s="97">
        <v>1997415.15</v>
      </c>
      <c r="G15" s="98">
        <v>5081234.22</v>
      </c>
      <c r="H15" s="99">
        <v>217006.35</v>
      </c>
      <c r="I15" s="99">
        <v>7282.85</v>
      </c>
      <c r="J15" s="99">
        <v>0.0</v>
      </c>
      <c r="K15" s="99">
        <v>224289.2</v>
      </c>
      <c r="L15" s="99">
        <v>199289.2</v>
      </c>
      <c r="M15" s="101">
        <v>0.8885367641</v>
      </c>
      <c r="N15" s="22" t="s">
        <v>2427</v>
      </c>
      <c r="O15" s="3" t="b">
        <v>1</v>
      </c>
    </row>
    <row r="16">
      <c r="A16" s="3" t="s">
        <v>287</v>
      </c>
      <c r="B16" s="3" t="s">
        <v>2431</v>
      </c>
      <c r="C16" s="96" t="s">
        <v>47</v>
      </c>
      <c r="D16" s="97">
        <v>4622667.9</v>
      </c>
      <c r="E16" s="97">
        <v>311265.2</v>
      </c>
      <c r="F16" s="97">
        <v>1381525.36</v>
      </c>
      <c r="G16" s="98">
        <v>6315458.46</v>
      </c>
      <c r="H16" s="99">
        <v>156689.5</v>
      </c>
      <c r="I16" s="99">
        <v>0.0</v>
      </c>
      <c r="J16" s="99">
        <v>0.0</v>
      </c>
      <c r="K16" s="99">
        <v>156689.5</v>
      </c>
      <c r="L16" s="99">
        <v>156689.5</v>
      </c>
      <c r="M16" s="101">
        <v>1.0</v>
      </c>
      <c r="N16" s="22" t="s">
        <v>2427</v>
      </c>
      <c r="O16" s="3" t="b">
        <v>1</v>
      </c>
    </row>
    <row r="17">
      <c r="A17" s="3" t="s">
        <v>707</v>
      </c>
      <c r="B17" s="3" t="s">
        <v>2432</v>
      </c>
      <c r="C17" s="96" t="s">
        <v>47</v>
      </c>
      <c r="D17" s="97">
        <v>40000.0</v>
      </c>
      <c r="E17" s="97">
        <v>6210.0</v>
      </c>
      <c r="F17" s="97">
        <v>21500.0</v>
      </c>
      <c r="G17" s="98">
        <v>67710.0</v>
      </c>
      <c r="H17" s="99">
        <v>0.0</v>
      </c>
      <c r="I17" s="99">
        <v>0.0</v>
      </c>
      <c r="J17" s="99">
        <v>0.0</v>
      </c>
      <c r="K17" s="99">
        <v>0.0</v>
      </c>
      <c r="L17" s="99">
        <v>0.0</v>
      </c>
      <c r="M17" s="100" t="s">
        <v>2404</v>
      </c>
      <c r="N17" s="22" t="s">
        <v>2424</v>
      </c>
      <c r="O17" s="3" t="b">
        <v>1</v>
      </c>
    </row>
    <row r="18">
      <c r="A18" s="3" t="s">
        <v>708</v>
      </c>
      <c r="B18" s="3" t="s">
        <v>2429</v>
      </c>
      <c r="C18" s="96" t="s">
        <v>47</v>
      </c>
      <c r="D18" s="97">
        <v>5000.0</v>
      </c>
      <c r="E18" s="97">
        <v>6817.36</v>
      </c>
      <c r="F18" s="97">
        <v>53724.48</v>
      </c>
      <c r="G18" s="98">
        <v>65541.84</v>
      </c>
      <c r="H18" s="99">
        <v>0.0</v>
      </c>
      <c r="I18" s="99">
        <v>0.0</v>
      </c>
      <c r="J18" s="99">
        <v>0.0</v>
      </c>
      <c r="K18" s="99">
        <v>0.0</v>
      </c>
      <c r="L18" s="99">
        <v>0.0</v>
      </c>
      <c r="M18" s="100" t="s">
        <v>2404</v>
      </c>
      <c r="N18" s="22" t="s">
        <v>2424</v>
      </c>
      <c r="O18" s="3" t="b">
        <v>0</v>
      </c>
      <c r="P18" s="3" t="s">
        <v>2433</v>
      </c>
    </row>
    <row r="19">
      <c r="A19" s="3" t="s">
        <v>709</v>
      </c>
      <c r="B19" s="3" t="s">
        <v>2434</v>
      </c>
      <c r="C19" s="96" t="s">
        <v>47</v>
      </c>
      <c r="D19" s="97">
        <v>46000.0</v>
      </c>
      <c r="E19" s="97">
        <v>22010.07</v>
      </c>
      <c r="F19" s="97">
        <v>98560.0</v>
      </c>
      <c r="G19" s="98">
        <v>166570.07</v>
      </c>
      <c r="H19" s="99">
        <v>0.0</v>
      </c>
      <c r="I19" s="99">
        <v>0.0</v>
      </c>
      <c r="J19" s="99">
        <v>0.0</v>
      </c>
      <c r="K19" s="99">
        <v>0.0</v>
      </c>
      <c r="L19" s="99">
        <v>0.0</v>
      </c>
      <c r="M19" s="100" t="s">
        <v>2404</v>
      </c>
      <c r="N19" s="22" t="s">
        <v>2424</v>
      </c>
      <c r="O19" s="3" t="b">
        <v>1</v>
      </c>
    </row>
    <row r="20">
      <c r="A20" s="3" t="s">
        <v>710</v>
      </c>
      <c r="B20" s="3" t="s">
        <v>2434</v>
      </c>
      <c r="C20" s="96" t="s">
        <v>47</v>
      </c>
      <c r="D20" s="97">
        <v>1388622.0</v>
      </c>
      <c r="E20" s="97">
        <v>93990.91</v>
      </c>
      <c r="F20" s="97">
        <v>440250.0</v>
      </c>
      <c r="G20" s="98">
        <v>1922862.91</v>
      </c>
      <c r="H20" s="99">
        <v>0.0</v>
      </c>
      <c r="I20" s="99">
        <v>0.0</v>
      </c>
      <c r="J20" s="99">
        <v>0.0</v>
      </c>
      <c r="K20" s="99">
        <v>0.0</v>
      </c>
      <c r="L20" s="99">
        <v>0.0</v>
      </c>
      <c r="M20" s="100" t="s">
        <v>2404</v>
      </c>
      <c r="N20" s="22" t="s">
        <v>2424</v>
      </c>
      <c r="O20" s="3" t="b">
        <v>0</v>
      </c>
    </row>
    <row r="21">
      <c r="A21" s="3" t="s">
        <v>711</v>
      </c>
      <c r="B21" s="3" t="s">
        <v>2434</v>
      </c>
      <c r="C21" s="96" t="s">
        <v>47</v>
      </c>
      <c r="D21" s="97">
        <v>9950.0</v>
      </c>
      <c r="E21" s="97">
        <v>2075.8</v>
      </c>
      <c r="F21" s="97">
        <v>7384.6</v>
      </c>
      <c r="G21" s="98">
        <v>19410.4</v>
      </c>
      <c r="H21" s="99">
        <v>0.0</v>
      </c>
      <c r="I21" s="99">
        <v>0.0</v>
      </c>
      <c r="J21" s="99">
        <v>0.0</v>
      </c>
      <c r="K21" s="99">
        <v>0.0</v>
      </c>
      <c r="L21" s="99">
        <v>0.0</v>
      </c>
      <c r="M21" s="100" t="s">
        <v>2404</v>
      </c>
      <c r="N21" s="22" t="s">
        <v>2424</v>
      </c>
      <c r="O21" s="3" t="b">
        <v>1</v>
      </c>
    </row>
    <row r="22">
      <c r="A22" s="3" t="s">
        <v>713</v>
      </c>
      <c r="B22" s="3" t="s">
        <v>2434</v>
      </c>
      <c r="C22" s="96" t="s">
        <v>47</v>
      </c>
      <c r="D22" s="97">
        <v>3469265.58</v>
      </c>
      <c r="E22" s="97">
        <v>128062.76</v>
      </c>
      <c r="F22" s="97">
        <v>867800.0</v>
      </c>
      <c r="G22" s="98">
        <v>4465128.34</v>
      </c>
      <c r="H22" s="99">
        <v>0.0</v>
      </c>
      <c r="I22" s="99">
        <v>0.0</v>
      </c>
      <c r="J22" s="99">
        <v>0.0</v>
      </c>
      <c r="K22" s="99">
        <v>0.0</v>
      </c>
      <c r="L22" s="99">
        <v>0.0</v>
      </c>
      <c r="M22" s="102"/>
      <c r="N22" s="22" t="s">
        <v>2427</v>
      </c>
      <c r="O22" s="3" t="b">
        <v>0</v>
      </c>
      <c r="P22" s="3" t="s">
        <v>2435</v>
      </c>
    </row>
    <row r="23">
      <c r="A23" s="3" t="s">
        <v>714</v>
      </c>
      <c r="B23" s="3" t="s">
        <v>2434</v>
      </c>
      <c r="C23" s="96" t="s">
        <v>47</v>
      </c>
      <c r="D23" s="97">
        <v>0.0</v>
      </c>
      <c r="E23" s="97">
        <v>0.0</v>
      </c>
      <c r="F23" s="97">
        <v>0.0</v>
      </c>
      <c r="G23" s="98">
        <v>0.0</v>
      </c>
      <c r="H23" s="99">
        <v>0.0</v>
      </c>
      <c r="I23" s="99">
        <v>0.0</v>
      </c>
      <c r="J23" s="99">
        <v>0.0</v>
      </c>
      <c r="K23" s="99">
        <v>0.0</v>
      </c>
      <c r="L23" s="99">
        <v>0.0</v>
      </c>
      <c r="M23" s="100" t="s">
        <v>2404</v>
      </c>
      <c r="N23" s="22" t="s">
        <v>2424</v>
      </c>
      <c r="O23" s="3" t="b">
        <v>1</v>
      </c>
    </row>
    <row r="24">
      <c r="A24" s="3" t="s">
        <v>612</v>
      </c>
      <c r="B24" s="3" t="s">
        <v>2425</v>
      </c>
      <c r="C24" s="96" t="s">
        <v>47</v>
      </c>
      <c r="D24" s="97">
        <v>4792017.91</v>
      </c>
      <c r="E24" s="97">
        <v>440530.58</v>
      </c>
      <c r="F24" s="97">
        <v>1305397.53</v>
      </c>
      <c r="G24" s="98">
        <v>6537946.02</v>
      </c>
      <c r="H24" s="99">
        <v>0.0</v>
      </c>
      <c r="I24" s="99">
        <v>0.0</v>
      </c>
      <c r="J24" s="99">
        <v>0.0</v>
      </c>
      <c r="K24" s="99">
        <v>0.0</v>
      </c>
      <c r="L24" s="99">
        <v>0.0</v>
      </c>
      <c r="M24" s="102"/>
      <c r="N24" s="22" t="s">
        <v>2427</v>
      </c>
      <c r="O24" s="3" t="b">
        <v>1</v>
      </c>
    </row>
    <row r="25">
      <c r="A25" s="3" t="s">
        <v>715</v>
      </c>
      <c r="B25" s="3" t="s">
        <v>2425</v>
      </c>
      <c r="C25" s="96" t="s">
        <v>47</v>
      </c>
      <c r="D25" s="97">
        <v>2254107.95</v>
      </c>
      <c r="E25" s="97">
        <v>401948.64</v>
      </c>
      <c r="F25" s="97">
        <v>1233007.6</v>
      </c>
      <c r="G25" s="98">
        <v>3889064.19</v>
      </c>
      <c r="H25" s="99">
        <v>0.0</v>
      </c>
      <c r="I25" s="99">
        <v>0.0</v>
      </c>
      <c r="J25" s="99">
        <v>0.0</v>
      </c>
      <c r="K25" s="99">
        <v>0.0</v>
      </c>
      <c r="L25" s="99">
        <v>0.0</v>
      </c>
      <c r="M25" s="102"/>
      <c r="N25" s="22" t="s">
        <v>2427</v>
      </c>
      <c r="O25" s="3" t="b">
        <v>1</v>
      </c>
    </row>
    <row r="26">
      <c r="A26" s="3" t="s">
        <v>716</v>
      </c>
      <c r="B26" s="3" t="s">
        <v>2426</v>
      </c>
      <c r="C26" s="96" t="s">
        <v>47</v>
      </c>
      <c r="D26" s="97">
        <v>0.0</v>
      </c>
      <c r="E26" s="97">
        <v>4600.01</v>
      </c>
      <c r="F26" s="97">
        <v>775.0</v>
      </c>
      <c r="G26" s="98">
        <v>5375.01</v>
      </c>
      <c r="H26" s="99">
        <v>0.0</v>
      </c>
      <c r="I26" s="99">
        <v>0.0</v>
      </c>
      <c r="J26" s="99">
        <v>0.0</v>
      </c>
      <c r="K26" s="99">
        <v>0.0</v>
      </c>
      <c r="L26" s="99">
        <v>0.0</v>
      </c>
      <c r="M26" s="100" t="s">
        <v>2404</v>
      </c>
      <c r="N26" s="22" t="s">
        <v>2424</v>
      </c>
      <c r="O26" s="3" t="b">
        <v>1</v>
      </c>
    </row>
    <row r="27">
      <c r="A27" s="3" t="s">
        <v>53</v>
      </c>
      <c r="B27" s="3" t="s">
        <v>2426</v>
      </c>
      <c r="C27" s="96" t="s">
        <v>47</v>
      </c>
      <c r="D27" s="97">
        <v>2247191.71</v>
      </c>
      <c r="E27" s="97">
        <v>308632.73</v>
      </c>
      <c r="F27" s="97">
        <v>1149212.25</v>
      </c>
      <c r="G27" s="98">
        <v>3705036.69</v>
      </c>
      <c r="H27" s="99">
        <v>2648782.11</v>
      </c>
      <c r="I27" s="99">
        <v>82204.15</v>
      </c>
      <c r="J27" s="99">
        <v>529000.0</v>
      </c>
      <c r="K27" s="99">
        <v>3259986.26</v>
      </c>
      <c r="L27" s="99">
        <v>1079770.06</v>
      </c>
      <c r="M27" s="101">
        <v>0.3312192058</v>
      </c>
      <c r="N27" s="22" t="s">
        <v>2427</v>
      </c>
      <c r="O27" s="3" t="b">
        <v>1</v>
      </c>
    </row>
    <row r="28">
      <c r="A28" s="3" t="s">
        <v>717</v>
      </c>
      <c r="B28" s="3" t="s">
        <v>2425</v>
      </c>
      <c r="C28" s="96" t="s">
        <v>47</v>
      </c>
      <c r="D28" s="97">
        <v>0.0</v>
      </c>
      <c r="E28" s="97" t="s">
        <v>2436</v>
      </c>
      <c r="F28" s="97">
        <v>0.0</v>
      </c>
      <c r="G28" s="98" t="s">
        <v>2436</v>
      </c>
      <c r="H28" s="99">
        <v>0.0</v>
      </c>
      <c r="I28" s="99">
        <v>0.0</v>
      </c>
      <c r="J28" s="99">
        <v>0.0</v>
      </c>
      <c r="K28" s="99">
        <v>0.0</v>
      </c>
      <c r="L28" s="99">
        <v>0.0</v>
      </c>
      <c r="M28" s="100" t="s">
        <v>2404</v>
      </c>
      <c r="N28" s="22" t="s">
        <v>2424</v>
      </c>
      <c r="O28" s="3" t="b">
        <v>1</v>
      </c>
    </row>
    <row r="29">
      <c r="A29" s="3" t="s">
        <v>654</v>
      </c>
      <c r="B29" s="3" t="s">
        <v>2428</v>
      </c>
      <c r="C29" s="96" t="s">
        <v>47</v>
      </c>
      <c r="D29" s="97">
        <v>7713564.46</v>
      </c>
      <c r="E29" s="97">
        <v>618956.71</v>
      </c>
      <c r="F29" s="97">
        <v>2084068.81</v>
      </c>
      <c r="G29" s="98">
        <v>1.041658998E7</v>
      </c>
      <c r="H29" s="99">
        <v>0.0</v>
      </c>
      <c r="I29" s="99">
        <v>0.0</v>
      </c>
      <c r="J29" s="99">
        <v>0.0</v>
      </c>
      <c r="K29" s="99">
        <v>0.0</v>
      </c>
      <c r="L29" s="99">
        <v>0.0</v>
      </c>
      <c r="M29" s="102"/>
      <c r="N29" s="22" t="s">
        <v>2427</v>
      </c>
      <c r="O29" s="3" t="b">
        <v>1</v>
      </c>
    </row>
    <row r="30">
      <c r="A30" s="3" t="s">
        <v>674</v>
      </c>
      <c r="B30" s="3" t="s">
        <v>2432</v>
      </c>
      <c r="C30" s="96" t="s">
        <v>47</v>
      </c>
      <c r="D30" s="97">
        <v>3949797.56</v>
      </c>
      <c r="E30" s="97">
        <v>491347.4</v>
      </c>
      <c r="F30" s="97">
        <v>1818096.04</v>
      </c>
      <c r="G30" s="98">
        <v>6259241.0</v>
      </c>
      <c r="H30" s="99">
        <v>0.0</v>
      </c>
      <c r="I30" s="99">
        <v>0.0</v>
      </c>
      <c r="J30" s="99">
        <v>0.0</v>
      </c>
      <c r="K30" s="99">
        <v>0.0</v>
      </c>
      <c r="L30" s="99">
        <v>0.0</v>
      </c>
      <c r="M30" s="102"/>
      <c r="N30" s="22" t="s">
        <v>2427</v>
      </c>
      <c r="O30" s="3" t="b">
        <v>1</v>
      </c>
    </row>
    <row r="31">
      <c r="A31" s="3" t="s">
        <v>483</v>
      </c>
      <c r="B31" s="3" t="s">
        <v>2434</v>
      </c>
      <c r="C31" s="96" t="s">
        <v>47</v>
      </c>
      <c r="D31" s="97">
        <v>1293031.66</v>
      </c>
      <c r="E31" s="97">
        <v>285122.16</v>
      </c>
      <c r="F31" s="97">
        <v>528580.04</v>
      </c>
      <c r="G31" s="98">
        <v>2106733.86</v>
      </c>
      <c r="H31" s="99">
        <v>125000.0</v>
      </c>
      <c r="I31" s="99">
        <v>7962.5</v>
      </c>
      <c r="J31" s="99">
        <v>46000.0</v>
      </c>
      <c r="K31" s="99">
        <v>178962.5</v>
      </c>
      <c r="L31" s="99">
        <v>0.0</v>
      </c>
      <c r="M31" s="101">
        <v>0.0</v>
      </c>
      <c r="N31" s="22" t="s">
        <v>2427</v>
      </c>
      <c r="O31" s="3" t="b">
        <v>1</v>
      </c>
    </row>
    <row r="32">
      <c r="A32" s="3" t="s">
        <v>180</v>
      </c>
      <c r="B32" s="3" t="s">
        <v>2426</v>
      </c>
      <c r="C32" s="96" t="s">
        <v>47</v>
      </c>
      <c r="D32" s="97">
        <v>8288298.0</v>
      </c>
      <c r="E32" s="97">
        <v>533917.49</v>
      </c>
      <c r="F32" s="97">
        <v>2112648.47</v>
      </c>
      <c r="G32" s="98">
        <v>1.093486396E7</v>
      </c>
      <c r="H32" s="99">
        <v>343349.63</v>
      </c>
      <c r="I32" s="99">
        <v>10691.5</v>
      </c>
      <c r="J32" s="99">
        <v>0.0</v>
      </c>
      <c r="K32" s="99">
        <v>354041.13</v>
      </c>
      <c r="L32" s="99">
        <v>257768.48</v>
      </c>
      <c r="M32" s="101">
        <v>0.7280749556</v>
      </c>
      <c r="N32" s="22" t="s">
        <v>2427</v>
      </c>
      <c r="O32" s="3" t="b">
        <v>1</v>
      </c>
    </row>
    <row r="33">
      <c r="A33" s="3" t="s">
        <v>718</v>
      </c>
      <c r="B33" s="3" t="s">
        <v>2425</v>
      </c>
      <c r="C33" s="96" t="s">
        <v>47</v>
      </c>
      <c r="D33" s="97">
        <v>0.0</v>
      </c>
      <c r="E33" s="97">
        <v>0.0</v>
      </c>
      <c r="F33" s="97">
        <v>0.0</v>
      </c>
      <c r="G33" s="98">
        <v>0.0</v>
      </c>
      <c r="H33" s="99">
        <v>0.0</v>
      </c>
      <c r="I33" s="99">
        <v>0.0</v>
      </c>
      <c r="J33" s="99">
        <v>0.0</v>
      </c>
      <c r="K33" s="99">
        <v>0.0</v>
      </c>
      <c r="L33" s="99">
        <v>0.0</v>
      </c>
      <c r="M33" s="100" t="s">
        <v>2404</v>
      </c>
      <c r="N33" s="22" t="s">
        <v>2424</v>
      </c>
      <c r="O33" s="3" t="b">
        <v>0</v>
      </c>
    </row>
    <row r="34">
      <c r="A34" s="3" t="s">
        <v>719</v>
      </c>
      <c r="B34" s="3" t="s">
        <v>2431</v>
      </c>
      <c r="C34" s="96" t="s">
        <v>47</v>
      </c>
      <c r="D34" s="97">
        <v>6974893.55</v>
      </c>
      <c r="E34" s="97">
        <v>432705.26</v>
      </c>
      <c r="F34" s="97">
        <v>1238175.0</v>
      </c>
      <c r="G34" s="98">
        <v>8645773.81</v>
      </c>
      <c r="H34" s="99">
        <v>0.0</v>
      </c>
      <c r="I34" s="99">
        <v>0.0</v>
      </c>
      <c r="J34" s="99">
        <v>0.0</v>
      </c>
      <c r="K34" s="99">
        <v>0.0</v>
      </c>
      <c r="L34" s="99">
        <v>0.0</v>
      </c>
      <c r="M34" s="102"/>
      <c r="N34" s="22" t="s">
        <v>2427</v>
      </c>
      <c r="O34" s="3" t="b">
        <v>1</v>
      </c>
    </row>
    <row r="35">
      <c r="A35" s="3" t="s">
        <v>720</v>
      </c>
      <c r="B35" s="3" t="s">
        <v>2431</v>
      </c>
      <c r="C35" s="96" t="s">
        <v>47</v>
      </c>
      <c r="D35" s="97">
        <v>192000.0</v>
      </c>
      <c r="E35" s="97">
        <v>38425.73</v>
      </c>
      <c r="F35" s="97">
        <v>154050.0</v>
      </c>
      <c r="G35" s="98">
        <v>384475.73</v>
      </c>
      <c r="H35" s="99">
        <v>0.0</v>
      </c>
      <c r="I35" s="99">
        <v>0.0</v>
      </c>
      <c r="J35" s="99">
        <v>0.0</v>
      </c>
      <c r="K35" s="99">
        <v>0.0</v>
      </c>
      <c r="L35" s="99">
        <v>0.0</v>
      </c>
      <c r="M35" s="100" t="s">
        <v>2404</v>
      </c>
      <c r="N35" s="22" t="s">
        <v>2424</v>
      </c>
      <c r="O35" s="3" t="b">
        <v>1</v>
      </c>
    </row>
    <row r="36">
      <c r="A36" s="3" t="s">
        <v>721</v>
      </c>
      <c r="B36" s="3" t="s">
        <v>2431</v>
      </c>
      <c r="C36" s="96" t="s">
        <v>47</v>
      </c>
      <c r="D36" s="97">
        <v>0.0</v>
      </c>
      <c r="E36" s="97" t="s">
        <v>2436</v>
      </c>
      <c r="F36" s="97">
        <v>0.0</v>
      </c>
      <c r="G36" s="98" t="s">
        <v>2436</v>
      </c>
      <c r="H36" s="99">
        <v>0.0</v>
      </c>
      <c r="I36" s="99">
        <v>0.0</v>
      </c>
      <c r="J36" s="99">
        <v>0.0</v>
      </c>
      <c r="K36" s="99">
        <v>0.0</v>
      </c>
      <c r="L36" s="99">
        <v>0.0</v>
      </c>
      <c r="M36" s="100" t="s">
        <v>2404</v>
      </c>
      <c r="N36" s="22" t="s">
        <v>2424</v>
      </c>
      <c r="O36" s="3" t="b">
        <v>1</v>
      </c>
    </row>
    <row r="37">
      <c r="A37" s="3" t="s">
        <v>641</v>
      </c>
      <c r="B37" s="3" t="s">
        <v>2429</v>
      </c>
      <c r="C37" s="96" t="s">
        <v>47</v>
      </c>
      <c r="D37" s="97">
        <v>111692.6</v>
      </c>
      <c r="E37" s="97">
        <v>35883.51</v>
      </c>
      <c r="F37" s="97">
        <v>78000.0</v>
      </c>
      <c r="G37" s="98">
        <v>225576.11</v>
      </c>
      <c r="H37" s="99">
        <v>0.0</v>
      </c>
      <c r="I37" s="99">
        <v>0.0</v>
      </c>
      <c r="J37" s="99">
        <v>0.0</v>
      </c>
      <c r="K37" s="99">
        <v>0.0</v>
      </c>
      <c r="L37" s="99">
        <v>0.0</v>
      </c>
      <c r="M37" s="100" t="s">
        <v>2404</v>
      </c>
      <c r="N37" s="22" t="s">
        <v>2424</v>
      </c>
      <c r="O37" s="3" t="b">
        <v>1</v>
      </c>
    </row>
    <row r="38">
      <c r="A38" s="3" t="s">
        <v>682</v>
      </c>
      <c r="B38" s="3" t="s">
        <v>2429</v>
      </c>
      <c r="C38" s="96" t="s">
        <v>47</v>
      </c>
      <c r="D38" s="97">
        <v>339815.17</v>
      </c>
      <c r="E38" s="97">
        <v>42260.86</v>
      </c>
      <c r="F38" s="97">
        <v>138000.0</v>
      </c>
      <c r="G38" s="98">
        <v>520076.03</v>
      </c>
      <c r="H38" s="99">
        <v>0.0</v>
      </c>
      <c r="I38" s="99">
        <v>0.0</v>
      </c>
      <c r="J38" s="99">
        <v>0.0</v>
      </c>
      <c r="K38" s="99">
        <v>0.0</v>
      </c>
      <c r="L38" s="99">
        <v>0.0</v>
      </c>
      <c r="M38" s="100" t="s">
        <v>2404</v>
      </c>
      <c r="N38" s="22" t="s">
        <v>2424</v>
      </c>
      <c r="O38" s="3" t="b">
        <v>1</v>
      </c>
    </row>
    <row r="39">
      <c r="A39" s="3" t="s">
        <v>722</v>
      </c>
      <c r="B39" s="3" t="s">
        <v>2429</v>
      </c>
      <c r="C39" s="96" t="s">
        <v>47</v>
      </c>
      <c r="D39" s="97">
        <v>2500.0</v>
      </c>
      <c r="E39" s="97">
        <v>5253.31</v>
      </c>
      <c r="F39" s="97">
        <v>16000.0</v>
      </c>
      <c r="G39" s="98">
        <v>23753.31</v>
      </c>
      <c r="H39" s="99">
        <v>0.0</v>
      </c>
      <c r="I39" s="99">
        <v>0.0</v>
      </c>
      <c r="J39" s="99">
        <v>0.0</v>
      </c>
      <c r="K39" s="99">
        <v>0.0</v>
      </c>
      <c r="L39" s="99">
        <v>0.0</v>
      </c>
      <c r="M39" s="100" t="s">
        <v>2404</v>
      </c>
      <c r="N39" s="22" t="s">
        <v>2424</v>
      </c>
      <c r="O39" s="3" t="b">
        <v>1</v>
      </c>
    </row>
    <row r="40">
      <c r="A40" s="3" t="s">
        <v>201</v>
      </c>
      <c r="B40" s="3" t="s">
        <v>2425</v>
      </c>
      <c r="C40" s="96" t="s">
        <v>47</v>
      </c>
      <c r="D40" s="97">
        <v>4277007.27</v>
      </c>
      <c r="E40" s="97">
        <v>668815.02</v>
      </c>
      <c r="F40" s="97">
        <v>1871577.0</v>
      </c>
      <c r="G40" s="98">
        <v>6817399.29</v>
      </c>
      <c r="H40" s="99">
        <v>550399.56</v>
      </c>
      <c r="I40" s="99">
        <v>5762.63</v>
      </c>
      <c r="J40" s="99">
        <v>0.0</v>
      </c>
      <c r="K40" s="99">
        <v>556162.19</v>
      </c>
      <c r="L40" s="99">
        <v>295176.62</v>
      </c>
      <c r="M40" s="101">
        <v>0.5307383805</v>
      </c>
      <c r="N40" s="22" t="s">
        <v>2427</v>
      </c>
      <c r="O40" s="3" t="b">
        <v>1</v>
      </c>
    </row>
    <row r="41">
      <c r="A41" s="3" t="s">
        <v>280</v>
      </c>
      <c r="B41" s="3" t="s">
        <v>2429</v>
      </c>
      <c r="C41" s="96" t="s">
        <v>47</v>
      </c>
      <c r="D41" s="97">
        <v>2681779.12</v>
      </c>
      <c r="E41" s="97">
        <v>365339.42</v>
      </c>
      <c r="F41" s="97">
        <v>988594.47</v>
      </c>
      <c r="G41" s="98">
        <v>4035713.01</v>
      </c>
      <c r="H41" s="99">
        <v>342415.0</v>
      </c>
      <c r="I41" s="99">
        <v>33820.22</v>
      </c>
      <c r="J41" s="99">
        <v>100000.0</v>
      </c>
      <c r="K41" s="99">
        <v>476235.22</v>
      </c>
      <c r="L41" s="99">
        <v>89915.0</v>
      </c>
      <c r="M41" s="101">
        <v>0.1888037596</v>
      </c>
      <c r="N41" s="22" t="s">
        <v>2427</v>
      </c>
      <c r="O41" s="3" t="b">
        <v>1</v>
      </c>
    </row>
    <row r="42">
      <c r="A42" s="3" t="s">
        <v>723</v>
      </c>
      <c r="B42" s="3" t="s">
        <v>2425</v>
      </c>
      <c r="C42" s="96" t="s">
        <v>47</v>
      </c>
      <c r="D42" s="97">
        <v>12452.3</v>
      </c>
      <c r="E42" s="97">
        <v>53160.63</v>
      </c>
      <c r="F42" s="97">
        <v>322254.0</v>
      </c>
      <c r="G42" s="98">
        <v>387866.93</v>
      </c>
      <c r="H42" s="99">
        <v>0.0</v>
      </c>
      <c r="I42" s="99">
        <v>0.0</v>
      </c>
      <c r="J42" s="99">
        <v>0.0</v>
      </c>
      <c r="K42" s="99">
        <v>0.0</v>
      </c>
      <c r="L42" s="99">
        <v>0.0</v>
      </c>
      <c r="M42" s="100" t="s">
        <v>2404</v>
      </c>
      <c r="N42" s="22" t="s">
        <v>2424</v>
      </c>
      <c r="O42" s="3" t="b">
        <v>1</v>
      </c>
    </row>
    <row r="43">
      <c r="A43" s="3" t="s">
        <v>241</v>
      </c>
      <c r="B43" s="3" t="s">
        <v>2437</v>
      </c>
      <c r="C43" s="96" t="s">
        <v>47</v>
      </c>
      <c r="D43" s="97">
        <v>3033115.91</v>
      </c>
      <c r="E43" s="97">
        <v>160065.75</v>
      </c>
      <c r="F43" s="97">
        <v>936358.65</v>
      </c>
      <c r="G43" s="98">
        <v>4129540.31</v>
      </c>
      <c r="H43" s="99">
        <v>49363.85</v>
      </c>
      <c r="I43" s="99">
        <v>50032.4</v>
      </c>
      <c r="J43" s="99">
        <v>0.0</v>
      </c>
      <c r="K43" s="99">
        <v>99396.25</v>
      </c>
      <c r="L43" s="99">
        <v>51819.35</v>
      </c>
      <c r="M43" s="101">
        <v>0.5213410969</v>
      </c>
      <c r="N43" s="22" t="s">
        <v>2427</v>
      </c>
      <c r="O43" s="3" t="b">
        <v>1</v>
      </c>
    </row>
    <row r="44">
      <c r="A44" s="3" t="s">
        <v>314</v>
      </c>
      <c r="B44" s="3" t="s">
        <v>2438</v>
      </c>
      <c r="C44" s="96" t="s">
        <v>47</v>
      </c>
      <c r="D44" s="97">
        <v>5618429.4</v>
      </c>
      <c r="E44" s="97">
        <v>396610.36</v>
      </c>
      <c r="F44" s="97">
        <v>1423981.76</v>
      </c>
      <c r="G44" s="98">
        <v>7439021.52</v>
      </c>
      <c r="H44" s="99">
        <v>151474.64</v>
      </c>
      <c r="I44" s="99">
        <v>0.0</v>
      </c>
      <c r="J44" s="99">
        <v>0.0</v>
      </c>
      <c r="K44" s="99">
        <v>151474.64</v>
      </c>
      <c r="L44" s="99">
        <v>151474.64</v>
      </c>
      <c r="M44" s="101">
        <v>1.0</v>
      </c>
      <c r="N44" s="22" t="s">
        <v>2427</v>
      </c>
      <c r="O44" s="3" t="b">
        <v>1</v>
      </c>
    </row>
    <row r="45">
      <c r="A45" s="3" t="s">
        <v>369</v>
      </c>
      <c r="B45" s="3" t="s">
        <v>2431</v>
      </c>
      <c r="C45" s="96" t="s">
        <v>47</v>
      </c>
      <c r="D45" s="97">
        <v>4350853.28</v>
      </c>
      <c r="E45" s="97">
        <v>425730.55</v>
      </c>
      <c r="F45" s="97">
        <v>1785625.0</v>
      </c>
      <c r="G45" s="98">
        <v>6562208.83</v>
      </c>
      <c r="H45" s="99">
        <v>100007.1</v>
      </c>
      <c r="I45" s="99">
        <v>-2587.47</v>
      </c>
      <c r="J45" s="99">
        <v>0.0</v>
      </c>
      <c r="K45" s="99">
        <v>97419.63</v>
      </c>
      <c r="L45" s="99">
        <v>97419.63</v>
      </c>
      <c r="M45" s="101">
        <v>1.0</v>
      </c>
      <c r="N45" s="22" t="s">
        <v>2427</v>
      </c>
      <c r="O45" s="3" t="b">
        <v>1</v>
      </c>
    </row>
    <row r="46">
      <c r="A46" s="3" t="s">
        <v>724</v>
      </c>
      <c r="B46" s="3" t="s">
        <v>693</v>
      </c>
      <c r="C46" s="96" t="s">
        <v>47</v>
      </c>
      <c r="D46" s="97">
        <v>-5500.0</v>
      </c>
      <c r="E46" s="97">
        <v>13501.77</v>
      </c>
      <c r="F46" s="97">
        <v>37429.01</v>
      </c>
      <c r="G46" s="98">
        <v>45430.78</v>
      </c>
      <c r="H46" s="99">
        <v>0.0</v>
      </c>
      <c r="I46" s="99">
        <v>0.0</v>
      </c>
      <c r="J46" s="99">
        <v>0.0</v>
      </c>
      <c r="K46" s="99">
        <v>0.0</v>
      </c>
      <c r="L46" s="99">
        <v>0.0</v>
      </c>
      <c r="M46" s="100" t="s">
        <v>2404</v>
      </c>
      <c r="N46" s="22" t="s">
        <v>2424</v>
      </c>
      <c r="O46" s="3" t="b">
        <v>1</v>
      </c>
    </row>
    <row r="47">
      <c r="A47" s="3" t="s">
        <v>532</v>
      </c>
      <c r="B47" s="3" t="s">
        <v>2425</v>
      </c>
      <c r="C47" s="96" t="s">
        <v>47</v>
      </c>
      <c r="D47" s="97">
        <v>4245216.16</v>
      </c>
      <c r="E47" s="97">
        <v>363949.09</v>
      </c>
      <c r="F47" s="97">
        <v>1009558.89</v>
      </c>
      <c r="G47" s="98">
        <v>5618724.14</v>
      </c>
      <c r="H47" s="99">
        <v>0.0</v>
      </c>
      <c r="I47" s="99">
        <v>28907.37</v>
      </c>
      <c r="J47" s="99">
        <v>0.0</v>
      </c>
      <c r="K47" s="99">
        <v>28907.37</v>
      </c>
      <c r="L47" s="99">
        <v>0.0</v>
      </c>
      <c r="M47" s="101">
        <v>0.0</v>
      </c>
      <c r="N47" s="22" t="s">
        <v>2427</v>
      </c>
      <c r="O47" s="3" t="b">
        <v>1</v>
      </c>
    </row>
    <row r="48">
      <c r="A48" s="3" t="s">
        <v>725</v>
      </c>
      <c r="B48" s="3" t="s">
        <v>2438</v>
      </c>
      <c r="C48" s="96" t="s">
        <v>47</v>
      </c>
      <c r="D48" s="97">
        <v>3116660.55</v>
      </c>
      <c r="E48" s="97">
        <v>575314.72</v>
      </c>
      <c r="F48" s="97">
        <v>1497309.86</v>
      </c>
      <c r="G48" s="98">
        <v>5189285.13</v>
      </c>
      <c r="H48" s="99">
        <v>0.0</v>
      </c>
      <c r="I48" s="99">
        <v>0.0</v>
      </c>
      <c r="J48" s="99">
        <v>0.0</v>
      </c>
      <c r="K48" s="99">
        <v>0.0</v>
      </c>
      <c r="L48" s="99">
        <v>0.0</v>
      </c>
      <c r="M48" s="102"/>
      <c r="N48" s="22" t="s">
        <v>2427</v>
      </c>
      <c r="O48" s="3" t="b">
        <v>1</v>
      </c>
    </row>
    <row r="49">
      <c r="A49" s="3" t="s">
        <v>726</v>
      </c>
      <c r="B49" s="3" t="s">
        <v>2434</v>
      </c>
      <c r="C49" s="96" t="s">
        <v>47</v>
      </c>
      <c r="D49" s="97">
        <v>184109.58</v>
      </c>
      <c r="E49" s="97">
        <v>52872.1</v>
      </c>
      <c r="F49" s="97">
        <v>168500.0</v>
      </c>
      <c r="G49" s="98">
        <v>405481.68</v>
      </c>
      <c r="H49" s="99">
        <v>0.0</v>
      </c>
      <c r="I49" s="99">
        <v>0.0</v>
      </c>
      <c r="J49" s="99">
        <v>0.0</v>
      </c>
      <c r="K49" s="99">
        <v>0.0</v>
      </c>
      <c r="L49" s="99">
        <v>0.0</v>
      </c>
      <c r="M49" s="100" t="s">
        <v>2404</v>
      </c>
      <c r="N49" s="22" t="s">
        <v>2424</v>
      </c>
      <c r="O49" s="3" t="b">
        <v>1</v>
      </c>
    </row>
    <row r="50">
      <c r="A50" s="3" t="s">
        <v>727</v>
      </c>
      <c r="B50" s="3" t="s">
        <v>2429</v>
      </c>
      <c r="C50" s="96" t="s">
        <v>47</v>
      </c>
      <c r="D50" s="97">
        <v>6092118.68</v>
      </c>
      <c r="E50" s="97">
        <v>347272.78</v>
      </c>
      <c r="F50" s="97">
        <v>1500101.66</v>
      </c>
      <c r="G50" s="98">
        <v>7939493.12</v>
      </c>
      <c r="H50" s="99">
        <v>0.0</v>
      </c>
      <c r="I50" s="99" t="s">
        <v>2436</v>
      </c>
      <c r="J50" s="99">
        <v>0.0</v>
      </c>
      <c r="K50" s="99" t="s">
        <v>2436</v>
      </c>
      <c r="L50" s="99">
        <v>0.0</v>
      </c>
      <c r="M50" s="102"/>
      <c r="N50" s="22" t="s">
        <v>2427</v>
      </c>
      <c r="O50" s="3" t="b">
        <v>1</v>
      </c>
    </row>
    <row r="51">
      <c r="A51" s="3" t="s">
        <v>728</v>
      </c>
      <c r="B51" s="3" t="s">
        <v>2425</v>
      </c>
      <c r="C51" s="96" t="s">
        <v>47</v>
      </c>
      <c r="D51" s="97">
        <v>30000.0</v>
      </c>
      <c r="E51" s="97">
        <v>7549.77</v>
      </c>
      <c r="F51" s="97">
        <v>25000.0</v>
      </c>
      <c r="G51" s="98">
        <v>62549.77</v>
      </c>
      <c r="H51" s="99">
        <v>0.0</v>
      </c>
      <c r="I51" s="99">
        <v>0.0</v>
      </c>
      <c r="J51" s="99">
        <v>0.0</v>
      </c>
      <c r="K51" s="99">
        <v>0.0</v>
      </c>
      <c r="L51" s="99">
        <v>0.0</v>
      </c>
      <c r="M51" s="100" t="s">
        <v>2404</v>
      </c>
      <c r="N51" s="22" t="s">
        <v>2424</v>
      </c>
      <c r="O51" s="3" t="b">
        <v>1</v>
      </c>
    </row>
    <row r="52">
      <c r="A52" s="3" t="s">
        <v>301</v>
      </c>
      <c r="B52" s="3" t="s">
        <v>2428</v>
      </c>
      <c r="C52" s="96" t="s">
        <v>47</v>
      </c>
      <c r="D52" s="97">
        <v>2649312.45</v>
      </c>
      <c r="E52" s="97">
        <v>173819.74</v>
      </c>
      <c r="F52" s="97">
        <v>1393367.67</v>
      </c>
      <c r="G52" s="98">
        <v>4216499.86</v>
      </c>
      <c r="H52" s="99">
        <v>141375.6</v>
      </c>
      <c r="I52" s="99">
        <v>0.0</v>
      </c>
      <c r="J52" s="99">
        <v>0.0</v>
      </c>
      <c r="K52" s="99">
        <v>141375.6</v>
      </c>
      <c r="L52" s="99">
        <v>141375.6</v>
      </c>
      <c r="M52" s="101">
        <v>1.0</v>
      </c>
      <c r="N52" s="22" t="s">
        <v>2427</v>
      </c>
      <c r="O52" s="3" t="b">
        <v>1</v>
      </c>
    </row>
    <row r="53">
      <c r="A53" s="3" t="s">
        <v>729</v>
      </c>
      <c r="B53" s="3" t="s">
        <v>2437</v>
      </c>
      <c r="C53" s="96" t="s">
        <v>47</v>
      </c>
      <c r="D53" s="97">
        <v>3528206.13</v>
      </c>
      <c r="E53" s="97">
        <v>440656.68</v>
      </c>
      <c r="F53" s="97">
        <v>1264277.81</v>
      </c>
      <c r="G53" s="98">
        <v>5233140.62</v>
      </c>
      <c r="H53" s="99">
        <v>0.0</v>
      </c>
      <c r="I53" s="99">
        <v>0.0</v>
      </c>
      <c r="J53" s="99">
        <v>0.0</v>
      </c>
      <c r="K53" s="99">
        <v>0.0</v>
      </c>
      <c r="L53" s="99">
        <v>0.0</v>
      </c>
      <c r="M53" s="102"/>
      <c r="N53" s="22" t="s">
        <v>2427</v>
      </c>
      <c r="O53" s="3" t="b">
        <v>1</v>
      </c>
    </row>
    <row r="54">
      <c r="A54" s="3" t="s">
        <v>730</v>
      </c>
      <c r="B54" s="3" t="s">
        <v>2437</v>
      </c>
      <c r="C54" s="96" t="s">
        <v>47</v>
      </c>
      <c r="D54" s="97">
        <v>0.0</v>
      </c>
      <c r="E54" s="97" t="s">
        <v>2436</v>
      </c>
      <c r="F54" s="97">
        <v>0.0</v>
      </c>
      <c r="G54" s="98" t="s">
        <v>2436</v>
      </c>
      <c r="H54" s="99">
        <v>0.0</v>
      </c>
      <c r="I54" s="99">
        <v>0.0</v>
      </c>
      <c r="J54" s="99">
        <v>0.0</v>
      </c>
      <c r="K54" s="99">
        <v>0.0</v>
      </c>
      <c r="L54" s="99">
        <v>0.0</v>
      </c>
      <c r="M54" s="100" t="s">
        <v>2404</v>
      </c>
      <c r="N54" s="22" t="s">
        <v>2424</v>
      </c>
      <c r="O54" s="3" t="b">
        <v>1</v>
      </c>
    </row>
    <row r="55">
      <c r="A55" s="3" t="s">
        <v>731</v>
      </c>
      <c r="B55" s="3" t="s">
        <v>2437</v>
      </c>
      <c r="C55" s="96" t="s">
        <v>47</v>
      </c>
      <c r="D55" s="97">
        <v>6450.0</v>
      </c>
      <c r="E55" s="97">
        <v>7641.21</v>
      </c>
      <c r="F55" s="97">
        <v>21000.0</v>
      </c>
      <c r="G55" s="98">
        <v>35091.21</v>
      </c>
      <c r="H55" s="99">
        <v>0.0</v>
      </c>
      <c r="I55" s="99">
        <v>0.0</v>
      </c>
      <c r="J55" s="99">
        <v>0.0</v>
      </c>
      <c r="K55" s="99">
        <v>0.0</v>
      </c>
      <c r="L55" s="99">
        <v>0.0</v>
      </c>
      <c r="M55" s="100" t="s">
        <v>2404</v>
      </c>
      <c r="N55" s="22" t="s">
        <v>2424</v>
      </c>
      <c r="O55" s="3" t="b">
        <v>1</v>
      </c>
    </row>
    <row r="56">
      <c r="A56" s="3" t="s">
        <v>732</v>
      </c>
      <c r="B56" s="3" t="s">
        <v>693</v>
      </c>
      <c r="C56" s="96" t="s">
        <v>47</v>
      </c>
      <c r="D56" s="97">
        <v>81152.85</v>
      </c>
      <c r="E56" s="97">
        <v>28628.33</v>
      </c>
      <c r="F56" s="97">
        <v>14250.0</v>
      </c>
      <c r="G56" s="98">
        <v>124031.18</v>
      </c>
      <c r="H56" s="99">
        <v>0.0</v>
      </c>
      <c r="I56" s="99">
        <v>0.0</v>
      </c>
      <c r="J56" s="99">
        <v>0.0</v>
      </c>
      <c r="K56" s="99">
        <v>0.0</v>
      </c>
      <c r="L56" s="99">
        <v>0.0</v>
      </c>
      <c r="M56" s="100" t="s">
        <v>2404</v>
      </c>
      <c r="N56" s="22" t="s">
        <v>2424</v>
      </c>
      <c r="O56" s="3" t="b">
        <v>1</v>
      </c>
    </row>
    <row r="57">
      <c r="A57" s="3" t="s">
        <v>60</v>
      </c>
      <c r="B57" s="3" t="s">
        <v>2426</v>
      </c>
      <c r="C57" s="96" t="s">
        <v>47</v>
      </c>
      <c r="D57" s="97">
        <v>9144934.7</v>
      </c>
      <c r="E57" s="97">
        <v>620899.32</v>
      </c>
      <c r="F57" s="97">
        <v>3162812.87</v>
      </c>
      <c r="G57" s="98">
        <v>1.292864689E7</v>
      </c>
      <c r="H57" s="99">
        <v>1851631.15</v>
      </c>
      <c r="I57" s="99">
        <v>40733.1</v>
      </c>
      <c r="J57" s="99">
        <v>105000.0</v>
      </c>
      <c r="K57" s="99">
        <v>1997364.25</v>
      </c>
      <c r="L57" s="99">
        <v>1997364.25</v>
      </c>
      <c r="M57" s="101">
        <v>1.0</v>
      </c>
      <c r="N57" s="22" t="s">
        <v>2427</v>
      </c>
      <c r="O57" s="3" t="b">
        <v>1</v>
      </c>
    </row>
    <row r="58">
      <c r="A58" s="3" t="s">
        <v>523</v>
      </c>
      <c r="B58" s="3" t="s">
        <v>693</v>
      </c>
      <c r="C58" s="96" t="s">
        <v>47</v>
      </c>
      <c r="D58" s="97">
        <v>2670422.45</v>
      </c>
      <c r="E58" s="97">
        <v>175518.89</v>
      </c>
      <c r="F58" s="97">
        <v>1454068.05</v>
      </c>
      <c r="G58" s="98">
        <v>4300009.39</v>
      </c>
      <c r="H58" s="99">
        <v>0.0</v>
      </c>
      <c r="I58" s="99">
        <v>0.0</v>
      </c>
      <c r="J58" s="99">
        <v>0.0</v>
      </c>
      <c r="K58" s="99">
        <v>0.0</v>
      </c>
      <c r="L58" s="99">
        <v>0.0</v>
      </c>
      <c r="M58" s="102"/>
      <c r="N58" s="22" t="s">
        <v>2427</v>
      </c>
      <c r="O58" s="3" t="b">
        <v>1</v>
      </c>
    </row>
    <row r="59">
      <c r="A59" s="3" t="s">
        <v>733</v>
      </c>
      <c r="B59" s="3" t="s">
        <v>693</v>
      </c>
      <c r="C59" s="96" t="s">
        <v>47</v>
      </c>
      <c r="D59" s="97">
        <v>187500.0</v>
      </c>
      <c r="E59" s="97">
        <v>12465.58</v>
      </c>
      <c r="F59" s="97">
        <v>89074.7</v>
      </c>
      <c r="G59" s="98">
        <v>289040.28</v>
      </c>
      <c r="H59" s="99">
        <v>0.0</v>
      </c>
      <c r="I59" s="99">
        <v>0.0</v>
      </c>
      <c r="J59" s="99">
        <v>0.0</v>
      </c>
      <c r="K59" s="99">
        <v>0.0</v>
      </c>
      <c r="L59" s="99">
        <v>0.0</v>
      </c>
      <c r="M59" s="100" t="s">
        <v>2404</v>
      </c>
      <c r="N59" s="22" t="s">
        <v>2424</v>
      </c>
      <c r="O59" s="3" t="b">
        <v>1</v>
      </c>
    </row>
    <row r="60">
      <c r="A60" s="3" t="s">
        <v>734</v>
      </c>
      <c r="B60" s="3" t="s">
        <v>2434</v>
      </c>
      <c r="C60" s="96" t="s">
        <v>47</v>
      </c>
      <c r="D60" s="97">
        <v>15000.0</v>
      </c>
      <c r="E60" s="97">
        <v>19613.55</v>
      </c>
      <c r="F60" s="97">
        <v>27750.0</v>
      </c>
      <c r="G60" s="98">
        <v>62363.55</v>
      </c>
      <c r="H60" s="99">
        <v>0.0</v>
      </c>
      <c r="I60" s="99">
        <v>0.0</v>
      </c>
      <c r="J60" s="99">
        <v>0.0</v>
      </c>
      <c r="K60" s="99">
        <v>0.0</v>
      </c>
      <c r="L60" s="99">
        <v>0.0</v>
      </c>
      <c r="M60" s="100" t="s">
        <v>2404</v>
      </c>
      <c r="N60" s="22" t="s">
        <v>2424</v>
      </c>
      <c r="O60" s="3" t="b">
        <v>1</v>
      </c>
    </row>
    <row r="61">
      <c r="A61" s="3" t="s">
        <v>476</v>
      </c>
      <c r="B61" s="3" t="s">
        <v>2434</v>
      </c>
      <c r="C61" s="96" t="s">
        <v>47</v>
      </c>
      <c r="D61" s="97">
        <v>6140387.71</v>
      </c>
      <c r="E61" s="97">
        <v>402069.48</v>
      </c>
      <c r="F61" s="97">
        <v>1559041.72</v>
      </c>
      <c r="G61" s="98">
        <v>8101498.91</v>
      </c>
      <c r="H61" s="99">
        <v>80408.17</v>
      </c>
      <c r="I61" s="99">
        <v>0.0</v>
      </c>
      <c r="J61" s="99">
        <v>0.0</v>
      </c>
      <c r="K61" s="99">
        <v>80408.17</v>
      </c>
      <c r="L61" s="99">
        <v>80408.17</v>
      </c>
      <c r="M61" s="101">
        <v>1.0</v>
      </c>
      <c r="N61" s="22" t="s">
        <v>2427</v>
      </c>
      <c r="O61" s="3" t="b">
        <v>1</v>
      </c>
    </row>
    <row r="62">
      <c r="A62" s="3" t="s">
        <v>735</v>
      </c>
      <c r="B62" s="3" t="s">
        <v>2429</v>
      </c>
      <c r="C62" s="96" t="s">
        <v>47</v>
      </c>
      <c r="D62" s="97">
        <v>1579004.05</v>
      </c>
      <c r="E62" s="97">
        <v>264876.08</v>
      </c>
      <c r="F62" s="97">
        <v>463239.6</v>
      </c>
      <c r="G62" s="98">
        <v>2307119.73</v>
      </c>
      <c r="H62" s="99">
        <v>0.0</v>
      </c>
      <c r="I62" s="99">
        <v>0.0</v>
      </c>
      <c r="J62" s="99">
        <v>0.0</v>
      </c>
      <c r="K62" s="99">
        <v>0.0</v>
      </c>
      <c r="L62" s="99">
        <v>0.0</v>
      </c>
      <c r="M62" s="102"/>
      <c r="N62" s="22" t="s">
        <v>2427</v>
      </c>
      <c r="O62" s="3" t="b">
        <v>0</v>
      </c>
      <c r="P62" s="3" t="s">
        <v>2439</v>
      </c>
    </row>
    <row r="63">
      <c r="A63" s="3" t="s">
        <v>395</v>
      </c>
      <c r="B63" s="3" t="s">
        <v>2431</v>
      </c>
      <c r="C63" s="96" t="s">
        <v>47</v>
      </c>
      <c r="D63" s="97">
        <v>5119350.45</v>
      </c>
      <c r="E63" s="97">
        <v>521937.23</v>
      </c>
      <c r="F63" s="97">
        <v>2496955.41</v>
      </c>
      <c r="G63" s="98">
        <v>8138243.09</v>
      </c>
      <c r="H63" s="99">
        <v>109054.0</v>
      </c>
      <c r="I63" s="99">
        <v>0.0</v>
      </c>
      <c r="J63" s="99">
        <v>0.0</v>
      </c>
      <c r="K63" s="99">
        <v>109054.0</v>
      </c>
      <c r="L63" s="99">
        <v>109054.0</v>
      </c>
      <c r="M63" s="101">
        <v>1.0</v>
      </c>
      <c r="N63" s="22" t="s">
        <v>2427</v>
      </c>
      <c r="O63" s="3" t="b">
        <v>1</v>
      </c>
    </row>
    <row r="64">
      <c r="A64" s="3" t="s">
        <v>736</v>
      </c>
      <c r="B64" s="3" t="s">
        <v>2425</v>
      </c>
      <c r="C64" s="96" t="s">
        <v>47</v>
      </c>
      <c r="D64" s="97">
        <v>2189831.5</v>
      </c>
      <c r="E64" s="97">
        <v>225616.39</v>
      </c>
      <c r="F64" s="97">
        <v>582131.09</v>
      </c>
      <c r="G64" s="98">
        <v>2997578.98</v>
      </c>
      <c r="H64" s="99">
        <v>0.0</v>
      </c>
      <c r="I64" s="99" t="s">
        <v>2436</v>
      </c>
      <c r="J64" s="99">
        <v>0.0</v>
      </c>
      <c r="K64" s="99" t="s">
        <v>2436</v>
      </c>
      <c r="L64" s="99">
        <v>0.0</v>
      </c>
      <c r="M64" s="102"/>
      <c r="N64" s="22" t="s">
        <v>2427</v>
      </c>
      <c r="O64" s="3" t="b">
        <v>1</v>
      </c>
    </row>
    <row r="65">
      <c r="A65" s="3" t="s">
        <v>220</v>
      </c>
      <c r="B65" s="3" t="s">
        <v>2428</v>
      </c>
      <c r="C65" s="96" t="s">
        <v>47</v>
      </c>
      <c r="D65" s="97">
        <v>7242535.05</v>
      </c>
      <c r="E65" s="97">
        <v>536774.63</v>
      </c>
      <c r="F65" s="97">
        <v>2581819.71</v>
      </c>
      <c r="G65" s="98">
        <v>1.036112939E7</v>
      </c>
      <c r="H65" s="99">
        <v>397175.5</v>
      </c>
      <c r="I65" s="99">
        <v>25490.4</v>
      </c>
      <c r="J65" s="99">
        <v>48000.0</v>
      </c>
      <c r="K65" s="99">
        <v>470665.9</v>
      </c>
      <c r="L65" s="99">
        <v>433777.74</v>
      </c>
      <c r="M65" s="101">
        <v>0.9216255947</v>
      </c>
      <c r="N65" s="22" t="s">
        <v>2427</v>
      </c>
      <c r="O65" s="3" t="b">
        <v>1</v>
      </c>
    </row>
    <row r="66">
      <c r="A66" s="3" t="s">
        <v>159</v>
      </c>
      <c r="B66" s="3" t="s">
        <v>2425</v>
      </c>
      <c r="C66" s="96" t="s">
        <v>47</v>
      </c>
      <c r="D66" s="97">
        <v>5873757.17</v>
      </c>
      <c r="E66" s="97">
        <v>483518.96</v>
      </c>
      <c r="F66" s="97">
        <v>2464419.01</v>
      </c>
      <c r="G66" s="98">
        <v>8821695.14</v>
      </c>
      <c r="H66" s="99">
        <v>140668.24</v>
      </c>
      <c r="I66" s="99">
        <v>4965.0</v>
      </c>
      <c r="J66" s="99">
        <v>29000.0</v>
      </c>
      <c r="K66" s="99">
        <v>174633.24</v>
      </c>
      <c r="L66" s="99">
        <v>171355.74</v>
      </c>
      <c r="M66" s="101">
        <v>0.9812320953</v>
      </c>
      <c r="N66" s="22" t="s">
        <v>2427</v>
      </c>
      <c r="O66" s="3" t="b">
        <v>1</v>
      </c>
    </row>
    <row r="67">
      <c r="A67" s="3" t="s">
        <v>737</v>
      </c>
      <c r="B67" s="3" t="s">
        <v>2429</v>
      </c>
      <c r="C67" s="96" t="s">
        <v>47</v>
      </c>
      <c r="D67" s="97">
        <v>25000.0</v>
      </c>
      <c r="E67" s="97">
        <v>30313.6</v>
      </c>
      <c r="F67" s="97">
        <v>204250.0</v>
      </c>
      <c r="G67" s="98">
        <v>259563.6</v>
      </c>
      <c r="H67" s="99">
        <v>0.0</v>
      </c>
      <c r="I67" s="99">
        <v>0.0</v>
      </c>
      <c r="J67" s="99">
        <v>0.0</v>
      </c>
      <c r="K67" s="99">
        <v>0.0</v>
      </c>
      <c r="L67" s="99">
        <v>0.0</v>
      </c>
      <c r="M67" s="100" t="s">
        <v>2404</v>
      </c>
      <c r="N67" s="22" t="s">
        <v>2424</v>
      </c>
      <c r="O67" s="3" t="b">
        <v>1</v>
      </c>
    </row>
    <row r="68">
      <c r="A68" s="3" t="s">
        <v>738</v>
      </c>
      <c r="B68" s="3" t="s">
        <v>2437</v>
      </c>
      <c r="C68" s="96" t="s">
        <v>47</v>
      </c>
      <c r="D68" s="97">
        <v>487987.52</v>
      </c>
      <c r="E68" s="97">
        <v>77435.55</v>
      </c>
      <c r="F68" s="97">
        <v>197261.67</v>
      </c>
      <c r="G68" s="98">
        <v>762684.74</v>
      </c>
      <c r="H68" s="99">
        <v>0.0</v>
      </c>
      <c r="I68" s="99">
        <v>0.0</v>
      </c>
      <c r="J68" s="99">
        <v>0.0</v>
      </c>
      <c r="K68" s="99">
        <v>0.0</v>
      </c>
      <c r="L68" s="99">
        <v>0.0</v>
      </c>
      <c r="M68" s="100" t="s">
        <v>2404</v>
      </c>
      <c r="N68" s="22" t="s">
        <v>2424</v>
      </c>
      <c r="O68" s="3" t="b">
        <v>1</v>
      </c>
    </row>
    <row r="69">
      <c r="A69" s="3" t="s">
        <v>739</v>
      </c>
      <c r="B69" s="3" t="s">
        <v>2431</v>
      </c>
      <c r="C69" s="96" t="s">
        <v>47</v>
      </c>
      <c r="D69" s="97">
        <v>925749.39</v>
      </c>
      <c r="E69" s="97">
        <v>58886.32</v>
      </c>
      <c r="F69" s="97">
        <v>484740.94</v>
      </c>
      <c r="G69" s="98">
        <v>1469376.65</v>
      </c>
      <c r="H69" s="99">
        <v>0.0</v>
      </c>
      <c r="I69" s="99">
        <v>0.0</v>
      </c>
      <c r="J69" s="99">
        <v>0.0</v>
      </c>
      <c r="K69" s="99">
        <v>0.0</v>
      </c>
      <c r="L69" s="99">
        <v>0.0</v>
      </c>
      <c r="M69" s="100" t="s">
        <v>2404</v>
      </c>
      <c r="N69" s="22" t="s">
        <v>2424</v>
      </c>
      <c r="O69" s="3" t="b">
        <v>1</v>
      </c>
    </row>
    <row r="70">
      <c r="A70" s="3" t="s">
        <v>740</v>
      </c>
      <c r="B70" s="3" t="s">
        <v>2428</v>
      </c>
      <c r="C70" s="96" t="s">
        <v>47</v>
      </c>
      <c r="D70" s="97">
        <v>4077516.76</v>
      </c>
      <c r="E70" s="97">
        <v>489649.33</v>
      </c>
      <c r="F70" s="97">
        <v>1799510.68</v>
      </c>
      <c r="G70" s="98">
        <v>6366676.77</v>
      </c>
      <c r="H70" s="99">
        <v>0.0</v>
      </c>
      <c r="I70" s="99">
        <v>0.0</v>
      </c>
      <c r="J70" s="99">
        <v>0.0</v>
      </c>
      <c r="K70" s="99">
        <v>0.0</v>
      </c>
      <c r="L70" s="99">
        <v>0.0</v>
      </c>
      <c r="M70" s="102"/>
      <c r="N70" s="22" t="s">
        <v>2427</v>
      </c>
      <c r="O70" s="3" t="b">
        <v>1</v>
      </c>
    </row>
    <row r="71">
      <c r="A71" s="3" t="s">
        <v>127</v>
      </c>
      <c r="B71" s="3" t="s">
        <v>2429</v>
      </c>
      <c r="C71" s="96" t="s">
        <v>47</v>
      </c>
      <c r="D71" s="97">
        <v>2795230.95</v>
      </c>
      <c r="E71" s="97">
        <v>401001.77</v>
      </c>
      <c r="F71" s="97">
        <v>1408489.02</v>
      </c>
      <c r="G71" s="98">
        <v>4604721.74</v>
      </c>
      <c r="H71" s="99">
        <v>128019.82</v>
      </c>
      <c r="I71" s="99">
        <v>21747.9</v>
      </c>
      <c r="J71" s="99">
        <v>0.0</v>
      </c>
      <c r="K71" s="99">
        <v>149767.72</v>
      </c>
      <c r="L71" s="99">
        <v>128019.82</v>
      </c>
      <c r="M71" s="101">
        <v>0.8547891361</v>
      </c>
      <c r="N71" s="22" t="s">
        <v>2427</v>
      </c>
      <c r="O71" s="3" t="b">
        <v>1</v>
      </c>
    </row>
    <row r="72">
      <c r="A72" s="3" t="s">
        <v>538</v>
      </c>
      <c r="B72" s="3" t="s">
        <v>2428</v>
      </c>
      <c r="C72" s="96" t="s">
        <v>47</v>
      </c>
      <c r="D72" s="97">
        <v>4356887.21</v>
      </c>
      <c r="E72" s="97">
        <v>285082.83</v>
      </c>
      <c r="F72" s="97">
        <v>1585000.97</v>
      </c>
      <c r="G72" s="98">
        <v>6226971.01</v>
      </c>
      <c r="H72" s="99">
        <v>141794.75</v>
      </c>
      <c r="I72" s="99">
        <v>0.0</v>
      </c>
      <c r="J72" s="99">
        <v>0.0</v>
      </c>
      <c r="K72" s="99">
        <v>141794.75</v>
      </c>
      <c r="L72" s="99">
        <v>141794.75</v>
      </c>
      <c r="M72" s="101">
        <v>1.0</v>
      </c>
      <c r="N72" s="22" t="s">
        <v>2427</v>
      </c>
      <c r="O72" s="3" t="b">
        <v>0</v>
      </c>
      <c r="P72" s="3" t="s">
        <v>2440</v>
      </c>
    </row>
    <row r="73">
      <c r="A73" s="3" t="s">
        <v>741</v>
      </c>
      <c r="B73" s="3" t="s">
        <v>2438</v>
      </c>
      <c r="C73" s="96" t="s">
        <v>47</v>
      </c>
      <c r="D73" s="97">
        <v>2101902.07</v>
      </c>
      <c r="E73" s="97">
        <v>299522.75</v>
      </c>
      <c r="F73" s="97">
        <v>680278.78</v>
      </c>
      <c r="G73" s="98">
        <v>3081703.6</v>
      </c>
      <c r="H73" s="99">
        <v>0.0</v>
      </c>
      <c r="I73" s="99">
        <v>0.0</v>
      </c>
      <c r="J73" s="99">
        <v>0.0</v>
      </c>
      <c r="K73" s="99">
        <v>0.0</v>
      </c>
      <c r="L73" s="99">
        <v>0.0</v>
      </c>
      <c r="M73" s="102"/>
      <c r="N73" s="22" t="s">
        <v>2427</v>
      </c>
      <c r="O73" s="3" t="b">
        <v>1</v>
      </c>
    </row>
    <row r="74">
      <c r="A74" s="3" t="s">
        <v>742</v>
      </c>
      <c r="B74" s="3" t="s">
        <v>2434</v>
      </c>
      <c r="C74" s="96" t="s">
        <v>47</v>
      </c>
      <c r="D74" s="97">
        <v>1099453.85</v>
      </c>
      <c r="E74" s="97">
        <v>191189.32</v>
      </c>
      <c r="F74" s="97">
        <v>1013042.71</v>
      </c>
      <c r="G74" s="98">
        <v>2303685.88</v>
      </c>
      <c r="H74" s="99">
        <v>0.0</v>
      </c>
      <c r="I74" s="99">
        <v>0.0</v>
      </c>
      <c r="J74" s="99">
        <v>0.0</v>
      </c>
      <c r="K74" s="99">
        <v>0.0</v>
      </c>
      <c r="L74" s="99">
        <v>0.0</v>
      </c>
      <c r="M74" s="102"/>
      <c r="N74" s="22" t="s">
        <v>2427</v>
      </c>
      <c r="O74" s="3" t="b">
        <v>1</v>
      </c>
    </row>
    <row r="75">
      <c r="A75" s="3" t="s">
        <v>92</v>
      </c>
      <c r="B75" s="3" t="s">
        <v>693</v>
      </c>
      <c r="C75" s="96" t="s">
        <v>47</v>
      </c>
      <c r="D75" s="97">
        <v>6879942.68</v>
      </c>
      <c r="E75" s="97">
        <v>679195.51</v>
      </c>
      <c r="F75" s="97">
        <v>2654900.0</v>
      </c>
      <c r="G75" s="98">
        <v>1.021403819E7</v>
      </c>
      <c r="H75" s="99">
        <v>104417.86</v>
      </c>
      <c r="I75" s="99">
        <v>10120.91</v>
      </c>
      <c r="J75" s="99">
        <v>11000.0</v>
      </c>
      <c r="K75" s="99">
        <v>125538.77</v>
      </c>
      <c r="L75" s="99">
        <v>104417.86</v>
      </c>
      <c r="M75" s="101">
        <v>0.8317578705</v>
      </c>
      <c r="N75" s="22" t="s">
        <v>2427</v>
      </c>
      <c r="O75" s="3" t="b">
        <v>1</v>
      </c>
    </row>
    <row r="76">
      <c r="A76" s="3" t="s">
        <v>592</v>
      </c>
      <c r="B76" s="3" t="s">
        <v>2429</v>
      </c>
      <c r="C76" s="96" t="s">
        <v>47</v>
      </c>
      <c r="D76" s="97">
        <v>3265204.47</v>
      </c>
      <c r="E76" s="97">
        <v>228273.01</v>
      </c>
      <c r="F76" s="97">
        <v>398500.0</v>
      </c>
      <c r="G76" s="98">
        <v>3891977.48</v>
      </c>
      <c r="H76" s="99">
        <v>0.0</v>
      </c>
      <c r="I76" s="99">
        <v>5188.0</v>
      </c>
      <c r="J76" s="99">
        <v>0.0</v>
      </c>
      <c r="K76" s="99">
        <v>5188.0</v>
      </c>
      <c r="L76" s="99">
        <v>0.0</v>
      </c>
      <c r="M76" s="100" t="s">
        <v>2404</v>
      </c>
      <c r="N76" s="22" t="s">
        <v>2424</v>
      </c>
      <c r="O76" s="3" t="b">
        <v>1</v>
      </c>
    </row>
    <row r="77">
      <c r="A77" s="3" t="s">
        <v>744</v>
      </c>
      <c r="B77" s="3" t="s">
        <v>693</v>
      </c>
      <c r="C77" s="96" t="s">
        <v>47</v>
      </c>
      <c r="D77" s="97">
        <v>1581137.83</v>
      </c>
      <c r="E77" s="97">
        <v>177430.83</v>
      </c>
      <c r="F77" s="97">
        <v>1004598.89</v>
      </c>
      <c r="G77" s="98">
        <v>2763167.55</v>
      </c>
      <c r="H77" s="99">
        <v>0.0</v>
      </c>
      <c r="I77" s="99">
        <v>0.0</v>
      </c>
      <c r="J77" s="99">
        <v>0.0</v>
      </c>
      <c r="K77" s="99">
        <v>0.0</v>
      </c>
      <c r="L77" s="99">
        <v>0.0</v>
      </c>
      <c r="M77" s="102"/>
      <c r="N77" s="22" t="s">
        <v>2427</v>
      </c>
      <c r="O77" s="3" t="b">
        <v>1</v>
      </c>
    </row>
    <row r="78">
      <c r="A78" s="3" t="s">
        <v>746</v>
      </c>
      <c r="B78" s="3" t="s">
        <v>2425</v>
      </c>
      <c r="C78" s="96" t="s">
        <v>47</v>
      </c>
      <c r="D78" s="97">
        <v>27500.0</v>
      </c>
      <c r="E78" s="97">
        <v>16662.63</v>
      </c>
      <c r="F78" s="97">
        <v>254150.0</v>
      </c>
      <c r="G78" s="98">
        <v>298312.63</v>
      </c>
      <c r="H78" s="99">
        <v>0.0</v>
      </c>
      <c r="I78" s="99">
        <v>0.0</v>
      </c>
      <c r="J78" s="99">
        <v>0.0</v>
      </c>
      <c r="K78" s="99">
        <v>0.0</v>
      </c>
      <c r="L78" s="99">
        <v>0.0</v>
      </c>
      <c r="M78" s="100" t="s">
        <v>2404</v>
      </c>
      <c r="N78" s="22" t="s">
        <v>2424</v>
      </c>
      <c r="O78" s="3" t="b">
        <v>0</v>
      </c>
    </row>
    <row r="79">
      <c r="A79" s="3" t="s">
        <v>426</v>
      </c>
      <c r="B79" s="3" t="s">
        <v>2429</v>
      </c>
      <c r="C79" s="96" t="s">
        <v>47</v>
      </c>
      <c r="D79" s="97">
        <v>8196377.92</v>
      </c>
      <c r="E79" s="97">
        <v>705479.69</v>
      </c>
      <c r="F79" s="97">
        <v>1704249.96</v>
      </c>
      <c r="G79" s="98">
        <v>1.060610757E7</v>
      </c>
      <c r="H79" s="99">
        <v>0.0</v>
      </c>
      <c r="I79" s="99">
        <v>2480.18</v>
      </c>
      <c r="J79" s="99">
        <v>12500.0</v>
      </c>
      <c r="K79" s="99">
        <v>14980.18</v>
      </c>
      <c r="L79" s="99">
        <v>14980.18</v>
      </c>
      <c r="M79" s="101">
        <v>1.0</v>
      </c>
      <c r="N79" s="22" t="s">
        <v>2427</v>
      </c>
      <c r="O79" s="3" t="b">
        <v>1</v>
      </c>
    </row>
    <row r="80">
      <c r="A80" s="3" t="s">
        <v>680</v>
      </c>
      <c r="B80" s="3" t="s">
        <v>2428</v>
      </c>
      <c r="C80" s="96" t="s">
        <v>47</v>
      </c>
      <c r="D80" s="97">
        <v>4898675.59</v>
      </c>
      <c r="E80" s="97">
        <v>387416.43</v>
      </c>
      <c r="F80" s="97">
        <v>1261074.18</v>
      </c>
      <c r="G80" s="98">
        <v>6547166.2</v>
      </c>
      <c r="H80" s="99">
        <v>0.0</v>
      </c>
      <c r="I80" s="99">
        <v>9676.5</v>
      </c>
      <c r="J80" s="99">
        <v>0.0</v>
      </c>
      <c r="K80" s="99">
        <v>9676.5</v>
      </c>
      <c r="L80" s="99">
        <v>9676.5</v>
      </c>
      <c r="M80" s="101">
        <v>1.0</v>
      </c>
      <c r="N80" s="22" t="s">
        <v>2427</v>
      </c>
      <c r="O80" s="3" t="b">
        <v>1</v>
      </c>
    </row>
    <row r="81">
      <c r="A81" s="3" t="s">
        <v>747</v>
      </c>
      <c r="B81" s="3" t="s">
        <v>2426</v>
      </c>
      <c r="C81" s="96" t="s">
        <v>47</v>
      </c>
      <c r="D81" s="97">
        <v>812280.63</v>
      </c>
      <c r="E81" s="97">
        <v>77311.29</v>
      </c>
      <c r="F81" s="97">
        <v>488233.36</v>
      </c>
      <c r="G81" s="98">
        <v>1377825.28</v>
      </c>
      <c r="H81" s="99">
        <v>0.0</v>
      </c>
      <c r="I81" s="99">
        <v>0.0</v>
      </c>
      <c r="J81" s="99">
        <v>0.0</v>
      </c>
      <c r="K81" s="99">
        <v>0.0</v>
      </c>
      <c r="L81" s="99">
        <v>0.0</v>
      </c>
      <c r="M81" s="102"/>
      <c r="N81" s="22" t="s">
        <v>2427</v>
      </c>
      <c r="O81" s="3" t="b">
        <v>1</v>
      </c>
    </row>
    <row r="82">
      <c r="A82" s="3" t="s">
        <v>141</v>
      </c>
      <c r="B82" s="3" t="s">
        <v>2434</v>
      </c>
      <c r="C82" s="96" t="s">
        <v>47</v>
      </c>
      <c r="D82" s="97">
        <v>1.039912843E7</v>
      </c>
      <c r="E82" s="97">
        <v>1064211.17</v>
      </c>
      <c r="F82" s="97">
        <v>2879365.35</v>
      </c>
      <c r="G82" s="98">
        <v>1.434270495E7</v>
      </c>
      <c r="H82" s="99">
        <v>1739065.49</v>
      </c>
      <c r="I82" s="99">
        <v>40110.26</v>
      </c>
      <c r="J82" s="99">
        <v>280000.0</v>
      </c>
      <c r="K82" s="99">
        <v>2059175.75</v>
      </c>
      <c r="L82" s="99">
        <v>216146.01</v>
      </c>
      <c r="M82" s="101">
        <v>0.1049672472</v>
      </c>
      <c r="N82" s="22" t="s">
        <v>2427</v>
      </c>
      <c r="O82" s="3" t="b">
        <v>1</v>
      </c>
    </row>
    <row r="83">
      <c r="A83" s="3" t="s">
        <v>598</v>
      </c>
      <c r="B83" s="3" t="s">
        <v>2432</v>
      </c>
      <c r="C83" s="96" t="s">
        <v>47</v>
      </c>
      <c r="D83" s="97">
        <v>3801903.68</v>
      </c>
      <c r="E83" s="97">
        <v>431404.17</v>
      </c>
      <c r="F83" s="97">
        <v>1993920.28</v>
      </c>
      <c r="G83" s="98">
        <v>6227228.13</v>
      </c>
      <c r="H83" s="99">
        <v>55947.11</v>
      </c>
      <c r="I83" s="99">
        <v>0.0</v>
      </c>
      <c r="J83" s="99">
        <v>0.0</v>
      </c>
      <c r="K83" s="99">
        <v>55947.11</v>
      </c>
      <c r="L83" s="99">
        <v>55947.11</v>
      </c>
      <c r="M83" s="101">
        <v>1.0</v>
      </c>
      <c r="N83" s="22" t="s">
        <v>2427</v>
      </c>
      <c r="O83" s="3" t="b">
        <v>0</v>
      </c>
      <c r="P83" s="3" t="s">
        <v>2441</v>
      </c>
    </row>
    <row r="84">
      <c r="A84" s="3" t="s">
        <v>748</v>
      </c>
      <c r="B84" s="3" t="s">
        <v>2431</v>
      </c>
      <c r="C84" s="96" t="s">
        <v>47</v>
      </c>
      <c r="D84" s="97">
        <v>10000.0</v>
      </c>
      <c r="E84" s="97">
        <v>10709.25</v>
      </c>
      <c r="F84" s="97">
        <v>45500.0</v>
      </c>
      <c r="G84" s="98">
        <v>66209.25</v>
      </c>
      <c r="H84" s="99">
        <v>0.0</v>
      </c>
      <c r="I84" s="99">
        <v>0.0</v>
      </c>
      <c r="J84" s="99">
        <v>0.0</v>
      </c>
      <c r="K84" s="99">
        <v>0.0</v>
      </c>
      <c r="L84" s="99">
        <v>0.0</v>
      </c>
      <c r="M84" s="100" t="s">
        <v>2404</v>
      </c>
      <c r="N84" s="22" t="s">
        <v>2424</v>
      </c>
      <c r="O84" s="3" t="b">
        <v>1</v>
      </c>
    </row>
    <row r="85">
      <c r="A85" s="3" t="s">
        <v>670</v>
      </c>
      <c r="B85" s="3" t="s">
        <v>2431</v>
      </c>
      <c r="C85" s="96" t="s">
        <v>47</v>
      </c>
      <c r="D85" s="97">
        <v>348311.05</v>
      </c>
      <c r="E85" s="97">
        <v>31540.94</v>
      </c>
      <c r="F85" s="97">
        <v>171338.5</v>
      </c>
      <c r="G85" s="98">
        <v>551190.49</v>
      </c>
      <c r="H85" s="99">
        <v>0.0</v>
      </c>
      <c r="I85" s="99">
        <v>0.0</v>
      </c>
      <c r="J85" s="99">
        <v>0.0</v>
      </c>
      <c r="K85" s="99">
        <v>0.0</v>
      </c>
      <c r="L85" s="99">
        <v>0.0</v>
      </c>
      <c r="M85" s="100" t="s">
        <v>2404</v>
      </c>
      <c r="N85" s="22" t="s">
        <v>2424</v>
      </c>
      <c r="O85" s="3" t="b">
        <v>1</v>
      </c>
    </row>
    <row r="86">
      <c r="A86" s="3" t="s">
        <v>749</v>
      </c>
      <c r="B86" s="3" t="s">
        <v>2429</v>
      </c>
      <c r="C86" s="96" t="s">
        <v>47</v>
      </c>
      <c r="D86" s="97">
        <v>2457786.72</v>
      </c>
      <c r="E86" s="97">
        <v>221225.64</v>
      </c>
      <c r="F86" s="97">
        <v>801138.22</v>
      </c>
      <c r="G86" s="98">
        <v>3480150.58</v>
      </c>
      <c r="H86" s="99">
        <v>0.0</v>
      </c>
      <c r="I86" s="99">
        <v>0.0</v>
      </c>
      <c r="J86" s="99">
        <v>0.0</v>
      </c>
      <c r="K86" s="99">
        <v>0.0</v>
      </c>
      <c r="L86" s="99">
        <v>0.0</v>
      </c>
      <c r="M86" s="102"/>
      <c r="N86" s="22" t="s">
        <v>2427</v>
      </c>
      <c r="O86" s="3" t="b">
        <v>1</v>
      </c>
    </row>
    <row r="87">
      <c r="A87" s="3" t="s">
        <v>750</v>
      </c>
      <c r="B87" s="3" t="s">
        <v>2431</v>
      </c>
      <c r="C87" s="96" t="s">
        <v>47</v>
      </c>
      <c r="D87" s="97">
        <v>953133.9</v>
      </c>
      <c r="E87" s="97">
        <v>205442.09</v>
      </c>
      <c r="F87" s="97">
        <v>1205281.08</v>
      </c>
      <c r="G87" s="98">
        <v>2363857.07</v>
      </c>
      <c r="H87" s="99">
        <v>0.0</v>
      </c>
      <c r="I87" s="99">
        <v>0.0</v>
      </c>
      <c r="J87" s="99">
        <v>0.0</v>
      </c>
      <c r="K87" s="99">
        <v>0.0</v>
      </c>
      <c r="L87" s="99">
        <v>0.0</v>
      </c>
      <c r="M87" s="102"/>
      <c r="N87" s="22" t="s">
        <v>2427</v>
      </c>
      <c r="O87" s="3" t="b">
        <v>1</v>
      </c>
    </row>
    <row r="88">
      <c r="A88" s="3" t="s">
        <v>751</v>
      </c>
      <c r="B88" s="3" t="s">
        <v>2429</v>
      </c>
      <c r="C88" s="96" t="s">
        <v>47</v>
      </c>
      <c r="D88" s="97">
        <v>3671395.21</v>
      </c>
      <c r="E88" s="97">
        <v>370701.06</v>
      </c>
      <c r="F88" s="97">
        <v>844759.46</v>
      </c>
      <c r="G88" s="98">
        <v>4886855.73</v>
      </c>
      <c r="H88" s="99">
        <v>0.0</v>
      </c>
      <c r="I88" s="99">
        <v>0.0</v>
      </c>
      <c r="J88" s="99">
        <v>0.0</v>
      </c>
      <c r="K88" s="99">
        <v>0.0</v>
      </c>
      <c r="L88" s="99">
        <v>0.0</v>
      </c>
      <c r="M88" s="102"/>
      <c r="N88" s="22" t="s">
        <v>2427</v>
      </c>
      <c r="O88" s="3" t="b">
        <v>1</v>
      </c>
    </row>
    <row r="89">
      <c r="A89" s="3" t="s">
        <v>752</v>
      </c>
      <c r="B89" s="3" t="s">
        <v>2429</v>
      </c>
      <c r="C89" s="96" t="s">
        <v>47</v>
      </c>
      <c r="D89" s="97">
        <v>0.0</v>
      </c>
      <c r="E89" s="97">
        <v>0.0</v>
      </c>
      <c r="F89" s="97">
        <v>0.0</v>
      </c>
      <c r="G89" s="98">
        <v>0.0</v>
      </c>
      <c r="H89" s="99">
        <v>0.0</v>
      </c>
      <c r="I89" s="99">
        <v>0.0</v>
      </c>
      <c r="J89" s="99">
        <v>0.0</v>
      </c>
      <c r="K89" s="99">
        <v>0.0</v>
      </c>
      <c r="L89" s="99">
        <v>0.0</v>
      </c>
      <c r="M89" s="100" t="s">
        <v>2404</v>
      </c>
      <c r="N89" s="22" t="s">
        <v>2424</v>
      </c>
      <c r="O89" s="3" t="b">
        <v>1</v>
      </c>
    </row>
    <row r="90">
      <c r="A90" s="3" t="s">
        <v>166</v>
      </c>
      <c r="B90" s="3" t="s">
        <v>2426</v>
      </c>
      <c r="C90" s="96" t="s">
        <v>47</v>
      </c>
      <c r="D90" s="97">
        <v>4572850.77</v>
      </c>
      <c r="E90" s="97">
        <v>714174.75</v>
      </c>
      <c r="F90" s="97">
        <v>2899915.69</v>
      </c>
      <c r="G90" s="98">
        <v>8186941.21</v>
      </c>
      <c r="H90" s="99">
        <v>165115.44</v>
      </c>
      <c r="I90" s="99">
        <v>6611.4</v>
      </c>
      <c r="J90" s="99">
        <v>0.0</v>
      </c>
      <c r="K90" s="99">
        <v>171726.84</v>
      </c>
      <c r="L90" s="99">
        <v>165115.44</v>
      </c>
      <c r="M90" s="101">
        <v>0.9615004853</v>
      </c>
      <c r="N90" s="22" t="s">
        <v>2427</v>
      </c>
      <c r="O90" s="3" t="b">
        <v>1</v>
      </c>
    </row>
    <row r="91">
      <c r="A91" s="3" t="s">
        <v>753</v>
      </c>
      <c r="B91" s="3" t="s">
        <v>2426</v>
      </c>
      <c r="C91" s="96" t="s">
        <v>47</v>
      </c>
      <c r="D91" s="97">
        <v>165152.0</v>
      </c>
      <c r="E91" s="97">
        <v>29692.23</v>
      </c>
      <c r="F91" s="97">
        <v>275041.5</v>
      </c>
      <c r="G91" s="98">
        <v>469885.73</v>
      </c>
      <c r="H91" s="99">
        <v>0.0</v>
      </c>
      <c r="I91" s="99">
        <v>0.0</v>
      </c>
      <c r="J91" s="99">
        <v>0.0</v>
      </c>
      <c r="K91" s="99">
        <v>0.0</v>
      </c>
      <c r="L91" s="99">
        <v>0.0</v>
      </c>
      <c r="M91" s="100" t="s">
        <v>2404</v>
      </c>
      <c r="N91" s="22" t="s">
        <v>2424</v>
      </c>
      <c r="O91" s="3" t="b">
        <v>1</v>
      </c>
    </row>
    <row r="92">
      <c r="A92" s="3" t="s">
        <v>542</v>
      </c>
      <c r="B92" s="3" t="s">
        <v>2429</v>
      </c>
      <c r="C92" s="96" t="s">
        <v>47</v>
      </c>
      <c r="D92" s="97">
        <v>1.098116057E7</v>
      </c>
      <c r="E92" s="97">
        <v>1075723.54</v>
      </c>
      <c r="F92" s="97">
        <v>3587284.55</v>
      </c>
      <c r="G92" s="98">
        <v>1.564416866E7</v>
      </c>
      <c r="H92" s="99">
        <v>0.0</v>
      </c>
      <c r="I92" s="99">
        <v>17771.11</v>
      </c>
      <c r="J92" s="99">
        <v>0.0</v>
      </c>
      <c r="K92" s="99">
        <v>17771.11</v>
      </c>
      <c r="L92" s="99">
        <v>5329.1</v>
      </c>
      <c r="M92" s="101">
        <v>0.2998743466</v>
      </c>
      <c r="N92" s="22" t="s">
        <v>2427</v>
      </c>
      <c r="O92" s="3" t="b">
        <v>1</v>
      </c>
    </row>
    <row r="93">
      <c r="A93" s="3" t="s">
        <v>658</v>
      </c>
      <c r="B93" s="3" t="s">
        <v>2431</v>
      </c>
      <c r="C93" s="96" t="s">
        <v>47</v>
      </c>
      <c r="D93" s="97">
        <v>4373455.85</v>
      </c>
      <c r="E93" s="97">
        <v>269996.5</v>
      </c>
      <c r="F93" s="97">
        <v>1339752.01</v>
      </c>
      <c r="G93" s="98">
        <v>5983204.36</v>
      </c>
      <c r="H93" s="99">
        <v>0.0</v>
      </c>
      <c r="I93" s="99">
        <v>0.0</v>
      </c>
      <c r="J93" s="99">
        <v>0.0</v>
      </c>
      <c r="K93" s="99">
        <v>0.0</v>
      </c>
      <c r="L93" s="99">
        <v>0.0</v>
      </c>
      <c r="M93" s="102"/>
      <c r="N93" s="22" t="s">
        <v>2427</v>
      </c>
      <c r="O93" s="3" t="b">
        <v>1</v>
      </c>
    </row>
    <row r="94">
      <c r="A94" s="3" t="s">
        <v>754</v>
      </c>
      <c r="B94" s="3" t="s">
        <v>2432</v>
      </c>
      <c r="C94" s="96" t="s">
        <v>47</v>
      </c>
      <c r="D94" s="97">
        <v>0.0</v>
      </c>
      <c r="E94" s="97">
        <v>0.0</v>
      </c>
      <c r="F94" s="97">
        <v>0.0</v>
      </c>
      <c r="G94" s="98">
        <v>0.0</v>
      </c>
      <c r="H94" s="99">
        <v>0.0</v>
      </c>
      <c r="I94" s="99">
        <v>0.0</v>
      </c>
      <c r="J94" s="99">
        <v>0.0</v>
      </c>
      <c r="K94" s="99">
        <v>0.0</v>
      </c>
      <c r="L94" s="99">
        <v>0.0</v>
      </c>
      <c r="M94" s="102"/>
      <c r="N94" s="22" t="s">
        <v>2427</v>
      </c>
      <c r="O94" s="3" t="b">
        <v>1</v>
      </c>
    </row>
    <row r="95">
      <c r="A95" s="3" t="s">
        <v>656</v>
      </c>
      <c r="B95" s="3" t="s">
        <v>2431</v>
      </c>
      <c r="C95" s="96" t="s">
        <v>47</v>
      </c>
      <c r="D95" s="97">
        <v>5579749.98</v>
      </c>
      <c r="E95" s="97">
        <v>350169.87</v>
      </c>
      <c r="F95" s="97">
        <v>1600430.0</v>
      </c>
      <c r="G95" s="98">
        <v>7530349.85</v>
      </c>
      <c r="H95" s="99">
        <v>0.0</v>
      </c>
      <c r="I95" s="99">
        <v>0.0</v>
      </c>
      <c r="J95" s="99">
        <v>0.0</v>
      </c>
      <c r="K95" s="99">
        <v>0.0</v>
      </c>
      <c r="L95" s="99">
        <v>0.0</v>
      </c>
      <c r="M95" s="102"/>
      <c r="N95" s="22" t="s">
        <v>2427</v>
      </c>
      <c r="O95" s="3" t="b">
        <v>1</v>
      </c>
    </row>
    <row r="96">
      <c r="A96" s="3" t="s">
        <v>755</v>
      </c>
      <c r="B96" s="3" t="s">
        <v>2428</v>
      </c>
      <c r="C96" s="96" t="s">
        <v>47</v>
      </c>
      <c r="D96" s="97">
        <v>314579.0</v>
      </c>
      <c r="E96" s="97">
        <v>39261.77</v>
      </c>
      <c r="F96" s="97">
        <v>257513.96</v>
      </c>
      <c r="G96" s="98">
        <v>611354.73</v>
      </c>
      <c r="H96" s="99">
        <v>0.0</v>
      </c>
      <c r="I96" s="99">
        <v>0.0</v>
      </c>
      <c r="J96" s="99">
        <v>0.0</v>
      </c>
      <c r="K96" s="99">
        <v>0.0</v>
      </c>
      <c r="L96" s="99">
        <v>0.0</v>
      </c>
      <c r="M96" s="100" t="s">
        <v>2404</v>
      </c>
      <c r="N96" s="22" t="s">
        <v>2424</v>
      </c>
      <c r="O96" s="3" t="b">
        <v>1</v>
      </c>
    </row>
    <row r="97">
      <c r="A97" s="3" t="s">
        <v>756</v>
      </c>
      <c r="B97" s="3" t="s">
        <v>2428</v>
      </c>
      <c r="C97" s="96" t="s">
        <v>47</v>
      </c>
      <c r="D97" s="97">
        <v>10120.0</v>
      </c>
      <c r="E97" s="97">
        <v>4880.05</v>
      </c>
      <c r="F97" s="97">
        <v>226.53</v>
      </c>
      <c r="G97" s="98">
        <v>15226.58</v>
      </c>
      <c r="H97" s="99">
        <v>0.0</v>
      </c>
      <c r="I97" s="99">
        <v>0.0</v>
      </c>
      <c r="J97" s="99">
        <v>0.0</v>
      </c>
      <c r="K97" s="99">
        <v>0.0</v>
      </c>
      <c r="L97" s="99">
        <v>0.0</v>
      </c>
      <c r="M97" s="100" t="s">
        <v>2404</v>
      </c>
      <c r="N97" s="22" t="s">
        <v>2424</v>
      </c>
      <c r="O97" s="3" t="b">
        <v>1</v>
      </c>
    </row>
    <row r="98">
      <c r="A98" s="3" t="s">
        <v>757</v>
      </c>
      <c r="B98" s="3" t="s">
        <v>2437</v>
      </c>
      <c r="C98" s="96" t="s">
        <v>47</v>
      </c>
      <c r="D98" s="97">
        <v>3976396.98</v>
      </c>
      <c r="E98" s="97">
        <v>328445.6</v>
      </c>
      <c r="F98" s="97">
        <v>985152.1</v>
      </c>
      <c r="G98" s="98">
        <v>5289994.68</v>
      </c>
      <c r="H98" s="99">
        <v>0.0</v>
      </c>
      <c r="I98" s="99">
        <v>0.0</v>
      </c>
      <c r="J98" s="99">
        <v>0.0</v>
      </c>
      <c r="K98" s="99">
        <v>0.0</v>
      </c>
      <c r="L98" s="99">
        <v>0.0</v>
      </c>
      <c r="M98" s="102"/>
      <c r="N98" s="22" t="s">
        <v>2427</v>
      </c>
      <c r="O98" s="3" t="b">
        <v>1</v>
      </c>
    </row>
    <row r="99">
      <c r="A99" s="3" t="s">
        <v>608</v>
      </c>
      <c r="B99" s="3" t="s">
        <v>2429</v>
      </c>
      <c r="C99" s="96" t="s">
        <v>47</v>
      </c>
      <c r="D99" s="97">
        <v>1.268962419E7</v>
      </c>
      <c r="E99" s="97">
        <v>815204.32</v>
      </c>
      <c r="F99" s="97">
        <v>2977407.87</v>
      </c>
      <c r="G99" s="98">
        <v>1.648223638E7</v>
      </c>
      <c r="H99" s="99">
        <v>50000.0</v>
      </c>
      <c r="I99" s="99">
        <v>1715.0</v>
      </c>
      <c r="J99" s="99">
        <v>0.0</v>
      </c>
      <c r="K99" s="99">
        <v>51715.0</v>
      </c>
      <c r="L99" s="99">
        <v>0.0</v>
      </c>
      <c r="M99" s="101">
        <v>0.0</v>
      </c>
      <c r="N99" s="22" t="s">
        <v>2427</v>
      </c>
      <c r="O99" s="3" t="b">
        <v>1</v>
      </c>
    </row>
    <row r="100">
      <c r="A100" s="3" t="s">
        <v>639</v>
      </c>
      <c r="B100" s="3" t="s">
        <v>2429</v>
      </c>
      <c r="C100" s="96" t="s">
        <v>47</v>
      </c>
      <c r="D100" s="97">
        <v>4151449.07</v>
      </c>
      <c r="E100" s="97">
        <v>323799.75</v>
      </c>
      <c r="F100" s="97">
        <v>1389145.78</v>
      </c>
      <c r="G100" s="98">
        <v>5864394.6</v>
      </c>
      <c r="H100" s="99">
        <v>0.0</v>
      </c>
      <c r="I100" s="99" t="s">
        <v>2436</v>
      </c>
      <c r="J100" s="99">
        <v>0.0</v>
      </c>
      <c r="K100" s="99" t="s">
        <v>2436</v>
      </c>
      <c r="L100" s="99" t="s">
        <v>2436</v>
      </c>
      <c r="M100" s="102"/>
      <c r="N100" s="22" t="s">
        <v>2427</v>
      </c>
      <c r="O100" s="3" t="b">
        <v>1</v>
      </c>
    </row>
    <row r="101">
      <c r="A101" s="3" t="s">
        <v>758</v>
      </c>
      <c r="B101" s="3" t="s">
        <v>2425</v>
      </c>
      <c r="C101" s="96" t="s">
        <v>47</v>
      </c>
      <c r="D101" s="97">
        <v>7500.0</v>
      </c>
      <c r="E101" s="97">
        <v>33218.01</v>
      </c>
      <c r="F101" s="97">
        <v>23375.0</v>
      </c>
      <c r="G101" s="98">
        <v>64093.01</v>
      </c>
      <c r="H101" s="99">
        <v>0.0</v>
      </c>
      <c r="I101" s="99">
        <v>0.0</v>
      </c>
      <c r="J101" s="99">
        <v>0.0</v>
      </c>
      <c r="K101" s="99">
        <v>0.0</v>
      </c>
      <c r="L101" s="99">
        <v>0.0</v>
      </c>
      <c r="M101" s="100" t="s">
        <v>2404</v>
      </c>
      <c r="N101" s="22" t="s">
        <v>2424</v>
      </c>
      <c r="O101" s="3" t="b">
        <v>1</v>
      </c>
    </row>
    <row r="102">
      <c r="A102" s="3" t="s">
        <v>684</v>
      </c>
      <c r="B102" s="3" t="s">
        <v>2425</v>
      </c>
      <c r="C102" s="96" t="s">
        <v>47</v>
      </c>
      <c r="D102" s="97">
        <v>6134776.25</v>
      </c>
      <c r="E102" s="97">
        <v>588521.92</v>
      </c>
      <c r="F102" s="97">
        <v>2607561.8</v>
      </c>
      <c r="G102" s="98">
        <v>9330859.97</v>
      </c>
      <c r="H102" s="99">
        <v>0.0</v>
      </c>
      <c r="I102" s="99" t="s">
        <v>2436</v>
      </c>
      <c r="J102" s="99">
        <v>0.0</v>
      </c>
      <c r="K102" s="99" t="s">
        <v>2436</v>
      </c>
      <c r="L102" s="99">
        <v>0.0</v>
      </c>
      <c r="M102" s="102"/>
      <c r="N102" s="22" t="s">
        <v>2427</v>
      </c>
      <c r="O102" s="3" t="b">
        <v>1</v>
      </c>
    </row>
    <row r="103">
      <c r="A103" s="3" t="s">
        <v>759</v>
      </c>
      <c r="B103" s="3" t="s">
        <v>2426</v>
      </c>
      <c r="C103" s="96" t="s">
        <v>47</v>
      </c>
      <c r="D103" s="97">
        <v>0.0</v>
      </c>
      <c r="E103" s="97">
        <v>0.0</v>
      </c>
      <c r="F103" s="97">
        <v>0.0</v>
      </c>
      <c r="G103" s="98">
        <v>0.0</v>
      </c>
      <c r="H103" s="99">
        <v>0.0</v>
      </c>
      <c r="I103" s="99">
        <v>0.0</v>
      </c>
      <c r="J103" s="99">
        <v>0.0</v>
      </c>
      <c r="K103" s="99">
        <v>0.0</v>
      </c>
      <c r="L103" s="99">
        <v>0.0</v>
      </c>
      <c r="M103" s="100" t="s">
        <v>2404</v>
      </c>
      <c r="N103" s="22" t="s">
        <v>2424</v>
      </c>
      <c r="O103" s="3" t="b">
        <v>1</v>
      </c>
    </row>
    <row r="104">
      <c r="A104" s="3" t="s">
        <v>760</v>
      </c>
      <c r="B104" s="3" t="s">
        <v>2426</v>
      </c>
      <c r="C104" s="96" t="s">
        <v>47</v>
      </c>
      <c r="D104" s="97">
        <v>0.0</v>
      </c>
      <c r="E104" s="97" t="s">
        <v>2436</v>
      </c>
      <c r="F104" s="97">
        <v>0.0</v>
      </c>
      <c r="G104" s="98" t="s">
        <v>2436</v>
      </c>
      <c r="H104" s="99">
        <v>0.0</v>
      </c>
      <c r="I104" s="99">
        <v>0.0</v>
      </c>
      <c r="J104" s="99">
        <v>0.0</v>
      </c>
      <c r="K104" s="99">
        <v>0.0</v>
      </c>
      <c r="L104" s="99">
        <v>0.0</v>
      </c>
      <c r="M104" s="100" t="s">
        <v>2404</v>
      </c>
      <c r="N104" s="22" t="s">
        <v>2424</v>
      </c>
      <c r="O104" s="3" t="b">
        <v>0</v>
      </c>
      <c r="P104" s="3" t="s">
        <v>2442</v>
      </c>
    </row>
    <row r="105">
      <c r="A105" s="3" t="s">
        <v>761</v>
      </c>
      <c r="B105" s="3" t="s">
        <v>2437</v>
      </c>
      <c r="C105" s="96" t="s">
        <v>47</v>
      </c>
      <c r="D105" s="97">
        <v>119967.99</v>
      </c>
      <c r="E105" s="97">
        <v>750.0</v>
      </c>
      <c r="F105" s="97">
        <v>0.0</v>
      </c>
      <c r="G105" s="98">
        <v>120717.99</v>
      </c>
      <c r="H105" s="99">
        <v>0.0</v>
      </c>
      <c r="I105" s="99">
        <v>0.0</v>
      </c>
      <c r="J105" s="99">
        <v>0.0</v>
      </c>
      <c r="K105" s="99">
        <v>0.0</v>
      </c>
      <c r="L105" s="99">
        <v>0.0</v>
      </c>
      <c r="M105" s="100" t="s">
        <v>2404</v>
      </c>
      <c r="N105" s="22" t="s">
        <v>2424</v>
      </c>
      <c r="O105" s="3" t="b">
        <v>1</v>
      </c>
    </row>
    <row r="106">
      <c r="A106" s="3" t="s">
        <v>763</v>
      </c>
      <c r="B106" s="3" t="s">
        <v>2429</v>
      </c>
      <c r="C106" s="96" t="s">
        <v>47</v>
      </c>
      <c r="D106" s="97">
        <v>4456479.42</v>
      </c>
      <c r="E106" s="97">
        <v>311534.57</v>
      </c>
      <c r="F106" s="97">
        <v>1405003.03</v>
      </c>
      <c r="G106" s="98">
        <v>6173017.02</v>
      </c>
      <c r="H106" s="99">
        <v>0.0</v>
      </c>
      <c r="I106" s="99">
        <v>0.0</v>
      </c>
      <c r="J106" s="99">
        <v>0.0</v>
      </c>
      <c r="K106" s="99">
        <v>0.0</v>
      </c>
      <c r="L106" s="99">
        <v>0.0</v>
      </c>
      <c r="M106" s="102"/>
      <c r="N106" s="22" t="s">
        <v>2427</v>
      </c>
      <c r="O106" s="3" t="b">
        <v>0</v>
      </c>
      <c r="P106" s="3" t="s">
        <v>2443</v>
      </c>
    </row>
    <row r="107">
      <c r="A107" s="3" t="s">
        <v>764</v>
      </c>
      <c r="B107" s="3" t="s">
        <v>2437</v>
      </c>
      <c r="C107" s="96" t="s">
        <v>47</v>
      </c>
      <c r="D107" s="97" t="s">
        <v>2436</v>
      </c>
      <c r="E107" s="97" t="s">
        <v>2436</v>
      </c>
      <c r="F107" s="97" t="s">
        <v>2436</v>
      </c>
      <c r="G107" s="98" t="s">
        <v>2436</v>
      </c>
      <c r="H107" s="99">
        <v>0.0</v>
      </c>
      <c r="I107" s="99">
        <v>0.0</v>
      </c>
      <c r="J107" s="99">
        <v>0.0</v>
      </c>
      <c r="K107" s="99">
        <v>0.0</v>
      </c>
      <c r="L107" s="99">
        <v>0.0</v>
      </c>
      <c r="M107" s="100" t="s">
        <v>2404</v>
      </c>
      <c r="N107" s="22" t="s">
        <v>2424</v>
      </c>
      <c r="O107" s="3" t="b">
        <v>1</v>
      </c>
    </row>
    <row r="108">
      <c r="A108" s="3" t="s">
        <v>765</v>
      </c>
      <c r="B108" s="3" t="s">
        <v>2437</v>
      </c>
      <c r="C108" s="96" t="s">
        <v>47</v>
      </c>
      <c r="D108" s="97">
        <v>0.0</v>
      </c>
      <c r="E108" s="97">
        <v>0.0</v>
      </c>
      <c r="F108" s="97">
        <v>0.0</v>
      </c>
      <c r="G108" s="98">
        <v>0.0</v>
      </c>
      <c r="H108" s="99">
        <v>0.0</v>
      </c>
      <c r="I108" s="99">
        <v>0.0</v>
      </c>
      <c r="J108" s="99">
        <v>0.0</v>
      </c>
      <c r="K108" s="99">
        <v>0.0</v>
      </c>
      <c r="L108" s="99">
        <v>0.0</v>
      </c>
      <c r="M108" s="100" t="s">
        <v>2404</v>
      </c>
      <c r="N108" s="22" t="s">
        <v>2424</v>
      </c>
      <c r="O108" s="3" t="b">
        <v>1</v>
      </c>
    </row>
    <row r="109">
      <c r="A109" s="3" t="s">
        <v>766</v>
      </c>
      <c r="B109" s="3" t="s">
        <v>2425</v>
      </c>
      <c r="C109" s="96" t="s">
        <v>47</v>
      </c>
      <c r="D109" s="97">
        <v>0.0</v>
      </c>
      <c r="E109" s="97" t="s">
        <v>2436</v>
      </c>
      <c r="F109" s="97">
        <v>0.0</v>
      </c>
      <c r="G109" s="98" t="s">
        <v>2436</v>
      </c>
      <c r="H109" s="99">
        <v>0.0</v>
      </c>
      <c r="I109" s="99">
        <v>0.0</v>
      </c>
      <c r="J109" s="99">
        <v>0.0</v>
      </c>
      <c r="K109" s="99">
        <v>0.0</v>
      </c>
      <c r="L109" s="99">
        <v>0.0</v>
      </c>
      <c r="M109" s="100" t="s">
        <v>2404</v>
      </c>
      <c r="N109" s="22" t="s">
        <v>2424</v>
      </c>
      <c r="O109" s="3" t="b">
        <v>1</v>
      </c>
    </row>
    <row r="110">
      <c r="A110" s="3" t="s">
        <v>248</v>
      </c>
      <c r="B110" s="3" t="s">
        <v>2425</v>
      </c>
      <c r="C110" s="96" t="s">
        <v>47</v>
      </c>
      <c r="D110" s="97">
        <v>359489.89</v>
      </c>
      <c r="E110" s="97">
        <v>126654.13</v>
      </c>
      <c r="F110" s="97">
        <v>304005.92</v>
      </c>
      <c r="G110" s="98">
        <v>790149.94</v>
      </c>
      <c r="H110" s="99">
        <v>0.0</v>
      </c>
      <c r="I110" s="99">
        <v>0.0</v>
      </c>
      <c r="J110" s="99">
        <v>0.0</v>
      </c>
      <c r="K110" s="99">
        <v>0.0</v>
      </c>
      <c r="L110" s="99">
        <v>0.0</v>
      </c>
      <c r="M110" s="100" t="s">
        <v>2404</v>
      </c>
      <c r="N110" s="22" t="s">
        <v>2424</v>
      </c>
      <c r="O110" s="3" t="b">
        <v>1</v>
      </c>
    </row>
    <row r="111">
      <c r="A111" s="3" t="s">
        <v>227</v>
      </c>
      <c r="B111" s="3" t="s">
        <v>2425</v>
      </c>
      <c r="C111" s="96" t="s">
        <v>47</v>
      </c>
      <c r="D111" s="97">
        <v>5777025.02</v>
      </c>
      <c r="E111" s="97">
        <v>968232.08</v>
      </c>
      <c r="F111" s="97">
        <v>2660185.39</v>
      </c>
      <c r="G111" s="98">
        <v>9405442.49</v>
      </c>
      <c r="H111" s="99">
        <v>446165.36</v>
      </c>
      <c r="I111" s="99">
        <v>23695.29</v>
      </c>
      <c r="J111" s="99">
        <v>160123.37</v>
      </c>
      <c r="K111" s="99">
        <v>629984.02</v>
      </c>
      <c r="L111" s="99">
        <v>489901.27</v>
      </c>
      <c r="M111" s="101">
        <v>0.7776407884</v>
      </c>
      <c r="N111" s="22" t="s">
        <v>2427</v>
      </c>
      <c r="O111" s="3" t="b">
        <v>1</v>
      </c>
    </row>
    <row r="112">
      <c r="A112" s="3" t="s">
        <v>767</v>
      </c>
      <c r="B112" s="3" t="s">
        <v>2429</v>
      </c>
      <c r="C112" s="96" t="s">
        <v>47</v>
      </c>
      <c r="D112" s="97">
        <v>428130.62</v>
      </c>
      <c r="E112" s="97">
        <v>119151.98</v>
      </c>
      <c r="F112" s="97">
        <v>226457.92</v>
      </c>
      <c r="G112" s="98">
        <v>773740.52</v>
      </c>
      <c r="H112" s="99">
        <v>0.0</v>
      </c>
      <c r="I112" s="99">
        <v>0.0</v>
      </c>
      <c r="J112" s="99">
        <v>0.0</v>
      </c>
      <c r="K112" s="99">
        <v>0.0</v>
      </c>
      <c r="L112" s="99">
        <v>0.0</v>
      </c>
      <c r="M112" s="100" t="s">
        <v>2404</v>
      </c>
      <c r="N112" s="22" t="s">
        <v>2424</v>
      </c>
      <c r="O112" s="3" t="b">
        <v>1</v>
      </c>
    </row>
    <row r="113">
      <c r="A113" s="3" t="s">
        <v>259</v>
      </c>
      <c r="B113" s="3" t="s">
        <v>2431</v>
      </c>
      <c r="C113" s="96" t="s">
        <v>47</v>
      </c>
      <c r="D113" s="97">
        <v>3358325.6</v>
      </c>
      <c r="E113" s="97">
        <v>473149.0</v>
      </c>
      <c r="F113" s="97">
        <v>1234612.05</v>
      </c>
      <c r="G113" s="98">
        <v>5066086.65</v>
      </c>
      <c r="H113" s="99">
        <v>500000.0</v>
      </c>
      <c r="I113" s="99">
        <v>27976.48</v>
      </c>
      <c r="J113" s="99">
        <v>50000.0</v>
      </c>
      <c r="K113" s="99">
        <v>577976.48</v>
      </c>
      <c r="L113" s="99">
        <v>11351.6</v>
      </c>
      <c r="M113" s="101">
        <v>0.01964024557</v>
      </c>
      <c r="N113" s="22" t="s">
        <v>2427</v>
      </c>
      <c r="O113" s="3" t="b">
        <v>1</v>
      </c>
      <c r="P113" s="3" t="s">
        <v>2444</v>
      </c>
    </row>
    <row r="114">
      <c r="A114" s="3" t="s">
        <v>768</v>
      </c>
      <c r="B114" s="3" t="s">
        <v>2428</v>
      </c>
      <c r="C114" s="96" t="s">
        <v>47</v>
      </c>
      <c r="D114" s="97">
        <v>6201853.21</v>
      </c>
      <c r="E114" s="97">
        <v>673627.17</v>
      </c>
      <c r="F114" s="97">
        <v>2542370.06</v>
      </c>
      <c r="G114" s="98">
        <v>9417850.44</v>
      </c>
      <c r="H114" s="99">
        <v>0.0</v>
      </c>
      <c r="I114" s="99">
        <v>0.0</v>
      </c>
      <c r="J114" s="99">
        <v>0.0</v>
      </c>
      <c r="K114" s="99">
        <v>0.0</v>
      </c>
      <c r="L114" s="99">
        <v>0.0</v>
      </c>
      <c r="M114" s="102"/>
      <c r="N114" s="22" t="s">
        <v>2427</v>
      </c>
      <c r="O114" s="3" t="b">
        <v>1</v>
      </c>
    </row>
    <row r="115">
      <c r="A115" s="3" t="s">
        <v>769</v>
      </c>
      <c r="B115" s="3" t="s">
        <v>2425</v>
      </c>
      <c r="C115" s="96" t="s">
        <v>47</v>
      </c>
      <c r="D115" s="97">
        <v>100000.0</v>
      </c>
      <c r="E115" s="97">
        <v>12114.61</v>
      </c>
      <c r="F115" s="97">
        <v>72000.0</v>
      </c>
      <c r="G115" s="98">
        <v>184114.61</v>
      </c>
      <c r="H115" s="99">
        <v>0.0</v>
      </c>
      <c r="I115" s="99">
        <v>0.0</v>
      </c>
      <c r="J115" s="99">
        <v>0.0</v>
      </c>
      <c r="K115" s="99">
        <v>0.0</v>
      </c>
      <c r="L115" s="99">
        <v>0.0</v>
      </c>
      <c r="M115" s="100" t="s">
        <v>2404</v>
      </c>
      <c r="N115" s="22" t="s">
        <v>2424</v>
      </c>
      <c r="O115" s="3" t="b">
        <v>0</v>
      </c>
      <c r="P115" s="3" t="s">
        <v>2445</v>
      </c>
    </row>
    <row r="116">
      <c r="A116" s="3" t="s">
        <v>770</v>
      </c>
      <c r="B116" s="3" t="s">
        <v>2428</v>
      </c>
      <c r="C116" s="96" t="s">
        <v>47</v>
      </c>
      <c r="D116" s="97">
        <v>2275297.59</v>
      </c>
      <c r="E116" s="97">
        <v>601733.81</v>
      </c>
      <c r="F116" s="97">
        <v>1119847.92</v>
      </c>
      <c r="G116" s="98">
        <v>3996879.32</v>
      </c>
      <c r="H116" s="99">
        <v>0.0</v>
      </c>
      <c r="I116" s="99">
        <v>0.0</v>
      </c>
      <c r="J116" s="99">
        <v>0.0</v>
      </c>
      <c r="K116" s="99">
        <v>0.0</v>
      </c>
      <c r="L116" s="99">
        <v>0.0</v>
      </c>
      <c r="M116" s="102"/>
      <c r="N116" s="22" t="s">
        <v>2427</v>
      </c>
      <c r="O116" s="3" t="b">
        <v>1</v>
      </c>
    </row>
    <row r="117">
      <c r="A117" s="3" t="s">
        <v>771</v>
      </c>
      <c r="B117" s="3" t="s">
        <v>2425</v>
      </c>
      <c r="C117" s="96" t="s">
        <v>47</v>
      </c>
      <c r="D117" s="97">
        <v>93205.0</v>
      </c>
      <c r="E117" s="97">
        <v>33344.15</v>
      </c>
      <c r="F117" s="97">
        <v>2485.2</v>
      </c>
      <c r="G117" s="98">
        <v>129034.35</v>
      </c>
      <c r="H117" s="99">
        <v>0.0</v>
      </c>
      <c r="I117" s="99">
        <v>0.0</v>
      </c>
      <c r="J117" s="99">
        <v>0.0</v>
      </c>
      <c r="K117" s="99">
        <v>0.0</v>
      </c>
      <c r="L117" s="99">
        <v>0.0</v>
      </c>
      <c r="M117" s="100" t="s">
        <v>2404</v>
      </c>
      <c r="N117" s="22" t="s">
        <v>2424</v>
      </c>
      <c r="O117" s="3" t="b">
        <v>1</v>
      </c>
    </row>
    <row r="118">
      <c r="A118" s="3" t="s">
        <v>688</v>
      </c>
      <c r="B118" s="3" t="s">
        <v>2425</v>
      </c>
      <c r="C118" s="96" t="s">
        <v>47</v>
      </c>
      <c r="D118" s="97">
        <v>7008550.67</v>
      </c>
      <c r="E118" s="97">
        <v>228491.71</v>
      </c>
      <c r="F118" s="97">
        <v>944542.44</v>
      </c>
      <c r="G118" s="98">
        <v>8181584.82</v>
      </c>
      <c r="H118" s="99">
        <v>0.0</v>
      </c>
      <c r="I118" s="99">
        <v>0.0</v>
      </c>
      <c r="J118" s="99">
        <v>0.0</v>
      </c>
      <c r="K118" s="99">
        <v>0.0</v>
      </c>
      <c r="L118" s="99">
        <v>0.0</v>
      </c>
      <c r="M118" s="102"/>
      <c r="N118" s="22" t="s">
        <v>2427</v>
      </c>
      <c r="O118" s="3" t="b">
        <v>1</v>
      </c>
    </row>
    <row r="119">
      <c r="A119" s="3" t="s">
        <v>469</v>
      </c>
      <c r="B119" s="3" t="s">
        <v>2431</v>
      </c>
      <c r="C119" s="96" t="s">
        <v>47</v>
      </c>
      <c r="D119" s="97">
        <v>3464521.27</v>
      </c>
      <c r="E119" s="97">
        <v>294884.31</v>
      </c>
      <c r="F119" s="97">
        <v>794251.05</v>
      </c>
      <c r="G119" s="98">
        <v>4553656.63</v>
      </c>
      <c r="H119" s="99">
        <v>75213.28</v>
      </c>
      <c r="I119" s="99">
        <v>730.0</v>
      </c>
      <c r="J119" s="99">
        <v>0.0</v>
      </c>
      <c r="K119" s="99">
        <v>75943.28</v>
      </c>
      <c r="L119" s="99">
        <v>75943.28</v>
      </c>
      <c r="M119" s="101">
        <v>1.0</v>
      </c>
      <c r="N119" s="22" t="s">
        <v>2427</v>
      </c>
      <c r="O119" s="3" t="b">
        <v>1</v>
      </c>
    </row>
    <row r="120">
      <c r="A120" s="3" t="s">
        <v>772</v>
      </c>
      <c r="B120" s="3" t="s">
        <v>2434</v>
      </c>
      <c r="C120" s="96" t="s">
        <v>47</v>
      </c>
      <c r="D120" s="97">
        <v>1826418.64</v>
      </c>
      <c r="E120" s="97">
        <v>307547.0</v>
      </c>
      <c r="F120" s="97">
        <v>1273574.34</v>
      </c>
      <c r="G120" s="98">
        <v>3407539.98</v>
      </c>
      <c r="H120" s="99">
        <v>0.0</v>
      </c>
      <c r="I120" s="99">
        <v>0.0</v>
      </c>
      <c r="J120" s="99">
        <v>0.0</v>
      </c>
      <c r="K120" s="99">
        <v>0.0</v>
      </c>
      <c r="L120" s="99">
        <v>0.0</v>
      </c>
      <c r="M120" s="102"/>
      <c r="N120" s="22" t="s">
        <v>2427</v>
      </c>
      <c r="O120" s="3" t="b">
        <v>0</v>
      </c>
      <c r="P120" s="3" t="s">
        <v>2446</v>
      </c>
    </row>
    <row r="121">
      <c r="A121" s="3" t="s">
        <v>213</v>
      </c>
      <c r="B121" s="3" t="s">
        <v>2426</v>
      </c>
      <c r="C121" s="96" t="s">
        <v>47</v>
      </c>
      <c r="D121" s="97">
        <v>7536608.06</v>
      </c>
      <c r="E121" s="97">
        <v>649688.84</v>
      </c>
      <c r="F121" s="97">
        <v>2503489.97</v>
      </c>
      <c r="G121" s="98">
        <v>1.068978687E7</v>
      </c>
      <c r="H121" s="99">
        <v>0.0</v>
      </c>
      <c r="I121" s="99">
        <v>21207.16</v>
      </c>
      <c r="J121" s="99">
        <v>0.0</v>
      </c>
      <c r="K121" s="99">
        <v>21207.16</v>
      </c>
      <c r="L121" s="99">
        <v>0.0</v>
      </c>
      <c r="M121" s="101">
        <v>0.0</v>
      </c>
      <c r="N121" s="22" t="s">
        <v>2427</v>
      </c>
      <c r="O121" s="3" t="b">
        <v>1</v>
      </c>
    </row>
    <row r="122">
      <c r="A122" s="3" t="s">
        <v>678</v>
      </c>
      <c r="B122" s="3" t="s">
        <v>2432</v>
      </c>
      <c r="C122" s="96" t="s">
        <v>47</v>
      </c>
      <c r="D122" s="97">
        <v>1367217.46</v>
      </c>
      <c r="E122" s="97">
        <v>345651.61</v>
      </c>
      <c r="F122" s="97">
        <v>923730.4</v>
      </c>
      <c r="G122" s="98">
        <v>2636599.47</v>
      </c>
      <c r="H122" s="99">
        <v>0.0</v>
      </c>
      <c r="I122" s="99">
        <v>0.0</v>
      </c>
      <c r="J122" s="99">
        <v>0.0</v>
      </c>
      <c r="K122" s="99">
        <v>0.0</v>
      </c>
      <c r="L122" s="99">
        <v>0.0</v>
      </c>
      <c r="M122" s="102"/>
      <c r="N122" s="22" t="s">
        <v>2427</v>
      </c>
      <c r="O122" s="3" t="b">
        <v>1</v>
      </c>
    </row>
    <row r="123">
      <c r="A123" s="3" t="s">
        <v>773</v>
      </c>
      <c r="B123" s="3" t="s">
        <v>2429</v>
      </c>
      <c r="C123" s="96" t="s">
        <v>47</v>
      </c>
      <c r="D123" s="97">
        <v>21424.7</v>
      </c>
      <c r="E123" s="97">
        <v>51583.85</v>
      </c>
      <c r="F123" s="97">
        <v>123500.0</v>
      </c>
      <c r="G123" s="98">
        <v>196508.55</v>
      </c>
      <c r="H123" s="99">
        <v>0.0</v>
      </c>
      <c r="I123" s="99">
        <v>0.0</v>
      </c>
      <c r="J123" s="99">
        <v>0.0</v>
      </c>
      <c r="K123" s="99">
        <v>0.0</v>
      </c>
      <c r="L123" s="99">
        <v>0.0</v>
      </c>
      <c r="M123" s="100" t="s">
        <v>2404</v>
      </c>
      <c r="N123" s="22" t="s">
        <v>2424</v>
      </c>
      <c r="O123" s="3" t="b">
        <v>1</v>
      </c>
    </row>
    <row r="124">
      <c r="A124" s="3" t="s">
        <v>553</v>
      </c>
      <c r="B124" s="3" t="s">
        <v>2438</v>
      </c>
      <c r="C124" s="96" t="s">
        <v>47</v>
      </c>
      <c r="D124" s="97">
        <v>4173704.91</v>
      </c>
      <c r="E124" s="97">
        <v>741070.66</v>
      </c>
      <c r="F124" s="97">
        <v>1858872.7</v>
      </c>
      <c r="G124" s="98">
        <v>6773648.27</v>
      </c>
      <c r="H124" s="99">
        <v>0.0</v>
      </c>
      <c r="I124" s="99">
        <v>5332.0</v>
      </c>
      <c r="J124" s="99">
        <v>0.0</v>
      </c>
      <c r="K124" s="99">
        <v>5332.0</v>
      </c>
      <c r="L124" s="99">
        <v>0.0</v>
      </c>
      <c r="M124" s="101">
        <v>0.0</v>
      </c>
      <c r="N124" s="22" t="s">
        <v>2427</v>
      </c>
      <c r="O124" s="3" t="b">
        <v>1</v>
      </c>
    </row>
    <row r="125">
      <c r="A125" s="3" t="s">
        <v>637</v>
      </c>
      <c r="B125" s="3" t="s">
        <v>2431</v>
      </c>
      <c r="C125" s="96" t="s">
        <v>47</v>
      </c>
      <c r="D125" s="97">
        <v>3927112.6</v>
      </c>
      <c r="E125" s="97">
        <v>440341.51</v>
      </c>
      <c r="F125" s="97">
        <v>1264320.79</v>
      </c>
      <c r="G125" s="98">
        <v>5631774.9</v>
      </c>
      <c r="H125" s="99">
        <v>0.0</v>
      </c>
      <c r="I125" s="99">
        <v>0.0</v>
      </c>
      <c r="J125" s="99">
        <v>35000.0</v>
      </c>
      <c r="K125" s="99">
        <v>35000.0</v>
      </c>
      <c r="L125" s="99">
        <v>35000.0</v>
      </c>
      <c r="M125" s="101">
        <v>1.0</v>
      </c>
      <c r="N125" s="22" t="s">
        <v>2427</v>
      </c>
      <c r="O125" s="3" t="b">
        <v>1</v>
      </c>
    </row>
    <row r="126">
      <c r="A126" s="3" t="s">
        <v>774</v>
      </c>
      <c r="B126" s="3" t="s">
        <v>2431</v>
      </c>
      <c r="C126" s="96" t="s">
        <v>47</v>
      </c>
      <c r="D126" s="97">
        <v>180201.4</v>
      </c>
      <c r="E126" s="97">
        <v>34266.62</v>
      </c>
      <c r="F126" s="97">
        <v>63500.0</v>
      </c>
      <c r="G126" s="98">
        <v>277968.02</v>
      </c>
      <c r="H126" s="99">
        <v>0.0</v>
      </c>
      <c r="I126" s="99">
        <v>0.0</v>
      </c>
      <c r="J126" s="99">
        <v>0.0</v>
      </c>
      <c r="K126" s="99">
        <v>0.0</v>
      </c>
      <c r="L126" s="99">
        <v>0.0</v>
      </c>
      <c r="M126" s="100" t="s">
        <v>2404</v>
      </c>
      <c r="N126" s="22" t="s">
        <v>2424</v>
      </c>
      <c r="O126" s="3" t="b">
        <v>1</v>
      </c>
    </row>
    <row r="127">
      <c r="A127" s="3" t="s">
        <v>775</v>
      </c>
      <c r="B127" s="3" t="s">
        <v>2431</v>
      </c>
      <c r="C127" s="96" t="s">
        <v>47</v>
      </c>
      <c r="D127" s="97">
        <v>15000.0</v>
      </c>
      <c r="E127" s="97">
        <v>12664.16</v>
      </c>
      <c r="F127" s="97">
        <v>0.0</v>
      </c>
      <c r="G127" s="98">
        <v>27664.16</v>
      </c>
      <c r="H127" s="99">
        <v>0.0</v>
      </c>
      <c r="I127" s="99">
        <v>0.0</v>
      </c>
      <c r="J127" s="99">
        <v>0.0</v>
      </c>
      <c r="K127" s="99">
        <v>0.0</v>
      </c>
      <c r="L127" s="99">
        <v>0.0</v>
      </c>
      <c r="M127" s="100" t="s">
        <v>2404</v>
      </c>
      <c r="N127" s="22" t="s">
        <v>2424</v>
      </c>
      <c r="O127" s="3" t="b">
        <v>1</v>
      </c>
    </row>
    <row r="128">
      <c r="A128" s="3" t="s">
        <v>362</v>
      </c>
      <c r="B128" s="3" t="s">
        <v>693</v>
      </c>
      <c r="C128" s="96" t="s">
        <v>47</v>
      </c>
      <c r="D128" s="97">
        <v>6931800.46</v>
      </c>
      <c r="E128" s="97">
        <v>560735.2</v>
      </c>
      <c r="F128" s="97">
        <v>2029640.73</v>
      </c>
      <c r="G128" s="98">
        <v>9522176.39</v>
      </c>
      <c r="H128" s="99">
        <v>139546.91</v>
      </c>
      <c r="I128" s="99">
        <v>2544.25</v>
      </c>
      <c r="J128" s="99">
        <v>0.0</v>
      </c>
      <c r="K128" s="99">
        <v>142091.16</v>
      </c>
      <c r="L128" s="99">
        <v>0.0</v>
      </c>
      <c r="M128" s="101">
        <v>0.0</v>
      </c>
      <c r="N128" s="22" t="s">
        <v>2427</v>
      </c>
      <c r="O128" s="3" t="b">
        <v>1</v>
      </c>
    </row>
    <row r="129">
      <c r="A129" s="3" t="s">
        <v>697</v>
      </c>
      <c r="B129" s="3" t="s">
        <v>2425</v>
      </c>
      <c r="C129" s="96" t="s">
        <v>47</v>
      </c>
      <c r="D129" s="97">
        <v>4763856.12</v>
      </c>
      <c r="E129" s="97">
        <v>330643.94</v>
      </c>
      <c r="F129" s="97">
        <v>1453146.99</v>
      </c>
      <c r="G129" s="98">
        <v>6547647.05</v>
      </c>
      <c r="H129" s="99">
        <v>0.0</v>
      </c>
      <c r="I129" s="99" t="s">
        <v>2436</v>
      </c>
      <c r="J129" s="99">
        <v>0.0</v>
      </c>
      <c r="K129" s="99" t="s">
        <v>2436</v>
      </c>
      <c r="L129" s="99" t="s">
        <v>2436</v>
      </c>
      <c r="M129" s="102"/>
      <c r="N129" s="22" t="s">
        <v>2427</v>
      </c>
      <c r="O129" s="3" t="b">
        <v>1</v>
      </c>
    </row>
    <row r="130">
      <c r="A130" s="3" t="s">
        <v>776</v>
      </c>
      <c r="B130" s="3" t="s">
        <v>2438</v>
      </c>
      <c r="C130" s="96" t="s">
        <v>47</v>
      </c>
      <c r="D130" s="97">
        <v>19500.0</v>
      </c>
      <c r="E130" s="97">
        <v>13619.53</v>
      </c>
      <c r="F130" s="97">
        <v>69750.0</v>
      </c>
      <c r="G130" s="98">
        <v>102869.53</v>
      </c>
      <c r="H130" s="99">
        <v>0.0</v>
      </c>
      <c r="I130" s="99">
        <v>0.0</v>
      </c>
      <c r="J130" s="99">
        <v>0.0</v>
      </c>
      <c r="K130" s="99">
        <v>0.0</v>
      </c>
      <c r="L130" s="99">
        <v>0.0</v>
      </c>
      <c r="M130" s="100" t="s">
        <v>2404</v>
      </c>
      <c r="N130" s="22" t="s">
        <v>2424</v>
      </c>
      <c r="O130" s="3" t="b">
        <v>1</v>
      </c>
    </row>
    <row r="131">
      <c r="A131" s="3" t="s">
        <v>777</v>
      </c>
      <c r="B131" s="3" t="s">
        <v>2429</v>
      </c>
      <c r="C131" s="96" t="s">
        <v>47</v>
      </c>
      <c r="D131" s="97">
        <v>-20400.0</v>
      </c>
      <c r="E131" s="97">
        <v>4273.5</v>
      </c>
      <c r="F131" s="97">
        <v>82500.0</v>
      </c>
      <c r="G131" s="98">
        <v>66373.5</v>
      </c>
      <c r="H131" s="99">
        <v>0.0</v>
      </c>
      <c r="I131" s="99">
        <v>0.0</v>
      </c>
      <c r="J131" s="99">
        <v>0.0</v>
      </c>
      <c r="K131" s="99">
        <v>0.0</v>
      </c>
      <c r="L131" s="99">
        <v>0.0</v>
      </c>
      <c r="M131" s="100" t="s">
        <v>2404</v>
      </c>
      <c r="N131" s="22" t="s">
        <v>2424</v>
      </c>
      <c r="O131" s="3" t="b">
        <v>1</v>
      </c>
    </row>
    <row r="132">
      <c r="A132" s="3" t="s">
        <v>778</v>
      </c>
      <c r="B132" s="3" t="s">
        <v>2431</v>
      </c>
      <c r="C132" s="96" t="s">
        <v>47</v>
      </c>
      <c r="D132" s="97">
        <v>1709298.85</v>
      </c>
      <c r="E132" s="97">
        <v>15163.19</v>
      </c>
      <c r="F132" s="97">
        <v>50200.0</v>
      </c>
      <c r="G132" s="98">
        <v>1774662.04</v>
      </c>
      <c r="H132" s="99">
        <v>0.0</v>
      </c>
      <c r="I132" s="99">
        <v>0.0</v>
      </c>
      <c r="J132" s="99">
        <v>0.0</v>
      </c>
      <c r="K132" s="99">
        <v>0.0</v>
      </c>
      <c r="L132" s="99">
        <v>0.0</v>
      </c>
      <c r="M132" s="100" t="s">
        <v>2404</v>
      </c>
      <c r="N132" s="22" t="s">
        <v>2424</v>
      </c>
      <c r="O132" s="3" t="b">
        <v>1</v>
      </c>
    </row>
    <row r="133">
      <c r="A133" s="3" t="s">
        <v>567</v>
      </c>
      <c r="B133" s="3" t="s">
        <v>2429</v>
      </c>
      <c r="C133" s="96" t="s">
        <v>47</v>
      </c>
      <c r="D133" s="97">
        <v>3823827.55</v>
      </c>
      <c r="E133" s="97">
        <v>397895.07</v>
      </c>
      <c r="F133" s="97">
        <v>591937.28</v>
      </c>
      <c r="G133" s="98">
        <v>4813659.9</v>
      </c>
      <c r="H133" s="99">
        <v>78000.0</v>
      </c>
      <c r="I133" s="99">
        <v>5878.03</v>
      </c>
      <c r="J133" s="99">
        <v>71000.0</v>
      </c>
      <c r="K133" s="99">
        <v>154878.03</v>
      </c>
      <c r="L133" s="99">
        <v>0.0</v>
      </c>
      <c r="M133" s="101">
        <v>0.0</v>
      </c>
      <c r="N133" s="22" t="s">
        <v>2427</v>
      </c>
      <c r="O133" s="3" t="b">
        <v>1</v>
      </c>
    </row>
    <row r="134">
      <c r="A134" s="3" t="s">
        <v>779</v>
      </c>
      <c r="B134" s="3" t="s">
        <v>2434</v>
      </c>
      <c r="C134" s="96" t="s">
        <v>47</v>
      </c>
      <c r="D134" s="97">
        <v>30795.71</v>
      </c>
      <c r="E134" s="97">
        <v>13969.03</v>
      </c>
      <c r="F134" s="97">
        <v>50000.0</v>
      </c>
      <c r="G134" s="98">
        <v>94764.74</v>
      </c>
      <c r="H134" s="99">
        <v>0.0</v>
      </c>
      <c r="I134" s="99">
        <v>0.0</v>
      </c>
      <c r="J134" s="99">
        <v>0.0</v>
      </c>
      <c r="K134" s="99">
        <v>0.0</v>
      </c>
      <c r="L134" s="99">
        <v>0.0</v>
      </c>
      <c r="M134" s="100" t="s">
        <v>2404</v>
      </c>
      <c r="N134" s="22" t="s">
        <v>2424</v>
      </c>
      <c r="O134" s="3" t="b">
        <v>1</v>
      </c>
    </row>
    <row r="135">
      <c r="A135" s="3" t="s">
        <v>780</v>
      </c>
      <c r="B135" s="3" t="s">
        <v>2438</v>
      </c>
      <c r="C135" s="96" t="s">
        <v>47</v>
      </c>
      <c r="D135" s="97">
        <v>7247375.48</v>
      </c>
      <c r="E135" s="97">
        <v>353952.94</v>
      </c>
      <c r="F135" s="97">
        <v>1346815.02</v>
      </c>
      <c r="G135" s="98">
        <v>8948143.44</v>
      </c>
      <c r="H135" s="99">
        <v>0.0</v>
      </c>
      <c r="I135" s="99">
        <v>0.0</v>
      </c>
      <c r="J135" s="99">
        <v>0.0</v>
      </c>
      <c r="K135" s="99">
        <v>0.0</v>
      </c>
      <c r="L135" s="99">
        <v>0.0</v>
      </c>
      <c r="M135" s="102"/>
      <c r="N135" s="22" t="s">
        <v>2427</v>
      </c>
      <c r="O135" s="3" t="b">
        <v>1</v>
      </c>
    </row>
    <row r="136">
      <c r="A136" s="3" t="s">
        <v>781</v>
      </c>
      <c r="B136" s="3" t="s">
        <v>2425</v>
      </c>
      <c r="C136" s="96" t="s">
        <v>47</v>
      </c>
      <c r="D136" s="97">
        <v>921413.0</v>
      </c>
      <c r="E136" s="97">
        <v>99300.85</v>
      </c>
      <c r="F136" s="97">
        <v>259430.0</v>
      </c>
      <c r="G136" s="98">
        <v>1280143.85</v>
      </c>
      <c r="H136" s="99">
        <v>0.0</v>
      </c>
      <c r="I136" s="99">
        <v>0.0</v>
      </c>
      <c r="J136" s="99">
        <v>0.0</v>
      </c>
      <c r="K136" s="99">
        <v>0.0</v>
      </c>
      <c r="L136" s="99">
        <v>0.0</v>
      </c>
      <c r="M136" s="100" t="s">
        <v>2404</v>
      </c>
      <c r="N136" s="22" t="s">
        <v>2424</v>
      </c>
      <c r="O136" s="3" t="b">
        <v>1</v>
      </c>
    </row>
    <row r="137">
      <c r="A137" s="3" t="s">
        <v>74</v>
      </c>
      <c r="B137" s="3" t="s">
        <v>2429</v>
      </c>
      <c r="C137" s="96" t="s">
        <v>47</v>
      </c>
      <c r="D137" s="97">
        <v>1.397222592E7</v>
      </c>
      <c r="E137" s="97">
        <v>719487.65</v>
      </c>
      <c r="F137" s="97">
        <v>2457528.12</v>
      </c>
      <c r="G137" s="98">
        <v>1.714924169E7</v>
      </c>
      <c r="H137" s="99">
        <v>3425000.7</v>
      </c>
      <c r="I137" s="99">
        <v>69409.64</v>
      </c>
      <c r="J137" s="99">
        <v>534784.51</v>
      </c>
      <c r="K137" s="99">
        <v>4029194.85</v>
      </c>
      <c r="L137" s="99">
        <v>4020330.85</v>
      </c>
      <c r="M137" s="101">
        <v>0.9978000568</v>
      </c>
      <c r="N137" s="22" t="s">
        <v>2427</v>
      </c>
      <c r="O137" s="3" t="b">
        <v>0</v>
      </c>
      <c r="P137" s="3" t="s">
        <v>2447</v>
      </c>
    </row>
    <row r="138">
      <c r="A138" s="3" t="s">
        <v>782</v>
      </c>
      <c r="B138" s="3" t="s">
        <v>2437</v>
      </c>
      <c r="C138" s="96" t="s">
        <v>47</v>
      </c>
      <c r="D138" s="97">
        <v>3764691.85</v>
      </c>
      <c r="E138" s="97">
        <v>306846.37</v>
      </c>
      <c r="F138" s="97">
        <v>1223207.33</v>
      </c>
      <c r="G138" s="98">
        <v>5294745.55</v>
      </c>
      <c r="H138" s="99">
        <v>0.0</v>
      </c>
      <c r="I138" s="99">
        <v>0.0</v>
      </c>
      <c r="J138" s="99">
        <v>0.0</v>
      </c>
      <c r="K138" s="99">
        <v>0.0</v>
      </c>
      <c r="L138" s="99">
        <v>0.0</v>
      </c>
      <c r="M138" s="102"/>
      <c r="N138" s="22" t="s">
        <v>2427</v>
      </c>
      <c r="O138" s="3" t="b">
        <v>1</v>
      </c>
    </row>
    <row r="139">
      <c r="A139" s="3" t="s">
        <v>783</v>
      </c>
      <c r="B139" s="3" t="s">
        <v>2437</v>
      </c>
      <c r="C139" s="96" t="s">
        <v>47</v>
      </c>
      <c r="D139" s="97">
        <v>18609.0</v>
      </c>
      <c r="E139" s="97">
        <v>8030.93</v>
      </c>
      <c r="F139" s="97">
        <v>6000.0</v>
      </c>
      <c r="G139" s="98">
        <v>32639.93</v>
      </c>
      <c r="H139" s="99">
        <v>0.0</v>
      </c>
      <c r="I139" s="99">
        <v>0.0</v>
      </c>
      <c r="J139" s="99">
        <v>0.0</v>
      </c>
      <c r="K139" s="99">
        <v>0.0</v>
      </c>
      <c r="L139" s="99">
        <v>0.0</v>
      </c>
      <c r="M139" s="100" t="s">
        <v>2404</v>
      </c>
      <c r="N139" s="22" t="s">
        <v>2424</v>
      </c>
      <c r="O139" s="3" t="b">
        <v>1</v>
      </c>
    </row>
    <row r="140">
      <c r="A140" s="3" t="s">
        <v>307</v>
      </c>
      <c r="B140" s="3" t="s">
        <v>693</v>
      </c>
      <c r="C140" s="96" t="s">
        <v>47</v>
      </c>
      <c r="D140" s="97">
        <v>1079251.85</v>
      </c>
      <c r="E140" s="97">
        <v>233360.22</v>
      </c>
      <c r="F140" s="97">
        <v>873000.0</v>
      </c>
      <c r="G140" s="98">
        <v>2185612.07</v>
      </c>
      <c r="H140" s="99">
        <v>207803.55</v>
      </c>
      <c r="I140" s="99">
        <v>0.0</v>
      </c>
      <c r="J140" s="99">
        <v>0.0</v>
      </c>
      <c r="K140" s="99">
        <v>207803.55</v>
      </c>
      <c r="L140" s="99">
        <v>207803.55</v>
      </c>
      <c r="M140" s="101">
        <v>1.0</v>
      </c>
      <c r="N140" s="22" t="s">
        <v>2427</v>
      </c>
      <c r="O140" s="3" t="b">
        <v>1</v>
      </c>
    </row>
    <row r="141">
      <c r="A141" s="3" t="s">
        <v>234</v>
      </c>
      <c r="B141" s="3" t="s">
        <v>2426</v>
      </c>
      <c r="C141" s="96" t="s">
        <v>47</v>
      </c>
      <c r="D141" s="97">
        <v>3753239.04</v>
      </c>
      <c r="E141" s="97">
        <v>566107.53</v>
      </c>
      <c r="F141" s="97">
        <v>1858036.41</v>
      </c>
      <c r="G141" s="98">
        <v>6177382.98</v>
      </c>
      <c r="H141" s="99">
        <v>573951.64</v>
      </c>
      <c r="I141" s="99">
        <v>6193.0</v>
      </c>
      <c r="J141" s="99">
        <v>115000.0</v>
      </c>
      <c r="K141" s="99">
        <v>695144.64</v>
      </c>
      <c r="L141" s="99">
        <v>42891.64</v>
      </c>
      <c r="M141" s="101">
        <v>0.06170174886</v>
      </c>
      <c r="N141" s="22" t="s">
        <v>2427</v>
      </c>
      <c r="O141" s="3" t="b">
        <v>1</v>
      </c>
    </row>
    <row r="142">
      <c r="A142" s="3" t="s">
        <v>784</v>
      </c>
      <c r="B142" s="3" t="s">
        <v>2438</v>
      </c>
      <c r="C142" s="96" t="s">
        <v>47</v>
      </c>
      <c r="D142" s="97">
        <v>10000.0</v>
      </c>
      <c r="E142" s="97">
        <v>2966.5</v>
      </c>
      <c r="F142" s="97">
        <v>0.0</v>
      </c>
      <c r="G142" s="98">
        <v>12966.5</v>
      </c>
      <c r="H142" s="99">
        <v>0.0</v>
      </c>
      <c r="I142" s="99">
        <v>0.0</v>
      </c>
      <c r="J142" s="99">
        <v>0.0</v>
      </c>
      <c r="K142" s="99">
        <v>0.0</v>
      </c>
      <c r="L142" s="99">
        <v>0.0</v>
      </c>
      <c r="M142" s="100" t="s">
        <v>2404</v>
      </c>
      <c r="N142" s="22" t="s">
        <v>2424</v>
      </c>
      <c r="O142" s="3" t="b">
        <v>0</v>
      </c>
      <c r="P142" s="3" t="s">
        <v>2448</v>
      </c>
    </row>
    <row r="143">
      <c r="A143" s="3" t="s">
        <v>785</v>
      </c>
      <c r="B143" s="3" t="s">
        <v>2438</v>
      </c>
      <c r="C143" s="96" t="s">
        <v>47</v>
      </c>
      <c r="D143" s="97">
        <v>28896.0</v>
      </c>
      <c r="E143" s="97">
        <v>24287.78</v>
      </c>
      <c r="F143" s="97">
        <v>107934.13</v>
      </c>
      <c r="G143" s="98">
        <v>161117.91</v>
      </c>
      <c r="H143" s="99">
        <v>0.0</v>
      </c>
      <c r="I143" s="99">
        <v>0.0</v>
      </c>
      <c r="J143" s="99">
        <v>0.0</v>
      </c>
      <c r="K143" s="99">
        <v>0.0</v>
      </c>
      <c r="L143" s="99">
        <v>0.0</v>
      </c>
      <c r="M143" s="100" t="s">
        <v>2404</v>
      </c>
      <c r="N143" s="22" t="s">
        <v>2424</v>
      </c>
      <c r="O143" s="3" t="b">
        <v>1</v>
      </c>
    </row>
    <row r="144">
      <c r="A144" s="3" t="s">
        <v>786</v>
      </c>
      <c r="B144" s="3" t="s">
        <v>2438</v>
      </c>
      <c r="C144" s="96" t="s">
        <v>47</v>
      </c>
      <c r="D144" s="97">
        <v>4484785.99</v>
      </c>
      <c r="E144" s="97">
        <v>369373.43</v>
      </c>
      <c r="F144" s="97">
        <v>1242387.65</v>
      </c>
      <c r="G144" s="98">
        <v>6096547.07</v>
      </c>
      <c r="H144" s="99">
        <v>0.0</v>
      </c>
      <c r="I144" s="99">
        <v>0.0</v>
      </c>
      <c r="J144" s="99">
        <v>0.0</v>
      </c>
      <c r="K144" s="99">
        <v>0.0</v>
      </c>
      <c r="L144" s="99">
        <v>0.0</v>
      </c>
      <c r="M144" s="102"/>
      <c r="N144" s="22" t="s">
        <v>2427</v>
      </c>
      <c r="O144" s="3" t="b">
        <v>1</v>
      </c>
    </row>
    <row r="145">
      <c r="A145" s="3" t="s">
        <v>334</v>
      </c>
      <c r="B145" s="3" t="s">
        <v>2437</v>
      </c>
      <c r="C145" s="96" t="s">
        <v>47</v>
      </c>
      <c r="D145" s="97">
        <v>1.691090566E7</v>
      </c>
      <c r="E145" s="97">
        <v>960020.67</v>
      </c>
      <c r="F145" s="97">
        <v>3968284.34</v>
      </c>
      <c r="G145" s="98">
        <v>2.183921067E7</v>
      </c>
      <c r="H145" s="99">
        <v>126866.79</v>
      </c>
      <c r="I145" s="99">
        <v>7438.75</v>
      </c>
      <c r="J145" s="99">
        <v>0.0</v>
      </c>
      <c r="K145" s="99">
        <v>134305.54</v>
      </c>
      <c r="L145" s="99">
        <v>129473.54</v>
      </c>
      <c r="M145" s="101">
        <v>0.964022333</v>
      </c>
      <c r="N145" s="22" t="s">
        <v>2427</v>
      </c>
      <c r="O145" s="3" t="b">
        <v>1</v>
      </c>
    </row>
    <row r="146">
      <c r="A146" s="3" t="s">
        <v>787</v>
      </c>
      <c r="B146" s="3" t="s">
        <v>2437</v>
      </c>
      <c r="C146" s="96" t="s">
        <v>47</v>
      </c>
      <c r="D146" s="97">
        <v>414000.0</v>
      </c>
      <c r="E146" s="97">
        <v>18490.07</v>
      </c>
      <c r="F146" s="97">
        <v>96988.7</v>
      </c>
      <c r="G146" s="98">
        <v>529478.77</v>
      </c>
      <c r="H146" s="99">
        <v>0.0</v>
      </c>
      <c r="I146" s="99" t="s">
        <v>2436</v>
      </c>
      <c r="J146" s="99">
        <v>0.0</v>
      </c>
      <c r="K146" s="99" t="s">
        <v>2436</v>
      </c>
      <c r="L146" s="99">
        <v>0.0</v>
      </c>
      <c r="M146" s="100" t="s">
        <v>2404</v>
      </c>
      <c r="N146" s="22" t="s">
        <v>2424</v>
      </c>
      <c r="O146" s="3" t="b">
        <v>1</v>
      </c>
      <c r="P146" s="3" t="s">
        <v>2449</v>
      </c>
    </row>
    <row r="147">
      <c r="A147" s="3" t="s">
        <v>788</v>
      </c>
      <c r="B147" s="3" t="s">
        <v>2432</v>
      </c>
      <c r="C147" s="96" t="s">
        <v>47</v>
      </c>
      <c r="D147" s="97">
        <v>115628.0</v>
      </c>
      <c r="E147" s="97">
        <v>23035.22</v>
      </c>
      <c r="F147" s="97">
        <v>107500.0</v>
      </c>
      <c r="G147" s="98">
        <v>246163.22</v>
      </c>
      <c r="H147" s="99">
        <v>0.0</v>
      </c>
      <c r="I147" s="99">
        <v>0.0</v>
      </c>
      <c r="J147" s="99">
        <v>0.0</v>
      </c>
      <c r="K147" s="99">
        <v>0.0</v>
      </c>
      <c r="L147" s="99">
        <v>0.0</v>
      </c>
      <c r="M147" s="100" t="s">
        <v>2404</v>
      </c>
      <c r="N147" s="22" t="s">
        <v>2424</v>
      </c>
      <c r="O147" s="3" t="b">
        <v>1</v>
      </c>
    </row>
    <row r="148">
      <c r="A148" s="3" t="s">
        <v>789</v>
      </c>
      <c r="B148" s="3" t="s">
        <v>2432</v>
      </c>
      <c r="C148" s="96" t="s">
        <v>47</v>
      </c>
      <c r="D148" s="97">
        <v>1.936741722E7</v>
      </c>
      <c r="E148" s="97">
        <v>948572.88</v>
      </c>
      <c r="F148" s="97">
        <v>4099194.18</v>
      </c>
      <c r="G148" s="98">
        <v>2.441518428E7</v>
      </c>
      <c r="H148" s="99">
        <v>0.0</v>
      </c>
      <c r="I148" s="99">
        <v>0.0</v>
      </c>
      <c r="J148" s="99">
        <v>0.0</v>
      </c>
      <c r="K148" s="99">
        <v>0.0</v>
      </c>
      <c r="L148" s="99">
        <v>0.0</v>
      </c>
      <c r="M148" s="100" t="s">
        <v>2404</v>
      </c>
      <c r="N148" s="22" t="s">
        <v>2424</v>
      </c>
      <c r="O148" s="3" t="b">
        <v>1</v>
      </c>
      <c r="P148" s="3" t="s">
        <v>2450</v>
      </c>
    </row>
    <row r="149">
      <c r="A149" s="3" t="s">
        <v>790</v>
      </c>
      <c r="B149" s="3" t="s">
        <v>2429</v>
      </c>
      <c r="C149" s="96" t="s">
        <v>47</v>
      </c>
      <c r="D149" s="97">
        <v>18938.0</v>
      </c>
      <c r="E149" s="97">
        <v>15596.0</v>
      </c>
      <c r="F149" s="97">
        <v>0.0</v>
      </c>
      <c r="G149" s="98">
        <v>34534.0</v>
      </c>
      <c r="H149" s="99">
        <v>0.0</v>
      </c>
      <c r="I149" s="99">
        <v>0.0</v>
      </c>
      <c r="J149" s="99">
        <v>0.0</v>
      </c>
      <c r="K149" s="99">
        <v>0.0</v>
      </c>
      <c r="L149" s="99">
        <v>0.0</v>
      </c>
      <c r="M149" s="100" t="s">
        <v>2404</v>
      </c>
      <c r="N149" s="22" t="s">
        <v>2424</v>
      </c>
      <c r="O149" s="3" t="b">
        <v>1</v>
      </c>
      <c r="P149" s="3" t="s">
        <v>2451</v>
      </c>
    </row>
    <row r="150">
      <c r="A150" s="3" t="s">
        <v>791</v>
      </c>
      <c r="B150" s="3" t="s">
        <v>2431</v>
      </c>
      <c r="C150" s="96" t="s">
        <v>47</v>
      </c>
      <c r="D150" s="97">
        <v>400919.0</v>
      </c>
      <c r="E150" s="97">
        <v>-53084.6</v>
      </c>
      <c r="F150" s="97">
        <v>181324.1</v>
      </c>
      <c r="G150" s="98">
        <v>529158.5</v>
      </c>
      <c r="H150" s="99">
        <v>0.0</v>
      </c>
      <c r="I150" s="99">
        <v>0.0</v>
      </c>
      <c r="J150" s="99">
        <v>0.0</v>
      </c>
      <c r="K150" s="99">
        <v>0.0</v>
      </c>
      <c r="L150" s="99">
        <v>0.0</v>
      </c>
      <c r="M150" s="100" t="s">
        <v>2404</v>
      </c>
      <c r="N150" s="22" t="s">
        <v>2424</v>
      </c>
      <c r="O150" s="3" t="b">
        <v>1</v>
      </c>
    </row>
    <row r="151">
      <c r="A151" s="3" t="s">
        <v>120</v>
      </c>
      <c r="B151" s="3" t="s">
        <v>2425</v>
      </c>
      <c r="C151" s="96" t="s">
        <v>47</v>
      </c>
      <c r="D151" s="97">
        <v>1.138263114E7</v>
      </c>
      <c r="E151" s="97">
        <v>1121657.08</v>
      </c>
      <c r="F151" s="97">
        <v>3489051.6</v>
      </c>
      <c r="G151" s="98">
        <v>1.599333982E7</v>
      </c>
      <c r="H151" s="99">
        <v>3136201.41</v>
      </c>
      <c r="I151" s="99">
        <v>100869.47</v>
      </c>
      <c r="J151" s="99">
        <v>174000.0</v>
      </c>
      <c r="K151" s="99">
        <v>3411070.88</v>
      </c>
      <c r="L151" s="99">
        <v>3336934.21</v>
      </c>
      <c r="M151" s="101">
        <v>0.9782658665</v>
      </c>
      <c r="N151" s="22" t="s">
        <v>2427</v>
      </c>
      <c r="O151" s="3" t="b">
        <v>1</v>
      </c>
    </row>
    <row r="152">
      <c r="A152" s="3" t="s">
        <v>792</v>
      </c>
      <c r="B152" s="3" t="s">
        <v>2425</v>
      </c>
      <c r="C152" s="96" t="s">
        <v>47</v>
      </c>
      <c r="D152" s="97">
        <v>2000.0</v>
      </c>
      <c r="E152" s="97">
        <v>29881.79</v>
      </c>
      <c r="F152" s="97">
        <v>0.0</v>
      </c>
      <c r="G152" s="98">
        <v>31881.79</v>
      </c>
      <c r="H152" s="99">
        <v>0.0</v>
      </c>
      <c r="I152" s="99">
        <v>0.0</v>
      </c>
      <c r="J152" s="99">
        <v>0.0</v>
      </c>
      <c r="K152" s="99">
        <v>0.0</v>
      </c>
      <c r="L152" s="99">
        <v>0.0</v>
      </c>
      <c r="M152" s="100" t="s">
        <v>2404</v>
      </c>
      <c r="N152" s="22" t="s">
        <v>2424</v>
      </c>
      <c r="O152" s="3" t="b">
        <v>1</v>
      </c>
    </row>
    <row r="153">
      <c r="A153" s="3" t="s">
        <v>187</v>
      </c>
      <c r="B153" s="3" t="s">
        <v>2431</v>
      </c>
      <c r="C153" s="96" t="s">
        <v>47</v>
      </c>
      <c r="D153" s="97">
        <v>4507950.88</v>
      </c>
      <c r="E153" s="97">
        <v>404446.59</v>
      </c>
      <c r="F153" s="97">
        <v>1338428.27</v>
      </c>
      <c r="G153" s="98">
        <v>6250825.74</v>
      </c>
      <c r="H153" s="99">
        <v>0.0</v>
      </c>
      <c r="I153" s="99">
        <v>6285.08</v>
      </c>
      <c r="J153" s="99">
        <v>0.0</v>
      </c>
      <c r="K153" s="99">
        <v>6285.08</v>
      </c>
      <c r="L153" s="99">
        <v>6285.08</v>
      </c>
      <c r="M153" s="101">
        <v>1.0</v>
      </c>
      <c r="N153" s="22" t="s">
        <v>2427</v>
      </c>
      <c r="O153" s="3" t="b">
        <v>1</v>
      </c>
    </row>
    <row r="154">
      <c r="A154" s="3" t="s">
        <v>604</v>
      </c>
      <c r="B154" s="3" t="s">
        <v>693</v>
      </c>
      <c r="C154" s="96" t="s">
        <v>47</v>
      </c>
      <c r="D154" s="97">
        <v>2905370.35</v>
      </c>
      <c r="E154" s="97">
        <v>678916.64</v>
      </c>
      <c r="F154" s="97">
        <v>2128016.92</v>
      </c>
      <c r="G154" s="98">
        <v>5712303.91</v>
      </c>
      <c r="H154" s="99">
        <v>0.0</v>
      </c>
      <c r="I154" s="99">
        <v>11850.5</v>
      </c>
      <c r="J154" s="99">
        <v>0.0</v>
      </c>
      <c r="K154" s="99">
        <v>11850.5</v>
      </c>
      <c r="L154" s="99">
        <v>0.0</v>
      </c>
      <c r="M154" s="101">
        <v>0.0</v>
      </c>
      <c r="N154" s="22" t="s">
        <v>2427</v>
      </c>
      <c r="O154" s="3" t="b">
        <v>1</v>
      </c>
    </row>
    <row r="155">
      <c r="A155" s="3" t="s">
        <v>266</v>
      </c>
      <c r="B155" s="3" t="s">
        <v>693</v>
      </c>
      <c r="C155" s="96" t="s">
        <v>47</v>
      </c>
      <c r="D155" s="97">
        <v>6234766.74</v>
      </c>
      <c r="E155" s="97">
        <v>248818.1</v>
      </c>
      <c r="F155" s="97">
        <v>1539874.4</v>
      </c>
      <c r="G155" s="98">
        <v>8023459.24</v>
      </c>
      <c r="H155" s="99">
        <v>140124.4</v>
      </c>
      <c r="I155" s="99">
        <v>0.0</v>
      </c>
      <c r="J155" s="99">
        <v>-120000.0</v>
      </c>
      <c r="K155" s="99">
        <v>20124.4</v>
      </c>
      <c r="L155" s="99">
        <v>98969.24</v>
      </c>
      <c r="M155" s="101">
        <v>4.917872831</v>
      </c>
      <c r="N155" s="22" t="s">
        <v>2427</v>
      </c>
      <c r="O155" s="3" t="b">
        <v>1</v>
      </c>
    </row>
    <row r="156">
      <c r="A156" s="3" t="s">
        <v>152</v>
      </c>
      <c r="B156" s="3" t="s">
        <v>2432</v>
      </c>
      <c r="C156" s="96" t="s">
        <v>47</v>
      </c>
      <c r="D156" s="97">
        <v>8680052.97</v>
      </c>
      <c r="E156" s="97">
        <v>538068.05</v>
      </c>
      <c r="F156" s="97">
        <v>2175018.6</v>
      </c>
      <c r="G156" s="98">
        <v>1.139313962E7</v>
      </c>
      <c r="H156" s="99">
        <v>1519365.32</v>
      </c>
      <c r="I156" s="99">
        <v>23864.69</v>
      </c>
      <c r="J156" s="99">
        <v>215000.0</v>
      </c>
      <c r="K156" s="99">
        <v>1758230.01</v>
      </c>
      <c r="L156" s="99">
        <v>1758230.01</v>
      </c>
      <c r="M156" s="101">
        <v>1.0</v>
      </c>
      <c r="N156" s="22" t="s">
        <v>2427</v>
      </c>
      <c r="O156" s="3" t="b">
        <v>1</v>
      </c>
    </row>
    <row r="157">
      <c r="A157" s="3" t="s">
        <v>793</v>
      </c>
      <c r="B157" s="3" t="s">
        <v>2431</v>
      </c>
      <c r="C157" s="96" t="s">
        <v>47</v>
      </c>
      <c r="D157" s="97">
        <v>4760760.81</v>
      </c>
      <c r="E157" s="97">
        <v>267561.54</v>
      </c>
      <c r="F157" s="97">
        <v>1697536.68</v>
      </c>
      <c r="G157" s="98">
        <v>6725859.03</v>
      </c>
      <c r="H157" s="99">
        <v>0.0</v>
      </c>
      <c r="I157" s="99">
        <v>0.0</v>
      </c>
      <c r="J157" s="99">
        <v>0.0</v>
      </c>
      <c r="K157" s="99">
        <v>0.0</v>
      </c>
      <c r="L157" s="99">
        <v>0.0</v>
      </c>
      <c r="M157" s="102"/>
      <c r="N157" s="22" t="s">
        <v>2427</v>
      </c>
      <c r="O157" s="3" t="b">
        <v>1</v>
      </c>
    </row>
    <row r="158">
      <c r="A158" s="3" t="s">
        <v>794</v>
      </c>
      <c r="B158" s="3" t="s">
        <v>2428</v>
      </c>
      <c r="C158" s="96" t="s">
        <v>47</v>
      </c>
      <c r="D158" s="97">
        <v>17000.0</v>
      </c>
      <c r="E158" s="97">
        <v>47047.22</v>
      </c>
      <c r="F158" s="97">
        <v>35100.0</v>
      </c>
      <c r="G158" s="98">
        <v>99147.22</v>
      </c>
      <c r="H158" s="99">
        <v>0.0</v>
      </c>
      <c r="I158" s="99">
        <v>0.0</v>
      </c>
      <c r="J158" s="99">
        <v>0.0</v>
      </c>
      <c r="K158" s="99">
        <v>0.0</v>
      </c>
      <c r="L158" s="99">
        <v>0.0</v>
      </c>
      <c r="M158" s="100" t="s">
        <v>2404</v>
      </c>
      <c r="N158" s="22" t="s">
        <v>2424</v>
      </c>
      <c r="O158" s="3" t="b">
        <v>1</v>
      </c>
    </row>
    <row r="159">
      <c r="A159" s="3" t="s">
        <v>795</v>
      </c>
      <c r="B159" s="3" t="s">
        <v>2434</v>
      </c>
      <c r="C159" s="96" t="s">
        <v>47</v>
      </c>
      <c r="D159" s="97">
        <v>1539966.94</v>
      </c>
      <c r="E159" s="97">
        <v>120425.52</v>
      </c>
      <c r="F159" s="97">
        <v>440750.0</v>
      </c>
      <c r="G159" s="98">
        <v>2101142.46</v>
      </c>
      <c r="H159" s="99">
        <v>0.0</v>
      </c>
      <c r="I159" s="99">
        <v>0.0</v>
      </c>
      <c r="J159" s="99">
        <v>0.0</v>
      </c>
      <c r="K159" s="99">
        <v>0.0</v>
      </c>
      <c r="L159" s="99">
        <v>0.0</v>
      </c>
      <c r="M159" s="100" t="s">
        <v>2404</v>
      </c>
      <c r="N159" s="22" t="s">
        <v>2424</v>
      </c>
      <c r="O159" s="3" t="b">
        <v>1</v>
      </c>
    </row>
    <row r="160">
      <c r="A160" s="3" t="s">
        <v>796</v>
      </c>
      <c r="B160" s="3" t="s">
        <v>2426</v>
      </c>
      <c r="C160" s="96" t="s">
        <v>47</v>
      </c>
      <c r="D160" s="97">
        <v>5000.0</v>
      </c>
      <c r="E160" s="97">
        <v>31969.81</v>
      </c>
      <c r="F160" s="97">
        <v>38000.0</v>
      </c>
      <c r="G160" s="98">
        <v>74969.81</v>
      </c>
      <c r="H160" s="99">
        <v>0.0</v>
      </c>
      <c r="I160" s="99">
        <v>0.0</v>
      </c>
      <c r="J160" s="99">
        <v>0.0</v>
      </c>
      <c r="K160" s="99">
        <v>0.0</v>
      </c>
      <c r="L160" s="99">
        <v>0.0</v>
      </c>
      <c r="M160" s="100" t="s">
        <v>2404</v>
      </c>
      <c r="N160" s="22" t="s">
        <v>2424</v>
      </c>
      <c r="O160" s="3" t="b">
        <v>1</v>
      </c>
      <c r="P160" s="3" t="s">
        <v>2452</v>
      </c>
    </row>
    <row r="161">
      <c r="A161" s="3" t="s">
        <v>134</v>
      </c>
      <c r="B161" s="3" t="s">
        <v>2432</v>
      </c>
      <c r="C161" s="96" t="s">
        <v>47</v>
      </c>
      <c r="D161" s="97">
        <v>7660141.09</v>
      </c>
      <c r="E161" s="97">
        <v>479394.24</v>
      </c>
      <c r="F161" s="97">
        <v>2529846.45</v>
      </c>
      <c r="G161" s="98">
        <v>1.066938178E7</v>
      </c>
      <c r="H161" s="99">
        <v>2864000.0</v>
      </c>
      <c r="I161" s="99">
        <v>56565.14</v>
      </c>
      <c r="J161" s="99">
        <v>300000.0</v>
      </c>
      <c r="K161" s="99">
        <v>3220565.14</v>
      </c>
      <c r="L161" s="99">
        <v>3220565.14</v>
      </c>
      <c r="M161" s="101">
        <v>1.0</v>
      </c>
      <c r="N161" s="22" t="s">
        <v>2427</v>
      </c>
      <c r="O161" s="3" t="b">
        <v>1</v>
      </c>
    </row>
    <row r="162">
      <c r="A162" s="3" t="s">
        <v>585</v>
      </c>
      <c r="B162" s="3" t="s">
        <v>693</v>
      </c>
      <c r="C162" s="96" t="s">
        <v>47</v>
      </c>
      <c r="D162" s="97">
        <v>3560611.35</v>
      </c>
      <c r="E162" s="97">
        <v>130274.06</v>
      </c>
      <c r="F162" s="97">
        <v>556060.15</v>
      </c>
      <c r="G162" s="98">
        <v>4246945.56</v>
      </c>
      <c r="H162" s="99">
        <v>20270.45</v>
      </c>
      <c r="I162" s="99">
        <v>0.0</v>
      </c>
      <c r="J162" s="99">
        <v>0.0</v>
      </c>
      <c r="K162" s="99">
        <v>20270.45</v>
      </c>
      <c r="L162" s="99">
        <v>0.0</v>
      </c>
      <c r="M162" s="101">
        <v>0.0</v>
      </c>
      <c r="N162" s="22" t="s">
        <v>2427</v>
      </c>
      <c r="O162" s="3" t="b">
        <v>1</v>
      </c>
    </row>
    <row r="163">
      <c r="A163" s="3" t="s">
        <v>797</v>
      </c>
      <c r="B163" s="3" t="s">
        <v>2429</v>
      </c>
      <c r="C163" s="96" t="s">
        <v>47</v>
      </c>
      <c r="D163" s="97">
        <v>2040798.24</v>
      </c>
      <c r="E163" s="97">
        <v>128775.37</v>
      </c>
      <c r="F163" s="97">
        <v>1213000.0</v>
      </c>
      <c r="G163" s="98">
        <v>3382573.61</v>
      </c>
      <c r="H163" s="99">
        <v>0.0</v>
      </c>
      <c r="I163" s="99">
        <v>0.0</v>
      </c>
      <c r="J163" s="99">
        <v>0.0</v>
      </c>
      <c r="K163" s="99">
        <v>0.0</v>
      </c>
      <c r="L163" s="99">
        <v>0.0</v>
      </c>
      <c r="M163" s="100" t="s">
        <v>2404</v>
      </c>
      <c r="N163" s="22" t="s">
        <v>2424</v>
      </c>
      <c r="O163" s="3" t="b">
        <v>1</v>
      </c>
    </row>
    <row r="164">
      <c r="A164" s="3" t="s">
        <v>99</v>
      </c>
      <c r="B164" s="3" t="s">
        <v>693</v>
      </c>
      <c r="C164" s="96" t="s">
        <v>47</v>
      </c>
      <c r="D164" s="97">
        <v>1745376.75</v>
      </c>
      <c r="E164" s="97">
        <v>402580.59</v>
      </c>
      <c r="F164" s="97">
        <v>1243838.34</v>
      </c>
      <c r="G164" s="98">
        <v>3391795.68</v>
      </c>
      <c r="H164" s="99">
        <v>536093.4</v>
      </c>
      <c r="I164" s="99">
        <v>33269.52</v>
      </c>
      <c r="J164" s="99">
        <v>205000.0</v>
      </c>
      <c r="K164" s="99">
        <v>774362.92</v>
      </c>
      <c r="L164" s="99">
        <v>451930.65</v>
      </c>
      <c r="M164" s="101">
        <v>0.5836160776</v>
      </c>
      <c r="N164" s="22" t="s">
        <v>2427</v>
      </c>
      <c r="O164" s="3" t="b">
        <v>1</v>
      </c>
    </row>
    <row r="165">
      <c r="A165" s="3" t="s">
        <v>646</v>
      </c>
      <c r="B165" s="3" t="s">
        <v>693</v>
      </c>
      <c r="C165" s="96" t="s">
        <v>47</v>
      </c>
      <c r="D165" s="97">
        <v>3618082.51</v>
      </c>
      <c r="E165" s="97">
        <v>516984.86</v>
      </c>
      <c r="F165" s="97">
        <v>1756699.57</v>
      </c>
      <c r="G165" s="98">
        <v>5891766.94</v>
      </c>
      <c r="H165" s="99" t="s">
        <v>2436</v>
      </c>
      <c r="I165" s="99">
        <v>0.0</v>
      </c>
      <c r="J165" s="99">
        <v>0.0</v>
      </c>
      <c r="K165" s="99" t="s">
        <v>2436</v>
      </c>
      <c r="L165" s="99" t="s">
        <v>2436</v>
      </c>
      <c r="M165" s="102"/>
      <c r="N165" s="22" t="s">
        <v>2427</v>
      </c>
      <c r="O165" s="3" t="b">
        <v>1</v>
      </c>
    </row>
    <row r="166">
      <c r="A166" s="3" t="s">
        <v>325</v>
      </c>
      <c r="B166" s="3" t="s">
        <v>2429</v>
      </c>
      <c r="C166" s="96" t="s">
        <v>47</v>
      </c>
      <c r="D166" s="97">
        <v>7252415.69</v>
      </c>
      <c r="E166" s="97">
        <v>573604.95</v>
      </c>
      <c r="F166" s="97">
        <v>1819319.23</v>
      </c>
      <c r="G166" s="98">
        <v>9645339.87</v>
      </c>
      <c r="H166" s="99">
        <v>695000.0</v>
      </c>
      <c r="I166" s="99">
        <v>10336.0</v>
      </c>
      <c r="J166" s="99">
        <v>200000.0</v>
      </c>
      <c r="K166" s="99">
        <v>905336.0</v>
      </c>
      <c r="L166" s="99">
        <v>0.0</v>
      </c>
      <c r="M166" s="101">
        <v>0.0</v>
      </c>
      <c r="N166" s="22" t="s">
        <v>2427</v>
      </c>
      <c r="O166" s="3" t="b">
        <v>0</v>
      </c>
      <c r="P166" s="3" t="s">
        <v>2453</v>
      </c>
    </row>
    <row r="167">
      <c r="A167" s="3" t="s">
        <v>798</v>
      </c>
      <c r="B167" s="3" t="s">
        <v>2425</v>
      </c>
      <c r="C167" s="96" t="s">
        <v>47</v>
      </c>
      <c r="D167" s="97">
        <v>1057939.2</v>
      </c>
      <c r="E167" s="97">
        <v>330467.48</v>
      </c>
      <c r="F167" s="97">
        <v>921341.06</v>
      </c>
      <c r="G167" s="98">
        <v>2309747.74</v>
      </c>
      <c r="H167" s="99">
        <v>0.0</v>
      </c>
      <c r="I167" s="99">
        <v>0.0</v>
      </c>
      <c r="J167" s="99">
        <v>0.0</v>
      </c>
      <c r="K167" s="99">
        <v>0.0</v>
      </c>
      <c r="L167" s="99">
        <v>0.0</v>
      </c>
      <c r="M167" s="100" t="s">
        <v>2404</v>
      </c>
      <c r="N167" s="22" t="s">
        <v>2424</v>
      </c>
      <c r="O167" s="3" t="b">
        <v>1</v>
      </c>
    </row>
    <row r="168">
      <c r="A168" s="3" t="s">
        <v>799</v>
      </c>
      <c r="B168" s="3" t="s">
        <v>2429</v>
      </c>
      <c r="C168" s="96" t="s">
        <v>47</v>
      </c>
      <c r="D168" s="97">
        <v>1084634.64</v>
      </c>
      <c r="E168" s="97">
        <v>141257.92</v>
      </c>
      <c r="F168" s="97">
        <v>329000.0</v>
      </c>
      <c r="G168" s="98">
        <v>1554892.56</v>
      </c>
      <c r="H168" s="99">
        <v>0.0</v>
      </c>
      <c r="I168" s="99">
        <v>0.0</v>
      </c>
      <c r="J168" s="99">
        <v>0.0</v>
      </c>
      <c r="K168" s="99">
        <v>0.0</v>
      </c>
      <c r="L168" s="99">
        <v>0.0</v>
      </c>
      <c r="M168" s="100" t="s">
        <v>2404</v>
      </c>
      <c r="N168" s="22" t="s">
        <v>2424</v>
      </c>
      <c r="O168" s="3" t="b">
        <v>1</v>
      </c>
    </row>
    <row r="169">
      <c r="A169" s="3" t="s">
        <v>800</v>
      </c>
      <c r="B169" s="3" t="s">
        <v>693</v>
      </c>
      <c r="C169" s="96" t="s">
        <v>47</v>
      </c>
      <c r="D169" s="97">
        <v>30000.0</v>
      </c>
      <c r="E169" s="97">
        <v>16769.53</v>
      </c>
      <c r="F169" s="97">
        <v>72400.0</v>
      </c>
      <c r="G169" s="98">
        <v>119169.53</v>
      </c>
      <c r="H169" s="99">
        <v>0.0</v>
      </c>
      <c r="I169" s="99">
        <v>0.0</v>
      </c>
      <c r="J169" s="99">
        <v>0.0</v>
      </c>
      <c r="K169" s="99">
        <v>0.0</v>
      </c>
      <c r="L169" s="99">
        <v>0.0</v>
      </c>
      <c r="M169" s="100" t="s">
        <v>2404</v>
      </c>
      <c r="N169" s="22" t="s">
        <v>2424</v>
      </c>
      <c r="O169" s="3" t="b">
        <v>0</v>
      </c>
      <c r="P169" s="3" t="s">
        <v>2454</v>
      </c>
    </row>
    <row r="170">
      <c r="A170" s="3" t="s">
        <v>801</v>
      </c>
      <c r="B170" s="3" t="s">
        <v>2429</v>
      </c>
      <c r="C170" s="96" t="s">
        <v>47</v>
      </c>
      <c r="D170" s="97">
        <v>2985910.96</v>
      </c>
      <c r="E170" s="97">
        <v>273675.94</v>
      </c>
      <c r="F170" s="97">
        <v>619700.0</v>
      </c>
      <c r="G170" s="98">
        <v>3879286.9</v>
      </c>
      <c r="H170" s="99">
        <v>0.0</v>
      </c>
      <c r="I170" s="99">
        <v>0.0</v>
      </c>
      <c r="J170" s="99">
        <v>0.0</v>
      </c>
      <c r="K170" s="99">
        <v>0.0</v>
      </c>
      <c r="L170" s="99">
        <v>0.0</v>
      </c>
      <c r="M170" s="100" t="s">
        <v>2404</v>
      </c>
      <c r="N170" s="22" t="s">
        <v>2424</v>
      </c>
      <c r="O170" s="3" t="b">
        <v>1</v>
      </c>
    </row>
    <row r="171">
      <c r="A171" s="3" t="s">
        <v>572</v>
      </c>
      <c r="B171" s="3" t="s">
        <v>2428</v>
      </c>
      <c r="C171" s="96" t="s">
        <v>47</v>
      </c>
      <c r="D171" s="97">
        <v>8611415.58</v>
      </c>
      <c r="E171" s="97">
        <v>356088.28</v>
      </c>
      <c r="F171" s="97">
        <v>1267296.44</v>
      </c>
      <c r="G171" s="98">
        <v>1.02348003E7</v>
      </c>
      <c r="H171" s="99">
        <v>0.0</v>
      </c>
      <c r="I171" s="99">
        <v>0.0</v>
      </c>
      <c r="J171" s="99">
        <v>0.0</v>
      </c>
      <c r="K171" s="99">
        <v>0.0</v>
      </c>
      <c r="L171" s="99">
        <v>0.0</v>
      </c>
      <c r="M171" s="102"/>
      <c r="N171" s="22" t="s">
        <v>2427</v>
      </c>
      <c r="O171" s="3" t="b">
        <v>1</v>
      </c>
    </row>
    <row r="172">
      <c r="A172" s="3" t="s">
        <v>660</v>
      </c>
      <c r="B172" s="3" t="s">
        <v>693</v>
      </c>
      <c r="C172" s="96" t="s">
        <v>47</v>
      </c>
      <c r="D172" s="97">
        <v>2105570.92</v>
      </c>
      <c r="E172" s="97">
        <v>267853.73</v>
      </c>
      <c r="F172" s="97">
        <v>484264.0</v>
      </c>
      <c r="G172" s="98">
        <v>2857688.65</v>
      </c>
      <c r="H172" s="99">
        <v>0.0</v>
      </c>
      <c r="I172" s="99" t="s">
        <v>2436</v>
      </c>
      <c r="J172" s="99">
        <v>0.0</v>
      </c>
      <c r="K172" s="99" t="s">
        <v>2436</v>
      </c>
      <c r="L172" s="99" t="s">
        <v>2436</v>
      </c>
      <c r="M172" s="102"/>
      <c r="N172" s="22" t="s">
        <v>2427</v>
      </c>
      <c r="O172" s="3" t="b">
        <v>0</v>
      </c>
      <c r="P172" s="3" t="s">
        <v>2455</v>
      </c>
    </row>
    <row r="173">
      <c r="A173" s="3" t="s">
        <v>516</v>
      </c>
      <c r="B173" s="3" t="s">
        <v>2434</v>
      </c>
      <c r="C173" s="96" t="s">
        <v>47</v>
      </c>
      <c r="D173" s="97">
        <v>3089065.09</v>
      </c>
      <c r="E173" s="97">
        <v>336816.28</v>
      </c>
      <c r="F173" s="97">
        <v>818523.07</v>
      </c>
      <c r="G173" s="98">
        <v>4244404.44</v>
      </c>
      <c r="H173" s="99">
        <v>38991.97</v>
      </c>
      <c r="I173" s="99">
        <v>2583.13</v>
      </c>
      <c r="J173" s="99">
        <v>22500.0</v>
      </c>
      <c r="K173" s="99">
        <v>64075.1</v>
      </c>
      <c r="L173" s="99">
        <v>38991.97</v>
      </c>
      <c r="M173" s="101">
        <v>0.6085354529</v>
      </c>
      <c r="N173" s="22" t="s">
        <v>2427</v>
      </c>
      <c r="O173" s="3" t="b">
        <v>1</v>
      </c>
    </row>
    <row r="174">
      <c r="A174" s="3" t="s">
        <v>650</v>
      </c>
      <c r="B174" s="3" t="s">
        <v>2425</v>
      </c>
      <c r="C174" s="96" t="s">
        <v>47</v>
      </c>
      <c r="D174" s="97">
        <v>8515465.43</v>
      </c>
      <c r="E174" s="97">
        <v>591589.9</v>
      </c>
      <c r="F174" s="97">
        <v>1901068.66</v>
      </c>
      <c r="G174" s="98">
        <v>1.100812399E7</v>
      </c>
      <c r="H174" s="99">
        <v>0.0</v>
      </c>
      <c r="I174" s="99">
        <v>0.0</v>
      </c>
      <c r="J174" s="99">
        <v>0.0</v>
      </c>
      <c r="K174" s="99">
        <v>0.0</v>
      </c>
      <c r="L174" s="99">
        <v>0.0</v>
      </c>
      <c r="M174" s="102"/>
      <c r="N174" s="22" t="s">
        <v>2427</v>
      </c>
      <c r="O174" s="3" t="b">
        <v>1</v>
      </c>
    </row>
    <row r="175">
      <c r="A175" s="3" t="s">
        <v>321</v>
      </c>
      <c r="B175" s="3" t="s">
        <v>693</v>
      </c>
      <c r="C175" s="96" t="s">
        <v>47</v>
      </c>
      <c r="D175" s="97">
        <v>4216771.01</v>
      </c>
      <c r="E175" s="97">
        <v>294741.4</v>
      </c>
      <c r="F175" s="97">
        <v>1402753.71</v>
      </c>
      <c r="G175" s="98">
        <v>5914266.12</v>
      </c>
      <c r="H175" s="99">
        <v>820000.0</v>
      </c>
      <c r="I175" s="99">
        <v>8081.2</v>
      </c>
      <c r="J175" s="99">
        <v>110000.0</v>
      </c>
      <c r="K175" s="99">
        <v>938081.2</v>
      </c>
      <c r="L175" s="99">
        <v>938081.2</v>
      </c>
      <c r="M175" s="101">
        <v>1.0</v>
      </c>
      <c r="N175" s="22" t="s">
        <v>2427</v>
      </c>
      <c r="O175" s="3" t="b">
        <v>1</v>
      </c>
    </row>
    <row r="176">
      <c r="A176" s="3" t="s">
        <v>444</v>
      </c>
      <c r="B176" s="3" t="s">
        <v>2434</v>
      </c>
      <c r="C176" s="96" t="s">
        <v>47</v>
      </c>
      <c r="D176" s="97">
        <v>3764467.52</v>
      </c>
      <c r="E176" s="97">
        <v>508760.1</v>
      </c>
      <c r="F176" s="97">
        <v>1436019.93</v>
      </c>
      <c r="G176" s="98">
        <v>5709247.55</v>
      </c>
      <c r="H176" s="99">
        <v>104571.86</v>
      </c>
      <c r="I176" s="99">
        <v>0.0</v>
      </c>
      <c r="J176" s="99">
        <v>0.0</v>
      </c>
      <c r="K176" s="99">
        <v>104571.86</v>
      </c>
      <c r="L176" s="99">
        <v>104571.86</v>
      </c>
      <c r="M176" s="101">
        <v>1.0</v>
      </c>
      <c r="N176" s="22" t="s">
        <v>2427</v>
      </c>
      <c r="O176" s="3" t="b">
        <v>1</v>
      </c>
    </row>
    <row r="177">
      <c r="A177" s="3" t="s">
        <v>662</v>
      </c>
      <c r="B177" s="3" t="s">
        <v>2426</v>
      </c>
      <c r="C177" s="96" t="s">
        <v>47</v>
      </c>
      <c r="D177" s="97">
        <v>60078.28</v>
      </c>
      <c r="E177" s="97">
        <v>5201.16</v>
      </c>
      <c r="F177" s="97">
        <v>142654.86</v>
      </c>
      <c r="G177" s="98">
        <v>207934.3</v>
      </c>
      <c r="H177" s="99">
        <v>0.0</v>
      </c>
      <c r="I177" s="99" t="s">
        <v>2436</v>
      </c>
      <c r="J177" s="99">
        <v>0.0</v>
      </c>
      <c r="K177" s="99" t="s">
        <v>2436</v>
      </c>
      <c r="L177" s="99">
        <v>0.0</v>
      </c>
      <c r="M177" s="100" t="s">
        <v>2404</v>
      </c>
      <c r="N177" s="22" t="s">
        <v>2424</v>
      </c>
      <c r="O177" s="3" t="b">
        <v>1</v>
      </c>
    </row>
    <row r="178">
      <c r="A178" s="3" t="s">
        <v>802</v>
      </c>
      <c r="B178" s="3" t="s">
        <v>2426</v>
      </c>
      <c r="C178" s="96" t="s">
        <v>47</v>
      </c>
      <c r="D178" s="97">
        <v>602396.73</v>
      </c>
      <c r="E178" s="97">
        <v>35689.48</v>
      </c>
      <c r="F178" s="97">
        <v>145000.0</v>
      </c>
      <c r="G178" s="98">
        <v>783086.21</v>
      </c>
      <c r="H178" s="99">
        <v>0.0</v>
      </c>
      <c r="I178" s="99">
        <v>0.0</v>
      </c>
      <c r="J178" s="99">
        <v>0.0</v>
      </c>
      <c r="K178" s="99">
        <v>0.0</v>
      </c>
      <c r="L178" s="99">
        <v>0.0</v>
      </c>
      <c r="M178" s="100" t="s">
        <v>2404</v>
      </c>
      <c r="N178" s="22" t="s">
        <v>2424</v>
      </c>
      <c r="O178" s="3" t="b">
        <v>1</v>
      </c>
    </row>
    <row r="179">
      <c r="A179" s="3" t="s">
        <v>85</v>
      </c>
      <c r="B179" s="3" t="s">
        <v>2426</v>
      </c>
      <c r="C179" s="96" t="s">
        <v>47</v>
      </c>
      <c r="D179" s="97">
        <v>6748031.52</v>
      </c>
      <c r="E179" s="97">
        <v>619288.47</v>
      </c>
      <c r="F179" s="97">
        <v>2195659.59</v>
      </c>
      <c r="G179" s="98">
        <v>9562979.58</v>
      </c>
      <c r="H179" s="99">
        <v>3153388.33</v>
      </c>
      <c r="I179" s="99">
        <v>47221.47</v>
      </c>
      <c r="J179" s="99">
        <v>247850.0</v>
      </c>
      <c r="K179" s="99">
        <v>3448459.8</v>
      </c>
      <c r="L179" s="99">
        <v>3379921.8</v>
      </c>
      <c r="M179" s="101">
        <v>0.9801250402</v>
      </c>
      <c r="N179" s="22" t="s">
        <v>2427</v>
      </c>
      <c r="O179" s="3" t="b">
        <v>1</v>
      </c>
    </row>
    <row r="180">
      <c r="A180" s="3" t="s">
        <v>803</v>
      </c>
      <c r="B180" s="3" t="s">
        <v>2437</v>
      </c>
      <c r="C180" s="96" t="s">
        <v>47</v>
      </c>
      <c r="D180" s="97">
        <v>4958487.21</v>
      </c>
      <c r="E180" s="97">
        <v>433254.81</v>
      </c>
      <c r="F180" s="97">
        <v>1131410.74</v>
      </c>
      <c r="G180" s="98">
        <v>6523152.76</v>
      </c>
      <c r="H180" s="99">
        <v>0.0</v>
      </c>
      <c r="I180" s="99">
        <v>0.0</v>
      </c>
      <c r="J180" s="99">
        <v>0.0</v>
      </c>
      <c r="K180" s="99">
        <v>0.0</v>
      </c>
      <c r="L180" s="99">
        <v>0.0</v>
      </c>
      <c r="M180" s="102"/>
      <c r="N180" s="22" t="s">
        <v>2427</v>
      </c>
      <c r="O180" s="3" t="b">
        <v>1</v>
      </c>
    </row>
    <row r="181">
      <c r="A181" s="3" t="s">
        <v>457</v>
      </c>
      <c r="B181" s="3" t="s">
        <v>2434</v>
      </c>
      <c r="C181" s="96" t="s">
        <v>47</v>
      </c>
      <c r="D181" s="97">
        <v>5963636.12</v>
      </c>
      <c r="E181" s="97">
        <v>567076.45</v>
      </c>
      <c r="F181" s="97">
        <v>1545050.9</v>
      </c>
      <c r="G181" s="98">
        <v>8075763.47</v>
      </c>
      <c r="H181" s="99">
        <v>49234.57</v>
      </c>
      <c r="I181" s="99">
        <v>0.0</v>
      </c>
      <c r="J181" s="99">
        <v>0.0</v>
      </c>
      <c r="K181" s="99">
        <v>49234.57</v>
      </c>
      <c r="L181" s="99">
        <v>49234.57</v>
      </c>
      <c r="M181" s="101">
        <v>1.0</v>
      </c>
      <c r="N181" s="22" t="s">
        <v>2427</v>
      </c>
      <c r="O181" s="3" t="b">
        <v>1</v>
      </c>
    </row>
    <row r="182">
      <c r="A182" s="3" t="s">
        <v>804</v>
      </c>
      <c r="B182" s="3" t="s">
        <v>2434</v>
      </c>
      <c r="C182" s="96" t="s">
        <v>47</v>
      </c>
      <c r="D182" s="97" t="s">
        <v>2436</v>
      </c>
      <c r="E182" s="97" t="s">
        <v>2436</v>
      </c>
      <c r="F182" s="97" t="s">
        <v>2436</v>
      </c>
      <c r="G182" s="98" t="s">
        <v>2436</v>
      </c>
      <c r="H182" s="99">
        <v>0.0</v>
      </c>
      <c r="I182" s="99">
        <v>0.0</v>
      </c>
      <c r="J182" s="99">
        <v>0.0</v>
      </c>
      <c r="K182" s="99">
        <v>0.0</v>
      </c>
      <c r="L182" s="99">
        <v>0.0</v>
      </c>
      <c r="M182" s="100" t="s">
        <v>2404</v>
      </c>
      <c r="N182" s="22" t="s">
        <v>2424</v>
      </c>
      <c r="O182" s="3" t="b">
        <v>1</v>
      </c>
    </row>
    <row r="183">
      <c r="A183" s="3" t="s">
        <v>805</v>
      </c>
      <c r="B183" s="3" t="s">
        <v>2432</v>
      </c>
      <c r="C183" s="96" t="s">
        <v>47</v>
      </c>
      <c r="D183" s="97">
        <v>15000.0</v>
      </c>
      <c r="E183" s="97">
        <v>4684.44</v>
      </c>
      <c r="F183" s="97">
        <v>3200.0</v>
      </c>
      <c r="G183" s="98">
        <v>22884.44</v>
      </c>
      <c r="H183" s="99">
        <v>0.0</v>
      </c>
      <c r="I183" s="99">
        <v>0.0</v>
      </c>
      <c r="J183" s="99">
        <v>0.0</v>
      </c>
      <c r="K183" s="99">
        <v>0.0</v>
      </c>
      <c r="L183" s="99">
        <v>0.0</v>
      </c>
      <c r="M183" s="100" t="s">
        <v>2404</v>
      </c>
      <c r="N183" s="22" t="s">
        <v>2424</v>
      </c>
      <c r="O183" s="3" t="b">
        <v>1</v>
      </c>
    </row>
    <row r="184">
      <c r="A184" s="3" t="s">
        <v>806</v>
      </c>
      <c r="B184" s="3" t="s">
        <v>693</v>
      </c>
      <c r="C184" s="96" t="s">
        <v>47</v>
      </c>
      <c r="D184" s="97">
        <v>21000.0</v>
      </c>
      <c r="E184" s="97">
        <v>11308.16</v>
      </c>
      <c r="F184" s="97">
        <v>41075.0</v>
      </c>
      <c r="G184" s="98">
        <v>73383.16</v>
      </c>
      <c r="H184" s="99">
        <v>0.0</v>
      </c>
      <c r="I184" s="99">
        <v>0.0</v>
      </c>
      <c r="J184" s="99">
        <v>0.0</v>
      </c>
      <c r="K184" s="99">
        <v>0.0</v>
      </c>
      <c r="L184" s="99">
        <v>0.0</v>
      </c>
      <c r="M184" s="100" t="s">
        <v>2404</v>
      </c>
      <c r="N184" s="22" t="s">
        <v>2424</v>
      </c>
      <c r="O184" s="3" t="b">
        <v>1</v>
      </c>
    </row>
    <row r="185">
      <c r="A185" s="3" t="s">
        <v>807</v>
      </c>
      <c r="B185" s="3" t="s">
        <v>2432</v>
      </c>
      <c r="C185" s="96" t="s">
        <v>47</v>
      </c>
      <c r="D185" s="97">
        <v>160471.37</v>
      </c>
      <c r="E185" s="97">
        <v>11388.26</v>
      </c>
      <c r="F185" s="97">
        <v>175500.0</v>
      </c>
      <c r="G185" s="98">
        <v>347359.63</v>
      </c>
      <c r="H185" s="99">
        <v>0.0</v>
      </c>
      <c r="I185" s="99">
        <v>0.0</v>
      </c>
      <c r="J185" s="99">
        <v>0.0</v>
      </c>
      <c r="K185" s="99">
        <v>0.0</v>
      </c>
      <c r="L185" s="99">
        <v>0.0</v>
      </c>
      <c r="M185" s="100" t="s">
        <v>2404</v>
      </c>
      <c r="N185" s="22" t="s">
        <v>2424</v>
      </c>
      <c r="O185" s="3" t="b">
        <v>1</v>
      </c>
    </row>
    <row r="186">
      <c r="A186" s="3" t="s">
        <v>808</v>
      </c>
      <c r="B186" s="3" t="s">
        <v>693</v>
      </c>
      <c r="C186" s="96" t="s">
        <v>47</v>
      </c>
      <c r="D186" s="97">
        <v>3158972.0</v>
      </c>
      <c r="E186" s="97">
        <v>252719.28</v>
      </c>
      <c r="F186" s="97">
        <v>1575388.7</v>
      </c>
      <c r="G186" s="98">
        <v>4987079.98</v>
      </c>
      <c r="H186" s="99">
        <v>0.0</v>
      </c>
      <c r="I186" s="99">
        <v>0.0</v>
      </c>
      <c r="J186" s="99">
        <v>0.0</v>
      </c>
      <c r="K186" s="99">
        <v>0.0</v>
      </c>
      <c r="L186" s="99">
        <v>0.0</v>
      </c>
      <c r="M186" s="102"/>
      <c r="N186" s="22" t="s">
        <v>2427</v>
      </c>
      <c r="O186" s="3" t="b">
        <v>0</v>
      </c>
    </row>
    <row r="187">
      <c r="A187" s="3" t="s">
        <v>809</v>
      </c>
      <c r="B187" s="3" t="s">
        <v>2428</v>
      </c>
      <c r="C187" s="96" t="s">
        <v>47</v>
      </c>
      <c r="D187" s="97">
        <v>605199.93</v>
      </c>
      <c r="E187" s="97">
        <v>100430.16</v>
      </c>
      <c r="F187" s="97">
        <v>225550.0</v>
      </c>
      <c r="G187" s="98">
        <v>931180.09</v>
      </c>
      <c r="H187" s="99">
        <v>0.0</v>
      </c>
      <c r="I187" s="99">
        <v>0.0</v>
      </c>
      <c r="J187" s="99">
        <v>0.0</v>
      </c>
      <c r="K187" s="99">
        <v>0.0</v>
      </c>
      <c r="L187" s="99">
        <v>0.0</v>
      </c>
      <c r="M187" s="100" t="s">
        <v>2404</v>
      </c>
      <c r="N187" s="22" t="s">
        <v>2424</v>
      </c>
      <c r="O187" s="3" t="b">
        <v>1</v>
      </c>
    </row>
    <row r="188">
      <c r="A188" s="3" t="s">
        <v>810</v>
      </c>
      <c r="B188" s="3" t="s">
        <v>2431</v>
      </c>
      <c r="C188" s="96" t="s">
        <v>47</v>
      </c>
      <c r="D188" s="97">
        <v>408257.39</v>
      </c>
      <c r="E188" s="97">
        <v>38304.1</v>
      </c>
      <c r="F188" s="97">
        <v>63250.0</v>
      </c>
      <c r="G188" s="98">
        <v>509811.49</v>
      </c>
      <c r="H188" s="99">
        <v>0.0</v>
      </c>
      <c r="I188" s="99">
        <v>0.0</v>
      </c>
      <c r="J188" s="99">
        <v>0.0</v>
      </c>
      <c r="K188" s="99">
        <v>0.0</v>
      </c>
      <c r="L188" s="99">
        <v>0.0</v>
      </c>
      <c r="M188" s="100" t="s">
        <v>2404</v>
      </c>
      <c r="N188" s="22" t="s">
        <v>2424</v>
      </c>
      <c r="O188" s="3" t="b">
        <v>1</v>
      </c>
    </row>
    <row r="189">
      <c r="A189" s="3" t="s">
        <v>811</v>
      </c>
      <c r="B189" s="3" t="s">
        <v>2429</v>
      </c>
      <c r="C189" s="96" t="s">
        <v>47</v>
      </c>
      <c r="D189" s="97">
        <v>170000.0</v>
      </c>
      <c r="E189" s="97">
        <v>105071.39</v>
      </c>
      <c r="F189" s="97">
        <v>240500.0</v>
      </c>
      <c r="G189" s="98">
        <v>515571.39</v>
      </c>
      <c r="H189" s="99">
        <v>0.0</v>
      </c>
      <c r="I189" s="99">
        <v>0.0</v>
      </c>
      <c r="J189" s="99">
        <v>0.0</v>
      </c>
      <c r="K189" s="99">
        <v>0.0</v>
      </c>
      <c r="L189" s="99">
        <v>0.0</v>
      </c>
      <c r="M189" s="100" t="s">
        <v>2404</v>
      </c>
      <c r="N189" s="22" t="s">
        <v>2424</v>
      </c>
      <c r="O189" s="3" t="b">
        <v>1</v>
      </c>
    </row>
    <row r="190">
      <c r="A190" s="3" t="s">
        <v>666</v>
      </c>
      <c r="B190" s="3" t="s">
        <v>2429</v>
      </c>
      <c r="C190" s="96" t="s">
        <v>47</v>
      </c>
      <c r="D190" s="97">
        <v>1.60056929E7</v>
      </c>
      <c r="E190" s="97">
        <v>1092826.83</v>
      </c>
      <c r="F190" s="97">
        <v>4138776.77</v>
      </c>
      <c r="G190" s="98">
        <v>2.12372965E7</v>
      </c>
      <c r="H190" s="99">
        <v>14985.83</v>
      </c>
      <c r="I190" s="99">
        <v>-450.0</v>
      </c>
      <c r="J190" s="99">
        <v>0.0</v>
      </c>
      <c r="K190" s="99">
        <v>14535.83</v>
      </c>
      <c r="L190" s="99">
        <v>0.0</v>
      </c>
      <c r="M190" s="101">
        <v>0.0</v>
      </c>
      <c r="N190" s="22" t="s">
        <v>2427</v>
      </c>
      <c r="O190" s="3" t="b">
        <v>0</v>
      </c>
      <c r="P190" s="3" t="s">
        <v>2456</v>
      </c>
    </row>
    <row r="191">
      <c r="A191" s="3" t="s">
        <v>812</v>
      </c>
      <c r="B191" s="3" t="s">
        <v>2434</v>
      </c>
      <c r="C191" s="96" t="s">
        <v>47</v>
      </c>
      <c r="D191" s="97">
        <v>2000.0</v>
      </c>
      <c r="E191" s="97">
        <v>17172.35</v>
      </c>
      <c r="F191" s="97">
        <v>7500.0</v>
      </c>
      <c r="G191" s="98">
        <v>26672.35</v>
      </c>
      <c r="H191" s="99">
        <v>0.0</v>
      </c>
      <c r="I191" s="99">
        <v>0.0</v>
      </c>
      <c r="J191" s="99">
        <v>0.0</v>
      </c>
      <c r="K191" s="99">
        <v>0.0</v>
      </c>
      <c r="L191" s="99">
        <v>0.0</v>
      </c>
      <c r="M191" s="100" t="s">
        <v>2404</v>
      </c>
      <c r="N191" s="22" t="s">
        <v>2424</v>
      </c>
      <c r="O191" s="3" t="b">
        <v>1</v>
      </c>
    </row>
    <row r="192">
      <c r="A192" s="3" t="s">
        <v>348</v>
      </c>
      <c r="B192" s="3" t="s">
        <v>2438</v>
      </c>
      <c r="C192" s="96" t="s">
        <v>47</v>
      </c>
      <c r="D192" s="97">
        <v>5665230.7</v>
      </c>
      <c r="E192" s="97">
        <v>413666.7</v>
      </c>
      <c r="F192" s="97">
        <v>2027052.0</v>
      </c>
      <c r="G192" s="98">
        <v>8105949.4</v>
      </c>
      <c r="H192" s="99">
        <v>416265.84</v>
      </c>
      <c r="I192" s="99">
        <v>4912.5</v>
      </c>
      <c r="J192" s="99">
        <v>108000.0</v>
      </c>
      <c r="K192" s="99">
        <v>529178.34</v>
      </c>
      <c r="L192" s="99">
        <v>529178.34</v>
      </c>
      <c r="M192" s="101">
        <v>1.0</v>
      </c>
      <c r="N192" s="22" t="s">
        <v>2427</v>
      </c>
      <c r="O192" s="3" t="b">
        <v>1</v>
      </c>
    </row>
    <row r="193">
      <c r="A193" s="3" t="s">
        <v>813</v>
      </c>
      <c r="B193" s="3" t="s">
        <v>2438</v>
      </c>
      <c r="C193" s="96" t="s">
        <v>47</v>
      </c>
      <c r="D193" s="97">
        <v>2964176.05</v>
      </c>
      <c r="E193" s="97">
        <v>293260.87</v>
      </c>
      <c r="F193" s="97">
        <v>1221162.52</v>
      </c>
      <c r="G193" s="98">
        <v>4478599.44</v>
      </c>
      <c r="H193" s="99">
        <v>0.0</v>
      </c>
      <c r="I193" s="99">
        <v>0.0</v>
      </c>
      <c r="J193" s="99">
        <v>0.0</v>
      </c>
      <c r="K193" s="99">
        <v>0.0</v>
      </c>
      <c r="L193" s="99">
        <v>0.0</v>
      </c>
      <c r="M193" s="102"/>
      <c r="N193" s="22" t="s">
        <v>2427</v>
      </c>
      <c r="O193" s="3" t="b">
        <v>1</v>
      </c>
    </row>
    <row r="194">
      <c r="A194" s="3" t="s">
        <v>525</v>
      </c>
      <c r="B194" s="3" t="s">
        <v>2434</v>
      </c>
      <c r="C194" s="96" t="s">
        <v>47</v>
      </c>
      <c r="D194" s="97">
        <v>411712.77</v>
      </c>
      <c r="E194" s="97">
        <v>184519.33</v>
      </c>
      <c r="F194" s="97">
        <v>469685.3</v>
      </c>
      <c r="G194" s="98">
        <v>1065917.4</v>
      </c>
      <c r="H194" s="99">
        <v>59662.04</v>
      </c>
      <c r="I194" s="99">
        <v>0.0</v>
      </c>
      <c r="J194" s="99">
        <v>0.0</v>
      </c>
      <c r="K194" s="99">
        <v>59662.04</v>
      </c>
      <c r="L194" s="99">
        <v>0.0</v>
      </c>
      <c r="M194" s="101">
        <v>0.0</v>
      </c>
      <c r="N194" s="22" t="s">
        <v>2427</v>
      </c>
      <c r="O194" s="3" t="b">
        <v>1</v>
      </c>
    </row>
    <row r="195">
      <c r="A195" s="3" t="s">
        <v>814</v>
      </c>
      <c r="B195" s="3" t="s">
        <v>2429</v>
      </c>
      <c r="C195" s="96" t="s">
        <v>47</v>
      </c>
      <c r="D195" s="97">
        <v>33411.33</v>
      </c>
      <c r="E195" s="97">
        <v>25565.6</v>
      </c>
      <c r="F195" s="97">
        <v>11400.0</v>
      </c>
      <c r="G195" s="98">
        <v>70376.93</v>
      </c>
      <c r="H195" s="99">
        <v>0.0</v>
      </c>
      <c r="I195" s="99">
        <v>0.0</v>
      </c>
      <c r="J195" s="99">
        <v>0.0</v>
      </c>
      <c r="K195" s="99">
        <v>0.0</v>
      </c>
      <c r="L195" s="99">
        <v>0.0</v>
      </c>
      <c r="M195" s="100" t="s">
        <v>2404</v>
      </c>
      <c r="N195" s="22" t="s">
        <v>2424</v>
      </c>
      <c r="O195" s="3" t="b">
        <v>1</v>
      </c>
    </row>
    <row r="196">
      <c r="A196" s="3" t="s">
        <v>815</v>
      </c>
      <c r="B196" s="3" t="s">
        <v>2426</v>
      </c>
      <c r="C196" s="96" t="s">
        <v>47</v>
      </c>
      <c r="D196" s="97">
        <v>57500.0</v>
      </c>
      <c r="E196" s="97">
        <v>28669.54</v>
      </c>
      <c r="F196" s="97">
        <v>47500.0</v>
      </c>
      <c r="G196" s="98">
        <v>133669.54</v>
      </c>
      <c r="H196" s="99">
        <v>0.0</v>
      </c>
      <c r="I196" s="99">
        <v>0.0</v>
      </c>
      <c r="J196" s="99">
        <v>0.0</v>
      </c>
      <c r="K196" s="99">
        <v>0.0</v>
      </c>
      <c r="L196" s="99">
        <v>0.0</v>
      </c>
      <c r="M196" s="100" t="s">
        <v>2404</v>
      </c>
      <c r="N196" s="22" t="s">
        <v>2424</v>
      </c>
      <c r="O196" s="3" t="b">
        <v>1</v>
      </c>
    </row>
    <row r="197">
      <c r="A197" s="3" t="s">
        <v>816</v>
      </c>
      <c r="B197" s="3" t="s">
        <v>693</v>
      </c>
      <c r="C197" s="96" t="s">
        <v>47</v>
      </c>
      <c r="D197" s="97">
        <v>396180.05</v>
      </c>
      <c r="E197" s="97">
        <v>71680.79</v>
      </c>
      <c r="F197" s="97">
        <v>209288.3</v>
      </c>
      <c r="G197" s="98">
        <v>677149.14</v>
      </c>
      <c r="H197" s="99">
        <v>0.0</v>
      </c>
      <c r="I197" s="99">
        <v>0.0</v>
      </c>
      <c r="J197" s="99">
        <v>0.0</v>
      </c>
      <c r="K197" s="99">
        <v>0.0</v>
      </c>
      <c r="L197" s="99">
        <v>0.0</v>
      </c>
      <c r="M197" s="100" t="s">
        <v>2404</v>
      </c>
      <c r="N197" s="22" t="s">
        <v>2424</v>
      </c>
      <c r="O197" s="3" t="b">
        <v>1</v>
      </c>
    </row>
    <row r="198">
      <c r="A198" s="3" t="s">
        <v>273</v>
      </c>
      <c r="B198" s="3" t="s">
        <v>2431</v>
      </c>
      <c r="C198" s="96" t="s">
        <v>47</v>
      </c>
      <c r="D198" s="97">
        <v>2757841.07</v>
      </c>
      <c r="E198" s="97">
        <v>356223.89</v>
      </c>
      <c r="F198" s="97">
        <v>1083487.82</v>
      </c>
      <c r="G198" s="98">
        <v>4197552.78</v>
      </c>
      <c r="H198" s="99">
        <v>238080.52</v>
      </c>
      <c r="I198" s="99">
        <v>0.0</v>
      </c>
      <c r="J198" s="99">
        <v>0.0</v>
      </c>
      <c r="K198" s="99">
        <v>238080.52</v>
      </c>
      <c r="L198" s="99">
        <v>238080.52</v>
      </c>
      <c r="M198" s="101">
        <v>1.0</v>
      </c>
      <c r="N198" s="22" t="s">
        <v>2427</v>
      </c>
      <c r="O198" s="3" t="b">
        <v>1</v>
      </c>
    </row>
    <row r="199">
      <c r="A199" s="3" t="s">
        <v>817</v>
      </c>
      <c r="B199" s="3" t="s">
        <v>2432</v>
      </c>
      <c r="C199" s="96" t="s">
        <v>47</v>
      </c>
      <c r="D199" s="97">
        <v>3388072.67</v>
      </c>
      <c r="E199" s="97">
        <v>66408.63</v>
      </c>
      <c r="F199" s="97">
        <v>404858.0</v>
      </c>
      <c r="G199" s="98">
        <v>3859339.3</v>
      </c>
      <c r="H199" s="99">
        <v>0.0</v>
      </c>
      <c r="I199" s="99">
        <v>0.0</v>
      </c>
      <c r="J199" s="99">
        <v>0.0</v>
      </c>
      <c r="K199" s="99">
        <v>0.0</v>
      </c>
      <c r="L199" s="99">
        <v>0.0</v>
      </c>
      <c r="M199" s="100" t="s">
        <v>2404</v>
      </c>
      <c r="N199" s="22" t="s">
        <v>2424</v>
      </c>
      <c r="O199" s="3" t="b">
        <v>1</v>
      </c>
    </row>
    <row r="200">
      <c r="A200" s="3" t="s">
        <v>502</v>
      </c>
      <c r="B200" s="3" t="s">
        <v>2425</v>
      </c>
      <c r="C200" s="96" t="s">
        <v>47</v>
      </c>
      <c r="D200" s="97">
        <v>2444901.43</v>
      </c>
      <c r="E200" s="97">
        <v>221484.96</v>
      </c>
      <c r="F200" s="97">
        <v>852900.44</v>
      </c>
      <c r="G200" s="98">
        <v>3519286.83</v>
      </c>
      <c r="H200" s="99">
        <v>73088.16</v>
      </c>
      <c r="I200" s="99">
        <v>52.5</v>
      </c>
      <c r="J200" s="99">
        <v>0.0</v>
      </c>
      <c r="K200" s="99">
        <v>73140.66</v>
      </c>
      <c r="L200" s="99">
        <v>0.0</v>
      </c>
      <c r="M200" s="101">
        <v>0.0</v>
      </c>
      <c r="N200" s="22" t="s">
        <v>2427</v>
      </c>
      <c r="O200" s="3" t="b">
        <v>1</v>
      </c>
    </row>
    <row r="201">
      <c r="A201" s="3" t="s">
        <v>148</v>
      </c>
      <c r="B201" s="3" t="s">
        <v>2429</v>
      </c>
      <c r="C201" s="96" t="s">
        <v>47</v>
      </c>
      <c r="D201" s="97">
        <v>5940845.1</v>
      </c>
      <c r="E201" s="97">
        <v>640139.63</v>
      </c>
      <c r="F201" s="97">
        <v>1986436.86</v>
      </c>
      <c r="G201" s="98">
        <v>8567421.59</v>
      </c>
      <c r="H201" s="99">
        <v>2746936.25</v>
      </c>
      <c r="I201" s="99">
        <v>58426.0</v>
      </c>
      <c r="J201" s="99">
        <v>201000.0</v>
      </c>
      <c r="K201" s="99">
        <v>3006362.25</v>
      </c>
      <c r="L201" s="99">
        <v>2999230.75</v>
      </c>
      <c r="M201" s="101">
        <v>0.997627864</v>
      </c>
      <c r="N201" s="22" t="s">
        <v>2427</v>
      </c>
      <c r="O201" s="3" t="b">
        <v>1</v>
      </c>
    </row>
    <row r="202">
      <c r="A202" s="3" t="s">
        <v>509</v>
      </c>
      <c r="B202" s="3" t="s">
        <v>2425</v>
      </c>
      <c r="C202" s="96" t="s">
        <v>47</v>
      </c>
      <c r="D202" s="97">
        <v>2883944.15</v>
      </c>
      <c r="E202" s="97">
        <v>369786.7</v>
      </c>
      <c r="F202" s="97">
        <v>1508620.0</v>
      </c>
      <c r="G202" s="98">
        <v>4762350.85</v>
      </c>
      <c r="H202" s="99">
        <v>0.0</v>
      </c>
      <c r="I202" s="99">
        <v>0.0</v>
      </c>
      <c r="J202" s="99">
        <v>0.0</v>
      </c>
      <c r="K202" s="99">
        <v>0.0</v>
      </c>
      <c r="L202" s="99">
        <v>0.0</v>
      </c>
      <c r="M202" s="102"/>
      <c r="N202" s="22" t="s">
        <v>2427</v>
      </c>
      <c r="O202" s="3" t="b">
        <v>1</v>
      </c>
    </row>
    <row r="203">
      <c r="A203" s="3" t="s">
        <v>818</v>
      </c>
      <c r="B203" s="3" t="s">
        <v>2434</v>
      </c>
      <c r="C203" s="96" t="s">
        <v>47</v>
      </c>
      <c r="D203" s="97">
        <v>0.0</v>
      </c>
      <c r="E203" s="97">
        <v>14634.26</v>
      </c>
      <c r="F203" s="97">
        <v>0.0</v>
      </c>
      <c r="G203" s="98">
        <v>14634.26</v>
      </c>
      <c r="H203" s="99">
        <v>0.0</v>
      </c>
      <c r="I203" s="99">
        <v>0.0</v>
      </c>
      <c r="J203" s="99">
        <v>0.0</v>
      </c>
      <c r="K203" s="99">
        <v>0.0</v>
      </c>
      <c r="L203" s="99">
        <v>0.0</v>
      </c>
      <c r="M203" s="100" t="s">
        <v>2404</v>
      </c>
      <c r="N203" s="22" t="s">
        <v>2424</v>
      </c>
      <c r="O203" s="3" t="b">
        <v>1</v>
      </c>
    </row>
    <row r="204">
      <c r="A204" s="3" t="s">
        <v>819</v>
      </c>
      <c r="B204" s="3" t="s">
        <v>2425</v>
      </c>
      <c r="C204" s="96" t="s">
        <v>47</v>
      </c>
      <c r="D204" s="97">
        <v>3253268.23</v>
      </c>
      <c r="E204" s="97">
        <v>368270.68</v>
      </c>
      <c r="F204" s="97">
        <v>1218453.66</v>
      </c>
      <c r="G204" s="98">
        <v>4839992.57</v>
      </c>
      <c r="H204" s="99">
        <v>0.0</v>
      </c>
      <c r="I204" s="99">
        <v>0.0</v>
      </c>
      <c r="J204" s="99">
        <v>0.0</v>
      </c>
      <c r="K204" s="99">
        <v>0.0</v>
      </c>
      <c r="L204" s="99">
        <v>0.0</v>
      </c>
      <c r="M204" s="102"/>
      <c r="N204" s="22" t="s">
        <v>2427</v>
      </c>
      <c r="O204" s="3" t="b">
        <v>1</v>
      </c>
    </row>
    <row r="205">
      <c r="A205" s="3" t="s">
        <v>820</v>
      </c>
      <c r="B205" s="3" t="s">
        <v>2428</v>
      </c>
      <c r="C205" s="96" t="s">
        <v>47</v>
      </c>
      <c r="D205" s="97">
        <v>350000.0</v>
      </c>
      <c r="E205" s="97">
        <v>89180.86</v>
      </c>
      <c r="F205" s="97">
        <v>280632.0</v>
      </c>
      <c r="G205" s="98">
        <v>719812.86</v>
      </c>
      <c r="H205" s="99">
        <v>0.0</v>
      </c>
      <c r="I205" s="99">
        <v>0.0</v>
      </c>
      <c r="J205" s="99">
        <v>0.0</v>
      </c>
      <c r="K205" s="99">
        <v>0.0</v>
      </c>
      <c r="L205" s="99">
        <v>0.0</v>
      </c>
      <c r="M205" s="100" t="s">
        <v>2404</v>
      </c>
      <c r="N205" s="22" t="s">
        <v>2424</v>
      </c>
      <c r="O205" s="3" t="b">
        <v>1</v>
      </c>
    </row>
    <row r="206">
      <c r="A206" s="3" t="s">
        <v>821</v>
      </c>
      <c r="B206" s="3" t="s">
        <v>2428</v>
      </c>
      <c r="C206" s="96" t="s">
        <v>47</v>
      </c>
      <c r="D206" s="97">
        <v>2809168.23</v>
      </c>
      <c r="E206" s="97">
        <v>344129.84</v>
      </c>
      <c r="F206" s="97">
        <v>1542147.0</v>
      </c>
      <c r="G206" s="98">
        <v>4695445.07</v>
      </c>
      <c r="H206" s="99">
        <v>0.0</v>
      </c>
      <c r="I206" s="99">
        <v>0.0</v>
      </c>
      <c r="J206" s="99">
        <v>0.0</v>
      </c>
      <c r="K206" s="99">
        <v>0.0</v>
      </c>
      <c r="L206" s="99">
        <v>0.0</v>
      </c>
      <c r="M206" s="102"/>
      <c r="N206" s="22" t="s">
        <v>2427</v>
      </c>
      <c r="O206" s="3" t="b">
        <v>1</v>
      </c>
    </row>
    <row r="207">
      <c r="A207" s="3" t="s">
        <v>822</v>
      </c>
      <c r="B207" s="3" t="s">
        <v>2428</v>
      </c>
      <c r="C207" s="96" t="s">
        <v>47</v>
      </c>
      <c r="D207" s="97">
        <v>13482.0</v>
      </c>
      <c r="E207" s="97">
        <v>11356.12</v>
      </c>
      <c r="F207" s="97">
        <v>5130.0</v>
      </c>
      <c r="G207" s="98">
        <v>29968.12</v>
      </c>
      <c r="H207" s="99">
        <v>0.0</v>
      </c>
      <c r="I207" s="99">
        <v>0.0</v>
      </c>
      <c r="J207" s="99">
        <v>0.0</v>
      </c>
      <c r="K207" s="99">
        <v>0.0</v>
      </c>
      <c r="L207" s="99">
        <v>0.0</v>
      </c>
      <c r="M207" s="100" t="s">
        <v>2404</v>
      </c>
      <c r="N207" s="22" t="s">
        <v>2424</v>
      </c>
      <c r="O207" s="3" t="b">
        <v>1</v>
      </c>
    </row>
    <row r="208">
      <c r="A208" s="3" t="s">
        <v>823</v>
      </c>
      <c r="B208" s="3" t="s">
        <v>2428</v>
      </c>
      <c r="C208" s="96" t="s">
        <v>47</v>
      </c>
      <c r="D208" s="97">
        <v>1991481.63</v>
      </c>
      <c r="E208" s="97">
        <v>109396.42</v>
      </c>
      <c r="F208" s="97">
        <v>394377.3</v>
      </c>
      <c r="G208" s="98">
        <v>2495255.35</v>
      </c>
      <c r="H208" s="99">
        <v>0.0</v>
      </c>
      <c r="I208" s="99">
        <v>0.0</v>
      </c>
      <c r="J208" s="99">
        <v>0.0</v>
      </c>
      <c r="K208" s="99">
        <v>0.0</v>
      </c>
      <c r="L208" s="99">
        <v>0.0</v>
      </c>
      <c r="M208" s="100" t="s">
        <v>2404</v>
      </c>
      <c r="N208" s="22" t="s">
        <v>2424</v>
      </c>
      <c r="O208" s="3" t="b">
        <v>1</v>
      </c>
    </row>
    <row r="209">
      <c r="A209" s="3" t="s">
        <v>824</v>
      </c>
      <c r="B209" s="3" t="s">
        <v>2425</v>
      </c>
      <c r="C209" s="96" t="s">
        <v>47</v>
      </c>
      <c r="D209" s="97">
        <v>4277937.15</v>
      </c>
      <c r="E209" s="97">
        <v>333269.68</v>
      </c>
      <c r="F209" s="97">
        <v>1364097.0</v>
      </c>
      <c r="G209" s="98">
        <v>5975303.83</v>
      </c>
      <c r="H209" s="99">
        <v>0.0</v>
      </c>
      <c r="I209" s="99">
        <v>0.0</v>
      </c>
      <c r="J209" s="99">
        <v>0.0</v>
      </c>
      <c r="K209" s="99">
        <v>0.0</v>
      </c>
      <c r="L209" s="99">
        <v>0.0</v>
      </c>
      <c r="M209" s="102"/>
      <c r="N209" s="22" t="s">
        <v>2427</v>
      </c>
      <c r="O209" s="3" t="b">
        <v>1</v>
      </c>
    </row>
    <row r="210">
      <c r="A210" s="3" t="s">
        <v>560</v>
      </c>
      <c r="B210" s="3" t="s">
        <v>693</v>
      </c>
      <c r="C210" s="96" t="s">
        <v>47</v>
      </c>
      <c r="D210" s="97">
        <v>3042925.04</v>
      </c>
      <c r="E210" s="97">
        <v>332255.47</v>
      </c>
      <c r="F210" s="97">
        <v>1162143.43</v>
      </c>
      <c r="G210" s="98">
        <v>4537323.94</v>
      </c>
      <c r="H210" s="99">
        <v>29606.35</v>
      </c>
      <c r="I210" s="99">
        <v>4960.0</v>
      </c>
      <c r="J210" s="99">
        <v>0.0</v>
      </c>
      <c r="K210" s="99">
        <v>34566.35</v>
      </c>
      <c r="L210" s="99">
        <v>29606.35</v>
      </c>
      <c r="M210" s="101">
        <v>0.8565078465</v>
      </c>
      <c r="N210" s="22" t="s">
        <v>2427</v>
      </c>
      <c r="O210" s="3" t="b">
        <v>1</v>
      </c>
    </row>
    <row r="211">
      <c r="A211" s="3" t="s">
        <v>825</v>
      </c>
      <c r="B211" s="3" t="s">
        <v>2429</v>
      </c>
      <c r="C211" s="96" t="s">
        <v>47</v>
      </c>
      <c r="D211" s="97">
        <v>0.0</v>
      </c>
      <c r="E211" s="97">
        <v>0.0</v>
      </c>
      <c r="F211" s="97">
        <v>0.0</v>
      </c>
      <c r="G211" s="98">
        <v>0.0</v>
      </c>
      <c r="H211" s="99">
        <v>0.0</v>
      </c>
      <c r="I211" s="99">
        <v>0.0</v>
      </c>
      <c r="J211" s="99">
        <v>0.0</v>
      </c>
      <c r="K211" s="99">
        <v>0.0</v>
      </c>
      <c r="L211" s="99">
        <v>0.0</v>
      </c>
      <c r="M211" s="100" t="s">
        <v>2404</v>
      </c>
      <c r="N211" s="22" t="s">
        <v>2424</v>
      </c>
      <c r="O211" s="3" t="b">
        <v>1</v>
      </c>
    </row>
    <row r="212">
      <c r="A212" s="3" t="s">
        <v>536</v>
      </c>
      <c r="B212" s="3" t="s">
        <v>2438</v>
      </c>
      <c r="C212" s="96" t="s">
        <v>47</v>
      </c>
      <c r="D212" s="97">
        <v>564834.0</v>
      </c>
      <c r="E212" s="97">
        <v>41219.25</v>
      </c>
      <c r="F212" s="97">
        <v>459819.04</v>
      </c>
      <c r="G212" s="98">
        <v>1065872.29</v>
      </c>
      <c r="H212" s="99">
        <v>233569.98</v>
      </c>
      <c r="I212" s="99">
        <v>2529.87</v>
      </c>
      <c r="J212" s="99">
        <v>54000.0</v>
      </c>
      <c r="K212" s="99">
        <v>290099.85</v>
      </c>
      <c r="L212" s="99">
        <v>0.0</v>
      </c>
      <c r="M212" s="100" t="s">
        <v>2404</v>
      </c>
      <c r="N212" s="22" t="s">
        <v>2424</v>
      </c>
      <c r="O212" s="3" t="b">
        <v>1</v>
      </c>
    </row>
    <row r="213">
      <c r="A213" s="3" t="s">
        <v>826</v>
      </c>
      <c r="B213" s="3" t="s">
        <v>2425</v>
      </c>
      <c r="C213" s="96" t="s">
        <v>47</v>
      </c>
      <c r="D213" s="97">
        <v>45009.75</v>
      </c>
      <c r="E213" s="97">
        <v>8440.67</v>
      </c>
      <c r="F213" s="97">
        <v>17800.0</v>
      </c>
      <c r="G213" s="98">
        <v>71250.42</v>
      </c>
      <c r="H213" s="99">
        <v>0.0</v>
      </c>
      <c r="I213" s="99">
        <v>0.0</v>
      </c>
      <c r="J213" s="99">
        <v>0.0</v>
      </c>
      <c r="K213" s="99">
        <v>0.0</v>
      </c>
      <c r="L213" s="99">
        <v>0.0</v>
      </c>
      <c r="M213" s="100" t="s">
        <v>2404</v>
      </c>
      <c r="N213" s="22" t="s">
        <v>2424</v>
      </c>
      <c r="O213" s="3" t="b">
        <v>1</v>
      </c>
    </row>
    <row r="214">
      <c r="A214" s="3" t="s">
        <v>827</v>
      </c>
      <c r="B214" s="3" t="s">
        <v>2425</v>
      </c>
      <c r="C214" s="96" t="s">
        <v>47</v>
      </c>
      <c r="D214" s="97">
        <v>0.0</v>
      </c>
      <c r="E214" s="97" t="s">
        <v>2436</v>
      </c>
      <c r="F214" s="97" t="s">
        <v>2436</v>
      </c>
      <c r="G214" s="98" t="s">
        <v>2436</v>
      </c>
      <c r="H214" s="99">
        <v>0.0</v>
      </c>
      <c r="I214" s="99">
        <v>0.0</v>
      </c>
      <c r="J214" s="99">
        <v>0.0</v>
      </c>
      <c r="K214" s="99">
        <v>0.0</v>
      </c>
      <c r="L214" s="99">
        <v>0.0</v>
      </c>
      <c r="M214" s="100" t="s">
        <v>2404</v>
      </c>
      <c r="N214" s="22" t="s">
        <v>2424</v>
      </c>
      <c r="O214" s="3" t="b">
        <v>1</v>
      </c>
    </row>
    <row r="215">
      <c r="A215" s="3" t="s">
        <v>113</v>
      </c>
      <c r="B215" s="3" t="s">
        <v>2426</v>
      </c>
      <c r="C215" s="96" t="s">
        <v>47</v>
      </c>
      <c r="D215" s="97">
        <v>1.811349274E7</v>
      </c>
      <c r="E215" s="97">
        <v>1167543.13</v>
      </c>
      <c r="F215" s="97">
        <v>4280216.14</v>
      </c>
      <c r="G215" s="98">
        <v>2.356125201E7</v>
      </c>
      <c r="H215" s="99" t="s">
        <v>2436</v>
      </c>
      <c r="I215" s="99" t="s">
        <v>2436</v>
      </c>
      <c r="J215" s="99" t="s">
        <v>2436</v>
      </c>
      <c r="K215" s="99" t="s">
        <v>2436</v>
      </c>
      <c r="L215" s="99" t="s">
        <v>2436</v>
      </c>
      <c r="M215" s="102"/>
      <c r="N215" s="22" t="s">
        <v>2427</v>
      </c>
      <c r="O215" s="3" t="b">
        <v>1</v>
      </c>
    </row>
    <row r="216">
      <c r="A216" s="3" t="s">
        <v>546</v>
      </c>
      <c r="B216" s="3" t="s">
        <v>2431</v>
      </c>
      <c r="C216" s="96" t="s">
        <v>47</v>
      </c>
      <c r="D216" s="97">
        <v>544482.72</v>
      </c>
      <c r="E216" s="97">
        <v>145623.84</v>
      </c>
      <c r="F216" s="97">
        <v>534141.71</v>
      </c>
      <c r="G216" s="98">
        <v>1224248.27</v>
      </c>
      <c r="H216" s="99">
        <v>44428.6</v>
      </c>
      <c r="I216" s="99">
        <v>0.0</v>
      </c>
      <c r="J216" s="99">
        <v>0.0</v>
      </c>
      <c r="K216" s="99">
        <v>44428.6</v>
      </c>
      <c r="L216" s="99">
        <v>44428.6</v>
      </c>
      <c r="M216" s="101">
        <v>1.0</v>
      </c>
      <c r="N216" s="22" t="s">
        <v>2427</v>
      </c>
      <c r="O216" s="3" t="b">
        <v>1</v>
      </c>
    </row>
    <row r="217">
      <c r="A217" s="3" t="s">
        <v>294</v>
      </c>
      <c r="B217" s="3" t="s">
        <v>2426</v>
      </c>
      <c r="C217" s="96" t="s">
        <v>47</v>
      </c>
      <c r="D217" s="97">
        <v>2280814.9</v>
      </c>
      <c r="E217" s="97">
        <v>630888.39</v>
      </c>
      <c r="F217" s="97">
        <v>1541318.0</v>
      </c>
      <c r="G217" s="98">
        <v>4453021.29</v>
      </c>
      <c r="H217" s="99">
        <v>152637.11</v>
      </c>
      <c r="I217" s="99">
        <v>4061.01</v>
      </c>
      <c r="J217" s="99">
        <v>49000.0</v>
      </c>
      <c r="K217" s="99">
        <v>205698.12</v>
      </c>
      <c r="L217" s="99">
        <v>82500.12</v>
      </c>
      <c r="M217" s="101">
        <v>0.4010737677</v>
      </c>
      <c r="N217" s="22" t="s">
        <v>2427</v>
      </c>
      <c r="O217" s="3" t="b">
        <v>1</v>
      </c>
    </row>
    <row r="218">
      <c r="A218" s="3" t="s">
        <v>828</v>
      </c>
      <c r="B218" s="3" t="s">
        <v>2434</v>
      </c>
      <c r="C218" s="96" t="s">
        <v>47</v>
      </c>
      <c r="D218" s="97">
        <v>584683.48</v>
      </c>
      <c r="E218" s="97">
        <v>224004.52</v>
      </c>
      <c r="F218" s="97">
        <v>287300.0</v>
      </c>
      <c r="G218" s="98">
        <v>1095988.0</v>
      </c>
      <c r="H218" s="99">
        <v>0.0</v>
      </c>
      <c r="I218" s="99">
        <v>0.0</v>
      </c>
      <c r="J218" s="99">
        <v>0.0</v>
      </c>
      <c r="K218" s="99">
        <v>0.0</v>
      </c>
      <c r="L218" s="99">
        <v>0.0</v>
      </c>
      <c r="M218" s="100" t="s">
        <v>2404</v>
      </c>
      <c r="N218" s="22" t="s">
        <v>2424</v>
      </c>
      <c r="O218" s="3" t="b">
        <v>1</v>
      </c>
    </row>
    <row r="219">
      <c r="A219" s="3" t="s">
        <v>829</v>
      </c>
      <c r="B219" s="3" t="s">
        <v>693</v>
      </c>
      <c r="C219" s="96" t="s">
        <v>47</v>
      </c>
      <c r="D219" s="97">
        <v>0.0</v>
      </c>
      <c r="E219" s="97">
        <v>0.0</v>
      </c>
      <c r="F219" s="97">
        <v>0.0</v>
      </c>
      <c r="G219" s="98">
        <v>0.0</v>
      </c>
      <c r="H219" s="99">
        <v>0.0</v>
      </c>
      <c r="I219" s="99">
        <v>0.0</v>
      </c>
      <c r="J219" s="99">
        <v>0.0</v>
      </c>
      <c r="K219" s="99">
        <v>0.0</v>
      </c>
      <c r="L219" s="99">
        <v>0.0</v>
      </c>
      <c r="M219" s="100" t="s">
        <v>2404</v>
      </c>
      <c r="N219" s="22" t="s">
        <v>2424</v>
      </c>
      <c r="O219" s="3" t="b">
        <v>0</v>
      </c>
      <c r="P219" s="3" t="s">
        <v>2459</v>
      </c>
    </row>
    <row r="220">
      <c r="A220" s="3" t="s">
        <v>78</v>
      </c>
      <c r="B220" s="3" t="s">
        <v>2437</v>
      </c>
      <c r="C220" s="96" t="s">
        <v>47</v>
      </c>
      <c r="D220" s="97">
        <v>6600714.29</v>
      </c>
      <c r="E220" s="97">
        <v>813993.42</v>
      </c>
      <c r="F220" s="97">
        <v>2539480.26</v>
      </c>
      <c r="G220" s="98">
        <v>9954187.97</v>
      </c>
      <c r="H220" s="99">
        <v>115709.38</v>
      </c>
      <c r="I220" s="99">
        <v>75404.29</v>
      </c>
      <c r="J220" s="99">
        <v>0.0</v>
      </c>
      <c r="K220" s="99">
        <v>191113.67</v>
      </c>
      <c r="L220" s="99">
        <v>191113.67</v>
      </c>
      <c r="M220" s="101">
        <v>1.0</v>
      </c>
      <c r="N220" s="22" t="s">
        <v>2427</v>
      </c>
      <c r="O220" s="3" t="b">
        <v>1</v>
      </c>
    </row>
    <row r="221">
      <c r="A221" s="3" t="s">
        <v>676</v>
      </c>
      <c r="B221" s="3" t="s">
        <v>2429</v>
      </c>
      <c r="C221" s="96" t="s">
        <v>47</v>
      </c>
      <c r="D221" s="97">
        <v>3603443.39</v>
      </c>
      <c r="E221" s="97">
        <v>310275.28</v>
      </c>
      <c r="F221" s="97">
        <v>1842406.59</v>
      </c>
      <c r="G221" s="98">
        <v>5756125.26</v>
      </c>
      <c r="H221" s="99">
        <v>0.0</v>
      </c>
      <c r="I221" s="99">
        <v>0.0</v>
      </c>
      <c r="J221" s="99">
        <v>0.0</v>
      </c>
      <c r="K221" s="99">
        <v>0.0</v>
      </c>
      <c r="L221" s="99">
        <v>0.0</v>
      </c>
      <c r="M221" s="102"/>
      <c r="N221" s="22" t="s">
        <v>2427</v>
      </c>
      <c r="O221" s="3" t="b">
        <v>1</v>
      </c>
    </row>
    <row r="222">
      <c r="A222" s="3" t="s">
        <v>409</v>
      </c>
      <c r="B222" s="3" t="s">
        <v>2434</v>
      </c>
      <c r="C222" s="96" t="s">
        <v>47</v>
      </c>
      <c r="D222" s="97">
        <v>7273544.15</v>
      </c>
      <c r="E222" s="97">
        <v>540344.63</v>
      </c>
      <c r="F222" s="97">
        <v>1324155.9</v>
      </c>
      <c r="G222" s="98">
        <v>9138044.68</v>
      </c>
      <c r="H222" s="99">
        <v>338000.0</v>
      </c>
      <c r="I222" s="99">
        <v>23135.27</v>
      </c>
      <c r="J222" s="99">
        <v>0.0</v>
      </c>
      <c r="K222" s="99">
        <v>361135.27</v>
      </c>
      <c r="L222" s="99">
        <v>361135.27</v>
      </c>
      <c r="M222" s="101">
        <v>1.0</v>
      </c>
      <c r="N222" s="22" t="s">
        <v>2427</v>
      </c>
      <c r="O222" s="3" t="b">
        <v>0</v>
      </c>
      <c r="P222" s="3" t="s">
        <v>2461</v>
      </c>
    </row>
    <row r="223">
      <c r="A223" s="3" t="s">
        <v>381</v>
      </c>
      <c r="B223" s="3" t="s">
        <v>2425</v>
      </c>
      <c r="C223" s="96" t="s">
        <v>47</v>
      </c>
      <c r="D223" s="97">
        <v>5980603.06</v>
      </c>
      <c r="E223" s="97">
        <v>359955.62</v>
      </c>
      <c r="F223" s="97">
        <v>1459214.08</v>
      </c>
      <c r="G223" s="98">
        <v>7799772.76</v>
      </c>
      <c r="H223" s="99">
        <v>130444.2</v>
      </c>
      <c r="I223" s="99">
        <v>0.0</v>
      </c>
      <c r="J223" s="99">
        <v>0.0</v>
      </c>
      <c r="K223" s="99">
        <v>130444.2</v>
      </c>
      <c r="L223" s="99">
        <v>130444.2</v>
      </c>
      <c r="M223" s="101">
        <v>1.0</v>
      </c>
      <c r="N223" s="22" t="s">
        <v>2427</v>
      </c>
      <c r="O223" s="3" t="b">
        <v>1</v>
      </c>
    </row>
    <row r="224">
      <c r="A224" s="3" t="s">
        <v>672</v>
      </c>
      <c r="B224" s="3" t="s">
        <v>2432</v>
      </c>
      <c r="C224" s="96" t="s">
        <v>47</v>
      </c>
      <c r="D224" s="97">
        <v>7982887.74</v>
      </c>
      <c r="E224" s="97">
        <v>487868.65</v>
      </c>
      <c r="F224" s="97">
        <v>2167245.18</v>
      </c>
      <c r="G224" s="98">
        <v>1.063800157E7</v>
      </c>
      <c r="H224" s="99">
        <v>0.0</v>
      </c>
      <c r="I224" s="99">
        <v>0.0</v>
      </c>
      <c r="J224" s="99">
        <v>0.0</v>
      </c>
      <c r="K224" s="99">
        <v>0.0</v>
      </c>
      <c r="L224" s="99">
        <v>0.0</v>
      </c>
      <c r="M224" s="102"/>
      <c r="N224" s="22" t="s">
        <v>2427</v>
      </c>
      <c r="O224" s="3" t="b">
        <v>1</v>
      </c>
    </row>
    <row r="225">
      <c r="A225" s="3" t="s">
        <v>626</v>
      </c>
      <c r="B225" s="3" t="s">
        <v>2434</v>
      </c>
      <c r="C225" s="96" t="s">
        <v>47</v>
      </c>
      <c r="D225" s="97">
        <v>4105849.53</v>
      </c>
      <c r="E225" s="97">
        <v>454925.9</v>
      </c>
      <c r="F225" s="97">
        <v>1479684.12</v>
      </c>
      <c r="G225" s="98">
        <v>6040459.55</v>
      </c>
      <c r="H225" s="99">
        <v>0.0</v>
      </c>
      <c r="I225" s="99">
        <v>0.0</v>
      </c>
      <c r="J225" s="99">
        <v>0.0</v>
      </c>
      <c r="K225" s="99">
        <v>0.0</v>
      </c>
      <c r="L225" s="99">
        <v>0.0</v>
      </c>
      <c r="M225" s="100" t="s">
        <v>2404</v>
      </c>
      <c r="N225" s="22" t="s">
        <v>2424</v>
      </c>
      <c r="O225" s="3" t="b">
        <v>1</v>
      </c>
    </row>
    <row r="226">
      <c r="A226" s="3" t="s">
        <v>67</v>
      </c>
      <c r="B226" s="3" t="s">
        <v>693</v>
      </c>
      <c r="C226" s="96" t="s">
        <v>47</v>
      </c>
      <c r="D226" s="97">
        <v>3695160.68</v>
      </c>
      <c r="E226" s="97">
        <v>346987.98</v>
      </c>
      <c r="F226" s="97">
        <v>1656019.25</v>
      </c>
      <c r="G226" s="98">
        <v>5698167.91</v>
      </c>
      <c r="H226" s="99">
        <v>344924.04</v>
      </c>
      <c r="I226" s="99">
        <v>63605.86</v>
      </c>
      <c r="J226" s="99">
        <v>13000.0</v>
      </c>
      <c r="K226" s="99">
        <v>421529.9</v>
      </c>
      <c r="L226" s="99">
        <v>32251.24</v>
      </c>
      <c r="M226" s="101">
        <v>0.07650996999</v>
      </c>
      <c r="N226" s="22" t="s">
        <v>2427</v>
      </c>
      <c r="O226" s="3" t="b">
        <v>1</v>
      </c>
    </row>
    <row r="227">
      <c r="A227" s="3" t="s">
        <v>464</v>
      </c>
      <c r="B227" s="3" t="s">
        <v>2434</v>
      </c>
      <c r="C227" s="96" t="s">
        <v>47</v>
      </c>
      <c r="D227" s="97">
        <v>3044044.5</v>
      </c>
      <c r="E227" s="97">
        <v>464051.31</v>
      </c>
      <c r="F227" s="97">
        <v>1495650.41</v>
      </c>
      <c r="G227" s="98">
        <v>5003746.22</v>
      </c>
      <c r="H227" s="99">
        <v>275000.0</v>
      </c>
      <c r="I227" s="99">
        <v>19869.88</v>
      </c>
      <c r="J227" s="99">
        <v>0.0</v>
      </c>
      <c r="K227" s="99">
        <v>294869.88</v>
      </c>
      <c r="L227" s="99">
        <v>294869.88</v>
      </c>
      <c r="M227" s="101">
        <v>1.0</v>
      </c>
      <c r="N227" s="22" t="s">
        <v>2427</v>
      </c>
      <c r="O227" s="3" t="b">
        <v>1</v>
      </c>
    </row>
    <row r="228">
      <c r="A228" s="3" t="s">
        <v>173</v>
      </c>
      <c r="B228" s="3" t="s">
        <v>2437</v>
      </c>
      <c r="C228" s="96" t="s">
        <v>47</v>
      </c>
      <c r="D228" s="97">
        <v>9572813.85</v>
      </c>
      <c r="E228" s="97">
        <v>1107471.75</v>
      </c>
      <c r="F228" s="97">
        <v>3518896.72</v>
      </c>
      <c r="G228" s="98">
        <v>1.419918232E7</v>
      </c>
      <c r="H228" s="99">
        <v>542387.71</v>
      </c>
      <c r="I228" s="99">
        <v>55765.98</v>
      </c>
      <c r="J228" s="99">
        <v>123891.99</v>
      </c>
      <c r="K228" s="99">
        <v>722045.68</v>
      </c>
      <c r="L228" s="99">
        <v>52887.71</v>
      </c>
      <c r="M228" s="101">
        <v>0.07324704166</v>
      </c>
      <c r="N228" s="22" t="s">
        <v>2427</v>
      </c>
      <c r="O228" s="3" t="b">
        <v>1</v>
      </c>
    </row>
    <row r="229">
      <c r="A229" s="3" t="s">
        <v>388</v>
      </c>
      <c r="B229" s="3" t="s">
        <v>2425</v>
      </c>
      <c r="C229" s="96" t="s">
        <v>47</v>
      </c>
      <c r="D229" s="97">
        <v>6283988.88</v>
      </c>
      <c r="E229" s="97">
        <v>483245.51</v>
      </c>
      <c r="F229" s="97">
        <v>1382168.86</v>
      </c>
      <c r="G229" s="98">
        <v>8149403.25</v>
      </c>
      <c r="H229" s="99">
        <v>64912.28</v>
      </c>
      <c r="I229" s="99">
        <v>14053.5</v>
      </c>
      <c r="J229" s="99">
        <v>0.0</v>
      </c>
      <c r="K229" s="99">
        <v>78965.78</v>
      </c>
      <c r="L229" s="99">
        <v>14053.5</v>
      </c>
      <c r="M229" s="101">
        <v>0.1779694951</v>
      </c>
      <c r="N229" s="22" t="s">
        <v>2427</v>
      </c>
      <c r="O229" s="3" t="b">
        <v>1</v>
      </c>
    </row>
    <row r="230">
      <c r="A230" s="3" t="s">
        <v>413</v>
      </c>
      <c r="B230" s="3" t="s">
        <v>2434</v>
      </c>
      <c r="C230" s="96" t="s">
        <v>47</v>
      </c>
      <c r="D230" s="97">
        <v>4624936.19</v>
      </c>
      <c r="E230" s="97">
        <v>421819.93</v>
      </c>
      <c r="F230" s="97">
        <v>1443189.69</v>
      </c>
      <c r="G230" s="98">
        <v>6489945.81</v>
      </c>
      <c r="H230" s="99" t="s">
        <v>2436</v>
      </c>
      <c r="I230" s="99" t="s">
        <v>2436</v>
      </c>
      <c r="J230" s="99" t="s">
        <v>2436</v>
      </c>
      <c r="K230" s="99" t="s">
        <v>2436</v>
      </c>
      <c r="L230" s="99">
        <v>38145.28</v>
      </c>
      <c r="M230" s="102"/>
      <c r="N230" s="22" t="s">
        <v>2427</v>
      </c>
      <c r="O230" s="3" t="b">
        <v>1</v>
      </c>
    </row>
    <row r="231">
      <c r="A231" s="3" t="s">
        <v>686</v>
      </c>
      <c r="B231" s="3" t="s">
        <v>2425</v>
      </c>
      <c r="C231" s="96" t="s">
        <v>47</v>
      </c>
      <c r="D231" s="97">
        <v>395055.85</v>
      </c>
      <c r="E231" s="97">
        <v>124639.58</v>
      </c>
      <c r="F231" s="97">
        <v>213259.47</v>
      </c>
      <c r="G231" s="98">
        <v>732954.9</v>
      </c>
      <c r="H231" s="99">
        <v>0.0</v>
      </c>
      <c r="I231" s="99">
        <v>7806.23</v>
      </c>
      <c r="J231" s="99">
        <v>0.0</v>
      </c>
      <c r="K231" s="99">
        <v>7806.23</v>
      </c>
      <c r="L231" s="99">
        <v>0.0</v>
      </c>
      <c r="M231" s="100" t="s">
        <v>2404</v>
      </c>
      <c r="N231" s="22" t="s">
        <v>2424</v>
      </c>
      <c r="O231" s="3" t="b">
        <v>1</v>
      </c>
    </row>
    <row r="232">
      <c r="A232" s="3" t="s">
        <v>668</v>
      </c>
      <c r="B232" s="3" t="s">
        <v>2425</v>
      </c>
      <c r="C232" s="96" t="s">
        <v>47</v>
      </c>
      <c r="D232" s="97">
        <v>5218389.42</v>
      </c>
      <c r="E232" s="97">
        <v>290552.22</v>
      </c>
      <c r="F232" s="97">
        <v>1178240.23</v>
      </c>
      <c r="G232" s="98">
        <v>6687181.87</v>
      </c>
      <c r="H232" s="99">
        <v>0.0</v>
      </c>
      <c r="I232" s="99">
        <v>0.0</v>
      </c>
      <c r="J232" s="99">
        <v>0.0</v>
      </c>
      <c r="K232" s="99">
        <v>0.0</v>
      </c>
      <c r="L232" s="99">
        <v>0.0</v>
      </c>
      <c r="M232" s="102"/>
      <c r="N232" s="22" t="s">
        <v>2427</v>
      </c>
      <c r="O232" s="3" t="b">
        <v>1</v>
      </c>
    </row>
    <row r="233">
      <c r="A233" s="3" t="s">
        <v>830</v>
      </c>
      <c r="B233" s="3" t="s">
        <v>2431</v>
      </c>
      <c r="C233" s="96" t="s">
        <v>47</v>
      </c>
      <c r="D233" s="97">
        <v>4256517.34</v>
      </c>
      <c r="E233" s="97">
        <v>418726.82</v>
      </c>
      <c r="F233" s="97">
        <v>1627096.65</v>
      </c>
      <c r="G233" s="98">
        <v>6302340.81</v>
      </c>
      <c r="H233" s="99">
        <v>0.0</v>
      </c>
      <c r="I233" s="99">
        <v>0.0</v>
      </c>
      <c r="J233" s="99">
        <v>0.0</v>
      </c>
      <c r="K233" s="99">
        <v>0.0</v>
      </c>
      <c r="L233" s="99">
        <v>0.0</v>
      </c>
      <c r="M233" s="102"/>
      <c r="N233" s="22" t="s">
        <v>2427</v>
      </c>
      <c r="O233" s="3" t="b">
        <v>1</v>
      </c>
    </row>
    <row r="234">
      <c r="A234" s="3" t="s">
        <v>831</v>
      </c>
      <c r="B234" s="3" t="s">
        <v>2429</v>
      </c>
      <c r="C234" s="96" t="s">
        <v>47</v>
      </c>
      <c r="D234" s="97">
        <v>1075505.0</v>
      </c>
      <c r="E234" s="97">
        <v>52982.05</v>
      </c>
      <c r="F234" s="97">
        <v>484400.0</v>
      </c>
      <c r="G234" s="98">
        <v>1612887.05</v>
      </c>
      <c r="H234" s="99">
        <v>0.0</v>
      </c>
      <c r="I234" s="99">
        <v>0.0</v>
      </c>
      <c r="J234" s="99">
        <v>0.0</v>
      </c>
      <c r="K234" s="99">
        <v>0.0</v>
      </c>
      <c r="L234" s="99">
        <v>0.0</v>
      </c>
      <c r="M234" s="100" t="s">
        <v>2404</v>
      </c>
      <c r="N234" s="22" t="s">
        <v>2424</v>
      </c>
      <c r="O234" s="3" t="b">
        <v>1</v>
      </c>
    </row>
    <row r="235">
      <c r="A235" s="3" t="s">
        <v>514</v>
      </c>
      <c r="B235" s="3" t="s">
        <v>2429</v>
      </c>
      <c r="C235" s="96" t="s">
        <v>47</v>
      </c>
      <c r="D235" s="97">
        <v>565958.44</v>
      </c>
      <c r="E235" s="97">
        <v>121620.48</v>
      </c>
      <c r="F235" s="97">
        <v>256250.0</v>
      </c>
      <c r="G235" s="98">
        <v>943828.92</v>
      </c>
      <c r="H235" s="99">
        <v>250000.0</v>
      </c>
      <c r="I235" s="99">
        <v>11843.23</v>
      </c>
      <c r="J235" s="99">
        <v>100000.0</v>
      </c>
      <c r="K235" s="99">
        <v>361843.23</v>
      </c>
      <c r="L235" s="99">
        <v>0.0</v>
      </c>
      <c r="M235" s="101">
        <v>0.0</v>
      </c>
      <c r="N235" s="22" t="s">
        <v>2427</v>
      </c>
      <c r="O235" s="3" t="b">
        <v>0</v>
      </c>
      <c r="P235" s="3" t="s">
        <v>2474</v>
      </c>
    </row>
    <row r="236">
      <c r="A236" s="3" t="s">
        <v>832</v>
      </c>
      <c r="B236" s="3" t="s">
        <v>2434</v>
      </c>
      <c r="C236" s="96" t="s">
        <v>47</v>
      </c>
      <c r="D236" s="97">
        <v>613538.98</v>
      </c>
      <c r="E236" s="97">
        <v>77859.18</v>
      </c>
      <c r="F236" s="97">
        <v>231375.0</v>
      </c>
      <c r="G236" s="98">
        <v>922773.16</v>
      </c>
      <c r="H236" s="99">
        <v>0.0</v>
      </c>
      <c r="I236" s="99">
        <v>0.0</v>
      </c>
      <c r="J236" s="99">
        <v>0.0</v>
      </c>
      <c r="K236" s="99">
        <v>0.0</v>
      </c>
      <c r="L236" s="99">
        <v>0.0</v>
      </c>
      <c r="M236" s="100" t="s">
        <v>2404</v>
      </c>
      <c r="N236" s="22" t="s">
        <v>2424</v>
      </c>
      <c r="O236" s="3" t="b">
        <v>1</v>
      </c>
      <c r="P236" s="3" t="s">
        <v>2477</v>
      </c>
    </row>
    <row r="237">
      <c r="A237" s="3" t="s">
        <v>632</v>
      </c>
      <c r="B237" s="3" t="s">
        <v>2431</v>
      </c>
      <c r="C237" s="96" t="s">
        <v>47</v>
      </c>
      <c r="D237" s="97">
        <v>2873686.26</v>
      </c>
      <c r="E237" s="97">
        <v>169854.54</v>
      </c>
      <c r="F237" s="97">
        <v>947039.45</v>
      </c>
      <c r="G237" s="98">
        <v>3990580.25</v>
      </c>
      <c r="H237" s="99">
        <v>0.0</v>
      </c>
      <c r="I237" s="99">
        <v>13055.68</v>
      </c>
      <c r="J237" s="99">
        <v>0.0</v>
      </c>
      <c r="K237" s="99">
        <v>13055.68</v>
      </c>
      <c r="L237" s="99">
        <v>13055.68</v>
      </c>
      <c r="M237" s="101">
        <v>1.0</v>
      </c>
      <c r="N237" s="22" t="s">
        <v>2427</v>
      </c>
      <c r="O237" s="3" t="b">
        <v>1</v>
      </c>
    </row>
    <row r="238">
      <c r="A238" s="3" t="s">
        <v>355</v>
      </c>
      <c r="B238" s="3" t="s">
        <v>2428</v>
      </c>
      <c r="C238" s="96" t="s">
        <v>47</v>
      </c>
      <c r="D238" s="97">
        <v>4858964.97</v>
      </c>
      <c r="E238" s="97">
        <v>656365.59</v>
      </c>
      <c r="F238" s="97">
        <v>2141620.87</v>
      </c>
      <c r="G238" s="98">
        <v>7656951.43</v>
      </c>
      <c r="H238" s="99">
        <v>74926.17</v>
      </c>
      <c r="I238" s="99">
        <v>0.0</v>
      </c>
      <c r="J238" s="99">
        <v>0.0</v>
      </c>
      <c r="K238" s="99">
        <v>74926.17</v>
      </c>
      <c r="L238" s="99">
        <v>74926.17</v>
      </c>
      <c r="M238" s="101">
        <v>1.0</v>
      </c>
      <c r="N238" s="22" t="s">
        <v>2427</v>
      </c>
      <c r="O238" s="3" t="b">
        <v>1</v>
      </c>
    </row>
    <row r="239">
      <c r="A239" s="3" t="s">
        <v>619</v>
      </c>
      <c r="B239" s="3" t="s">
        <v>693</v>
      </c>
      <c r="C239" s="96" t="s">
        <v>47</v>
      </c>
      <c r="D239" s="97">
        <v>649690.48</v>
      </c>
      <c r="E239" s="97">
        <v>98889.81</v>
      </c>
      <c r="F239" s="97">
        <v>612550.0</v>
      </c>
      <c r="G239" s="98">
        <v>1361130.29</v>
      </c>
      <c r="H239" s="99">
        <v>15022.76</v>
      </c>
      <c r="I239" s="99">
        <v>0.0</v>
      </c>
      <c r="J239" s="99">
        <v>0.0</v>
      </c>
      <c r="K239" s="99">
        <v>15022.76</v>
      </c>
      <c r="L239" s="99">
        <v>15022.76</v>
      </c>
      <c r="M239" s="101">
        <v>1.0</v>
      </c>
      <c r="N239" s="22" t="s">
        <v>2427</v>
      </c>
      <c r="O239" s="3" t="b">
        <v>1</v>
      </c>
    </row>
    <row r="240">
      <c r="A240" s="3" t="s">
        <v>628</v>
      </c>
      <c r="B240" s="3" t="s">
        <v>2429</v>
      </c>
      <c r="C240" s="96" t="s">
        <v>47</v>
      </c>
      <c r="D240" s="97">
        <v>5657237.89</v>
      </c>
      <c r="E240" s="97">
        <v>448805.57</v>
      </c>
      <c r="F240" s="97">
        <v>1718785.34</v>
      </c>
      <c r="G240" s="98">
        <v>7824828.8</v>
      </c>
      <c r="H240" s="99">
        <v>25000.0</v>
      </c>
      <c r="I240" s="99">
        <v>1331.0</v>
      </c>
      <c r="J240" s="99">
        <v>0.0</v>
      </c>
      <c r="K240" s="99">
        <v>26331.0</v>
      </c>
      <c r="L240" s="99">
        <v>26331.0</v>
      </c>
      <c r="M240" s="101">
        <v>1.0</v>
      </c>
      <c r="N240" s="22" t="s">
        <v>2427</v>
      </c>
      <c r="O240" s="3" t="b">
        <v>1</v>
      </c>
    </row>
    <row r="241">
      <c r="A241" s="3" t="s">
        <v>833</v>
      </c>
      <c r="B241" s="3" t="s">
        <v>2425</v>
      </c>
      <c r="C241" s="96" t="s">
        <v>47</v>
      </c>
      <c r="D241" s="97">
        <v>0.0</v>
      </c>
      <c r="E241" s="97">
        <v>6939.67</v>
      </c>
      <c r="F241" s="97">
        <v>0.0</v>
      </c>
      <c r="G241" s="98">
        <v>6939.67</v>
      </c>
      <c r="H241" s="99">
        <v>0.0</v>
      </c>
      <c r="I241" s="99">
        <v>0.0</v>
      </c>
      <c r="J241" s="99">
        <v>0.0</v>
      </c>
      <c r="K241" s="99">
        <v>0.0</v>
      </c>
      <c r="L241" s="99">
        <v>0.0</v>
      </c>
      <c r="M241" s="100" t="s">
        <v>2404</v>
      </c>
      <c r="N241" s="22" t="s">
        <v>2424</v>
      </c>
      <c r="O241" s="3" t="b">
        <v>1</v>
      </c>
    </row>
    <row r="242">
      <c r="A242" s="3" t="s">
        <v>576</v>
      </c>
      <c r="B242" s="3" t="s">
        <v>2425</v>
      </c>
      <c r="C242" s="96" t="s">
        <v>47</v>
      </c>
      <c r="D242" s="97">
        <v>6292244.54</v>
      </c>
      <c r="E242" s="97">
        <v>514945.75</v>
      </c>
      <c r="F242" s="97">
        <v>2124711.9</v>
      </c>
      <c r="G242" s="98">
        <v>8931902.19</v>
      </c>
      <c r="H242" s="99">
        <v>23827.88</v>
      </c>
      <c r="I242" s="99">
        <v>2291.94</v>
      </c>
      <c r="J242" s="99">
        <v>10700.0</v>
      </c>
      <c r="K242" s="99">
        <v>36819.82</v>
      </c>
      <c r="L242" s="99">
        <v>25631.88</v>
      </c>
      <c r="M242" s="101">
        <v>0.6961435444</v>
      </c>
      <c r="N242" s="22" t="s">
        <v>2427</v>
      </c>
      <c r="O242" s="3" t="b">
        <v>1</v>
      </c>
    </row>
    <row r="243">
      <c r="A243" s="3" t="s">
        <v>341</v>
      </c>
      <c r="B243" s="3" t="s">
        <v>2434</v>
      </c>
      <c r="C243" s="96" t="s">
        <v>47</v>
      </c>
      <c r="D243" s="97">
        <v>4211184.36</v>
      </c>
      <c r="E243" s="97">
        <v>701831.64</v>
      </c>
      <c r="F243" s="97">
        <v>1796925.08</v>
      </c>
      <c r="G243" s="98">
        <v>6709941.08</v>
      </c>
      <c r="H243" s="99">
        <v>162973.4</v>
      </c>
      <c r="I243" s="99">
        <v>0.0</v>
      </c>
      <c r="J243" s="99">
        <v>0.0</v>
      </c>
      <c r="K243" s="99">
        <v>162973.4</v>
      </c>
      <c r="L243" s="99">
        <v>162973.4</v>
      </c>
      <c r="M243" s="101">
        <v>1.0</v>
      </c>
      <c r="N243" s="22" t="s">
        <v>2427</v>
      </c>
      <c r="O243" s="3" t="b">
        <v>1</v>
      </c>
    </row>
    <row r="244">
      <c r="A244" s="3" t="s">
        <v>834</v>
      </c>
      <c r="B244" s="3" t="s">
        <v>2434</v>
      </c>
      <c r="C244" s="96" t="s">
        <v>47</v>
      </c>
      <c r="D244" s="97">
        <v>116661.35</v>
      </c>
      <c r="E244" s="97">
        <v>29798.07</v>
      </c>
      <c r="F244" s="97">
        <v>83750.0</v>
      </c>
      <c r="G244" s="98">
        <v>230209.42</v>
      </c>
      <c r="H244" s="99">
        <v>0.0</v>
      </c>
      <c r="I244" s="99">
        <v>0.0</v>
      </c>
      <c r="J244" s="99">
        <v>0.0</v>
      </c>
      <c r="K244" s="99">
        <v>0.0</v>
      </c>
      <c r="L244" s="99">
        <v>0.0</v>
      </c>
      <c r="M244" s="100" t="s">
        <v>2404</v>
      </c>
      <c r="N244" s="22" t="s">
        <v>2424</v>
      </c>
      <c r="O244" s="3" t="b">
        <v>1</v>
      </c>
    </row>
    <row r="245">
      <c r="A245" s="3" t="s">
        <v>617</v>
      </c>
      <c r="B245" s="3" t="s">
        <v>2425</v>
      </c>
      <c r="C245" s="96" t="s">
        <v>47</v>
      </c>
      <c r="D245" s="97">
        <v>3219746.15</v>
      </c>
      <c r="E245" s="97">
        <v>449023.73</v>
      </c>
      <c r="F245" s="97">
        <v>1615349.36</v>
      </c>
      <c r="G245" s="98">
        <v>5284119.24</v>
      </c>
      <c r="H245" s="99">
        <v>0.0</v>
      </c>
      <c r="I245" s="99">
        <v>0.0</v>
      </c>
      <c r="J245" s="99">
        <v>0.0</v>
      </c>
      <c r="K245" s="99">
        <v>0.0</v>
      </c>
      <c r="L245" s="99">
        <v>0.0</v>
      </c>
      <c r="M245" s="102"/>
      <c r="N245" s="22" t="s">
        <v>2427</v>
      </c>
      <c r="O245" s="3" t="b">
        <v>1</v>
      </c>
    </row>
    <row r="246">
      <c r="A246" s="3" t="s">
        <v>402</v>
      </c>
      <c r="B246" s="3" t="s">
        <v>2434</v>
      </c>
      <c r="C246" s="96" t="s">
        <v>47</v>
      </c>
      <c r="D246" s="97">
        <v>465918.41</v>
      </c>
      <c r="E246" s="97">
        <v>114286.81</v>
      </c>
      <c r="F246" s="97">
        <v>412700.0</v>
      </c>
      <c r="G246" s="98">
        <v>992905.22</v>
      </c>
      <c r="H246" s="99">
        <v>92817.49</v>
      </c>
      <c r="I246" s="99">
        <v>0.0</v>
      </c>
      <c r="J246" s="99">
        <v>0.0</v>
      </c>
      <c r="K246" s="99">
        <v>92817.49</v>
      </c>
      <c r="L246" s="99">
        <v>92817.49</v>
      </c>
      <c r="M246" s="101">
        <v>1.0</v>
      </c>
      <c r="N246" s="22" t="s">
        <v>2427</v>
      </c>
      <c r="O246" s="3" t="b">
        <v>1</v>
      </c>
    </row>
    <row r="247">
      <c r="A247" s="3" t="s">
        <v>194</v>
      </c>
      <c r="B247" s="3" t="s">
        <v>693</v>
      </c>
      <c r="C247" s="96" t="s">
        <v>47</v>
      </c>
      <c r="D247" s="97">
        <v>1074921.05</v>
      </c>
      <c r="E247" s="97">
        <v>159505.25</v>
      </c>
      <c r="F247" s="97">
        <v>508350.0</v>
      </c>
      <c r="G247" s="98">
        <v>1742776.3</v>
      </c>
      <c r="H247" s="99">
        <v>1516889.17</v>
      </c>
      <c r="I247" s="99">
        <v>29809.87</v>
      </c>
      <c r="J247" s="99">
        <v>83500.0</v>
      </c>
      <c r="K247" s="99">
        <v>1630199.04</v>
      </c>
      <c r="L247" s="99">
        <v>1630199.04</v>
      </c>
      <c r="M247" s="101">
        <v>1.0</v>
      </c>
      <c r="N247" s="22" t="s">
        <v>2427</v>
      </c>
      <c r="O247" s="3" t="b">
        <v>1</v>
      </c>
    </row>
    <row r="248">
      <c r="A248" s="3" t="s">
        <v>835</v>
      </c>
      <c r="B248" s="3" t="s">
        <v>2426</v>
      </c>
      <c r="C248" s="96" t="s">
        <v>47</v>
      </c>
      <c r="D248" s="97">
        <v>4486315.69</v>
      </c>
      <c r="E248" s="97">
        <v>351860.17</v>
      </c>
      <c r="F248" s="97">
        <v>1239890.67</v>
      </c>
      <c r="G248" s="98">
        <v>6078066.53</v>
      </c>
      <c r="H248" s="99">
        <v>0.0</v>
      </c>
      <c r="I248" s="99" t="s">
        <v>2436</v>
      </c>
      <c r="J248" s="99">
        <v>0.0</v>
      </c>
      <c r="K248" s="99" t="s">
        <v>2436</v>
      </c>
      <c r="L248" s="99">
        <v>0.0</v>
      </c>
      <c r="M248" s="102"/>
      <c r="N248" s="22" t="s">
        <v>2427</v>
      </c>
      <c r="O248" s="3" t="b">
        <v>1</v>
      </c>
    </row>
    <row r="249">
      <c r="A249" s="3" t="s">
        <v>836</v>
      </c>
      <c r="B249" s="3" t="s">
        <v>2426</v>
      </c>
      <c r="C249" s="96" t="s">
        <v>47</v>
      </c>
      <c r="D249" s="97">
        <v>81224.49</v>
      </c>
      <c r="E249" s="97">
        <v>26039.36</v>
      </c>
      <c r="F249" s="97">
        <v>65695.0</v>
      </c>
      <c r="G249" s="98">
        <v>172958.85</v>
      </c>
      <c r="H249" s="99">
        <v>0.0</v>
      </c>
      <c r="I249" s="99">
        <v>0.0</v>
      </c>
      <c r="J249" s="99">
        <v>0.0</v>
      </c>
      <c r="K249" s="99">
        <v>0.0</v>
      </c>
      <c r="L249" s="99">
        <v>0.0</v>
      </c>
      <c r="M249" s="100" t="s">
        <v>2404</v>
      </c>
      <c r="N249" s="22" t="s">
        <v>2424</v>
      </c>
      <c r="O249" s="3" t="b">
        <v>1</v>
      </c>
    </row>
    <row r="250">
      <c r="A250" s="3" t="s">
        <v>703</v>
      </c>
      <c r="B250" s="3" t="s">
        <v>693</v>
      </c>
      <c r="C250" s="96" t="s">
        <v>48</v>
      </c>
      <c r="D250" s="97">
        <v>57500.0</v>
      </c>
      <c r="E250" s="97">
        <v>23719.72</v>
      </c>
      <c r="F250" s="97">
        <v>36600.0</v>
      </c>
      <c r="G250" s="98">
        <v>117819.72</v>
      </c>
      <c r="H250" s="99">
        <v>0.0</v>
      </c>
      <c r="I250" s="99">
        <v>0.0</v>
      </c>
      <c r="J250" s="99">
        <v>0.0</v>
      </c>
      <c r="K250" s="99">
        <v>0.0</v>
      </c>
      <c r="L250" s="99">
        <v>0.0</v>
      </c>
      <c r="M250" s="100" t="s">
        <v>2404</v>
      </c>
      <c r="N250" s="22" t="s">
        <v>2424</v>
      </c>
      <c r="O250" s="3" t="b">
        <v>1</v>
      </c>
    </row>
    <row r="251">
      <c r="A251" s="3" t="s">
        <v>704</v>
      </c>
      <c r="B251" s="3" t="s">
        <v>2425</v>
      </c>
      <c r="C251" s="96" t="s">
        <v>48</v>
      </c>
      <c r="D251" s="97">
        <v>138500.0</v>
      </c>
      <c r="E251" s="97">
        <v>52668.15</v>
      </c>
      <c r="F251" s="97">
        <v>79000.0</v>
      </c>
      <c r="G251" s="98">
        <v>270168.15</v>
      </c>
      <c r="H251" s="99">
        <v>0.0</v>
      </c>
      <c r="I251" s="99">
        <v>0.0</v>
      </c>
      <c r="J251" s="99">
        <v>0.0</v>
      </c>
      <c r="K251" s="99">
        <v>0.0</v>
      </c>
      <c r="L251" s="99">
        <v>0.0</v>
      </c>
      <c r="M251" s="100" t="s">
        <v>2404</v>
      </c>
      <c r="N251" s="22" t="s">
        <v>2424</v>
      </c>
      <c r="O251" s="3" t="b">
        <v>1</v>
      </c>
    </row>
    <row r="252">
      <c r="A252" s="3" t="s">
        <v>695</v>
      </c>
      <c r="B252" s="3" t="s">
        <v>2425</v>
      </c>
      <c r="C252" s="96" t="s">
        <v>48</v>
      </c>
      <c r="D252" s="97">
        <v>2128883.05</v>
      </c>
      <c r="E252" s="97">
        <v>262303.97</v>
      </c>
      <c r="F252" s="97">
        <v>1189320.0</v>
      </c>
      <c r="G252" s="98">
        <v>3580507.02</v>
      </c>
      <c r="H252" s="99">
        <v>0.0</v>
      </c>
      <c r="I252" s="99">
        <v>0.0</v>
      </c>
      <c r="J252" s="99">
        <v>0.0</v>
      </c>
      <c r="K252" s="99">
        <v>0.0</v>
      </c>
      <c r="L252" s="99">
        <v>0.0</v>
      </c>
      <c r="M252" s="100"/>
      <c r="N252" s="22"/>
      <c r="O252" s="3" t="b">
        <v>1</v>
      </c>
    </row>
    <row r="253">
      <c r="A253" s="3" t="s">
        <v>489</v>
      </c>
      <c r="B253" s="3" t="s">
        <v>2426</v>
      </c>
      <c r="C253" s="96" t="s">
        <v>48</v>
      </c>
      <c r="D253" s="97">
        <v>1422124.24</v>
      </c>
      <c r="E253" s="97">
        <v>136177.85</v>
      </c>
      <c r="F253" s="97">
        <v>697400.0</v>
      </c>
      <c r="G253" s="98">
        <v>2255702.09</v>
      </c>
      <c r="H253" s="99">
        <v>0.0</v>
      </c>
      <c r="I253" s="99">
        <v>16623.69</v>
      </c>
      <c r="J253" s="99">
        <v>0.0</v>
      </c>
      <c r="K253" s="99">
        <v>16623.69</v>
      </c>
      <c r="L253" s="99">
        <v>16623.69</v>
      </c>
      <c r="M253" s="101">
        <v>1.0</v>
      </c>
      <c r="N253" s="22" t="s">
        <v>2427</v>
      </c>
      <c r="O253" s="3" t="b">
        <v>1</v>
      </c>
    </row>
    <row r="254">
      <c r="A254" s="3" t="s">
        <v>495</v>
      </c>
      <c r="B254" s="3" t="s">
        <v>2425</v>
      </c>
      <c r="C254" s="96" t="s">
        <v>48</v>
      </c>
      <c r="D254" s="97">
        <v>2242143.43</v>
      </c>
      <c r="E254" s="97">
        <v>162953.71</v>
      </c>
      <c r="F254" s="97">
        <v>678322.5</v>
      </c>
      <c r="G254" s="98">
        <v>3083419.64</v>
      </c>
      <c r="H254" s="99">
        <v>77660.0</v>
      </c>
      <c r="I254" s="99">
        <v>2731.6</v>
      </c>
      <c r="J254" s="99">
        <v>10000.0</v>
      </c>
      <c r="K254" s="99">
        <v>90391.6</v>
      </c>
      <c r="L254" s="99">
        <v>0.0</v>
      </c>
      <c r="M254" s="100" t="s">
        <v>2404</v>
      </c>
      <c r="N254" s="22" t="s">
        <v>2424</v>
      </c>
      <c r="O254" s="3" t="b">
        <v>1</v>
      </c>
    </row>
    <row r="255">
      <c r="A255" s="3" t="s">
        <v>437</v>
      </c>
      <c r="B255" s="3" t="s">
        <v>2428</v>
      </c>
      <c r="C255" s="96" t="s">
        <v>48</v>
      </c>
      <c r="D255" s="97">
        <v>1640408.07</v>
      </c>
      <c r="E255" s="97">
        <v>366624.64</v>
      </c>
      <c r="F255" s="97">
        <v>678165.6</v>
      </c>
      <c r="G255" s="98">
        <v>2685198.31</v>
      </c>
      <c r="H255" s="99">
        <v>7500.0</v>
      </c>
      <c r="I255" s="99">
        <v>12079.5</v>
      </c>
      <c r="J255" s="99">
        <v>0.0</v>
      </c>
      <c r="K255" s="99">
        <v>19579.5</v>
      </c>
      <c r="L255" s="99">
        <v>7429.65</v>
      </c>
      <c r="M255" s="101">
        <v>0.3794606604</v>
      </c>
      <c r="N255" s="22" t="s">
        <v>2427</v>
      </c>
      <c r="O255" s="3" t="b">
        <v>1</v>
      </c>
    </row>
    <row r="256">
      <c r="A256" s="3" t="s">
        <v>705</v>
      </c>
      <c r="B256" s="3" t="s">
        <v>693</v>
      </c>
      <c r="C256" s="96" t="s">
        <v>48</v>
      </c>
      <c r="D256" s="97">
        <v>23062.5</v>
      </c>
      <c r="E256" s="97">
        <v>65764.6</v>
      </c>
      <c r="F256" s="97">
        <v>77100.0</v>
      </c>
      <c r="G256" s="98">
        <v>165927.1</v>
      </c>
      <c r="H256" s="99">
        <v>0.0</v>
      </c>
      <c r="I256" s="99">
        <v>0.0</v>
      </c>
      <c r="J256" s="99">
        <v>0.0</v>
      </c>
      <c r="K256" s="99">
        <v>0.0</v>
      </c>
      <c r="L256" s="99">
        <v>0.0</v>
      </c>
      <c r="M256" s="100" t="s">
        <v>2404</v>
      </c>
      <c r="N256" s="22" t="s">
        <v>2424</v>
      </c>
      <c r="O256" s="3" t="b">
        <v>1</v>
      </c>
    </row>
    <row r="257">
      <c r="A257" s="3" t="s">
        <v>327</v>
      </c>
      <c r="B257" s="3" t="s">
        <v>2429</v>
      </c>
      <c r="C257" s="96" t="s">
        <v>48</v>
      </c>
      <c r="D257" s="97">
        <v>1.040679382E7</v>
      </c>
      <c r="E257" s="97">
        <v>846548.83</v>
      </c>
      <c r="F257" s="97">
        <v>2117562.51</v>
      </c>
      <c r="G257" s="98">
        <v>1.337090516E7</v>
      </c>
      <c r="H257" s="99">
        <v>144987.2</v>
      </c>
      <c r="I257" s="99">
        <v>0.0</v>
      </c>
      <c r="J257" s="99">
        <v>0.0</v>
      </c>
      <c r="K257" s="99">
        <v>144987.2</v>
      </c>
      <c r="L257" s="99">
        <v>144987.2</v>
      </c>
      <c r="M257" s="101">
        <v>1.0</v>
      </c>
      <c r="N257" s="22" t="s">
        <v>2427</v>
      </c>
      <c r="O257" s="3" t="b">
        <v>1</v>
      </c>
    </row>
    <row r="258">
      <c r="A258" s="3" t="s">
        <v>583</v>
      </c>
      <c r="B258" s="3" t="s">
        <v>2429</v>
      </c>
      <c r="C258" s="96" t="s">
        <v>48</v>
      </c>
      <c r="D258" s="97">
        <v>5091188.86</v>
      </c>
      <c r="E258" s="97">
        <v>542235.04</v>
      </c>
      <c r="F258" s="97">
        <v>1889812.03</v>
      </c>
      <c r="G258" s="98">
        <v>7523235.93</v>
      </c>
      <c r="H258" s="99">
        <v>0.0</v>
      </c>
      <c r="I258" s="99">
        <v>0.0</v>
      </c>
      <c r="J258" s="99">
        <v>0.0</v>
      </c>
      <c r="K258" s="99">
        <v>0.0</v>
      </c>
      <c r="L258" s="99">
        <v>0.0</v>
      </c>
      <c r="M258" s="102"/>
      <c r="N258" s="22" t="s">
        <v>2427</v>
      </c>
      <c r="O258" s="3" t="b">
        <v>0</v>
      </c>
      <c r="P258" s="3" t="s">
        <v>2430</v>
      </c>
    </row>
    <row r="259">
      <c r="A259" s="3" t="s">
        <v>706</v>
      </c>
      <c r="B259" s="3" t="s">
        <v>2429</v>
      </c>
      <c r="C259" s="96" t="s">
        <v>48</v>
      </c>
      <c r="D259" s="97">
        <v>173000.0</v>
      </c>
      <c r="E259" s="97">
        <v>82307.74</v>
      </c>
      <c r="F259" s="97">
        <v>464966.67</v>
      </c>
      <c r="G259" s="98">
        <v>720274.41</v>
      </c>
      <c r="H259" s="99">
        <v>0.0</v>
      </c>
      <c r="I259" s="99">
        <v>0.0</v>
      </c>
      <c r="J259" s="99">
        <v>0.0</v>
      </c>
      <c r="K259" s="99">
        <v>0.0</v>
      </c>
      <c r="L259" s="99">
        <v>0.0</v>
      </c>
      <c r="M259" s="100" t="s">
        <v>2404</v>
      </c>
      <c r="N259" s="22" t="s">
        <v>2424</v>
      </c>
      <c r="O259" s="3" t="b">
        <v>1</v>
      </c>
    </row>
    <row r="260">
      <c r="A260" s="3" t="s">
        <v>450</v>
      </c>
      <c r="B260" s="3" t="s">
        <v>2426</v>
      </c>
      <c r="C260" s="96" t="s">
        <v>48</v>
      </c>
      <c r="D260" s="97">
        <v>5909325.13</v>
      </c>
      <c r="E260" s="97">
        <v>388557.26</v>
      </c>
      <c r="F260" s="97">
        <v>1058160.0</v>
      </c>
      <c r="G260" s="98">
        <v>7356042.39</v>
      </c>
      <c r="H260" s="99">
        <v>93416.37</v>
      </c>
      <c r="I260" s="99">
        <v>0.0</v>
      </c>
      <c r="J260" s="99">
        <v>0.0</v>
      </c>
      <c r="K260" s="99">
        <v>93416.37</v>
      </c>
      <c r="L260" s="99">
        <v>93416.37</v>
      </c>
      <c r="M260" s="101">
        <v>1.0</v>
      </c>
      <c r="N260" s="22" t="s">
        <v>2427</v>
      </c>
      <c r="O260" s="3" t="b">
        <v>1</v>
      </c>
    </row>
    <row r="261">
      <c r="A261" s="3" t="s">
        <v>106</v>
      </c>
      <c r="B261" s="3" t="s">
        <v>2429</v>
      </c>
      <c r="C261" s="96" t="s">
        <v>48</v>
      </c>
      <c r="D261" s="97">
        <v>1.634725653E7</v>
      </c>
      <c r="E261" s="97">
        <v>1163016.1</v>
      </c>
      <c r="F261" s="97">
        <v>4542105.87</v>
      </c>
      <c r="G261" s="98">
        <v>2.20523785E7</v>
      </c>
      <c r="H261" s="99">
        <v>322283.46</v>
      </c>
      <c r="I261" s="99">
        <v>65222.27</v>
      </c>
      <c r="J261" s="99">
        <v>0.0</v>
      </c>
      <c r="K261" s="99">
        <v>387505.73</v>
      </c>
      <c r="L261" s="99">
        <v>31120.98</v>
      </c>
      <c r="M261" s="101">
        <v>0.08031101888</v>
      </c>
      <c r="N261" s="22" t="s">
        <v>2427</v>
      </c>
      <c r="O261" s="3" t="b">
        <v>1</v>
      </c>
    </row>
    <row r="262">
      <c r="A262" s="3" t="s">
        <v>419</v>
      </c>
      <c r="B262" s="3" t="s">
        <v>2431</v>
      </c>
      <c r="C262" s="96" t="s">
        <v>48</v>
      </c>
      <c r="D262" s="97">
        <v>2189320.63</v>
      </c>
      <c r="E262" s="97">
        <v>584668.48</v>
      </c>
      <c r="F262" s="97">
        <v>1396585.47</v>
      </c>
      <c r="G262" s="98">
        <v>4170574.58</v>
      </c>
      <c r="H262" s="99">
        <v>223279.51</v>
      </c>
      <c r="I262" s="99">
        <v>290.9</v>
      </c>
      <c r="J262" s="99">
        <v>0.0</v>
      </c>
      <c r="K262" s="99">
        <v>223570.41</v>
      </c>
      <c r="L262" s="99">
        <v>198570.41</v>
      </c>
      <c r="M262" s="101">
        <v>0.8881784043</v>
      </c>
      <c r="N262" s="22" t="s">
        <v>2427</v>
      </c>
      <c r="O262" s="3" t="b">
        <v>1</v>
      </c>
    </row>
    <row r="263">
      <c r="A263" s="3" t="s">
        <v>287</v>
      </c>
      <c r="B263" s="3" t="s">
        <v>2431</v>
      </c>
      <c r="C263" s="96" t="s">
        <v>48</v>
      </c>
      <c r="D263" s="97">
        <v>3700380.83</v>
      </c>
      <c r="E263" s="97">
        <v>295631.25</v>
      </c>
      <c r="F263" s="97">
        <v>767135.48</v>
      </c>
      <c r="G263" s="98">
        <v>4763147.56</v>
      </c>
      <c r="H263" s="99">
        <v>226947.56</v>
      </c>
      <c r="I263" s="99">
        <v>0.0</v>
      </c>
      <c r="J263" s="99">
        <v>0.0</v>
      </c>
      <c r="K263" s="99">
        <v>226947.56</v>
      </c>
      <c r="L263" s="99">
        <v>226947.56</v>
      </c>
      <c r="M263" s="101">
        <v>1.0</v>
      </c>
      <c r="N263" s="22" t="s">
        <v>2427</v>
      </c>
      <c r="O263" s="3" t="b">
        <v>1</v>
      </c>
    </row>
    <row r="264">
      <c r="A264" s="3" t="s">
        <v>707</v>
      </c>
      <c r="B264" s="3" t="s">
        <v>2432</v>
      </c>
      <c r="C264" s="96" t="s">
        <v>48</v>
      </c>
      <c r="D264" s="97">
        <v>18750.0</v>
      </c>
      <c r="E264" s="97">
        <v>3489.3</v>
      </c>
      <c r="F264" s="97">
        <v>10000.0</v>
      </c>
      <c r="G264" s="98">
        <v>32239.3</v>
      </c>
      <c r="H264" s="99">
        <v>0.0</v>
      </c>
      <c r="I264" s="99">
        <v>0.0</v>
      </c>
      <c r="J264" s="99">
        <v>0.0</v>
      </c>
      <c r="K264" s="99">
        <v>0.0</v>
      </c>
      <c r="L264" s="99">
        <v>0.0</v>
      </c>
      <c r="M264" s="100" t="s">
        <v>2404</v>
      </c>
      <c r="N264" s="22" t="s">
        <v>2424</v>
      </c>
      <c r="O264" s="3" t="b">
        <v>1</v>
      </c>
    </row>
    <row r="265">
      <c r="A265" s="3" t="s">
        <v>709</v>
      </c>
      <c r="B265" s="3" t="s">
        <v>2434</v>
      </c>
      <c r="C265" s="96" t="s">
        <v>48</v>
      </c>
      <c r="D265" s="97">
        <v>199190.91</v>
      </c>
      <c r="E265" s="97">
        <v>127321.71</v>
      </c>
      <c r="F265" s="97">
        <v>55654.0</v>
      </c>
      <c r="G265" s="98">
        <v>382166.62</v>
      </c>
      <c r="H265" s="99">
        <v>0.0</v>
      </c>
      <c r="I265" s="99">
        <v>0.0</v>
      </c>
      <c r="J265" s="99">
        <v>0.0</v>
      </c>
      <c r="K265" s="99">
        <v>0.0</v>
      </c>
      <c r="L265" s="99">
        <v>0.0</v>
      </c>
      <c r="M265" s="100" t="s">
        <v>2404</v>
      </c>
      <c r="N265" s="22" t="s">
        <v>2424</v>
      </c>
      <c r="O265" s="3" t="b">
        <v>1</v>
      </c>
    </row>
    <row r="266">
      <c r="A266" s="3" t="s">
        <v>710</v>
      </c>
      <c r="B266" s="3" t="s">
        <v>2434</v>
      </c>
      <c r="C266" s="96" t="s">
        <v>48</v>
      </c>
      <c r="D266" s="97">
        <v>548330.21</v>
      </c>
      <c r="E266" s="97">
        <v>175285.51</v>
      </c>
      <c r="F266" s="97">
        <v>373268.95</v>
      </c>
      <c r="G266" s="98">
        <v>1096884.67</v>
      </c>
      <c r="H266" s="99">
        <v>0.0</v>
      </c>
      <c r="I266" s="99">
        <v>0.0</v>
      </c>
      <c r="J266" s="99">
        <v>0.0</v>
      </c>
      <c r="K266" s="99">
        <v>0.0</v>
      </c>
      <c r="L266" s="99">
        <v>0.0</v>
      </c>
      <c r="M266" s="100" t="s">
        <v>2404</v>
      </c>
      <c r="N266" s="22" t="s">
        <v>2424</v>
      </c>
      <c r="O266" s="3" t="b">
        <v>0</v>
      </c>
    </row>
    <row r="267">
      <c r="A267" s="3" t="s">
        <v>711</v>
      </c>
      <c r="B267" s="3" t="s">
        <v>2434</v>
      </c>
      <c r="C267" s="96" t="s">
        <v>48</v>
      </c>
      <c r="D267" s="97">
        <v>19612.27</v>
      </c>
      <c r="E267" s="97">
        <v>18926.9</v>
      </c>
      <c r="F267" s="97">
        <v>10750.0</v>
      </c>
      <c r="G267" s="98">
        <v>49289.17</v>
      </c>
      <c r="H267" s="99">
        <v>0.0</v>
      </c>
      <c r="I267" s="99">
        <v>0.0</v>
      </c>
      <c r="J267" s="99">
        <v>0.0</v>
      </c>
      <c r="K267" s="99">
        <v>0.0</v>
      </c>
      <c r="L267" s="99">
        <v>0.0</v>
      </c>
      <c r="M267" s="100" t="s">
        <v>2404</v>
      </c>
      <c r="N267" s="22" t="s">
        <v>2424</v>
      </c>
      <c r="O267" s="3" t="b">
        <v>1</v>
      </c>
    </row>
    <row r="268">
      <c r="A268" s="3" t="s">
        <v>713</v>
      </c>
      <c r="B268" s="3" t="s">
        <v>2434</v>
      </c>
      <c r="C268" s="96" t="s">
        <v>48</v>
      </c>
      <c r="D268" s="97">
        <v>1349031.74</v>
      </c>
      <c r="E268" s="97">
        <v>219827.93</v>
      </c>
      <c r="F268" s="97">
        <v>654300.0</v>
      </c>
      <c r="G268" s="98">
        <v>2223159.67</v>
      </c>
      <c r="H268" s="99">
        <v>0.0</v>
      </c>
      <c r="I268" s="99">
        <v>0.0</v>
      </c>
      <c r="J268" s="99">
        <v>0.0</v>
      </c>
      <c r="K268" s="99">
        <v>0.0</v>
      </c>
      <c r="L268" s="99">
        <v>0.0</v>
      </c>
      <c r="M268" s="102"/>
      <c r="N268" s="22" t="s">
        <v>2427</v>
      </c>
      <c r="O268" s="3" t="b">
        <v>0</v>
      </c>
      <c r="P268" s="3" t="s">
        <v>2435</v>
      </c>
    </row>
    <row r="269">
      <c r="A269" s="3" t="s">
        <v>714</v>
      </c>
      <c r="B269" s="3" t="s">
        <v>2434</v>
      </c>
      <c r="C269" s="96" t="s">
        <v>48</v>
      </c>
      <c r="D269" s="97">
        <v>3600.0</v>
      </c>
      <c r="E269" s="97">
        <v>6561.28</v>
      </c>
      <c r="F269" s="97">
        <v>8000.0</v>
      </c>
      <c r="G269" s="98">
        <v>18161.28</v>
      </c>
      <c r="H269" s="99">
        <v>0.0</v>
      </c>
      <c r="I269" s="99">
        <v>0.0</v>
      </c>
      <c r="J269" s="99">
        <v>0.0</v>
      </c>
      <c r="K269" s="99">
        <v>0.0</v>
      </c>
      <c r="L269" s="99">
        <v>0.0</v>
      </c>
      <c r="M269" s="100" t="s">
        <v>2404</v>
      </c>
      <c r="N269" s="22" t="s">
        <v>2424</v>
      </c>
      <c r="O269" s="3" t="b">
        <v>1</v>
      </c>
    </row>
    <row r="270">
      <c r="A270" s="3" t="s">
        <v>612</v>
      </c>
      <c r="B270" s="3" t="s">
        <v>2425</v>
      </c>
      <c r="C270" s="96" t="s">
        <v>48</v>
      </c>
      <c r="D270" s="97">
        <v>6459368.84</v>
      </c>
      <c r="E270" s="97">
        <v>545155.24</v>
      </c>
      <c r="F270" s="97">
        <v>1980657.52</v>
      </c>
      <c r="G270" s="98">
        <v>8985181.6</v>
      </c>
      <c r="H270" s="99">
        <v>0.0</v>
      </c>
      <c r="I270" s="99">
        <v>0.0</v>
      </c>
      <c r="J270" s="99">
        <v>0.0</v>
      </c>
      <c r="K270" s="99">
        <v>0.0</v>
      </c>
      <c r="L270" s="99">
        <v>0.0</v>
      </c>
      <c r="M270" s="102"/>
      <c r="N270" s="22" t="s">
        <v>2427</v>
      </c>
      <c r="O270" s="3" t="b">
        <v>1</v>
      </c>
    </row>
    <row r="271">
      <c r="A271" s="3" t="s">
        <v>715</v>
      </c>
      <c r="B271" s="3" t="s">
        <v>2425</v>
      </c>
      <c r="C271" s="96" t="s">
        <v>48</v>
      </c>
      <c r="D271" s="97">
        <v>1319681.53</v>
      </c>
      <c r="E271" s="97">
        <v>244877.03</v>
      </c>
      <c r="F271" s="97">
        <v>733252.96</v>
      </c>
      <c r="G271" s="98">
        <v>2297811.52</v>
      </c>
      <c r="H271" s="99">
        <v>0.0</v>
      </c>
      <c r="I271" s="99">
        <v>0.0</v>
      </c>
      <c r="J271" s="99">
        <v>0.0</v>
      </c>
      <c r="K271" s="99">
        <v>0.0</v>
      </c>
      <c r="L271" s="99">
        <v>0.0</v>
      </c>
      <c r="M271" s="102"/>
      <c r="N271" s="22" t="s">
        <v>2427</v>
      </c>
      <c r="O271" s="3" t="b">
        <v>1</v>
      </c>
    </row>
    <row r="272">
      <c r="A272" s="3" t="s">
        <v>716</v>
      </c>
      <c r="B272" s="3" t="s">
        <v>2426</v>
      </c>
      <c r="C272" s="96" t="s">
        <v>48</v>
      </c>
      <c r="D272" s="97">
        <v>235000.0</v>
      </c>
      <c r="E272" s="97">
        <v>14879.97</v>
      </c>
      <c r="F272" s="97">
        <v>0.0</v>
      </c>
      <c r="G272" s="98">
        <v>249879.97</v>
      </c>
      <c r="H272" s="99">
        <v>0.0</v>
      </c>
      <c r="I272" s="99">
        <v>0.0</v>
      </c>
      <c r="J272" s="99">
        <v>0.0</v>
      </c>
      <c r="K272" s="99">
        <v>0.0</v>
      </c>
      <c r="L272" s="99">
        <v>0.0</v>
      </c>
      <c r="M272" s="100" t="s">
        <v>2404</v>
      </c>
      <c r="N272" s="22" t="s">
        <v>2424</v>
      </c>
      <c r="O272" s="3" t="b">
        <v>1</v>
      </c>
    </row>
    <row r="273">
      <c r="A273" s="3" t="s">
        <v>53</v>
      </c>
      <c r="B273" s="3" t="s">
        <v>2426</v>
      </c>
      <c r="C273" s="96" t="s">
        <v>48</v>
      </c>
      <c r="D273" s="97">
        <v>5682117.77</v>
      </c>
      <c r="E273" s="97">
        <v>374692.31</v>
      </c>
      <c r="F273" s="97">
        <v>1014500.0</v>
      </c>
      <c r="G273" s="98">
        <v>7071310.08</v>
      </c>
      <c r="H273" s="99">
        <v>3090631.59</v>
      </c>
      <c r="I273" s="99">
        <v>56921.09</v>
      </c>
      <c r="J273" s="99">
        <v>138524.0</v>
      </c>
      <c r="K273" s="99">
        <v>3286076.68</v>
      </c>
      <c r="L273" s="99">
        <v>3135491.31</v>
      </c>
      <c r="M273" s="101">
        <v>0.9541747242</v>
      </c>
      <c r="N273" s="22" t="s">
        <v>2427</v>
      </c>
      <c r="O273" s="3" t="b">
        <v>1</v>
      </c>
    </row>
    <row r="274">
      <c r="A274" s="3" t="s">
        <v>717</v>
      </c>
      <c r="B274" s="3" t="s">
        <v>2425</v>
      </c>
      <c r="C274" s="96" t="s">
        <v>48</v>
      </c>
      <c r="D274" s="97">
        <v>2500.0</v>
      </c>
      <c r="E274" s="97">
        <v>5390.8</v>
      </c>
      <c r="F274" s="97">
        <v>1625.0</v>
      </c>
      <c r="G274" s="98">
        <v>9515.8</v>
      </c>
      <c r="H274" s="99">
        <v>0.0</v>
      </c>
      <c r="I274" s="99">
        <v>0.0</v>
      </c>
      <c r="J274" s="99">
        <v>0.0</v>
      </c>
      <c r="K274" s="99">
        <v>0.0</v>
      </c>
      <c r="L274" s="99">
        <v>0.0</v>
      </c>
      <c r="M274" s="100" t="s">
        <v>2404</v>
      </c>
      <c r="N274" s="22" t="s">
        <v>2424</v>
      </c>
      <c r="O274" s="3" t="b">
        <v>1</v>
      </c>
    </row>
    <row r="275">
      <c r="A275" s="3" t="s">
        <v>654</v>
      </c>
      <c r="B275" s="3" t="s">
        <v>2428</v>
      </c>
      <c r="C275" s="96" t="s">
        <v>48</v>
      </c>
      <c r="D275" s="97">
        <v>1.58757302E7</v>
      </c>
      <c r="E275" s="97">
        <v>720996.91</v>
      </c>
      <c r="F275" s="97">
        <v>2896110.54</v>
      </c>
      <c r="G275" s="98">
        <v>1.949283765E7</v>
      </c>
      <c r="H275" s="99">
        <v>0.0</v>
      </c>
      <c r="I275" s="99">
        <v>0.0</v>
      </c>
      <c r="J275" s="99">
        <v>0.0</v>
      </c>
      <c r="K275" s="99">
        <v>0.0</v>
      </c>
      <c r="L275" s="99">
        <v>0.0</v>
      </c>
      <c r="M275" s="102"/>
      <c r="N275" s="22" t="s">
        <v>2427</v>
      </c>
      <c r="O275" s="3" t="b">
        <v>1</v>
      </c>
    </row>
    <row r="276">
      <c r="A276" s="3" t="s">
        <v>674</v>
      </c>
      <c r="B276" s="3" t="s">
        <v>2432</v>
      </c>
      <c r="C276" s="96" t="s">
        <v>48</v>
      </c>
      <c r="D276" s="97">
        <v>3256215.07</v>
      </c>
      <c r="E276" s="97">
        <v>490158.53</v>
      </c>
      <c r="F276" s="97">
        <v>1285412.36</v>
      </c>
      <c r="G276" s="98">
        <v>5031785.96</v>
      </c>
      <c r="H276" s="99">
        <v>0.0</v>
      </c>
      <c r="I276" s="99">
        <v>0.0</v>
      </c>
      <c r="J276" s="99">
        <v>0.0</v>
      </c>
      <c r="K276" s="99">
        <v>0.0</v>
      </c>
      <c r="L276" s="99">
        <v>0.0</v>
      </c>
      <c r="M276" s="102"/>
      <c r="N276" s="22" t="s">
        <v>2427</v>
      </c>
      <c r="O276" s="3" t="b">
        <v>1</v>
      </c>
    </row>
    <row r="277">
      <c r="A277" s="3" t="s">
        <v>483</v>
      </c>
      <c r="B277" s="3" t="s">
        <v>2434</v>
      </c>
      <c r="C277" s="96" t="s">
        <v>48</v>
      </c>
      <c r="D277" s="97">
        <v>2680510.1</v>
      </c>
      <c r="E277" s="97">
        <v>255001.08</v>
      </c>
      <c r="F277" s="97">
        <v>894902.83</v>
      </c>
      <c r="G277" s="98">
        <v>3830414.01</v>
      </c>
      <c r="H277" s="99">
        <v>0.0</v>
      </c>
      <c r="I277" s="99" t="s">
        <v>2436</v>
      </c>
      <c r="J277" s="99">
        <v>0.0</v>
      </c>
      <c r="K277" s="99" t="s">
        <v>2436</v>
      </c>
      <c r="L277" s="99" t="s">
        <v>2436</v>
      </c>
      <c r="M277" s="102"/>
      <c r="N277" s="22" t="s">
        <v>2427</v>
      </c>
      <c r="O277" s="3" t="b">
        <v>1</v>
      </c>
    </row>
    <row r="278">
      <c r="A278" s="3" t="s">
        <v>180</v>
      </c>
      <c r="B278" s="3" t="s">
        <v>2426</v>
      </c>
      <c r="C278" s="96" t="s">
        <v>48</v>
      </c>
      <c r="D278" s="97">
        <v>6514438.95</v>
      </c>
      <c r="E278" s="97">
        <v>735176.76</v>
      </c>
      <c r="F278" s="97">
        <v>2240155.28</v>
      </c>
      <c r="G278" s="98">
        <v>9489770.99</v>
      </c>
      <c r="H278" s="99">
        <v>350847.82</v>
      </c>
      <c r="I278" s="99">
        <v>27987.38</v>
      </c>
      <c r="J278" s="99">
        <v>0.0</v>
      </c>
      <c r="K278" s="99">
        <v>378835.2</v>
      </c>
      <c r="L278" s="99">
        <v>279544.1</v>
      </c>
      <c r="M278" s="101">
        <v>0.7379042391</v>
      </c>
      <c r="N278" s="22" t="s">
        <v>2427</v>
      </c>
      <c r="O278" s="3" t="b">
        <v>1</v>
      </c>
    </row>
    <row r="279">
      <c r="A279" s="3" t="s">
        <v>718</v>
      </c>
      <c r="B279" s="3" t="s">
        <v>2425</v>
      </c>
      <c r="C279" s="96" t="s">
        <v>48</v>
      </c>
      <c r="D279" s="97">
        <v>0.0</v>
      </c>
      <c r="E279" s="97">
        <v>0.0</v>
      </c>
      <c r="F279" s="97">
        <v>0.0</v>
      </c>
      <c r="G279" s="98">
        <v>0.0</v>
      </c>
      <c r="H279" s="99">
        <v>0.0</v>
      </c>
      <c r="I279" s="99">
        <v>0.0</v>
      </c>
      <c r="J279" s="99">
        <v>0.0</v>
      </c>
      <c r="K279" s="99">
        <v>0.0</v>
      </c>
      <c r="L279" s="99">
        <v>0.0</v>
      </c>
      <c r="M279" s="100" t="s">
        <v>2404</v>
      </c>
      <c r="N279" s="22" t="s">
        <v>2424</v>
      </c>
      <c r="O279" s="3" t="b">
        <v>0</v>
      </c>
    </row>
    <row r="280">
      <c r="A280" s="3" t="s">
        <v>719</v>
      </c>
      <c r="B280" s="3" t="s">
        <v>2431</v>
      </c>
      <c r="C280" s="96" t="s">
        <v>48</v>
      </c>
      <c r="D280" s="97">
        <v>1.054745104E7</v>
      </c>
      <c r="E280" s="97">
        <v>474923.62</v>
      </c>
      <c r="F280" s="97">
        <v>1811502.98</v>
      </c>
      <c r="G280" s="98">
        <v>1.283387764E7</v>
      </c>
      <c r="H280" s="99">
        <v>0.0</v>
      </c>
      <c r="I280" s="99">
        <v>0.0</v>
      </c>
      <c r="J280" s="99">
        <v>0.0</v>
      </c>
      <c r="K280" s="99">
        <v>0.0</v>
      </c>
      <c r="L280" s="99">
        <v>0.0</v>
      </c>
      <c r="M280" s="102"/>
      <c r="N280" s="22" t="s">
        <v>2427</v>
      </c>
      <c r="O280" s="3" t="b">
        <v>1</v>
      </c>
    </row>
    <row r="281">
      <c r="A281" s="3" t="s">
        <v>720</v>
      </c>
      <c r="B281" s="3" t="s">
        <v>2431</v>
      </c>
      <c r="C281" s="96" t="s">
        <v>48</v>
      </c>
      <c r="D281" s="97">
        <v>90151.0</v>
      </c>
      <c r="E281" s="97">
        <v>42527.46</v>
      </c>
      <c r="F281" s="97">
        <v>68533.33</v>
      </c>
      <c r="G281" s="98">
        <v>201211.79</v>
      </c>
      <c r="H281" s="99">
        <v>0.0</v>
      </c>
      <c r="I281" s="99">
        <v>0.0</v>
      </c>
      <c r="J281" s="99">
        <v>0.0</v>
      </c>
      <c r="K281" s="99">
        <v>0.0</v>
      </c>
      <c r="L281" s="99">
        <v>0.0</v>
      </c>
      <c r="M281" s="100" t="s">
        <v>2404</v>
      </c>
      <c r="N281" s="22" t="s">
        <v>2424</v>
      </c>
      <c r="O281" s="3" t="b">
        <v>1</v>
      </c>
    </row>
    <row r="282">
      <c r="A282" s="3" t="s">
        <v>721</v>
      </c>
      <c r="B282" s="3" t="s">
        <v>2431</v>
      </c>
      <c r="C282" s="96" t="s">
        <v>48</v>
      </c>
      <c r="D282" s="97">
        <v>0.0</v>
      </c>
      <c r="E282" s="97">
        <v>12104.34</v>
      </c>
      <c r="F282" s="97">
        <v>7250.0</v>
      </c>
      <c r="G282" s="98">
        <v>19354.34</v>
      </c>
      <c r="H282" s="99">
        <v>0.0</v>
      </c>
      <c r="I282" s="99">
        <v>0.0</v>
      </c>
      <c r="J282" s="99">
        <v>0.0</v>
      </c>
      <c r="K282" s="99">
        <v>0.0</v>
      </c>
      <c r="L282" s="99">
        <v>0.0</v>
      </c>
      <c r="M282" s="100" t="s">
        <v>2404</v>
      </c>
      <c r="N282" s="22" t="s">
        <v>2424</v>
      </c>
      <c r="O282" s="3" t="b">
        <v>1</v>
      </c>
    </row>
    <row r="283">
      <c r="A283" s="3" t="s">
        <v>641</v>
      </c>
      <c r="B283" s="3" t="s">
        <v>2429</v>
      </c>
      <c r="C283" s="96" t="s">
        <v>48</v>
      </c>
      <c r="D283" s="97">
        <v>101285.0</v>
      </c>
      <c r="E283" s="97">
        <v>56122.91</v>
      </c>
      <c r="F283" s="97">
        <v>239666.67</v>
      </c>
      <c r="G283" s="98">
        <v>397074.58</v>
      </c>
      <c r="H283" s="99">
        <v>0.0</v>
      </c>
      <c r="I283" s="99">
        <v>10547.36</v>
      </c>
      <c r="J283" s="99">
        <v>0.0</v>
      </c>
      <c r="K283" s="99">
        <v>10547.36</v>
      </c>
      <c r="L283" s="99">
        <v>0.0</v>
      </c>
      <c r="M283" s="100" t="s">
        <v>2404</v>
      </c>
      <c r="N283" s="22" t="s">
        <v>2424</v>
      </c>
      <c r="O283" s="3" t="b">
        <v>1</v>
      </c>
    </row>
    <row r="284">
      <c r="A284" s="3" t="s">
        <v>682</v>
      </c>
      <c r="B284" s="3" t="s">
        <v>2429</v>
      </c>
      <c r="C284" s="96" t="s">
        <v>48</v>
      </c>
      <c r="D284" s="97">
        <v>705842.43</v>
      </c>
      <c r="E284" s="97">
        <v>90216.1</v>
      </c>
      <c r="F284" s="97">
        <v>258000.0</v>
      </c>
      <c r="G284" s="98">
        <v>1054058.53</v>
      </c>
      <c r="H284" s="99">
        <v>0.0</v>
      </c>
      <c r="I284" s="99">
        <v>0.0</v>
      </c>
      <c r="J284" s="99">
        <v>0.0</v>
      </c>
      <c r="K284" s="99">
        <v>0.0</v>
      </c>
      <c r="L284" s="99">
        <v>0.0</v>
      </c>
      <c r="M284" s="100" t="s">
        <v>2404</v>
      </c>
      <c r="N284" s="22" t="s">
        <v>2424</v>
      </c>
      <c r="O284" s="3" t="b">
        <v>1</v>
      </c>
    </row>
    <row r="285">
      <c r="A285" s="3" t="s">
        <v>722</v>
      </c>
      <c r="B285" s="3" t="s">
        <v>2429</v>
      </c>
      <c r="C285" s="96" t="s">
        <v>48</v>
      </c>
      <c r="D285" s="97">
        <v>51000.0</v>
      </c>
      <c r="E285" s="97">
        <v>21452.29</v>
      </c>
      <c r="F285" s="97">
        <v>42500.0</v>
      </c>
      <c r="G285" s="98">
        <v>114952.29</v>
      </c>
      <c r="H285" s="99">
        <v>0.0</v>
      </c>
      <c r="I285" s="99">
        <v>0.0</v>
      </c>
      <c r="J285" s="99">
        <v>0.0</v>
      </c>
      <c r="K285" s="99">
        <v>0.0</v>
      </c>
      <c r="L285" s="99">
        <v>0.0</v>
      </c>
      <c r="M285" s="100" t="s">
        <v>2404</v>
      </c>
      <c r="N285" s="22" t="s">
        <v>2424</v>
      </c>
      <c r="O285" s="3" t="b">
        <v>1</v>
      </c>
    </row>
    <row r="286">
      <c r="A286" s="3" t="s">
        <v>201</v>
      </c>
      <c r="B286" s="3" t="s">
        <v>2425</v>
      </c>
      <c r="C286" s="96" t="s">
        <v>48</v>
      </c>
      <c r="D286" s="97">
        <v>9265482.39</v>
      </c>
      <c r="E286" s="97">
        <v>871920.41</v>
      </c>
      <c r="F286" s="97">
        <v>2275800.84</v>
      </c>
      <c r="G286" s="98">
        <v>1.241320364E7</v>
      </c>
      <c r="H286" s="99">
        <v>339459.8</v>
      </c>
      <c r="I286" s="99">
        <v>0.0</v>
      </c>
      <c r="J286" s="99">
        <v>0.0</v>
      </c>
      <c r="K286" s="99">
        <v>339459.8</v>
      </c>
      <c r="L286" s="99">
        <v>233915.58</v>
      </c>
      <c r="M286" s="101">
        <v>0.6890818294</v>
      </c>
      <c r="N286" s="22" t="s">
        <v>2427</v>
      </c>
      <c r="O286" s="3" t="b">
        <v>1</v>
      </c>
    </row>
    <row r="287">
      <c r="A287" s="3" t="s">
        <v>280</v>
      </c>
      <c r="B287" s="3" t="s">
        <v>2429</v>
      </c>
      <c r="C287" s="96" t="s">
        <v>48</v>
      </c>
      <c r="D287" s="97">
        <v>5078532.17</v>
      </c>
      <c r="E287" s="97">
        <v>311587.78</v>
      </c>
      <c r="F287" s="97">
        <v>1253352.15</v>
      </c>
      <c r="G287" s="98">
        <v>6643472.1</v>
      </c>
      <c r="H287" s="99">
        <v>90441.85</v>
      </c>
      <c r="I287" s="99">
        <v>0.0</v>
      </c>
      <c r="J287" s="99">
        <v>0.0</v>
      </c>
      <c r="K287" s="99">
        <v>90441.85</v>
      </c>
      <c r="L287" s="99">
        <v>90441.85</v>
      </c>
      <c r="M287" s="101">
        <v>1.0</v>
      </c>
      <c r="N287" s="22" t="s">
        <v>2427</v>
      </c>
      <c r="O287" s="3" t="b">
        <v>1</v>
      </c>
    </row>
    <row r="288">
      <c r="A288" s="3" t="s">
        <v>723</v>
      </c>
      <c r="B288" s="3" t="s">
        <v>2425</v>
      </c>
      <c r="C288" s="96" t="s">
        <v>48</v>
      </c>
      <c r="D288" s="97">
        <v>17881.15</v>
      </c>
      <c r="E288" s="97">
        <v>65240.48</v>
      </c>
      <c r="F288" s="97">
        <v>2340.0</v>
      </c>
      <c r="G288" s="98">
        <v>85461.63</v>
      </c>
      <c r="H288" s="99">
        <v>0.0</v>
      </c>
      <c r="I288" s="99">
        <v>0.0</v>
      </c>
      <c r="J288" s="99">
        <v>0.0</v>
      </c>
      <c r="K288" s="99">
        <v>0.0</v>
      </c>
      <c r="L288" s="99">
        <v>0.0</v>
      </c>
      <c r="M288" s="100" t="s">
        <v>2404</v>
      </c>
      <c r="N288" s="22" t="s">
        <v>2424</v>
      </c>
      <c r="O288" s="3" t="b">
        <v>1</v>
      </c>
    </row>
    <row r="289">
      <c r="A289" s="3" t="s">
        <v>241</v>
      </c>
      <c r="B289" s="3" t="s">
        <v>2437</v>
      </c>
      <c r="C289" s="96" t="s">
        <v>48</v>
      </c>
      <c r="D289" s="97">
        <v>1760815.47</v>
      </c>
      <c r="E289" s="97">
        <v>289731.36</v>
      </c>
      <c r="F289" s="97">
        <v>952524.23</v>
      </c>
      <c r="G289" s="98">
        <v>3003071.06</v>
      </c>
      <c r="H289" s="99">
        <v>905046.11</v>
      </c>
      <c r="I289" s="99">
        <v>17302.9</v>
      </c>
      <c r="J289" s="99">
        <v>145000.0</v>
      </c>
      <c r="K289" s="99">
        <v>1067349.01</v>
      </c>
      <c r="L289" s="99">
        <v>403557.81</v>
      </c>
      <c r="M289" s="101">
        <v>0.3780935816</v>
      </c>
      <c r="N289" s="22" t="s">
        <v>2427</v>
      </c>
      <c r="O289" s="3" t="b">
        <v>1</v>
      </c>
    </row>
    <row r="290">
      <c r="A290" s="3" t="s">
        <v>314</v>
      </c>
      <c r="B290" s="3" t="s">
        <v>2438</v>
      </c>
      <c r="C290" s="96" t="s">
        <v>48</v>
      </c>
      <c r="D290" s="97">
        <v>5594427.74</v>
      </c>
      <c r="E290" s="97">
        <v>283747.49</v>
      </c>
      <c r="F290" s="97">
        <v>1329232.13</v>
      </c>
      <c r="G290" s="98">
        <v>7207407.36</v>
      </c>
      <c r="H290" s="99">
        <v>194473.67</v>
      </c>
      <c r="I290" s="99">
        <v>5255.8</v>
      </c>
      <c r="J290" s="99">
        <v>0.0</v>
      </c>
      <c r="K290" s="99">
        <v>199729.47</v>
      </c>
      <c r="L290" s="99">
        <v>194473.67</v>
      </c>
      <c r="M290" s="101">
        <v>0.9736854056</v>
      </c>
      <c r="N290" s="22" t="s">
        <v>2427</v>
      </c>
      <c r="O290" s="3" t="b">
        <v>1</v>
      </c>
    </row>
    <row r="291">
      <c r="A291" s="3" t="s">
        <v>369</v>
      </c>
      <c r="B291" s="3" t="s">
        <v>2431</v>
      </c>
      <c r="C291" s="96" t="s">
        <v>48</v>
      </c>
      <c r="D291" s="97">
        <v>6688177.56</v>
      </c>
      <c r="E291" s="97">
        <v>388945.5</v>
      </c>
      <c r="F291" s="97">
        <v>1544872.32</v>
      </c>
      <c r="G291" s="98">
        <v>8621995.38</v>
      </c>
      <c r="H291" s="99">
        <v>135676.84</v>
      </c>
      <c r="I291" s="99">
        <v>0.0</v>
      </c>
      <c r="J291" s="99">
        <v>0.0</v>
      </c>
      <c r="K291" s="99">
        <v>135676.84</v>
      </c>
      <c r="L291" s="99">
        <v>135676.84</v>
      </c>
      <c r="M291" s="101">
        <v>1.0</v>
      </c>
      <c r="N291" s="22" t="s">
        <v>2427</v>
      </c>
      <c r="O291" s="3" t="b">
        <v>1</v>
      </c>
    </row>
    <row r="292">
      <c r="A292" s="3" t="s">
        <v>724</v>
      </c>
      <c r="B292" s="3" t="s">
        <v>693</v>
      </c>
      <c r="C292" s="96" t="s">
        <v>48</v>
      </c>
      <c r="D292" s="97">
        <v>153135.5</v>
      </c>
      <c r="E292" s="97">
        <v>30441.47</v>
      </c>
      <c r="F292" s="97">
        <v>201750.0</v>
      </c>
      <c r="G292" s="98">
        <v>385326.97</v>
      </c>
      <c r="H292" s="99">
        <v>0.0</v>
      </c>
      <c r="I292" s="99">
        <v>0.0</v>
      </c>
      <c r="J292" s="99">
        <v>0.0</v>
      </c>
      <c r="K292" s="99">
        <v>0.0</v>
      </c>
      <c r="L292" s="99">
        <v>0.0</v>
      </c>
      <c r="M292" s="100" t="s">
        <v>2404</v>
      </c>
      <c r="N292" s="22" t="s">
        <v>2424</v>
      </c>
      <c r="O292" s="3" t="b">
        <v>1</v>
      </c>
    </row>
    <row r="293">
      <c r="A293" s="3" t="s">
        <v>532</v>
      </c>
      <c r="B293" s="3" t="s">
        <v>2425</v>
      </c>
      <c r="C293" s="96" t="s">
        <v>48</v>
      </c>
      <c r="D293" s="97">
        <v>4305495.79</v>
      </c>
      <c r="E293" s="97">
        <v>456190.64</v>
      </c>
      <c r="F293" s="97">
        <v>952598.29</v>
      </c>
      <c r="G293" s="98">
        <v>5714284.72</v>
      </c>
      <c r="H293" s="99">
        <v>109864.59</v>
      </c>
      <c r="I293" s="99">
        <v>31568.94</v>
      </c>
      <c r="J293" s="99">
        <v>125000.0</v>
      </c>
      <c r="K293" s="99">
        <v>266433.53</v>
      </c>
      <c r="L293" s="99">
        <v>0.0</v>
      </c>
      <c r="M293" s="101">
        <v>0.0</v>
      </c>
      <c r="N293" s="22" t="s">
        <v>2427</v>
      </c>
      <c r="O293" s="3" t="b">
        <v>1</v>
      </c>
    </row>
    <row r="294">
      <c r="A294" s="3" t="s">
        <v>725</v>
      </c>
      <c r="B294" s="3" t="s">
        <v>2438</v>
      </c>
      <c r="C294" s="96" t="s">
        <v>48</v>
      </c>
      <c r="D294" s="97">
        <v>5679058.53</v>
      </c>
      <c r="E294" s="97">
        <v>578954.52</v>
      </c>
      <c r="F294" s="97">
        <v>1920714.48</v>
      </c>
      <c r="G294" s="98">
        <v>8178727.53</v>
      </c>
      <c r="H294" s="99">
        <v>0.0</v>
      </c>
      <c r="I294" s="99">
        <v>0.0</v>
      </c>
      <c r="J294" s="99">
        <v>0.0</v>
      </c>
      <c r="K294" s="99">
        <v>0.0</v>
      </c>
      <c r="L294" s="99">
        <v>0.0</v>
      </c>
      <c r="M294" s="102"/>
      <c r="N294" s="22" t="s">
        <v>2427</v>
      </c>
      <c r="O294" s="3" t="b">
        <v>1</v>
      </c>
    </row>
    <row r="295">
      <c r="A295" s="3" t="s">
        <v>726</v>
      </c>
      <c r="B295" s="3" t="s">
        <v>2434</v>
      </c>
      <c r="C295" s="96" t="s">
        <v>48</v>
      </c>
      <c r="D295" s="97">
        <v>46226.25</v>
      </c>
      <c r="E295" s="97">
        <v>31394.61</v>
      </c>
      <c r="F295" s="97">
        <v>44033.0</v>
      </c>
      <c r="G295" s="98">
        <v>121653.86</v>
      </c>
      <c r="H295" s="99">
        <v>0.0</v>
      </c>
      <c r="I295" s="99">
        <v>0.0</v>
      </c>
      <c r="J295" s="99">
        <v>0.0</v>
      </c>
      <c r="K295" s="99">
        <v>0.0</v>
      </c>
      <c r="L295" s="99">
        <v>0.0</v>
      </c>
      <c r="M295" s="100" t="s">
        <v>2404</v>
      </c>
      <c r="N295" s="22" t="s">
        <v>2424</v>
      </c>
      <c r="O295" s="3" t="b">
        <v>1</v>
      </c>
    </row>
    <row r="296">
      <c r="A296" s="3" t="s">
        <v>727</v>
      </c>
      <c r="B296" s="3" t="s">
        <v>2429</v>
      </c>
      <c r="C296" s="96" t="s">
        <v>48</v>
      </c>
      <c r="D296" s="97">
        <v>3380036.78</v>
      </c>
      <c r="E296" s="97">
        <v>376612.58</v>
      </c>
      <c r="F296" s="97">
        <v>954029.51</v>
      </c>
      <c r="G296" s="98">
        <v>4710678.87</v>
      </c>
      <c r="H296" s="99">
        <v>0.0</v>
      </c>
      <c r="I296" s="99">
        <v>0.0</v>
      </c>
      <c r="J296" s="99">
        <v>0.0</v>
      </c>
      <c r="K296" s="99">
        <v>0.0</v>
      </c>
      <c r="L296" s="99">
        <v>0.0</v>
      </c>
      <c r="M296" s="102"/>
      <c r="N296" s="22" t="s">
        <v>2427</v>
      </c>
      <c r="O296" s="3" t="b">
        <v>1</v>
      </c>
    </row>
    <row r="297">
      <c r="A297" s="3" t="s">
        <v>728</v>
      </c>
      <c r="B297" s="3" t="s">
        <v>2425</v>
      </c>
      <c r="C297" s="96" t="s">
        <v>48</v>
      </c>
      <c r="D297" s="97">
        <v>6669.43</v>
      </c>
      <c r="E297" s="97">
        <v>31766.98</v>
      </c>
      <c r="F297" s="97">
        <v>9500.0</v>
      </c>
      <c r="G297" s="98">
        <v>47936.41</v>
      </c>
      <c r="H297" s="99">
        <v>0.0</v>
      </c>
      <c r="I297" s="99">
        <v>0.0</v>
      </c>
      <c r="J297" s="99">
        <v>0.0</v>
      </c>
      <c r="K297" s="99">
        <v>0.0</v>
      </c>
      <c r="L297" s="99">
        <v>0.0</v>
      </c>
      <c r="M297" s="100" t="s">
        <v>2404</v>
      </c>
      <c r="N297" s="22" t="s">
        <v>2424</v>
      </c>
      <c r="O297" s="3" t="b">
        <v>1</v>
      </c>
    </row>
    <row r="298">
      <c r="A298" s="3" t="s">
        <v>301</v>
      </c>
      <c r="B298" s="3" t="s">
        <v>2428</v>
      </c>
      <c r="C298" s="96" t="s">
        <v>48</v>
      </c>
      <c r="D298" s="97">
        <v>3896157.71</v>
      </c>
      <c r="E298" s="97">
        <v>433229.1</v>
      </c>
      <c r="F298" s="97">
        <v>943202.25</v>
      </c>
      <c r="G298" s="98">
        <v>5272589.06</v>
      </c>
      <c r="H298" s="99">
        <v>240073.34</v>
      </c>
      <c r="I298" s="99">
        <v>0.0</v>
      </c>
      <c r="J298" s="99">
        <v>0.0</v>
      </c>
      <c r="K298" s="99">
        <v>240073.34</v>
      </c>
      <c r="L298" s="99">
        <v>224999.7</v>
      </c>
      <c r="M298" s="101">
        <v>0.9372123535</v>
      </c>
      <c r="N298" s="22" t="s">
        <v>2427</v>
      </c>
      <c r="O298" s="3" t="b">
        <v>1</v>
      </c>
    </row>
    <row r="299">
      <c r="A299" s="3" t="s">
        <v>729</v>
      </c>
      <c r="B299" s="3" t="s">
        <v>2437</v>
      </c>
      <c r="C299" s="96" t="s">
        <v>48</v>
      </c>
      <c r="D299" s="97">
        <v>5500908.96</v>
      </c>
      <c r="E299" s="97">
        <v>462534.29</v>
      </c>
      <c r="F299" s="97">
        <v>1184396.69</v>
      </c>
      <c r="G299" s="98">
        <v>7147839.94</v>
      </c>
      <c r="H299" s="99">
        <v>0.0</v>
      </c>
      <c r="I299" s="99">
        <v>0.0</v>
      </c>
      <c r="J299" s="99">
        <v>0.0</v>
      </c>
      <c r="K299" s="99">
        <v>0.0</v>
      </c>
      <c r="L299" s="99">
        <v>0.0</v>
      </c>
      <c r="M299" s="102"/>
      <c r="N299" s="22" t="s">
        <v>2427</v>
      </c>
      <c r="O299" s="3" t="b">
        <v>1</v>
      </c>
    </row>
    <row r="300">
      <c r="A300" s="3" t="s">
        <v>730</v>
      </c>
      <c r="B300" s="3" t="s">
        <v>2437</v>
      </c>
      <c r="C300" s="96" t="s">
        <v>48</v>
      </c>
      <c r="D300" s="97">
        <v>0.0</v>
      </c>
      <c r="E300" s="97">
        <v>9617.5</v>
      </c>
      <c r="F300" s="97">
        <v>0.0</v>
      </c>
      <c r="G300" s="98">
        <v>9617.5</v>
      </c>
      <c r="H300" s="99">
        <v>0.0</v>
      </c>
      <c r="I300" s="99">
        <v>0.0</v>
      </c>
      <c r="J300" s="99">
        <v>0.0</v>
      </c>
      <c r="K300" s="99">
        <v>0.0</v>
      </c>
      <c r="L300" s="99">
        <v>0.0</v>
      </c>
      <c r="M300" s="100" t="s">
        <v>2404</v>
      </c>
      <c r="N300" s="22" t="s">
        <v>2424</v>
      </c>
      <c r="O300" s="3" t="b">
        <v>1</v>
      </c>
    </row>
    <row r="301">
      <c r="A301" s="3" t="s">
        <v>731</v>
      </c>
      <c r="B301" s="3" t="s">
        <v>2437</v>
      </c>
      <c r="C301" s="96" t="s">
        <v>48</v>
      </c>
      <c r="D301" s="97">
        <v>0.0</v>
      </c>
      <c r="E301" s="97">
        <v>36892.7</v>
      </c>
      <c r="F301" s="97">
        <v>0.0</v>
      </c>
      <c r="G301" s="98">
        <v>36892.7</v>
      </c>
      <c r="H301" s="99">
        <v>0.0</v>
      </c>
      <c r="I301" s="99">
        <v>0.0</v>
      </c>
      <c r="J301" s="99">
        <v>0.0</v>
      </c>
      <c r="K301" s="99">
        <v>0.0</v>
      </c>
      <c r="L301" s="99">
        <v>0.0</v>
      </c>
      <c r="M301" s="100" t="s">
        <v>2404</v>
      </c>
      <c r="N301" s="22" t="s">
        <v>2424</v>
      </c>
      <c r="O301" s="3" t="b">
        <v>1</v>
      </c>
    </row>
    <row r="302">
      <c r="A302" s="3" t="s">
        <v>732</v>
      </c>
      <c r="B302" s="3" t="s">
        <v>693</v>
      </c>
      <c r="C302" s="96" t="s">
        <v>48</v>
      </c>
      <c r="D302" s="97">
        <v>165177.0</v>
      </c>
      <c r="E302" s="97">
        <v>26816.11</v>
      </c>
      <c r="F302" s="97">
        <v>4100.0</v>
      </c>
      <c r="G302" s="98">
        <v>196093.11</v>
      </c>
      <c r="H302" s="99">
        <v>0.0</v>
      </c>
      <c r="I302" s="99">
        <v>0.0</v>
      </c>
      <c r="J302" s="99">
        <v>0.0</v>
      </c>
      <c r="K302" s="99">
        <v>0.0</v>
      </c>
      <c r="L302" s="99">
        <v>0.0</v>
      </c>
      <c r="M302" s="100" t="s">
        <v>2404</v>
      </c>
      <c r="N302" s="22" t="s">
        <v>2424</v>
      </c>
      <c r="O302" s="3" t="b">
        <v>1</v>
      </c>
    </row>
    <row r="303">
      <c r="A303" s="3" t="s">
        <v>60</v>
      </c>
      <c r="B303" s="3" t="s">
        <v>2426</v>
      </c>
      <c r="C303" s="96" t="s">
        <v>48</v>
      </c>
      <c r="D303" s="97">
        <v>7476646.44</v>
      </c>
      <c r="E303" s="97">
        <v>705317.13</v>
      </c>
      <c r="F303" s="97">
        <v>2615606.48</v>
      </c>
      <c r="G303" s="98">
        <v>1.079757005E7</v>
      </c>
      <c r="H303" s="99">
        <v>3046732.24</v>
      </c>
      <c r="I303" s="99">
        <v>24190.65</v>
      </c>
      <c r="J303" s="99">
        <v>208363.89</v>
      </c>
      <c r="K303" s="99">
        <v>3279286.78</v>
      </c>
      <c r="L303" s="99">
        <v>3279286.78</v>
      </c>
      <c r="M303" s="101">
        <v>1.0</v>
      </c>
      <c r="N303" s="22" t="s">
        <v>2427</v>
      </c>
      <c r="O303" s="3" t="b">
        <v>1</v>
      </c>
    </row>
    <row r="304">
      <c r="A304" s="3" t="s">
        <v>523</v>
      </c>
      <c r="B304" s="3" t="s">
        <v>693</v>
      </c>
      <c r="C304" s="96" t="s">
        <v>48</v>
      </c>
      <c r="D304" s="97">
        <v>1953407.99</v>
      </c>
      <c r="E304" s="97">
        <v>411748.8</v>
      </c>
      <c r="F304" s="97">
        <v>732842.62</v>
      </c>
      <c r="G304" s="98">
        <v>3097999.41</v>
      </c>
      <c r="H304" s="99">
        <v>0.0</v>
      </c>
      <c r="I304" s="99">
        <v>0.0</v>
      </c>
      <c r="J304" s="99">
        <v>0.0</v>
      </c>
      <c r="K304" s="99">
        <v>0.0</v>
      </c>
      <c r="L304" s="99">
        <v>0.0</v>
      </c>
      <c r="M304" s="102"/>
      <c r="N304" s="22" t="s">
        <v>2427</v>
      </c>
      <c r="O304" s="3" t="b">
        <v>1</v>
      </c>
    </row>
    <row r="305">
      <c r="A305" s="3" t="s">
        <v>733</v>
      </c>
      <c r="B305" s="3" t="s">
        <v>693</v>
      </c>
      <c r="C305" s="96" t="s">
        <v>48</v>
      </c>
      <c r="D305" s="97">
        <v>27000.0</v>
      </c>
      <c r="E305" s="97">
        <v>25394.98</v>
      </c>
      <c r="F305" s="97">
        <v>4000.0</v>
      </c>
      <c r="G305" s="98">
        <v>56394.98</v>
      </c>
      <c r="H305" s="99">
        <v>0.0</v>
      </c>
      <c r="I305" s="99">
        <v>0.0</v>
      </c>
      <c r="J305" s="99">
        <v>0.0</v>
      </c>
      <c r="K305" s="99">
        <v>0.0</v>
      </c>
      <c r="L305" s="99">
        <v>0.0</v>
      </c>
      <c r="M305" s="100" t="s">
        <v>2404</v>
      </c>
      <c r="N305" s="22" t="s">
        <v>2424</v>
      </c>
      <c r="O305" s="3" t="b">
        <v>1</v>
      </c>
    </row>
    <row r="306">
      <c r="A306" s="3" t="s">
        <v>734</v>
      </c>
      <c r="B306" s="3" t="s">
        <v>2434</v>
      </c>
      <c r="C306" s="96" t="s">
        <v>48</v>
      </c>
      <c r="D306" s="97">
        <v>100000.0</v>
      </c>
      <c r="E306" s="97">
        <v>27493.48</v>
      </c>
      <c r="F306" s="97">
        <v>147500.0</v>
      </c>
      <c r="G306" s="98">
        <v>274993.48</v>
      </c>
      <c r="H306" s="99">
        <v>0.0</v>
      </c>
      <c r="I306" s="99">
        <v>0.0</v>
      </c>
      <c r="J306" s="99">
        <v>0.0</v>
      </c>
      <c r="K306" s="99">
        <v>0.0</v>
      </c>
      <c r="L306" s="99">
        <v>0.0</v>
      </c>
      <c r="M306" s="100" t="s">
        <v>2404</v>
      </c>
      <c r="N306" s="22" t="s">
        <v>2424</v>
      </c>
      <c r="O306" s="3" t="b">
        <v>1</v>
      </c>
    </row>
    <row r="307">
      <c r="A307" s="3" t="s">
        <v>476</v>
      </c>
      <c r="B307" s="3" t="s">
        <v>2434</v>
      </c>
      <c r="C307" s="96" t="s">
        <v>48</v>
      </c>
      <c r="D307" s="97">
        <v>4297393.75</v>
      </c>
      <c r="E307" s="97">
        <v>483287.19</v>
      </c>
      <c r="F307" s="97">
        <v>1147501.97</v>
      </c>
      <c r="G307" s="98">
        <v>5928182.91</v>
      </c>
      <c r="H307" s="99">
        <v>80879.31</v>
      </c>
      <c r="I307" s="99">
        <v>0.0</v>
      </c>
      <c r="J307" s="99">
        <v>0.0</v>
      </c>
      <c r="K307" s="99">
        <v>80879.31</v>
      </c>
      <c r="L307" s="99">
        <v>80879.31</v>
      </c>
      <c r="M307" s="101">
        <v>1.0</v>
      </c>
      <c r="N307" s="22" t="s">
        <v>2427</v>
      </c>
      <c r="O307" s="3" t="b">
        <v>1</v>
      </c>
    </row>
    <row r="308">
      <c r="A308" s="3" t="s">
        <v>735</v>
      </c>
      <c r="B308" s="3" t="s">
        <v>2429</v>
      </c>
      <c r="C308" s="96" t="s">
        <v>48</v>
      </c>
      <c r="D308" s="97">
        <v>1721450.15</v>
      </c>
      <c r="E308" s="97">
        <v>305647.91</v>
      </c>
      <c r="F308" s="97">
        <v>573208.12</v>
      </c>
      <c r="G308" s="98">
        <v>2600306.18</v>
      </c>
      <c r="H308" s="99">
        <v>0.0</v>
      </c>
      <c r="I308" s="99">
        <v>0.0</v>
      </c>
      <c r="J308" s="99">
        <v>0.0</v>
      </c>
      <c r="K308" s="99">
        <v>0.0</v>
      </c>
      <c r="L308" s="99">
        <v>0.0</v>
      </c>
      <c r="M308" s="102"/>
      <c r="N308" s="22" t="s">
        <v>2427</v>
      </c>
      <c r="O308" s="3" t="b">
        <v>0</v>
      </c>
      <c r="P308" s="3" t="s">
        <v>2439</v>
      </c>
    </row>
    <row r="309">
      <c r="A309" s="3" t="s">
        <v>395</v>
      </c>
      <c r="B309" s="3" t="s">
        <v>2431</v>
      </c>
      <c r="C309" s="96" t="s">
        <v>48</v>
      </c>
      <c r="D309" s="97">
        <v>6395349.9</v>
      </c>
      <c r="E309" s="97">
        <v>690666.69</v>
      </c>
      <c r="F309" s="97">
        <v>1921230.52</v>
      </c>
      <c r="G309" s="98">
        <v>9007247.11</v>
      </c>
      <c r="H309" s="99">
        <v>109692.98</v>
      </c>
      <c r="I309" s="99">
        <v>0.0</v>
      </c>
      <c r="J309" s="99">
        <v>0.0</v>
      </c>
      <c r="K309" s="99">
        <v>109692.98</v>
      </c>
      <c r="L309" s="99">
        <v>109692.98</v>
      </c>
      <c r="M309" s="101">
        <v>1.0</v>
      </c>
      <c r="N309" s="22" t="s">
        <v>2427</v>
      </c>
      <c r="O309" s="3" t="b">
        <v>1</v>
      </c>
    </row>
    <row r="310">
      <c r="A310" s="3" t="s">
        <v>736</v>
      </c>
      <c r="B310" s="3" t="s">
        <v>2425</v>
      </c>
      <c r="C310" s="96" t="s">
        <v>48</v>
      </c>
      <c r="D310" s="97">
        <v>2585531.26</v>
      </c>
      <c r="E310" s="97">
        <v>266838.46</v>
      </c>
      <c r="F310" s="97">
        <v>1102830.47</v>
      </c>
      <c r="G310" s="98">
        <v>3955200.19</v>
      </c>
      <c r="H310" s="99">
        <v>0.0</v>
      </c>
      <c r="I310" s="99">
        <v>0.0</v>
      </c>
      <c r="J310" s="99">
        <v>0.0</v>
      </c>
      <c r="K310" s="99">
        <v>0.0</v>
      </c>
      <c r="L310" s="99">
        <v>0.0</v>
      </c>
      <c r="M310" s="102"/>
      <c r="N310" s="22" t="s">
        <v>2427</v>
      </c>
      <c r="O310" s="3" t="b">
        <v>1</v>
      </c>
    </row>
    <row r="311">
      <c r="A311" s="3" t="s">
        <v>220</v>
      </c>
      <c r="B311" s="3" t="s">
        <v>2428</v>
      </c>
      <c r="C311" s="96" t="s">
        <v>48</v>
      </c>
      <c r="D311" s="97">
        <v>9437700.42</v>
      </c>
      <c r="E311" s="97">
        <v>826874.81</v>
      </c>
      <c r="F311" s="97">
        <v>2877769.31</v>
      </c>
      <c r="G311" s="98">
        <v>1.314234454E7</v>
      </c>
      <c r="H311" s="99">
        <v>99430.99</v>
      </c>
      <c r="I311" s="99">
        <v>15166.88</v>
      </c>
      <c r="J311" s="99">
        <v>0.0</v>
      </c>
      <c r="K311" s="99">
        <v>114597.87</v>
      </c>
      <c r="L311" s="99">
        <v>77448.66</v>
      </c>
      <c r="M311" s="101">
        <v>0.6758298387</v>
      </c>
      <c r="N311" s="22" t="s">
        <v>2427</v>
      </c>
      <c r="O311" s="3" t="b">
        <v>1</v>
      </c>
    </row>
    <row r="312">
      <c r="A312" s="3" t="s">
        <v>159</v>
      </c>
      <c r="B312" s="3" t="s">
        <v>2425</v>
      </c>
      <c r="C312" s="96" t="s">
        <v>48</v>
      </c>
      <c r="D312" s="97">
        <v>7275284.8</v>
      </c>
      <c r="E312" s="97">
        <v>683449.02</v>
      </c>
      <c r="F312" s="97">
        <v>1913707.32</v>
      </c>
      <c r="G312" s="98">
        <v>9872441.14</v>
      </c>
      <c r="H312" s="99">
        <v>241385.01</v>
      </c>
      <c r="I312" s="99">
        <v>6409.57</v>
      </c>
      <c r="J312" s="99">
        <v>0.0</v>
      </c>
      <c r="K312" s="99">
        <v>247794.58</v>
      </c>
      <c r="L312" s="99">
        <v>241385.01</v>
      </c>
      <c r="M312" s="101">
        <v>0.9741335343</v>
      </c>
      <c r="N312" s="22" t="s">
        <v>2427</v>
      </c>
      <c r="O312" s="3" t="b">
        <v>1</v>
      </c>
    </row>
    <row r="313">
      <c r="A313" s="3" t="s">
        <v>737</v>
      </c>
      <c r="B313" s="3" t="s">
        <v>2429</v>
      </c>
      <c r="C313" s="96" t="s">
        <v>48</v>
      </c>
      <c r="D313" s="97">
        <v>92396.0</v>
      </c>
      <c r="E313" s="97">
        <v>78225.53</v>
      </c>
      <c r="F313" s="97">
        <v>105000.0</v>
      </c>
      <c r="G313" s="98">
        <v>275621.53</v>
      </c>
      <c r="H313" s="99">
        <v>0.0</v>
      </c>
      <c r="I313" s="99">
        <v>0.0</v>
      </c>
      <c r="J313" s="99">
        <v>0.0</v>
      </c>
      <c r="K313" s="99">
        <v>0.0</v>
      </c>
      <c r="L313" s="99">
        <v>0.0</v>
      </c>
      <c r="M313" s="100" t="s">
        <v>2404</v>
      </c>
      <c r="N313" s="22" t="s">
        <v>2424</v>
      </c>
      <c r="O313" s="3" t="b">
        <v>1</v>
      </c>
    </row>
    <row r="314">
      <c r="A314" s="3" t="s">
        <v>738</v>
      </c>
      <c r="B314" s="3" t="s">
        <v>2437</v>
      </c>
      <c r="C314" s="96" t="s">
        <v>48</v>
      </c>
      <c r="D314" s="97">
        <v>179129.0</v>
      </c>
      <c r="E314" s="97">
        <v>84566.16</v>
      </c>
      <c r="F314" s="97">
        <v>104150.0</v>
      </c>
      <c r="G314" s="98">
        <v>367845.16</v>
      </c>
      <c r="H314" s="99">
        <v>0.0</v>
      </c>
      <c r="I314" s="99">
        <v>0.0</v>
      </c>
      <c r="J314" s="99">
        <v>0.0</v>
      </c>
      <c r="K314" s="99">
        <v>0.0</v>
      </c>
      <c r="L314" s="99">
        <v>0.0</v>
      </c>
      <c r="M314" s="100" t="s">
        <v>2404</v>
      </c>
      <c r="N314" s="22" t="s">
        <v>2424</v>
      </c>
      <c r="O314" s="3" t="b">
        <v>1</v>
      </c>
    </row>
    <row r="315">
      <c r="A315" s="3" t="s">
        <v>739</v>
      </c>
      <c r="B315" s="3" t="s">
        <v>2431</v>
      </c>
      <c r="C315" s="96" t="s">
        <v>48</v>
      </c>
      <c r="D315" s="97">
        <v>20233.74</v>
      </c>
      <c r="E315" s="97">
        <v>81999.57</v>
      </c>
      <c r="F315" s="97">
        <v>259000.0</v>
      </c>
      <c r="G315" s="98">
        <v>361233.31</v>
      </c>
      <c r="H315" s="99">
        <v>0.0</v>
      </c>
      <c r="I315" s="99">
        <v>0.0</v>
      </c>
      <c r="J315" s="99">
        <v>0.0</v>
      </c>
      <c r="K315" s="99">
        <v>0.0</v>
      </c>
      <c r="L315" s="99">
        <v>0.0</v>
      </c>
      <c r="M315" s="100" t="s">
        <v>2404</v>
      </c>
      <c r="N315" s="22" t="s">
        <v>2424</v>
      </c>
      <c r="O315" s="3" t="b">
        <v>1</v>
      </c>
    </row>
    <row r="316">
      <c r="A316" s="3" t="s">
        <v>740</v>
      </c>
      <c r="B316" s="3" t="s">
        <v>2428</v>
      </c>
      <c r="C316" s="96" t="s">
        <v>48</v>
      </c>
      <c r="D316" s="97">
        <v>5849408.55</v>
      </c>
      <c r="E316" s="97">
        <v>490907.86</v>
      </c>
      <c r="F316" s="97">
        <v>1225204.27</v>
      </c>
      <c r="G316" s="98">
        <v>7565520.68</v>
      </c>
      <c r="H316" s="99">
        <v>0.0</v>
      </c>
      <c r="I316" s="99">
        <v>0.0</v>
      </c>
      <c r="J316" s="99">
        <v>0.0</v>
      </c>
      <c r="K316" s="99">
        <v>0.0</v>
      </c>
      <c r="L316" s="99">
        <v>0.0</v>
      </c>
      <c r="M316" s="102"/>
      <c r="N316" s="22" t="s">
        <v>2427</v>
      </c>
      <c r="O316" s="3" t="b">
        <v>1</v>
      </c>
    </row>
    <row r="317">
      <c r="A317" s="3" t="s">
        <v>127</v>
      </c>
      <c r="B317" s="3" t="s">
        <v>2429</v>
      </c>
      <c r="C317" s="96" t="s">
        <v>48</v>
      </c>
      <c r="D317" s="97">
        <v>3199379.15</v>
      </c>
      <c r="E317" s="97">
        <v>509658.96</v>
      </c>
      <c r="F317" s="97">
        <v>937030.61</v>
      </c>
      <c r="G317" s="98">
        <v>4646068.72</v>
      </c>
      <c r="H317" s="99">
        <v>529922.85</v>
      </c>
      <c r="I317" s="99">
        <v>10112.41</v>
      </c>
      <c r="J317" s="99">
        <v>87500.0</v>
      </c>
      <c r="K317" s="99">
        <v>627535.26</v>
      </c>
      <c r="L317" s="99">
        <v>129922.85</v>
      </c>
      <c r="M317" s="101">
        <v>0.2070367329</v>
      </c>
      <c r="N317" s="22" t="s">
        <v>2427</v>
      </c>
      <c r="O317" s="3" t="b">
        <v>1</v>
      </c>
    </row>
    <row r="318">
      <c r="A318" s="3" t="s">
        <v>538</v>
      </c>
      <c r="B318" s="3" t="s">
        <v>2428</v>
      </c>
      <c r="C318" s="96" t="s">
        <v>48</v>
      </c>
      <c r="D318" s="97">
        <v>3648363.78</v>
      </c>
      <c r="E318" s="97">
        <v>235513.29</v>
      </c>
      <c r="F318" s="97">
        <v>838661.92</v>
      </c>
      <c r="G318" s="98">
        <v>4722538.99</v>
      </c>
      <c r="H318" s="99">
        <v>146281.88</v>
      </c>
      <c r="I318" s="99">
        <v>0.0</v>
      </c>
      <c r="J318" s="99">
        <v>0.0</v>
      </c>
      <c r="K318" s="99">
        <v>146281.88</v>
      </c>
      <c r="L318" s="99">
        <v>146281.88</v>
      </c>
      <c r="M318" s="101">
        <v>1.0</v>
      </c>
      <c r="N318" s="22" t="s">
        <v>2427</v>
      </c>
      <c r="O318" s="3" t="b">
        <v>0</v>
      </c>
      <c r="P318" s="3" t="s">
        <v>2440</v>
      </c>
    </row>
    <row r="319">
      <c r="A319" s="3" t="s">
        <v>741</v>
      </c>
      <c r="B319" s="3" t="s">
        <v>2438</v>
      </c>
      <c r="C319" s="96" t="s">
        <v>48</v>
      </c>
      <c r="D319" s="97">
        <v>1244425.1</v>
      </c>
      <c r="E319" s="97">
        <v>287207.92</v>
      </c>
      <c r="F319" s="97">
        <v>717777.55</v>
      </c>
      <c r="G319" s="98">
        <v>2249410.57</v>
      </c>
      <c r="H319" s="99">
        <v>0.0</v>
      </c>
      <c r="I319" s="99">
        <v>0.0</v>
      </c>
      <c r="J319" s="99">
        <v>0.0</v>
      </c>
      <c r="K319" s="99">
        <v>0.0</v>
      </c>
      <c r="L319" s="99">
        <v>0.0</v>
      </c>
      <c r="M319" s="102"/>
      <c r="N319" s="22" t="s">
        <v>2427</v>
      </c>
      <c r="O319" s="3" t="b">
        <v>1</v>
      </c>
    </row>
    <row r="320">
      <c r="A320" s="3" t="s">
        <v>742</v>
      </c>
      <c r="B320" s="3" t="s">
        <v>2434</v>
      </c>
      <c r="C320" s="96" t="s">
        <v>48</v>
      </c>
      <c r="D320" s="97">
        <v>928568.36</v>
      </c>
      <c r="E320" s="97">
        <v>139803.43</v>
      </c>
      <c r="F320" s="97">
        <v>449938.71</v>
      </c>
      <c r="G320" s="98">
        <v>1518310.5</v>
      </c>
      <c r="H320" s="99">
        <v>0.0</v>
      </c>
      <c r="I320" s="99">
        <v>0.0</v>
      </c>
      <c r="J320" s="99">
        <v>0.0</v>
      </c>
      <c r="K320" s="99">
        <v>0.0</v>
      </c>
      <c r="L320" s="99">
        <v>0.0</v>
      </c>
      <c r="M320" s="102"/>
      <c r="N320" s="22" t="s">
        <v>2427</v>
      </c>
      <c r="O320" s="3" t="b">
        <v>1</v>
      </c>
    </row>
    <row r="321">
      <c r="A321" s="3" t="s">
        <v>743</v>
      </c>
      <c r="B321" s="3" t="s">
        <v>693</v>
      </c>
      <c r="C321" s="96" t="s">
        <v>48</v>
      </c>
      <c r="D321" s="97">
        <v>4500.0</v>
      </c>
      <c r="E321" s="97">
        <v>0.0</v>
      </c>
      <c r="F321" s="97">
        <v>7125.0</v>
      </c>
      <c r="G321" s="98">
        <v>11625.0</v>
      </c>
      <c r="H321" s="99">
        <v>0.0</v>
      </c>
      <c r="I321" s="99">
        <v>0.0</v>
      </c>
      <c r="J321" s="99">
        <v>0.0</v>
      </c>
      <c r="K321" s="99">
        <v>0.0</v>
      </c>
      <c r="L321" s="99">
        <v>0.0</v>
      </c>
      <c r="M321" s="100" t="s">
        <v>2404</v>
      </c>
      <c r="N321" s="22" t="s">
        <v>2424</v>
      </c>
      <c r="O321" s="3" t="b">
        <v>0</v>
      </c>
    </row>
    <row r="322">
      <c r="A322" s="3" t="s">
        <v>92</v>
      </c>
      <c r="B322" s="3" t="s">
        <v>693</v>
      </c>
      <c r="C322" s="96" t="s">
        <v>48</v>
      </c>
      <c r="D322" s="97">
        <v>6944964.61</v>
      </c>
      <c r="E322" s="97">
        <v>419592.78</v>
      </c>
      <c r="F322" s="97">
        <v>2404197.62</v>
      </c>
      <c r="G322" s="98">
        <v>9768755.01</v>
      </c>
      <c r="H322" s="99">
        <v>107769.32</v>
      </c>
      <c r="I322" s="99">
        <v>38806.63</v>
      </c>
      <c r="J322" s="99">
        <v>0.0</v>
      </c>
      <c r="K322" s="99">
        <v>146575.95</v>
      </c>
      <c r="L322" s="99">
        <v>116514.82</v>
      </c>
      <c r="M322" s="101">
        <v>0.7949108977</v>
      </c>
      <c r="N322" s="22" t="s">
        <v>2427</v>
      </c>
      <c r="O322" s="3" t="b">
        <v>1</v>
      </c>
    </row>
    <row r="323">
      <c r="A323" s="3" t="s">
        <v>592</v>
      </c>
      <c r="B323" s="3" t="s">
        <v>2429</v>
      </c>
      <c r="C323" s="96" t="s">
        <v>48</v>
      </c>
      <c r="D323" s="97">
        <v>3568898.48</v>
      </c>
      <c r="E323" s="97">
        <v>354324.55</v>
      </c>
      <c r="F323" s="97">
        <v>734902.41</v>
      </c>
      <c r="G323" s="98">
        <v>4658125.44</v>
      </c>
      <c r="H323" s="99">
        <v>0.0</v>
      </c>
      <c r="I323" s="99">
        <v>8130.25</v>
      </c>
      <c r="J323" s="99">
        <v>0.0</v>
      </c>
      <c r="K323" s="99">
        <v>8130.25</v>
      </c>
      <c r="L323" s="99">
        <v>0.0</v>
      </c>
      <c r="M323" s="100" t="s">
        <v>2404</v>
      </c>
      <c r="N323" s="22" t="s">
        <v>2424</v>
      </c>
      <c r="O323" s="3" t="b">
        <v>1</v>
      </c>
    </row>
    <row r="324">
      <c r="A324" s="3" t="s">
        <v>744</v>
      </c>
      <c r="B324" s="3" t="s">
        <v>693</v>
      </c>
      <c r="C324" s="96" t="s">
        <v>48</v>
      </c>
      <c r="D324" s="97">
        <v>2621826.5</v>
      </c>
      <c r="E324" s="97">
        <v>263440.79</v>
      </c>
      <c r="F324" s="97">
        <v>810607.52</v>
      </c>
      <c r="G324" s="98">
        <v>3695874.81</v>
      </c>
      <c r="H324" s="99">
        <v>0.0</v>
      </c>
      <c r="I324" s="99">
        <v>0.0</v>
      </c>
      <c r="J324" s="99">
        <v>0.0</v>
      </c>
      <c r="K324" s="99">
        <v>0.0</v>
      </c>
      <c r="L324" s="99">
        <v>0.0</v>
      </c>
      <c r="M324" s="102"/>
      <c r="N324" s="22" t="s">
        <v>2427</v>
      </c>
      <c r="O324" s="3" t="b">
        <v>1</v>
      </c>
    </row>
    <row r="325">
      <c r="A325" s="3" t="s">
        <v>746</v>
      </c>
      <c r="B325" s="3" t="s">
        <v>2425</v>
      </c>
      <c r="C325" s="96" t="s">
        <v>48</v>
      </c>
      <c r="D325" s="97">
        <v>-22500.0</v>
      </c>
      <c r="E325" s="97">
        <v>-872.34</v>
      </c>
      <c r="F325" s="97">
        <v>30736.0</v>
      </c>
      <c r="G325" s="98">
        <v>7363.66</v>
      </c>
      <c r="H325" s="99">
        <v>0.0</v>
      </c>
      <c r="I325" s="99">
        <v>0.0</v>
      </c>
      <c r="J325" s="99">
        <v>0.0</v>
      </c>
      <c r="K325" s="99">
        <v>0.0</v>
      </c>
      <c r="L325" s="99">
        <v>0.0</v>
      </c>
      <c r="M325" s="100" t="s">
        <v>2404</v>
      </c>
      <c r="N325" s="22" t="s">
        <v>2424</v>
      </c>
      <c r="O325" s="3" t="b">
        <v>0</v>
      </c>
    </row>
    <row r="326">
      <c r="A326" s="3" t="s">
        <v>426</v>
      </c>
      <c r="B326" s="3" t="s">
        <v>2429</v>
      </c>
      <c r="C326" s="96" t="s">
        <v>48</v>
      </c>
      <c r="D326" s="97">
        <v>4772356.02</v>
      </c>
      <c r="E326" s="97">
        <v>661321.03</v>
      </c>
      <c r="F326" s="97">
        <v>1675330.14</v>
      </c>
      <c r="G326" s="98">
        <v>7109007.19</v>
      </c>
      <c r="H326" s="99">
        <v>183513.72</v>
      </c>
      <c r="I326" s="99">
        <v>0.0</v>
      </c>
      <c r="J326" s="99">
        <v>0.0</v>
      </c>
      <c r="K326" s="99">
        <v>183513.72</v>
      </c>
      <c r="L326" s="99">
        <v>0.0</v>
      </c>
      <c r="M326" s="101">
        <v>0.0</v>
      </c>
      <c r="N326" s="22" t="s">
        <v>2427</v>
      </c>
      <c r="O326" s="3" t="b">
        <v>1</v>
      </c>
    </row>
    <row r="327">
      <c r="A327" s="3" t="s">
        <v>680</v>
      </c>
      <c r="B327" s="3" t="s">
        <v>2428</v>
      </c>
      <c r="C327" s="96" t="s">
        <v>48</v>
      </c>
      <c r="D327" s="97">
        <v>4774619.78</v>
      </c>
      <c r="E327" s="97">
        <v>429523.17</v>
      </c>
      <c r="F327" s="97">
        <v>1911939.5</v>
      </c>
      <c r="G327" s="98">
        <v>7116082.45</v>
      </c>
      <c r="H327" s="99">
        <v>0.0</v>
      </c>
      <c r="I327" s="99">
        <v>0.0</v>
      </c>
      <c r="J327" s="99">
        <v>0.0</v>
      </c>
      <c r="K327" s="99">
        <v>0.0</v>
      </c>
      <c r="L327" s="99">
        <v>0.0</v>
      </c>
      <c r="M327" s="102"/>
      <c r="N327" s="22" t="s">
        <v>2427</v>
      </c>
      <c r="O327" s="3" t="b">
        <v>1</v>
      </c>
    </row>
    <row r="328">
      <c r="A328" s="3" t="s">
        <v>747</v>
      </c>
      <c r="B328" s="3" t="s">
        <v>2426</v>
      </c>
      <c r="C328" s="96" t="s">
        <v>48</v>
      </c>
      <c r="D328" s="97">
        <v>1289411.81</v>
      </c>
      <c r="E328" s="97">
        <v>119055.8</v>
      </c>
      <c r="F328" s="97">
        <v>190595.0</v>
      </c>
      <c r="G328" s="98">
        <v>1599062.61</v>
      </c>
      <c r="H328" s="99">
        <v>0.0</v>
      </c>
      <c r="I328" s="99">
        <v>0.0</v>
      </c>
      <c r="J328" s="99">
        <v>0.0</v>
      </c>
      <c r="K328" s="99">
        <v>0.0</v>
      </c>
      <c r="L328" s="99">
        <v>0.0</v>
      </c>
      <c r="M328" s="102"/>
      <c r="N328" s="22" t="s">
        <v>2427</v>
      </c>
      <c r="O328" s="3" t="b">
        <v>1</v>
      </c>
    </row>
    <row r="329">
      <c r="A329" s="3" t="s">
        <v>141</v>
      </c>
      <c r="B329" s="3" t="s">
        <v>2434</v>
      </c>
      <c r="C329" s="96" t="s">
        <v>48</v>
      </c>
      <c r="D329" s="97">
        <v>8848748.07</v>
      </c>
      <c r="E329" s="97">
        <v>1520055.73</v>
      </c>
      <c r="F329" s="97">
        <v>3579524.73</v>
      </c>
      <c r="G329" s="98">
        <v>1.394832853E7</v>
      </c>
      <c r="H329" s="99">
        <v>291358.75</v>
      </c>
      <c r="I329" s="99">
        <v>63.2</v>
      </c>
      <c r="J329" s="99">
        <v>0.0</v>
      </c>
      <c r="K329" s="99">
        <v>291421.95</v>
      </c>
      <c r="L329" s="99">
        <v>218552.6</v>
      </c>
      <c r="M329" s="101">
        <v>0.7499524315</v>
      </c>
      <c r="N329" s="22" t="s">
        <v>2427</v>
      </c>
      <c r="O329" s="3" t="b">
        <v>1</v>
      </c>
    </row>
    <row r="330">
      <c r="A330" s="3" t="s">
        <v>598</v>
      </c>
      <c r="B330" s="3" t="s">
        <v>2432</v>
      </c>
      <c r="C330" s="96" t="s">
        <v>48</v>
      </c>
      <c r="D330" s="97">
        <v>5050893.0</v>
      </c>
      <c r="E330" s="97">
        <v>537672.38</v>
      </c>
      <c r="F330" s="97">
        <v>1562845.01</v>
      </c>
      <c r="G330" s="98">
        <v>7151410.39</v>
      </c>
      <c r="H330" s="99">
        <v>56274.93</v>
      </c>
      <c r="I330" s="99">
        <v>0.0</v>
      </c>
      <c r="J330" s="99">
        <v>0.0</v>
      </c>
      <c r="K330" s="99">
        <v>56274.93</v>
      </c>
      <c r="L330" s="99">
        <v>56274.93</v>
      </c>
      <c r="M330" s="101">
        <v>1.0</v>
      </c>
      <c r="N330" s="22" t="s">
        <v>2427</v>
      </c>
      <c r="O330" s="3" t="b">
        <v>0</v>
      </c>
      <c r="P330" s="3" t="s">
        <v>2441</v>
      </c>
    </row>
    <row r="331">
      <c r="A331" s="3" t="s">
        <v>748</v>
      </c>
      <c r="B331" s="3" t="s">
        <v>2431</v>
      </c>
      <c r="C331" s="96" t="s">
        <v>48</v>
      </c>
      <c r="D331" s="97">
        <v>14000.0</v>
      </c>
      <c r="E331" s="97">
        <v>9684.27</v>
      </c>
      <c r="F331" s="97">
        <v>49500.0</v>
      </c>
      <c r="G331" s="98">
        <v>73184.27</v>
      </c>
      <c r="H331" s="99">
        <v>0.0</v>
      </c>
      <c r="I331" s="99">
        <v>0.0</v>
      </c>
      <c r="J331" s="99">
        <v>0.0</v>
      </c>
      <c r="K331" s="99">
        <v>0.0</v>
      </c>
      <c r="L331" s="99">
        <v>0.0</v>
      </c>
      <c r="M331" s="100" t="s">
        <v>2404</v>
      </c>
      <c r="N331" s="22" t="s">
        <v>2424</v>
      </c>
      <c r="O331" s="3" t="b">
        <v>1</v>
      </c>
    </row>
    <row r="332">
      <c r="A332" s="3" t="s">
        <v>670</v>
      </c>
      <c r="B332" s="3" t="s">
        <v>2431</v>
      </c>
      <c r="C332" s="96" t="s">
        <v>48</v>
      </c>
      <c r="D332" s="97">
        <v>537183.25</v>
      </c>
      <c r="E332" s="97">
        <v>77111.08</v>
      </c>
      <c r="F332" s="97">
        <v>116250.0</v>
      </c>
      <c r="G332" s="98">
        <v>730544.33</v>
      </c>
      <c r="H332" s="99">
        <v>0.0</v>
      </c>
      <c r="I332" s="99">
        <v>0.0</v>
      </c>
      <c r="J332" s="99">
        <v>0.0</v>
      </c>
      <c r="K332" s="99">
        <v>0.0</v>
      </c>
      <c r="L332" s="99">
        <v>0.0</v>
      </c>
      <c r="M332" s="100" t="s">
        <v>2404</v>
      </c>
      <c r="N332" s="22" t="s">
        <v>2424</v>
      </c>
      <c r="O332" s="3" t="b">
        <v>1</v>
      </c>
    </row>
    <row r="333">
      <c r="A333" s="3" t="s">
        <v>749</v>
      </c>
      <c r="B333" s="3" t="s">
        <v>2429</v>
      </c>
      <c r="C333" s="96" t="s">
        <v>48</v>
      </c>
      <c r="D333" s="97">
        <v>4940221.7</v>
      </c>
      <c r="E333" s="97">
        <v>439860.62</v>
      </c>
      <c r="F333" s="97">
        <v>1108071.26</v>
      </c>
      <c r="G333" s="98">
        <v>6488153.58</v>
      </c>
      <c r="H333" s="99">
        <v>0.0</v>
      </c>
      <c r="I333" s="99">
        <v>0.0</v>
      </c>
      <c r="J333" s="99">
        <v>0.0</v>
      </c>
      <c r="K333" s="99">
        <v>0.0</v>
      </c>
      <c r="L333" s="99">
        <v>0.0</v>
      </c>
      <c r="M333" s="102"/>
      <c r="N333" s="22" t="s">
        <v>2427</v>
      </c>
      <c r="O333" s="3" t="b">
        <v>1</v>
      </c>
    </row>
    <row r="334">
      <c r="A334" s="3" t="s">
        <v>750</v>
      </c>
      <c r="B334" s="3" t="s">
        <v>2431</v>
      </c>
      <c r="C334" s="96" t="s">
        <v>48</v>
      </c>
      <c r="D334" s="97">
        <v>1245148.88</v>
      </c>
      <c r="E334" s="97">
        <v>308610.28</v>
      </c>
      <c r="F334" s="97">
        <v>548287.2</v>
      </c>
      <c r="G334" s="98">
        <v>2102046.36</v>
      </c>
      <c r="H334" s="99">
        <v>0.0</v>
      </c>
      <c r="I334" s="99">
        <v>0.0</v>
      </c>
      <c r="J334" s="99">
        <v>0.0</v>
      </c>
      <c r="K334" s="99">
        <v>0.0</v>
      </c>
      <c r="L334" s="99">
        <v>0.0</v>
      </c>
      <c r="M334" s="102"/>
      <c r="N334" s="22" t="s">
        <v>2427</v>
      </c>
      <c r="O334" s="3" t="b">
        <v>1</v>
      </c>
    </row>
    <row r="335">
      <c r="A335" s="3" t="s">
        <v>751</v>
      </c>
      <c r="B335" s="3" t="s">
        <v>2429</v>
      </c>
      <c r="C335" s="96" t="s">
        <v>48</v>
      </c>
      <c r="D335" s="97">
        <v>3641125.91</v>
      </c>
      <c r="E335" s="97">
        <v>333880.21</v>
      </c>
      <c r="F335" s="97">
        <v>568021.92</v>
      </c>
      <c r="G335" s="98">
        <v>4543028.04</v>
      </c>
      <c r="H335" s="99">
        <v>0.0</v>
      </c>
      <c r="I335" s="99">
        <v>0.0</v>
      </c>
      <c r="J335" s="99">
        <v>0.0</v>
      </c>
      <c r="K335" s="99">
        <v>0.0</v>
      </c>
      <c r="L335" s="99">
        <v>0.0</v>
      </c>
      <c r="M335" s="102"/>
      <c r="N335" s="22" t="s">
        <v>2427</v>
      </c>
      <c r="O335" s="3" t="b">
        <v>1</v>
      </c>
    </row>
    <row r="336">
      <c r="A336" s="3" t="s">
        <v>752</v>
      </c>
      <c r="B336" s="3" t="s">
        <v>2429</v>
      </c>
      <c r="C336" s="96" t="s">
        <v>48</v>
      </c>
      <c r="D336" s="97">
        <v>0.0</v>
      </c>
      <c r="E336" s="97" t="s">
        <v>2436</v>
      </c>
      <c r="F336" s="97">
        <v>0.0</v>
      </c>
      <c r="G336" s="98" t="s">
        <v>2436</v>
      </c>
      <c r="H336" s="99">
        <v>0.0</v>
      </c>
      <c r="I336" s="99">
        <v>0.0</v>
      </c>
      <c r="J336" s="99">
        <v>0.0</v>
      </c>
      <c r="K336" s="99">
        <v>0.0</v>
      </c>
      <c r="L336" s="99">
        <v>0.0</v>
      </c>
      <c r="M336" s="100" t="s">
        <v>2404</v>
      </c>
      <c r="N336" s="22" t="s">
        <v>2424</v>
      </c>
      <c r="O336" s="3" t="b">
        <v>1</v>
      </c>
    </row>
    <row r="337">
      <c r="A337" s="3" t="s">
        <v>166</v>
      </c>
      <c r="B337" s="3" t="s">
        <v>2426</v>
      </c>
      <c r="C337" s="96" t="s">
        <v>48</v>
      </c>
      <c r="D337" s="97">
        <v>6407282.54</v>
      </c>
      <c r="E337" s="97">
        <v>884942.23</v>
      </c>
      <c r="F337" s="97">
        <v>2400102.76</v>
      </c>
      <c r="G337" s="98">
        <v>9692327.53</v>
      </c>
      <c r="H337" s="99">
        <v>293014.92</v>
      </c>
      <c r="I337" s="99">
        <v>13620.74</v>
      </c>
      <c r="J337" s="99">
        <v>0.0</v>
      </c>
      <c r="K337" s="99">
        <v>306635.66</v>
      </c>
      <c r="L337" s="99">
        <v>297062.02</v>
      </c>
      <c r="M337" s="101">
        <v>0.9687784519</v>
      </c>
      <c r="N337" s="22" t="s">
        <v>2427</v>
      </c>
      <c r="O337" s="3" t="b">
        <v>1</v>
      </c>
    </row>
    <row r="338">
      <c r="A338" s="3" t="s">
        <v>753</v>
      </c>
      <c r="B338" s="3" t="s">
        <v>2426</v>
      </c>
      <c r="C338" s="96" t="s">
        <v>48</v>
      </c>
      <c r="D338" s="97">
        <v>80500.0</v>
      </c>
      <c r="E338" s="97">
        <v>54237.95</v>
      </c>
      <c r="F338" s="97">
        <v>141187.25</v>
      </c>
      <c r="G338" s="98">
        <v>275925.2</v>
      </c>
      <c r="H338" s="99">
        <v>0.0</v>
      </c>
      <c r="I338" s="99">
        <v>0.0</v>
      </c>
      <c r="J338" s="99">
        <v>0.0</v>
      </c>
      <c r="K338" s="99">
        <v>0.0</v>
      </c>
      <c r="L338" s="99">
        <v>0.0</v>
      </c>
      <c r="M338" s="100" t="s">
        <v>2404</v>
      </c>
      <c r="N338" s="22" t="s">
        <v>2424</v>
      </c>
      <c r="O338" s="3" t="b">
        <v>1</v>
      </c>
    </row>
    <row r="339">
      <c r="A339" s="3" t="s">
        <v>542</v>
      </c>
      <c r="B339" s="3" t="s">
        <v>2429</v>
      </c>
      <c r="C339" s="96" t="s">
        <v>48</v>
      </c>
      <c r="D339" s="97">
        <v>9217165.5</v>
      </c>
      <c r="E339" s="97">
        <v>914735.11</v>
      </c>
      <c r="F339" s="97">
        <v>3792897.54</v>
      </c>
      <c r="G339" s="98">
        <v>1.392479815E7</v>
      </c>
      <c r="H339" s="99">
        <v>0.0</v>
      </c>
      <c r="I339" s="99" t="s">
        <v>2436</v>
      </c>
      <c r="J339" s="99">
        <v>0.0</v>
      </c>
      <c r="K339" s="99" t="s">
        <v>2436</v>
      </c>
      <c r="L339" s="99" t="s">
        <v>2436</v>
      </c>
      <c r="M339" s="102"/>
      <c r="N339" s="22" t="s">
        <v>2427</v>
      </c>
      <c r="O339" s="3" t="b">
        <v>1</v>
      </c>
    </row>
    <row r="340">
      <c r="A340" s="3" t="s">
        <v>658</v>
      </c>
      <c r="B340" s="3" t="s">
        <v>2431</v>
      </c>
      <c r="C340" s="96" t="s">
        <v>48</v>
      </c>
      <c r="D340" s="97">
        <v>6367272.85</v>
      </c>
      <c r="E340" s="97">
        <v>389609.9</v>
      </c>
      <c r="F340" s="97">
        <v>1271881.0</v>
      </c>
      <c r="G340" s="98">
        <v>8028763.75</v>
      </c>
      <c r="H340" s="99">
        <v>0.0</v>
      </c>
      <c r="I340" s="99">
        <v>0.0</v>
      </c>
      <c r="J340" s="99">
        <v>0.0</v>
      </c>
      <c r="K340" s="99">
        <v>0.0</v>
      </c>
      <c r="L340" s="99">
        <v>0.0</v>
      </c>
      <c r="M340" s="102"/>
      <c r="N340" s="22" t="s">
        <v>2427</v>
      </c>
      <c r="O340" s="3" t="b">
        <v>1</v>
      </c>
    </row>
    <row r="341">
      <c r="A341" s="3" t="s">
        <v>754</v>
      </c>
      <c r="B341" s="3" t="s">
        <v>2432</v>
      </c>
      <c r="C341" s="96" t="s">
        <v>48</v>
      </c>
      <c r="D341" s="97">
        <v>24000.0</v>
      </c>
      <c r="E341" s="97">
        <v>30587.27</v>
      </c>
      <c r="F341" s="97">
        <v>0.0</v>
      </c>
      <c r="G341" s="98">
        <v>54587.27</v>
      </c>
      <c r="H341" s="99">
        <v>0.0</v>
      </c>
      <c r="I341" s="99">
        <v>0.0</v>
      </c>
      <c r="J341" s="99">
        <v>0.0</v>
      </c>
      <c r="K341" s="99">
        <v>0.0</v>
      </c>
      <c r="L341" s="99">
        <v>0.0</v>
      </c>
      <c r="M341" s="102"/>
      <c r="N341" s="22" t="s">
        <v>2427</v>
      </c>
      <c r="O341" s="3" t="b">
        <v>1</v>
      </c>
    </row>
    <row r="342">
      <c r="A342" s="3" t="s">
        <v>656</v>
      </c>
      <c r="B342" s="3" t="s">
        <v>2431</v>
      </c>
      <c r="C342" s="96" t="s">
        <v>48</v>
      </c>
      <c r="D342" s="97">
        <v>1901408.79</v>
      </c>
      <c r="E342" s="97">
        <v>333846.33</v>
      </c>
      <c r="F342" s="97">
        <v>821665.8</v>
      </c>
      <c r="G342" s="98">
        <v>3056920.92</v>
      </c>
      <c r="H342" s="99">
        <v>0.0</v>
      </c>
      <c r="I342" s="99">
        <v>0.0</v>
      </c>
      <c r="J342" s="99">
        <v>0.0</v>
      </c>
      <c r="K342" s="99">
        <v>0.0</v>
      </c>
      <c r="L342" s="99">
        <v>0.0</v>
      </c>
      <c r="M342" s="102"/>
      <c r="N342" s="22" t="s">
        <v>2427</v>
      </c>
      <c r="O342" s="3" t="b">
        <v>1</v>
      </c>
    </row>
    <row r="343">
      <c r="A343" s="3" t="s">
        <v>755</v>
      </c>
      <c r="B343" s="3" t="s">
        <v>2428</v>
      </c>
      <c r="C343" s="96" t="s">
        <v>48</v>
      </c>
      <c r="D343" s="97">
        <v>446031.0</v>
      </c>
      <c r="E343" s="97">
        <v>54719.9</v>
      </c>
      <c r="F343" s="97">
        <v>74000.0</v>
      </c>
      <c r="G343" s="98">
        <v>574750.9</v>
      </c>
      <c r="H343" s="99">
        <v>0.0</v>
      </c>
      <c r="I343" s="99">
        <v>0.0</v>
      </c>
      <c r="J343" s="99">
        <v>0.0</v>
      </c>
      <c r="K343" s="99">
        <v>0.0</v>
      </c>
      <c r="L343" s="99">
        <v>0.0</v>
      </c>
      <c r="M343" s="100" t="s">
        <v>2404</v>
      </c>
      <c r="N343" s="22" t="s">
        <v>2424</v>
      </c>
      <c r="O343" s="3" t="b">
        <v>1</v>
      </c>
    </row>
    <row r="344">
      <c r="A344" s="3" t="s">
        <v>756</v>
      </c>
      <c r="B344" s="3" t="s">
        <v>2428</v>
      </c>
      <c r="C344" s="96" t="s">
        <v>48</v>
      </c>
      <c r="D344" s="97">
        <v>4850.0</v>
      </c>
      <c r="E344" s="97">
        <v>8183.57</v>
      </c>
      <c r="F344" s="97">
        <v>29000.0</v>
      </c>
      <c r="G344" s="98">
        <v>42033.57</v>
      </c>
      <c r="H344" s="99">
        <v>0.0</v>
      </c>
      <c r="I344" s="99">
        <v>0.0</v>
      </c>
      <c r="J344" s="99">
        <v>0.0</v>
      </c>
      <c r="K344" s="99">
        <v>0.0</v>
      </c>
      <c r="L344" s="99">
        <v>0.0</v>
      </c>
      <c r="M344" s="100" t="s">
        <v>2404</v>
      </c>
      <c r="N344" s="22" t="s">
        <v>2424</v>
      </c>
      <c r="O344" s="3" t="b">
        <v>1</v>
      </c>
    </row>
    <row r="345">
      <c r="A345" s="3" t="s">
        <v>757</v>
      </c>
      <c r="B345" s="3" t="s">
        <v>2437</v>
      </c>
      <c r="C345" s="96" t="s">
        <v>48</v>
      </c>
      <c r="D345" s="97">
        <v>3310095.53</v>
      </c>
      <c r="E345" s="97">
        <v>262870.46</v>
      </c>
      <c r="F345" s="97">
        <v>597261.53</v>
      </c>
      <c r="G345" s="98">
        <v>4170227.52</v>
      </c>
      <c r="H345" s="99">
        <v>0.0</v>
      </c>
      <c r="I345" s="99">
        <v>0.0</v>
      </c>
      <c r="J345" s="99">
        <v>0.0</v>
      </c>
      <c r="K345" s="99">
        <v>0.0</v>
      </c>
      <c r="L345" s="99">
        <v>0.0</v>
      </c>
      <c r="M345" s="102"/>
      <c r="N345" s="22" t="s">
        <v>2427</v>
      </c>
      <c r="O345" s="3" t="b">
        <v>1</v>
      </c>
    </row>
    <row r="346">
      <c r="A346" s="3" t="s">
        <v>608</v>
      </c>
      <c r="B346" s="3" t="s">
        <v>2429</v>
      </c>
      <c r="C346" s="96" t="s">
        <v>48</v>
      </c>
      <c r="D346" s="97">
        <v>1.179140825E7</v>
      </c>
      <c r="E346" s="97">
        <v>1030291.18</v>
      </c>
      <c r="F346" s="97">
        <v>3600131.17</v>
      </c>
      <c r="G346" s="98">
        <v>1.64218306E7</v>
      </c>
      <c r="H346" s="99">
        <v>0.0</v>
      </c>
      <c r="I346" s="99" t="s">
        <v>2436</v>
      </c>
      <c r="J346" s="99">
        <v>0.0</v>
      </c>
      <c r="K346" s="99" t="s">
        <v>2436</v>
      </c>
      <c r="L346" s="99">
        <v>0.0</v>
      </c>
      <c r="M346" s="102"/>
      <c r="N346" s="22" t="s">
        <v>2427</v>
      </c>
      <c r="O346" s="3" t="b">
        <v>1</v>
      </c>
    </row>
    <row r="347">
      <c r="A347" s="3" t="s">
        <v>639</v>
      </c>
      <c r="B347" s="3" t="s">
        <v>2429</v>
      </c>
      <c r="C347" s="96" t="s">
        <v>48</v>
      </c>
      <c r="D347" s="97">
        <v>4347518.96</v>
      </c>
      <c r="E347" s="97">
        <v>286746.58</v>
      </c>
      <c r="F347" s="97">
        <v>765752.83</v>
      </c>
      <c r="G347" s="98">
        <v>5400018.37</v>
      </c>
      <c r="H347" s="99">
        <v>0.0</v>
      </c>
      <c r="I347" s="99">
        <v>32618.25</v>
      </c>
      <c r="J347" s="99">
        <v>0.0</v>
      </c>
      <c r="K347" s="99">
        <v>32618.25</v>
      </c>
      <c r="L347" s="99">
        <v>32618.25</v>
      </c>
      <c r="M347" s="101">
        <v>1.0</v>
      </c>
      <c r="N347" s="22" t="s">
        <v>2427</v>
      </c>
      <c r="O347" s="3" t="b">
        <v>1</v>
      </c>
    </row>
    <row r="348">
      <c r="A348" s="3" t="s">
        <v>758</v>
      </c>
      <c r="B348" s="3" t="s">
        <v>2425</v>
      </c>
      <c r="C348" s="96" t="s">
        <v>48</v>
      </c>
      <c r="D348" s="97">
        <v>90750.0</v>
      </c>
      <c r="E348" s="97">
        <v>49390.73</v>
      </c>
      <c r="F348" s="97">
        <v>59750.0</v>
      </c>
      <c r="G348" s="98">
        <v>199890.73</v>
      </c>
      <c r="H348" s="99">
        <v>0.0</v>
      </c>
      <c r="I348" s="99">
        <v>0.0</v>
      </c>
      <c r="J348" s="99">
        <v>0.0</v>
      </c>
      <c r="K348" s="99">
        <v>0.0</v>
      </c>
      <c r="L348" s="99">
        <v>0.0</v>
      </c>
      <c r="M348" s="100" t="s">
        <v>2404</v>
      </c>
      <c r="N348" s="22" t="s">
        <v>2424</v>
      </c>
      <c r="O348" s="3" t="b">
        <v>1</v>
      </c>
    </row>
    <row r="349">
      <c r="A349" s="3" t="s">
        <v>684</v>
      </c>
      <c r="B349" s="3" t="s">
        <v>2425</v>
      </c>
      <c r="C349" s="96" t="s">
        <v>48</v>
      </c>
      <c r="D349" s="97">
        <v>5320367.49</v>
      </c>
      <c r="E349" s="97">
        <v>516410.54</v>
      </c>
      <c r="F349" s="97">
        <v>1374809.22</v>
      </c>
      <c r="G349" s="98">
        <v>7211587.25</v>
      </c>
      <c r="H349" s="99">
        <v>0.0</v>
      </c>
      <c r="I349" s="99">
        <v>0.0</v>
      </c>
      <c r="J349" s="99">
        <v>0.0</v>
      </c>
      <c r="K349" s="99">
        <v>0.0</v>
      </c>
      <c r="L349" s="99">
        <v>0.0</v>
      </c>
      <c r="M349" s="102"/>
      <c r="N349" s="22" t="s">
        <v>2427</v>
      </c>
      <c r="O349" s="3" t="b">
        <v>1</v>
      </c>
    </row>
    <row r="350">
      <c r="A350" s="3" t="s">
        <v>690</v>
      </c>
      <c r="B350" s="3" t="s">
        <v>2426</v>
      </c>
      <c r="C350" s="96" t="s">
        <v>48</v>
      </c>
      <c r="D350" s="97">
        <v>11250.0</v>
      </c>
      <c r="E350" s="97">
        <v>9252.13</v>
      </c>
      <c r="F350" s="97">
        <v>57500.0</v>
      </c>
      <c r="G350" s="98">
        <v>78002.13</v>
      </c>
      <c r="H350" s="99">
        <v>0.0</v>
      </c>
      <c r="I350" s="99">
        <v>0.0</v>
      </c>
      <c r="J350" s="99">
        <v>0.0</v>
      </c>
      <c r="K350" s="99">
        <v>0.0</v>
      </c>
      <c r="L350" s="99">
        <v>0.0</v>
      </c>
      <c r="M350" s="100" t="s">
        <v>2404</v>
      </c>
      <c r="N350" s="22" t="s">
        <v>2424</v>
      </c>
      <c r="O350" s="3" t="b">
        <v>0</v>
      </c>
      <c r="P350" s="3" t="s">
        <v>2588</v>
      </c>
    </row>
    <row r="351">
      <c r="A351" s="3" t="s">
        <v>759</v>
      </c>
      <c r="B351" s="3" t="s">
        <v>2426</v>
      </c>
      <c r="C351" s="96" t="s">
        <v>48</v>
      </c>
      <c r="D351" s="97">
        <v>0.0</v>
      </c>
      <c r="E351" s="97" t="s">
        <v>2436</v>
      </c>
      <c r="F351" s="97">
        <v>0.0</v>
      </c>
      <c r="G351" s="98" t="s">
        <v>2436</v>
      </c>
      <c r="H351" s="99">
        <v>0.0</v>
      </c>
      <c r="I351" s="99">
        <v>0.0</v>
      </c>
      <c r="J351" s="99">
        <v>0.0</v>
      </c>
      <c r="K351" s="99">
        <v>0.0</v>
      </c>
      <c r="L351" s="99">
        <v>0.0</v>
      </c>
      <c r="M351" s="100" t="s">
        <v>2404</v>
      </c>
      <c r="N351" s="22" t="s">
        <v>2424</v>
      </c>
      <c r="O351" s="3" t="b">
        <v>1</v>
      </c>
    </row>
    <row r="352">
      <c r="A352" s="3" t="s">
        <v>761</v>
      </c>
      <c r="B352" s="3" t="s">
        <v>2437</v>
      </c>
      <c r="C352" s="96" t="s">
        <v>48</v>
      </c>
      <c r="D352" s="97">
        <v>162165.07</v>
      </c>
      <c r="E352" s="97">
        <v>24440.54</v>
      </c>
      <c r="F352" s="97">
        <v>21189.0</v>
      </c>
      <c r="G352" s="98">
        <v>207794.61</v>
      </c>
      <c r="H352" s="99">
        <v>0.0</v>
      </c>
      <c r="I352" s="99">
        <v>0.0</v>
      </c>
      <c r="J352" s="99">
        <v>0.0</v>
      </c>
      <c r="K352" s="99">
        <v>0.0</v>
      </c>
      <c r="L352" s="99">
        <v>0.0</v>
      </c>
      <c r="M352" s="100" t="s">
        <v>2404</v>
      </c>
      <c r="N352" s="22" t="s">
        <v>2424</v>
      </c>
      <c r="O352" s="3" t="b">
        <v>1</v>
      </c>
    </row>
    <row r="353">
      <c r="A353" s="3" t="s">
        <v>762</v>
      </c>
      <c r="B353" s="3" t="s">
        <v>2429</v>
      </c>
      <c r="C353" s="96" t="s">
        <v>48</v>
      </c>
      <c r="D353" s="97">
        <v>1.042272301E7</v>
      </c>
      <c r="E353" s="97">
        <v>763555.6</v>
      </c>
      <c r="F353" s="97">
        <v>2341609.26</v>
      </c>
      <c r="G353" s="98">
        <v>1.352788787E7</v>
      </c>
      <c r="H353" s="99">
        <v>0.0</v>
      </c>
      <c r="I353" s="99">
        <v>0.0</v>
      </c>
      <c r="J353" s="99">
        <v>0.0</v>
      </c>
      <c r="K353" s="99">
        <v>0.0</v>
      </c>
      <c r="L353" s="99">
        <v>0.0</v>
      </c>
      <c r="M353" s="102"/>
      <c r="N353" s="22" t="s">
        <v>2427</v>
      </c>
      <c r="O353" s="3" t="b">
        <v>0</v>
      </c>
    </row>
    <row r="354">
      <c r="A354" s="3" t="s">
        <v>764</v>
      </c>
      <c r="B354" s="3" t="s">
        <v>2437</v>
      </c>
      <c r="C354" s="96" t="s">
        <v>48</v>
      </c>
      <c r="D354" s="97">
        <v>25000.0</v>
      </c>
      <c r="E354" s="97">
        <v>13095.26</v>
      </c>
      <c r="F354" s="97">
        <v>14000.0</v>
      </c>
      <c r="G354" s="98">
        <v>52095.26</v>
      </c>
      <c r="H354" s="99">
        <v>0.0</v>
      </c>
      <c r="I354" s="99">
        <v>0.0</v>
      </c>
      <c r="J354" s="99">
        <v>0.0</v>
      </c>
      <c r="K354" s="99">
        <v>0.0</v>
      </c>
      <c r="L354" s="99">
        <v>0.0</v>
      </c>
      <c r="M354" s="100" t="s">
        <v>2404</v>
      </c>
      <c r="N354" s="22" t="s">
        <v>2424</v>
      </c>
      <c r="O354" s="3" t="b">
        <v>1</v>
      </c>
    </row>
    <row r="355">
      <c r="A355" s="3" t="s">
        <v>765</v>
      </c>
      <c r="B355" s="3" t="s">
        <v>2437</v>
      </c>
      <c r="C355" s="96" t="s">
        <v>48</v>
      </c>
      <c r="D355" s="97">
        <v>100000.0</v>
      </c>
      <c r="E355" s="97">
        <v>11821.92</v>
      </c>
      <c r="F355" s="97">
        <v>0.0</v>
      </c>
      <c r="G355" s="98">
        <v>111821.92</v>
      </c>
      <c r="H355" s="99">
        <v>0.0</v>
      </c>
      <c r="I355" s="99">
        <v>0.0</v>
      </c>
      <c r="J355" s="99">
        <v>0.0</v>
      </c>
      <c r="K355" s="99">
        <v>0.0</v>
      </c>
      <c r="L355" s="99">
        <v>0.0</v>
      </c>
      <c r="M355" s="100" t="s">
        <v>2404</v>
      </c>
      <c r="N355" s="22" t="s">
        <v>2424</v>
      </c>
      <c r="O355" s="3" t="b">
        <v>1</v>
      </c>
    </row>
    <row r="356">
      <c r="A356" s="3" t="s">
        <v>766</v>
      </c>
      <c r="B356" s="3" t="s">
        <v>2425</v>
      </c>
      <c r="C356" s="96" t="s">
        <v>48</v>
      </c>
      <c r="D356" s="97">
        <v>8000.0</v>
      </c>
      <c r="E356" s="97">
        <v>4593.23</v>
      </c>
      <c r="F356" s="97">
        <v>18000.0</v>
      </c>
      <c r="G356" s="98">
        <v>30593.23</v>
      </c>
      <c r="H356" s="99">
        <v>0.0</v>
      </c>
      <c r="I356" s="99">
        <v>0.0</v>
      </c>
      <c r="J356" s="99">
        <v>0.0</v>
      </c>
      <c r="K356" s="99">
        <v>0.0</v>
      </c>
      <c r="L356" s="99">
        <v>0.0</v>
      </c>
      <c r="M356" s="100" t="s">
        <v>2404</v>
      </c>
      <c r="N356" s="22" t="s">
        <v>2424</v>
      </c>
      <c r="O356" s="3" t="b">
        <v>1</v>
      </c>
    </row>
    <row r="357">
      <c r="A357" s="3" t="s">
        <v>248</v>
      </c>
      <c r="B357" s="3" t="s">
        <v>2425</v>
      </c>
      <c r="C357" s="96" t="s">
        <v>48</v>
      </c>
      <c r="D357" s="97">
        <v>696524.35</v>
      </c>
      <c r="E357" s="97">
        <v>84879.47</v>
      </c>
      <c r="F357" s="97">
        <v>341113.14</v>
      </c>
      <c r="G357" s="98">
        <v>1122516.96</v>
      </c>
      <c r="H357" s="99">
        <v>0.0</v>
      </c>
      <c r="I357" s="99">
        <v>6214.88</v>
      </c>
      <c r="J357" s="99">
        <v>0.0</v>
      </c>
      <c r="K357" s="99">
        <v>6214.88</v>
      </c>
      <c r="L357" s="99">
        <v>0.0</v>
      </c>
      <c r="M357" s="100" t="s">
        <v>2404</v>
      </c>
      <c r="N357" s="22" t="s">
        <v>2424</v>
      </c>
      <c r="O357" s="3" t="b">
        <v>1</v>
      </c>
    </row>
    <row r="358">
      <c r="A358" s="3" t="s">
        <v>227</v>
      </c>
      <c r="B358" s="3" t="s">
        <v>2425</v>
      </c>
      <c r="C358" s="96" t="s">
        <v>48</v>
      </c>
      <c r="D358" s="97">
        <v>8153894.43</v>
      </c>
      <c r="E358" s="97">
        <v>852864.46</v>
      </c>
      <c r="F358" s="97">
        <v>2379716.81</v>
      </c>
      <c r="G358" s="98">
        <v>1.13864757E7</v>
      </c>
      <c r="H358" s="99">
        <v>219242.21</v>
      </c>
      <c r="I358" s="99">
        <v>21326.34</v>
      </c>
      <c r="J358" s="99">
        <v>46029.25</v>
      </c>
      <c r="K358" s="99">
        <v>286597.8</v>
      </c>
      <c r="L358" s="99">
        <v>42869.2</v>
      </c>
      <c r="M358" s="101">
        <v>0.1495796548</v>
      </c>
      <c r="N358" s="22" t="s">
        <v>2427</v>
      </c>
      <c r="O358" s="3" t="b">
        <v>1</v>
      </c>
    </row>
    <row r="359">
      <c r="A359" s="3" t="s">
        <v>767</v>
      </c>
      <c r="B359" s="3" t="s">
        <v>2429</v>
      </c>
      <c r="C359" s="96" t="s">
        <v>48</v>
      </c>
      <c r="D359" s="97">
        <v>960780.92</v>
      </c>
      <c r="E359" s="97">
        <v>187682.25</v>
      </c>
      <c r="F359" s="97">
        <v>408250.0</v>
      </c>
      <c r="G359" s="98">
        <v>1556713.17</v>
      </c>
      <c r="H359" s="99">
        <v>0.0</v>
      </c>
      <c r="I359" s="99">
        <v>0.0</v>
      </c>
      <c r="J359" s="99">
        <v>0.0</v>
      </c>
      <c r="K359" s="99">
        <v>0.0</v>
      </c>
      <c r="L359" s="99">
        <v>0.0</v>
      </c>
      <c r="M359" s="100" t="s">
        <v>2404</v>
      </c>
      <c r="N359" s="22" t="s">
        <v>2424</v>
      </c>
      <c r="O359" s="3" t="b">
        <v>1</v>
      </c>
    </row>
    <row r="360">
      <c r="A360" s="3" t="s">
        <v>259</v>
      </c>
      <c r="B360" s="3" t="s">
        <v>2431</v>
      </c>
      <c r="C360" s="96" t="s">
        <v>48</v>
      </c>
      <c r="D360" s="97">
        <v>2268441.58</v>
      </c>
      <c r="E360" s="97">
        <v>486152.44</v>
      </c>
      <c r="F360" s="97">
        <v>1037012.1</v>
      </c>
      <c r="G360" s="98">
        <v>3791606.12</v>
      </c>
      <c r="H360" s="99">
        <v>0.0</v>
      </c>
      <c r="I360" s="99">
        <v>28278.09</v>
      </c>
      <c r="J360" s="99">
        <v>0.0</v>
      </c>
      <c r="K360" s="99">
        <v>28278.09</v>
      </c>
      <c r="L360" s="99">
        <v>16720.89</v>
      </c>
      <c r="M360" s="101">
        <v>0.5913019585</v>
      </c>
      <c r="N360" s="22" t="s">
        <v>2427</v>
      </c>
      <c r="O360" s="3" t="b">
        <v>1</v>
      </c>
    </row>
    <row r="361">
      <c r="A361" s="3" t="s">
        <v>768</v>
      </c>
      <c r="B361" s="3" t="s">
        <v>2428</v>
      </c>
      <c r="C361" s="96" t="s">
        <v>48</v>
      </c>
      <c r="D361" s="97">
        <v>5994598.93</v>
      </c>
      <c r="E361" s="97">
        <v>722568.59</v>
      </c>
      <c r="F361" s="97">
        <v>1886739.36</v>
      </c>
      <c r="G361" s="98">
        <v>8603906.88</v>
      </c>
      <c r="H361" s="99">
        <v>0.0</v>
      </c>
      <c r="I361" s="99">
        <v>0.0</v>
      </c>
      <c r="J361" s="99">
        <v>0.0</v>
      </c>
      <c r="K361" s="99">
        <v>0.0</v>
      </c>
      <c r="L361" s="99">
        <v>0.0</v>
      </c>
      <c r="M361" s="102"/>
      <c r="N361" s="22" t="s">
        <v>2427</v>
      </c>
      <c r="O361" s="3" t="b">
        <v>1</v>
      </c>
    </row>
    <row r="362">
      <c r="A362" s="3" t="s">
        <v>769</v>
      </c>
      <c r="B362" s="3" t="s">
        <v>2425</v>
      </c>
      <c r="C362" s="96" t="s">
        <v>48</v>
      </c>
      <c r="D362" s="97">
        <v>139598.0</v>
      </c>
      <c r="E362" s="97">
        <v>27885.36</v>
      </c>
      <c r="F362" s="97">
        <v>196000.0</v>
      </c>
      <c r="G362" s="98">
        <v>363483.36</v>
      </c>
      <c r="H362" s="99">
        <v>0.0</v>
      </c>
      <c r="I362" s="99">
        <v>0.0</v>
      </c>
      <c r="J362" s="99">
        <v>0.0</v>
      </c>
      <c r="K362" s="99">
        <v>0.0</v>
      </c>
      <c r="L362" s="99">
        <v>0.0</v>
      </c>
      <c r="M362" s="100" t="s">
        <v>2404</v>
      </c>
      <c r="N362" s="22" t="s">
        <v>2424</v>
      </c>
      <c r="O362" s="3" t="b">
        <v>0</v>
      </c>
      <c r="P362" s="3" t="s">
        <v>2445</v>
      </c>
    </row>
    <row r="363">
      <c r="A363" s="3" t="s">
        <v>770</v>
      </c>
      <c r="B363" s="3" t="s">
        <v>2428</v>
      </c>
      <c r="C363" s="96" t="s">
        <v>48</v>
      </c>
      <c r="D363" s="97">
        <v>1234551.48</v>
      </c>
      <c r="E363" s="97">
        <v>837389.88</v>
      </c>
      <c r="F363" s="97">
        <v>998222.79</v>
      </c>
      <c r="G363" s="98">
        <v>3070164.15</v>
      </c>
      <c r="H363" s="99">
        <v>0.0</v>
      </c>
      <c r="I363" s="99">
        <v>0.0</v>
      </c>
      <c r="J363" s="99">
        <v>0.0</v>
      </c>
      <c r="K363" s="99">
        <v>0.0</v>
      </c>
      <c r="L363" s="99">
        <v>0.0</v>
      </c>
      <c r="M363" s="102"/>
      <c r="N363" s="22" t="s">
        <v>2427</v>
      </c>
      <c r="O363" s="3" t="b">
        <v>1</v>
      </c>
    </row>
    <row r="364">
      <c r="A364" s="3" t="s">
        <v>771</v>
      </c>
      <c r="B364" s="3" t="s">
        <v>2425</v>
      </c>
      <c r="C364" s="96" t="s">
        <v>48</v>
      </c>
      <c r="D364" s="97">
        <v>76804.0</v>
      </c>
      <c r="E364" s="97">
        <v>34064.71</v>
      </c>
      <c r="F364" s="97">
        <v>105175.0</v>
      </c>
      <c r="G364" s="98">
        <v>216043.71</v>
      </c>
      <c r="H364" s="99">
        <v>0.0</v>
      </c>
      <c r="I364" s="99">
        <v>0.0</v>
      </c>
      <c r="J364" s="99">
        <v>0.0</v>
      </c>
      <c r="K364" s="99">
        <v>0.0</v>
      </c>
      <c r="L364" s="99">
        <v>0.0</v>
      </c>
      <c r="M364" s="100" t="s">
        <v>2404</v>
      </c>
      <c r="N364" s="22" t="s">
        <v>2424</v>
      </c>
      <c r="O364" s="3" t="b">
        <v>1</v>
      </c>
    </row>
    <row r="365">
      <c r="A365" s="3" t="s">
        <v>688</v>
      </c>
      <c r="B365" s="3" t="s">
        <v>2425</v>
      </c>
      <c r="C365" s="96" t="s">
        <v>48</v>
      </c>
      <c r="D365" s="97">
        <v>850161.31</v>
      </c>
      <c r="E365" s="97">
        <v>278362.46</v>
      </c>
      <c r="F365" s="97">
        <v>753447.31</v>
      </c>
      <c r="G365" s="98">
        <v>1881971.08</v>
      </c>
      <c r="H365" s="99">
        <v>0.0</v>
      </c>
      <c r="I365" s="99">
        <v>0.0</v>
      </c>
      <c r="J365" s="99">
        <v>0.0</v>
      </c>
      <c r="K365" s="99">
        <v>0.0</v>
      </c>
      <c r="L365" s="99">
        <v>0.0</v>
      </c>
      <c r="M365" s="102"/>
      <c r="N365" s="22" t="s">
        <v>2427</v>
      </c>
      <c r="O365" s="3" t="b">
        <v>1</v>
      </c>
    </row>
    <row r="366">
      <c r="A366" s="3" t="s">
        <v>469</v>
      </c>
      <c r="B366" s="3" t="s">
        <v>2431</v>
      </c>
      <c r="C366" s="96" t="s">
        <v>48</v>
      </c>
      <c r="D366" s="97">
        <v>3196962.55</v>
      </c>
      <c r="E366" s="97">
        <v>309212.27</v>
      </c>
      <c r="F366" s="97">
        <v>818941.25</v>
      </c>
      <c r="G366" s="98">
        <v>4325116.07</v>
      </c>
      <c r="H366" s="99">
        <v>77294.04</v>
      </c>
      <c r="I366" s="99">
        <v>0.0</v>
      </c>
      <c r="J366" s="99">
        <v>0.0</v>
      </c>
      <c r="K366" s="99">
        <v>77294.04</v>
      </c>
      <c r="L366" s="99">
        <v>77294.04</v>
      </c>
      <c r="M366" s="101">
        <v>1.0</v>
      </c>
      <c r="N366" s="22" t="s">
        <v>2427</v>
      </c>
      <c r="O366" s="3" t="b">
        <v>1</v>
      </c>
    </row>
    <row r="367">
      <c r="A367" s="3" t="s">
        <v>772</v>
      </c>
      <c r="B367" s="3" t="s">
        <v>2434</v>
      </c>
      <c r="C367" s="96" t="s">
        <v>48</v>
      </c>
      <c r="D367" s="97">
        <v>1941774.57</v>
      </c>
      <c r="E367" s="97">
        <v>463942.94</v>
      </c>
      <c r="F367" s="97">
        <v>1285450.0</v>
      </c>
      <c r="G367" s="98">
        <v>3691167.51</v>
      </c>
      <c r="H367" s="99">
        <v>0.0</v>
      </c>
      <c r="I367" s="99" t="s">
        <v>2436</v>
      </c>
      <c r="J367" s="99">
        <v>0.0</v>
      </c>
      <c r="K367" s="99" t="s">
        <v>2436</v>
      </c>
      <c r="L367" s="99">
        <v>0.0</v>
      </c>
      <c r="M367" s="102"/>
      <c r="N367" s="22" t="s">
        <v>2427</v>
      </c>
      <c r="O367" s="3" t="b">
        <v>0</v>
      </c>
      <c r="P367" s="3" t="s">
        <v>2446</v>
      </c>
    </row>
    <row r="368">
      <c r="A368" s="3" t="s">
        <v>213</v>
      </c>
      <c r="B368" s="3" t="s">
        <v>2426</v>
      </c>
      <c r="C368" s="96" t="s">
        <v>48</v>
      </c>
      <c r="D368" s="97">
        <v>7000194.88</v>
      </c>
      <c r="E368" s="97">
        <v>959043.82</v>
      </c>
      <c r="F368" s="97">
        <v>3447548.24</v>
      </c>
      <c r="G368" s="98">
        <v>1.140678694E7</v>
      </c>
      <c r="H368" s="99">
        <v>1320000.0</v>
      </c>
      <c r="I368" s="99">
        <v>19268.57</v>
      </c>
      <c r="J368" s="99">
        <v>170000.0</v>
      </c>
      <c r="K368" s="99">
        <v>1509268.57</v>
      </c>
      <c r="L368" s="99">
        <v>0.0</v>
      </c>
      <c r="M368" s="101">
        <v>0.0</v>
      </c>
      <c r="N368" s="22" t="s">
        <v>2427</v>
      </c>
      <c r="O368" s="3" t="b">
        <v>1</v>
      </c>
    </row>
    <row r="369">
      <c r="A369" s="3" t="s">
        <v>678</v>
      </c>
      <c r="B369" s="3" t="s">
        <v>2432</v>
      </c>
      <c r="C369" s="96" t="s">
        <v>48</v>
      </c>
      <c r="D369" s="97">
        <v>1494241.2</v>
      </c>
      <c r="E369" s="97">
        <v>382631.54</v>
      </c>
      <c r="F369" s="97">
        <v>1272300.0</v>
      </c>
      <c r="G369" s="98">
        <v>3149172.74</v>
      </c>
      <c r="H369" s="99">
        <v>0.0</v>
      </c>
      <c r="I369" s="99">
        <v>0.0</v>
      </c>
      <c r="J369" s="99">
        <v>0.0</v>
      </c>
      <c r="K369" s="99">
        <v>0.0</v>
      </c>
      <c r="L369" s="99">
        <v>0.0</v>
      </c>
      <c r="M369" s="102"/>
      <c r="N369" s="22" t="s">
        <v>2427</v>
      </c>
      <c r="O369" s="3" t="b">
        <v>1</v>
      </c>
    </row>
    <row r="370">
      <c r="A370" s="3" t="s">
        <v>773</v>
      </c>
      <c r="B370" s="3" t="s">
        <v>2429</v>
      </c>
      <c r="C370" s="96" t="s">
        <v>48</v>
      </c>
      <c r="D370" s="97">
        <v>66000.0</v>
      </c>
      <c r="E370" s="97">
        <v>63918.9</v>
      </c>
      <c r="F370" s="97">
        <v>58500.0</v>
      </c>
      <c r="G370" s="98">
        <v>188418.9</v>
      </c>
      <c r="H370" s="99">
        <v>0.0</v>
      </c>
      <c r="I370" s="99">
        <v>0.0</v>
      </c>
      <c r="J370" s="99">
        <v>0.0</v>
      </c>
      <c r="K370" s="99">
        <v>0.0</v>
      </c>
      <c r="L370" s="99">
        <v>0.0</v>
      </c>
      <c r="M370" s="100" t="s">
        <v>2404</v>
      </c>
      <c r="N370" s="22" t="s">
        <v>2424</v>
      </c>
      <c r="O370" s="3" t="b">
        <v>1</v>
      </c>
    </row>
    <row r="371">
      <c r="A371" s="3" t="s">
        <v>553</v>
      </c>
      <c r="B371" s="3" t="s">
        <v>2438</v>
      </c>
      <c r="C371" s="96" t="s">
        <v>48</v>
      </c>
      <c r="D371" s="97">
        <v>5109078.05</v>
      </c>
      <c r="E371" s="97">
        <v>836226.49</v>
      </c>
      <c r="F371" s="97">
        <v>2279899.88</v>
      </c>
      <c r="G371" s="98">
        <v>8225204.42</v>
      </c>
      <c r="H371" s="99">
        <v>44244.32</v>
      </c>
      <c r="I371" s="99">
        <v>2863.08</v>
      </c>
      <c r="J371" s="99">
        <v>85000.0</v>
      </c>
      <c r="K371" s="99">
        <v>132107.4</v>
      </c>
      <c r="L371" s="99">
        <v>26744.32</v>
      </c>
      <c r="M371" s="101">
        <v>0.2024437692</v>
      </c>
      <c r="N371" s="22" t="s">
        <v>2427</v>
      </c>
      <c r="O371" s="3" t="b">
        <v>1</v>
      </c>
    </row>
    <row r="372">
      <c r="A372" s="3" t="s">
        <v>637</v>
      </c>
      <c r="B372" s="3" t="s">
        <v>2431</v>
      </c>
      <c r="C372" s="96" t="s">
        <v>48</v>
      </c>
      <c r="D372" s="97">
        <v>1.027667389E7</v>
      </c>
      <c r="E372" s="97">
        <v>453790.52</v>
      </c>
      <c r="F372" s="97">
        <v>1611926.34</v>
      </c>
      <c r="G372" s="98">
        <v>1.234239075E7</v>
      </c>
      <c r="H372" s="99">
        <v>0.0</v>
      </c>
      <c r="I372" s="99">
        <v>0.0</v>
      </c>
      <c r="J372" s="99">
        <v>0.0</v>
      </c>
      <c r="K372" s="99">
        <v>0.0</v>
      </c>
      <c r="L372" s="99">
        <v>0.0</v>
      </c>
      <c r="M372" s="102"/>
      <c r="N372" s="22" t="s">
        <v>2427</v>
      </c>
      <c r="O372" s="3" t="b">
        <v>1</v>
      </c>
    </row>
    <row r="373">
      <c r="A373" s="3" t="s">
        <v>774</v>
      </c>
      <c r="B373" s="3" t="s">
        <v>2431</v>
      </c>
      <c r="C373" s="96" t="s">
        <v>48</v>
      </c>
      <c r="D373" s="97">
        <v>387484.62</v>
      </c>
      <c r="E373" s="97">
        <v>44287.94</v>
      </c>
      <c r="F373" s="97">
        <v>22045.0</v>
      </c>
      <c r="G373" s="98">
        <v>453817.56</v>
      </c>
      <c r="H373" s="99">
        <v>0.0</v>
      </c>
      <c r="I373" s="99">
        <v>0.0</v>
      </c>
      <c r="J373" s="99">
        <v>0.0</v>
      </c>
      <c r="K373" s="99">
        <v>0.0</v>
      </c>
      <c r="L373" s="99">
        <v>0.0</v>
      </c>
      <c r="M373" s="100" t="s">
        <v>2404</v>
      </c>
      <c r="N373" s="22" t="s">
        <v>2424</v>
      </c>
      <c r="O373" s="3" t="b">
        <v>1</v>
      </c>
    </row>
    <row r="374">
      <c r="A374" s="3" t="s">
        <v>775</v>
      </c>
      <c r="B374" s="3" t="s">
        <v>2431</v>
      </c>
      <c r="C374" s="96" t="s">
        <v>48</v>
      </c>
      <c r="D374" s="97">
        <v>137672.0</v>
      </c>
      <c r="E374" s="97">
        <v>16264.15</v>
      </c>
      <c r="F374" s="97">
        <v>65000.0</v>
      </c>
      <c r="G374" s="98">
        <v>218936.15</v>
      </c>
      <c r="H374" s="99">
        <v>0.0</v>
      </c>
      <c r="I374" s="99">
        <v>0.0</v>
      </c>
      <c r="J374" s="99">
        <v>0.0</v>
      </c>
      <c r="K374" s="99">
        <v>0.0</v>
      </c>
      <c r="L374" s="99">
        <v>0.0</v>
      </c>
      <c r="M374" s="100" t="s">
        <v>2404</v>
      </c>
      <c r="N374" s="22" t="s">
        <v>2424</v>
      </c>
      <c r="O374" s="3" t="b">
        <v>1</v>
      </c>
    </row>
    <row r="375">
      <c r="A375" s="3" t="s">
        <v>362</v>
      </c>
      <c r="B375" s="3" t="s">
        <v>693</v>
      </c>
      <c r="C375" s="96" t="s">
        <v>48</v>
      </c>
      <c r="D375" s="97">
        <v>3245951.29</v>
      </c>
      <c r="E375" s="97">
        <v>532817.61</v>
      </c>
      <c r="F375" s="97">
        <v>1246982.79</v>
      </c>
      <c r="G375" s="98">
        <v>5025751.69</v>
      </c>
      <c r="H375" s="99">
        <v>141619.19</v>
      </c>
      <c r="I375" s="99">
        <v>7391.95</v>
      </c>
      <c r="J375" s="99">
        <v>0.0</v>
      </c>
      <c r="K375" s="99">
        <v>149011.14</v>
      </c>
      <c r="L375" s="99">
        <v>0.0</v>
      </c>
      <c r="M375" s="101">
        <v>0.0</v>
      </c>
      <c r="N375" s="22" t="s">
        <v>2427</v>
      </c>
      <c r="O375" s="3" t="b">
        <v>1</v>
      </c>
    </row>
    <row r="376">
      <c r="A376" s="3" t="s">
        <v>697</v>
      </c>
      <c r="B376" s="3" t="s">
        <v>2425</v>
      </c>
      <c r="C376" s="96" t="s">
        <v>48</v>
      </c>
      <c r="D376" s="97">
        <v>3879478.38</v>
      </c>
      <c r="E376" s="97">
        <v>663693.65</v>
      </c>
      <c r="F376" s="97">
        <v>1820690.84</v>
      </c>
      <c r="G376" s="98">
        <v>6363862.87</v>
      </c>
      <c r="H376" s="99">
        <v>0.0</v>
      </c>
      <c r="I376" s="99">
        <v>7221.1</v>
      </c>
      <c r="J376" s="99">
        <v>0.0</v>
      </c>
      <c r="K376" s="99">
        <v>7221.1</v>
      </c>
      <c r="L376" s="99">
        <v>7221.1</v>
      </c>
      <c r="M376" s="101">
        <v>1.0</v>
      </c>
      <c r="N376" s="22" t="s">
        <v>2427</v>
      </c>
      <c r="O376" s="3" t="b">
        <v>1</v>
      </c>
    </row>
    <row r="377">
      <c r="A377" s="3" t="s">
        <v>776</v>
      </c>
      <c r="B377" s="3" t="s">
        <v>2438</v>
      </c>
      <c r="C377" s="96" t="s">
        <v>48</v>
      </c>
      <c r="D377" s="97">
        <v>41487.0</v>
      </c>
      <c r="E377" s="97">
        <v>31685.7</v>
      </c>
      <c r="F377" s="97">
        <v>66866.02</v>
      </c>
      <c r="G377" s="98">
        <v>140038.72</v>
      </c>
      <c r="H377" s="99">
        <v>0.0</v>
      </c>
      <c r="I377" s="99">
        <v>0.0</v>
      </c>
      <c r="J377" s="99">
        <v>0.0</v>
      </c>
      <c r="K377" s="99">
        <v>0.0</v>
      </c>
      <c r="L377" s="99">
        <v>0.0</v>
      </c>
      <c r="M377" s="100" t="s">
        <v>2404</v>
      </c>
      <c r="N377" s="22" t="s">
        <v>2424</v>
      </c>
      <c r="O377" s="3" t="b">
        <v>1</v>
      </c>
    </row>
    <row r="378">
      <c r="A378" s="3" t="s">
        <v>777</v>
      </c>
      <c r="B378" s="3" t="s">
        <v>2429</v>
      </c>
      <c r="C378" s="96" t="s">
        <v>48</v>
      </c>
      <c r="D378" s="97">
        <v>22500.0</v>
      </c>
      <c r="E378" s="97">
        <v>12714.87</v>
      </c>
      <c r="F378" s="97">
        <v>25000.0</v>
      </c>
      <c r="G378" s="98">
        <v>60214.87</v>
      </c>
      <c r="H378" s="99">
        <v>0.0</v>
      </c>
      <c r="I378" s="99">
        <v>0.0</v>
      </c>
      <c r="J378" s="99">
        <v>0.0</v>
      </c>
      <c r="K378" s="99">
        <v>0.0</v>
      </c>
      <c r="L378" s="99">
        <v>0.0</v>
      </c>
      <c r="M378" s="100" t="s">
        <v>2404</v>
      </c>
      <c r="N378" s="22" t="s">
        <v>2424</v>
      </c>
      <c r="O378" s="3" t="b">
        <v>1</v>
      </c>
    </row>
    <row r="379">
      <c r="A379" s="3" t="s">
        <v>778</v>
      </c>
      <c r="B379" s="3" t="s">
        <v>2431</v>
      </c>
      <c r="C379" s="96" t="s">
        <v>48</v>
      </c>
      <c r="D379" s="97">
        <v>237500.0</v>
      </c>
      <c r="E379" s="97">
        <v>15772.33</v>
      </c>
      <c r="F379" s="97">
        <v>84775.47</v>
      </c>
      <c r="G379" s="98">
        <v>338047.8</v>
      </c>
      <c r="H379" s="99">
        <v>0.0</v>
      </c>
      <c r="I379" s="99">
        <v>0.0</v>
      </c>
      <c r="J379" s="99">
        <v>0.0</v>
      </c>
      <c r="K379" s="99">
        <v>0.0</v>
      </c>
      <c r="L379" s="99">
        <v>0.0</v>
      </c>
      <c r="M379" s="100" t="s">
        <v>2404</v>
      </c>
      <c r="N379" s="22" t="s">
        <v>2424</v>
      </c>
      <c r="O379" s="3" t="b">
        <v>1</v>
      </c>
    </row>
    <row r="380">
      <c r="A380" s="3" t="s">
        <v>567</v>
      </c>
      <c r="B380" s="3" t="s">
        <v>2429</v>
      </c>
      <c r="C380" s="96" t="s">
        <v>48</v>
      </c>
      <c r="D380" s="97">
        <v>1.417256891E7</v>
      </c>
      <c r="E380" s="97">
        <v>604093.46</v>
      </c>
      <c r="F380" s="97">
        <v>2475634.51</v>
      </c>
      <c r="G380" s="98">
        <v>1.725229688E7</v>
      </c>
      <c r="H380" s="99">
        <v>4500.0</v>
      </c>
      <c r="I380" s="99">
        <v>731.0</v>
      </c>
      <c r="J380" s="99">
        <v>5400.0</v>
      </c>
      <c r="K380" s="99">
        <v>10631.0</v>
      </c>
      <c r="L380" s="99">
        <v>0.0</v>
      </c>
      <c r="M380" s="101">
        <v>0.0</v>
      </c>
      <c r="N380" s="22" t="s">
        <v>2427</v>
      </c>
      <c r="O380" s="3" t="b">
        <v>1</v>
      </c>
    </row>
    <row r="381">
      <c r="A381" s="3" t="s">
        <v>779</v>
      </c>
      <c r="B381" s="3" t="s">
        <v>2434</v>
      </c>
      <c r="C381" s="96" t="s">
        <v>48</v>
      </c>
      <c r="D381" s="97">
        <v>30234.84</v>
      </c>
      <c r="E381" s="97">
        <v>8137.79</v>
      </c>
      <c r="F381" s="97">
        <v>0.0</v>
      </c>
      <c r="G381" s="98">
        <v>38372.63</v>
      </c>
      <c r="H381" s="99">
        <v>0.0</v>
      </c>
      <c r="I381" s="99">
        <v>0.0</v>
      </c>
      <c r="J381" s="99">
        <v>0.0</v>
      </c>
      <c r="K381" s="99">
        <v>0.0</v>
      </c>
      <c r="L381" s="99">
        <v>0.0</v>
      </c>
      <c r="M381" s="100" t="s">
        <v>2404</v>
      </c>
      <c r="N381" s="22" t="s">
        <v>2424</v>
      </c>
      <c r="O381" s="3" t="b">
        <v>1</v>
      </c>
    </row>
    <row r="382">
      <c r="A382" s="3" t="s">
        <v>780</v>
      </c>
      <c r="B382" s="3" t="s">
        <v>2438</v>
      </c>
      <c r="C382" s="96" t="s">
        <v>48</v>
      </c>
      <c r="D382" s="97">
        <v>3222671.58</v>
      </c>
      <c r="E382" s="97">
        <v>304678.76</v>
      </c>
      <c r="F382" s="97">
        <v>1090507.99</v>
      </c>
      <c r="G382" s="98">
        <v>4617858.33</v>
      </c>
      <c r="H382" s="99">
        <v>0.0</v>
      </c>
      <c r="I382" s="99">
        <v>0.0</v>
      </c>
      <c r="J382" s="99">
        <v>0.0</v>
      </c>
      <c r="K382" s="99">
        <v>0.0</v>
      </c>
      <c r="L382" s="99">
        <v>0.0</v>
      </c>
      <c r="M382" s="102"/>
      <c r="N382" s="22" t="s">
        <v>2427</v>
      </c>
      <c r="O382" s="3" t="b">
        <v>1</v>
      </c>
    </row>
    <row r="383">
      <c r="A383" s="3" t="s">
        <v>781</v>
      </c>
      <c r="B383" s="3" t="s">
        <v>2425</v>
      </c>
      <c r="C383" s="96" t="s">
        <v>48</v>
      </c>
      <c r="D383" s="97">
        <v>864231.44</v>
      </c>
      <c r="E383" s="97">
        <v>131582.1</v>
      </c>
      <c r="F383" s="97">
        <v>471825.0</v>
      </c>
      <c r="G383" s="98">
        <v>1467638.54</v>
      </c>
      <c r="H383" s="99">
        <v>0.0</v>
      </c>
      <c r="I383" s="99">
        <v>0.0</v>
      </c>
      <c r="J383" s="99">
        <v>0.0</v>
      </c>
      <c r="K383" s="99">
        <v>0.0</v>
      </c>
      <c r="L383" s="99">
        <v>0.0</v>
      </c>
      <c r="M383" s="100" t="s">
        <v>2404</v>
      </c>
      <c r="N383" s="22" t="s">
        <v>2424</v>
      </c>
      <c r="O383" s="3" t="b">
        <v>1</v>
      </c>
    </row>
    <row r="384">
      <c r="A384" s="3" t="s">
        <v>74</v>
      </c>
      <c r="B384" s="3" t="s">
        <v>2429</v>
      </c>
      <c r="C384" s="96" t="s">
        <v>48</v>
      </c>
      <c r="D384" s="97">
        <v>6021024.4</v>
      </c>
      <c r="E384" s="97">
        <v>851129.96</v>
      </c>
      <c r="F384" s="97">
        <v>2406856.19</v>
      </c>
      <c r="G384" s="98">
        <v>9279010.55</v>
      </c>
      <c r="H384" s="99">
        <v>2754841.14</v>
      </c>
      <c r="I384" s="99">
        <v>46295.51</v>
      </c>
      <c r="J384" s="99">
        <v>410000.0</v>
      </c>
      <c r="K384" s="99">
        <v>3211136.65</v>
      </c>
      <c r="L384" s="99">
        <v>3209818.3</v>
      </c>
      <c r="M384" s="101">
        <v>0.9995894444</v>
      </c>
      <c r="N384" s="22" t="s">
        <v>2427</v>
      </c>
      <c r="O384" s="3" t="b">
        <v>0</v>
      </c>
      <c r="P384" s="3" t="s">
        <v>2589</v>
      </c>
    </row>
    <row r="385">
      <c r="A385" s="3" t="s">
        <v>782</v>
      </c>
      <c r="B385" s="3" t="s">
        <v>2437</v>
      </c>
      <c r="C385" s="96" t="s">
        <v>48</v>
      </c>
      <c r="D385" s="97">
        <v>2610299.07</v>
      </c>
      <c r="E385" s="97">
        <v>359640.29</v>
      </c>
      <c r="F385" s="97">
        <v>941371.82</v>
      </c>
      <c r="G385" s="98">
        <v>3911311.18</v>
      </c>
      <c r="H385" s="99">
        <v>0.0</v>
      </c>
      <c r="I385" s="99">
        <v>0.0</v>
      </c>
      <c r="J385" s="99">
        <v>0.0</v>
      </c>
      <c r="K385" s="99">
        <v>0.0</v>
      </c>
      <c r="L385" s="99">
        <v>0.0</v>
      </c>
      <c r="M385" s="102"/>
      <c r="N385" s="22" t="s">
        <v>2427</v>
      </c>
      <c r="O385" s="3" t="b">
        <v>1</v>
      </c>
    </row>
    <row r="386">
      <c r="A386" s="3" t="s">
        <v>783</v>
      </c>
      <c r="B386" s="3" t="s">
        <v>2437</v>
      </c>
      <c r="C386" s="96" t="s">
        <v>48</v>
      </c>
      <c r="D386" s="97">
        <v>118596.75</v>
      </c>
      <c r="E386" s="97">
        <v>35801.45</v>
      </c>
      <c r="F386" s="97">
        <v>85124.47</v>
      </c>
      <c r="G386" s="98">
        <v>239522.67</v>
      </c>
      <c r="H386" s="99">
        <v>0.0</v>
      </c>
      <c r="I386" s="99">
        <v>0.0</v>
      </c>
      <c r="J386" s="99">
        <v>0.0</v>
      </c>
      <c r="K386" s="99">
        <v>0.0</v>
      </c>
      <c r="L386" s="99">
        <v>0.0</v>
      </c>
      <c r="M386" s="100" t="s">
        <v>2404</v>
      </c>
      <c r="N386" s="22" t="s">
        <v>2424</v>
      </c>
      <c r="O386" s="3" t="b">
        <v>1</v>
      </c>
    </row>
    <row r="387">
      <c r="A387" s="3" t="s">
        <v>307</v>
      </c>
      <c r="B387" s="3" t="s">
        <v>693</v>
      </c>
      <c r="C387" s="96" t="s">
        <v>48</v>
      </c>
      <c r="D387" s="97">
        <v>2125081.74</v>
      </c>
      <c r="E387" s="97">
        <v>226754.75</v>
      </c>
      <c r="F387" s="97">
        <v>710176.9</v>
      </c>
      <c r="G387" s="98">
        <v>3062013.39</v>
      </c>
      <c r="H387" s="99">
        <v>209021.15</v>
      </c>
      <c r="I387" s="99">
        <v>0.0</v>
      </c>
      <c r="J387" s="99">
        <v>0.0</v>
      </c>
      <c r="K387" s="99">
        <v>209021.15</v>
      </c>
      <c r="L387" s="99">
        <v>209021.15</v>
      </c>
      <c r="M387" s="101">
        <v>1.0</v>
      </c>
      <c r="N387" s="22" t="s">
        <v>2427</v>
      </c>
      <c r="O387" s="3" t="b">
        <v>1</v>
      </c>
    </row>
    <row r="388">
      <c r="A388" s="3" t="s">
        <v>234</v>
      </c>
      <c r="B388" s="3" t="s">
        <v>2426</v>
      </c>
      <c r="C388" s="96" t="s">
        <v>48</v>
      </c>
      <c r="D388" s="97">
        <v>7578347.47</v>
      </c>
      <c r="E388" s="97">
        <v>529260.33</v>
      </c>
      <c r="F388" s="97">
        <v>2084617.0</v>
      </c>
      <c r="G388" s="98">
        <v>1.01922248E7</v>
      </c>
      <c r="H388" s="99">
        <v>137224.93</v>
      </c>
      <c r="I388" s="99">
        <v>29835.06</v>
      </c>
      <c r="J388" s="99">
        <v>0.0</v>
      </c>
      <c r="K388" s="99">
        <v>167059.99</v>
      </c>
      <c r="L388" s="99">
        <v>44303.72</v>
      </c>
      <c r="M388" s="101">
        <v>0.2651964722</v>
      </c>
      <c r="N388" s="22" t="s">
        <v>2427</v>
      </c>
      <c r="O388" s="3" t="b">
        <v>1</v>
      </c>
    </row>
    <row r="389">
      <c r="A389" s="3" t="s">
        <v>785</v>
      </c>
      <c r="B389" s="3" t="s">
        <v>2438</v>
      </c>
      <c r="C389" s="96" t="s">
        <v>48</v>
      </c>
      <c r="D389" s="97">
        <v>173060.8</v>
      </c>
      <c r="E389" s="97">
        <v>60292.64</v>
      </c>
      <c r="F389" s="97">
        <v>112500.0</v>
      </c>
      <c r="G389" s="98">
        <v>345853.44</v>
      </c>
      <c r="H389" s="99">
        <v>0.0</v>
      </c>
      <c r="I389" s="99">
        <v>0.0</v>
      </c>
      <c r="J389" s="99">
        <v>0.0</v>
      </c>
      <c r="K389" s="99">
        <v>0.0</v>
      </c>
      <c r="L389" s="99">
        <v>0.0</v>
      </c>
      <c r="M389" s="100" t="s">
        <v>2404</v>
      </c>
      <c r="N389" s="22" t="s">
        <v>2424</v>
      </c>
      <c r="O389" s="3" t="b">
        <v>1</v>
      </c>
    </row>
    <row r="390">
      <c r="A390" s="3" t="s">
        <v>786</v>
      </c>
      <c r="B390" s="3" t="s">
        <v>2438</v>
      </c>
      <c r="C390" s="96" t="s">
        <v>48</v>
      </c>
      <c r="D390" s="97">
        <v>951031.49</v>
      </c>
      <c r="E390" s="97">
        <v>413924.4</v>
      </c>
      <c r="F390" s="97">
        <v>717712.33</v>
      </c>
      <c r="G390" s="98">
        <v>2082668.22</v>
      </c>
      <c r="H390" s="99">
        <v>0.0</v>
      </c>
      <c r="I390" s="99">
        <v>0.0</v>
      </c>
      <c r="J390" s="99">
        <v>0.0</v>
      </c>
      <c r="K390" s="99">
        <v>0.0</v>
      </c>
      <c r="L390" s="99">
        <v>0.0</v>
      </c>
      <c r="M390" s="102"/>
      <c r="N390" s="22" t="s">
        <v>2427</v>
      </c>
      <c r="O390" s="3" t="b">
        <v>1</v>
      </c>
    </row>
    <row r="391">
      <c r="A391" s="3" t="s">
        <v>334</v>
      </c>
      <c r="B391" s="3" t="s">
        <v>2437</v>
      </c>
      <c r="C391" s="96" t="s">
        <v>48</v>
      </c>
      <c r="D391" s="97">
        <v>1.721617607E7</v>
      </c>
      <c r="E391" s="97">
        <v>1308855.74</v>
      </c>
      <c r="F391" s="97">
        <v>3079358.57</v>
      </c>
      <c r="G391" s="98">
        <v>2.160439038E7</v>
      </c>
      <c r="H391" s="99">
        <v>127610.15</v>
      </c>
      <c r="I391" s="99">
        <v>4649.2</v>
      </c>
      <c r="J391" s="99">
        <v>0.0</v>
      </c>
      <c r="K391" s="99">
        <v>132259.35</v>
      </c>
      <c r="L391" s="99">
        <v>127610.15</v>
      </c>
      <c r="M391" s="101">
        <v>0.9648478539</v>
      </c>
      <c r="N391" s="22" t="s">
        <v>2427</v>
      </c>
      <c r="O391" s="3" t="b">
        <v>1</v>
      </c>
    </row>
    <row r="392">
      <c r="A392" s="3" t="s">
        <v>787</v>
      </c>
      <c r="B392" s="3" t="s">
        <v>2437</v>
      </c>
      <c r="C392" s="96" t="s">
        <v>48</v>
      </c>
      <c r="D392" s="97">
        <v>125095.04</v>
      </c>
      <c r="E392" s="97">
        <v>75106.93</v>
      </c>
      <c r="F392" s="97">
        <v>20750.0</v>
      </c>
      <c r="G392" s="98">
        <v>220951.97</v>
      </c>
      <c r="H392" s="99">
        <v>0.0</v>
      </c>
      <c r="I392" s="99">
        <v>0.0</v>
      </c>
      <c r="J392" s="99">
        <v>0.0</v>
      </c>
      <c r="K392" s="99">
        <v>0.0</v>
      </c>
      <c r="L392" s="99">
        <v>0.0</v>
      </c>
      <c r="M392" s="100" t="s">
        <v>2404</v>
      </c>
      <c r="N392" s="22" t="s">
        <v>2424</v>
      </c>
      <c r="O392" s="3" t="b">
        <v>1</v>
      </c>
      <c r="P392" s="3" t="s">
        <v>2449</v>
      </c>
    </row>
    <row r="393">
      <c r="A393" s="3" t="s">
        <v>788</v>
      </c>
      <c r="B393" s="3" t="s">
        <v>2432</v>
      </c>
      <c r="C393" s="96" t="s">
        <v>48</v>
      </c>
      <c r="D393" s="97">
        <v>15250.0</v>
      </c>
      <c r="E393" s="97">
        <v>39742.38</v>
      </c>
      <c r="F393" s="97">
        <v>18056.0</v>
      </c>
      <c r="G393" s="98">
        <v>73048.38</v>
      </c>
      <c r="H393" s="99">
        <v>0.0</v>
      </c>
      <c r="I393" s="99">
        <v>0.0</v>
      </c>
      <c r="J393" s="99">
        <v>0.0</v>
      </c>
      <c r="K393" s="99">
        <v>0.0</v>
      </c>
      <c r="L393" s="99">
        <v>0.0</v>
      </c>
      <c r="M393" s="100" t="s">
        <v>2404</v>
      </c>
      <c r="N393" s="22" t="s">
        <v>2424</v>
      </c>
      <c r="O393" s="3" t="b">
        <v>1</v>
      </c>
    </row>
    <row r="394">
      <c r="A394" s="3" t="s">
        <v>789</v>
      </c>
      <c r="B394" s="3" t="s">
        <v>2432</v>
      </c>
      <c r="C394" s="96" t="s">
        <v>48</v>
      </c>
      <c r="D394" s="97">
        <v>1.05033324E7</v>
      </c>
      <c r="E394" s="97">
        <v>841046.94</v>
      </c>
      <c r="F394" s="97">
        <v>2548449.32</v>
      </c>
      <c r="G394" s="98">
        <v>1.389282866E7</v>
      </c>
      <c r="H394" s="99">
        <v>0.0</v>
      </c>
      <c r="I394" s="99">
        <v>0.0</v>
      </c>
      <c r="J394" s="99">
        <v>0.0</v>
      </c>
      <c r="K394" s="99">
        <v>0.0</v>
      </c>
      <c r="L394" s="99">
        <v>0.0</v>
      </c>
      <c r="M394" s="102"/>
      <c r="N394" s="22" t="s">
        <v>2427</v>
      </c>
      <c r="O394" s="3" t="b">
        <v>1</v>
      </c>
      <c r="P394" s="3" t="s">
        <v>2450</v>
      </c>
    </row>
    <row r="395">
      <c r="A395" s="3" t="s">
        <v>790</v>
      </c>
      <c r="B395" s="3" t="s">
        <v>2429</v>
      </c>
      <c r="C395" s="96" t="s">
        <v>48</v>
      </c>
      <c r="D395" s="97">
        <v>61000.0</v>
      </c>
      <c r="E395" s="97">
        <v>53198.88</v>
      </c>
      <c r="F395" s="97">
        <v>50000.0</v>
      </c>
      <c r="G395" s="98">
        <v>164198.88</v>
      </c>
      <c r="H395" s="99">
        <v>0.0</v>
      </c>
      <c r="I395" s="99">
        <v>0.0</v>
      </c>
      <c r="J395" s="99">
        <v>0.0</v>
      </c>
      <c r="K395" s="99">
        <v>0.0</v>
      </c>
      <c r="L395" s="99">
        <v>0.0</v>
      </c>
      <c r="M395" s="100" t="s">
        <v>2404</v>
      </c>
      <c r="N395" s="22" t="s">
        <v>2424</v>
      </c>
      <c r="O395" s="3" t="b">
        <v>1</v>
      </c>
    </row>
    <row r="396">
      <c r="A396" s="3" t="s">
        <v>791</v>
      </c>
      <c r="B396" s="3" t="s">
        <v>2431</v>
      </c>
      <c r="C396" s="96" t="s">
        <v>48</v>
      </c>
      <c r="D396" s="97">
        <v>15547.0</v>
      </c>
      <c r="E396" s="97">
        <v>47389.06</v>
      </c>
      <c r="F396" s="97">
        <v>73795.42</v>
      </c>
      <c r="G396" s="98">
        <v>136731.48</v>
      </c>
      <c r="H396" s="99">
        <v>0.0</v>
      </c>
      <c r="I396" s="99">
        <v>0.0</v>
      </c>
      <c r="J396" s="99">
        <v>0.0</v>
      </c>
      <c r="K396" s="99">
        <v>0.0</v>
      </c>
      <c r="L396" s="99">
        <v>0.0</v>
      </c>
      <c r="M396" s="100" t="s">
        <v>2404</v>
      </c>
      <c r="N396" s="22" t="s">
        <v>2424</v>
      </c>
      <c r="O396" s="3" t="b">
        <v>1</v>
      </c>
    </row>
    <row r="397">
      <c r="A397" s="3" t="s">
        <v>120</v>
      </c>
      <c r="B397" s="3" t="s">
        <v>2425</v>
      </c>
      <c r="C397" s="96" t="s">
        <v>48</v>
      </c>
      <c r="D397" s="97">
        <v>9283284.57</v>
      </c>
      <c r="E397" s="97">
        <v>1083250.25</v>
      </c>
      <c r="F397" s="97">
        <v>3497090.93</v>
      </c>
      <c r="G397" s="98">
        <v>1.386362575E7</v>
      </c>
      <c r="H397" s="99">
        <v>225612.08</v>
      </c>
      <c r="I397" s="99">
        <v>0.0</v>
      </c>
      <c r="J397" s="99">
        <v>-50000.0</v>
      </c>
      <c r="K397" s="99">
        <v>175612.08</v>
      </c>
      <c r="L397" s="99">
        <v>175612.08</v>
      </c>
      <c r="M397" s="101">
        <v>1.0</v>
      </c>
      <c r="N397" s="22" t="s">
        <v>2427</v>
      </c>
      <c r="O397" s="3" t="b">
        <v>1</v>
      </c>
    </row>
    <row r="398">
      <c r="A398" s="3" t="s">
        <v>792</v>
      </c>
      <c r="B398" s="3" t="s">
        <v>2425</v>
      </c>
      <c r="C398" s="96" t="s">
        <v>48</v>
      </c>
      <c r="D398" s="97">
        <v>170550.0</v>
      </c>
      <c r="E398" s="97">
        <v>70143.48</v>
      </c>
      <c r="F398" s="97">
        <v>385280.0</v>
      </c>
      <c r="G398" s="98">
        <v>625973.48</v>
      </c>
      <c r="H398" s="99">
        <v>0.0</v>
      </c>
      <c r="I398" s="99">
        <v>0.0</v>
      </c>
      <c r="J398" s="99">
        <v>0.0</v>
      </c>
      <c r="K398" s="99">
        <v>0.0</v>
      </c>
      <c r="L398" s="99">
        <v>0.0</v>
      </c>
      <c r="M398" s="100" t="s">
        <v>2404</v>
      </c>
      <c r="N398" s="22" t="s">
        <v>2424</v>
      </c>
      <c r="O398" s="3" t="b">
        <v>1</v>
      </c>
    </row>
    <row r="399">
      <c r="A399" s="3" t="s">
        <v>187</v>
      </c>
      <c r="B399" s="3" t="s">
        <v>2431</v>
      </c>
      <c r="C399" s="96" t="s">
        <v>48</v>
      </c>
      <c r="D399" s="97">
        <v>2580411.74</v>
      </c>
      <c r="E399" s="97">
        <v>392393.28</v>
      </c>
      <c r="F399" s="97">
        <v>909663.0</v>
      </c>
      <c r="G399" s="98">
        <v>3882468.02</v>
      </c>
      <c r="H399" s="99">
        <v>0.0</v>
      </c>
      <c r="I399" s="99">
        <v>24213.5</v>
      </c>
      <c r="J399" s="99">
        <v>0.0</v>
      </c>
      <c r="K399" s="99">
        <v>24213.5</v>
      </c>
      <c r="L399" s="99">
        <v>24213.5</v>
      </c>
      <c r="M399" s="101">
        <v>1.0</v>
      </c>
      <c r="N399" s="22" t="s">
        <v>2427</v>
      </c>
      <c r="O399" s="3" t="b">
        <v>1</v>
      </c>
    </row>
    <row r="400">
      <c r="A400" s="3" t="s">
        <v>604</v>
      </c>
      <c r="B400" s="3" t="s">
        <v>693</v>
      </c>
      <c r="C400" s="96" t="s">
        <v>48</v>
      </c>
      <c r="D400" s="97">
        <v>7049149.07</v>
      </c>
      <c r="E400" s="97">
        <v>1197904.55</v>
      </c>
      <c r="F400" s="97">
        <v>1843857.37</v>
      </c>
      <c r="G400" s="98">
        <v>1.009091099E7</v>
      </c>
      <c r="H400" s="99">
        <v>5000.0</v>
      </c>
      <c r="I400" s="99">
        <v>8110.35</v>
      </c>
      <c r="J400" s="99">
        <v>69000.88</v>
      </c>
      <c r="K400" s="99">
        <v>82111.23</v>
      </c>
      <c r="L400" s="99">
        <v>0.0</v>
      </c>
      <c r="M400" s="101">
        <v>0.0</v>
      </c>
      <c r="N400" s="22" t="s">
        <v>2427</v>
      </c>
      <c r="O400" s="3" t="b">
        <v>1</v>
      </c>
    </row>
    <row r="401">
      <c r="A401" s="3" t="s">
        <v>266</v>
      </c>
      <c r="B401" s="3" t="s">
        <v>693</v>
      </c>
      <c r="C401" s="96" t="s">
        <v>48</v>
      </c>
      <c r="D401" s="97">
        <v>2115538.57</v>
      </c>
      <c r="E401" s="97">
        <v>188079.22</v>
      </c>
      <c r="F401" s="97">
        <v>627744.0</v>
      </c>
      <c r="G401" s="98">
        <v>2931361.79</v>
      </c>
      <c r="H401" s="99">
        <v>343248.9</v>
      </c>
      <c r="I401" s="99">
        <v>0.0</v>
      </c>
      <c r="J401" s="99">
        <v>0.0</v>
      </c>
      <c r="K401" s="99">
        <v>343248.9</v>
      </c>
      <c r="L401" s="99">
        <v>301852.6</v>
      </c>
      <c r="M401" s="101">
        <v>0.8793985938</v>
      </c>
      <c r="N401" s="22" t="s">
        <v>2427</v>
      </c>
      <c r="O401" s="3" t="b">
        <v>1</v>
      </c>
    </row>
    <row r="402">
      <c r="A402" s="3" t="s">
        <v>152</v>
      </c>
      <c r="B402" s="3" t="s">
        <v>2432</v>
      </c>
      <c r="C402" s="96" t="s">
        <v>48</v>
      </c>
      <c r="D402" s="97">
        <v>5309652.3</v>
      </c>
      <c r="E402" s="97">
        <v>795057.01</v>
      </c>
      <c r="F402" s="97">
        <v>1670692.34</v>
      </c>
      <c r="G402" s="98">
        <v>7775401.65</v>
      </c>
      <c r="H402" s="99">
        <v>240123.86</v>
      </c>
      <c r="I402" s="99">
        <v>733.6</v>
      </c>
      <c r="J402" s="99">
        <v>0.0</v>
      </c>
      <c r="K402" s="99">
        <v>240857.46</v>
      </c>
      <c r="L402" s="99">
        <v>240857.46</v>
      </c>
      <c r="M402" s="101">
        <v>1.0</v>
      </c>
      <c r="N402" s="22" t="s">
        <v>2427</v>
      </c>
      <c r="O402" s="3" t="b">
        <v>1</v>
      </c>
    </row>
    <row r="403">
      <c r="A403" s="3" t="s">
        <v>793</v>
      </c>
      <c r="B403" s="3" t="s">
        <v>2431</v>
      </c>
      <c r="C403" s="96" t="s">
        <v>48</v>
      </c>
      <c r="D403" s="97">
        <v>1375003.57</v>
      </c>
      <c r="E403" s="97">
        <v>391773.97</v>
      </c>
      <c r="F403" s="97">
        <v>1668728.61</v>
      </c>
      <c r="G403" s="98">
        <v>3435506.15</v>
      </c>
      <c r="H403" s="99">
        <v>0.0</v>
      </c>
      <c r="I403" s="99">
        <v>0.0</v>
      </c>
      <c r="J403" s="99">
        <v>0.0</v>
      </c>
      <c r="K403" s="99">
        <v>0.0</v>
      </c>
      <c r="L403" s="99">
        <v>0.0</v>
      </c>
      <c r="M403" s="102"/>
      <c r="N403" s="22" t="s">
        <v>2427</v>
      </c>
      <c r="O403" s="3" t="b">
        <v>1</v>
      </c>
    </row>
    <row r="404">
      <c r="A404" s="3" t="s">
        <v>794</v>
      </c>
      <c r="B404" s="3" t="s">
        <v>2428</v>
      </c>
      <c r="C404" s="96" t="s">
        <v>48</v>
      </c>
      <c r="D404" s="97">
        <v>377440.82</v>
      </c>
      <c r="E404" s="97">
        <v>28783.13</v>
      </c>
      <c r="F404" s="97">
        <v>160300.0</v>
      </c>
      <c r="G404" s="98">
        <v>566523.95</v>
      </c>
      <c r="H404" s="99">
        <v>0.0</v>
      </c>
      <c r="I404" s="99">
        <v>0.0</v>
      </c>
      <c r="J404" s="99">
        <v>0.0</v>
      </c>
      <c r="K404" s="99">
        <v>0.0</v>
      </c>
      <c r="L404" s="99">
        <v>0.0</v>
      </c>
      <c r="M404" s="100" t="s">
        <v>2404</v>
      </c>
      <c r="N404" s="22" t="s">
        <v>2424</v>
      </c>
      <c r="O404" s="3" t="b">
        <v>1</v>
      </c>
    </row>
    <row r="405">
      <c r="A405" s="3" t="s">
        <v>795</v>
      </c>
      <c r="B405" s="3" t="s">
        <v>2434</v>
      </c>
      <c r="C405" s="96" t="s">
        <v>48</v>
      </c>
      <c r="D405" s="97">
        <v>235737.82</v>
      </c>
      <c r="E405" s="97">
        <v>50443.26</v>
      </c>
      <c r="F405" s="97">
        <v>634220.0</v>
      </c>
      <c r="G405" s="98">
        <v>920401.08</v>
      </c>
      <c r="H405" s="99">
        <v>0.0</v>
      </c>
      <c r="I405" s="99">
        <v>0.0</v>
      </c>
      <c r="J405" s="99">
        <v>0.0</v>
      </c>
      <c r="K405" s="99">
        <v>0.0</v>
      </c>
      <c r="L405" s="99">
        <v>0.0</v>
      </c>
      <c r="M405" s="100" t="s">
        <v>2404</v>
      </c>
      <c r="N405" s="22" t="s">
        <v>2424</v>
      </c>
      <c r="O405" s="3" t="b">
        <v>1</v>
      </c>
    </row>
    <row r="406">
      <c r="A406" s="3" t="s">
        <v>796</v>
      </c>
      <c r="B406" s="3" t="s">
        <v>2426</v>
      </c>
      <c r="C406" s="96" t="s">
        <v>48</v>
      </c>
      <c r="D406" s="97">
        <v>203000.0</v>
      </c>
      <c r="E406" s="97">
        <v>56637.7</v>
      </c>
      <c r="F406" s="97">
        <v>94500.0</v>
      </c>
      <c r="G406" s="98">
        <v>354137.7</v>
      </c>
      <c r="H406" s="99">
        <v>0.0</v>
      </c>
      <c r="I406" s="99">
        <v>0.0</v>
      </c>
      <c r="J406" s="99">
        <v>0.0</v>
      </c>
      <c r="K406" s="99">
        <v>0.0</v>
      </c>
      <c r="L406" s="99">
        <v>0.0</v>
      </c>
      <c r="M406" s="100" t="s">
        <v>2404</v>
      </c>
      <c r="N406" s="22" t="s">
        <v>2424</v>
      </c>
      <c r="O406" s="3" t="b">
        <v>1</v>
      </c>
      <c r="P406" s="3" t="s">
        <v>2452</v>
      </c>
    </row>
    <row r="407">
      <c r="A407" s="3" t="s">
        <v>134</v>
      </c>
      <c r="B407" s="3" t="s">
        <v>2432</v>
      </c>
      <c r="C407" s="96" t="s">
        <v>48</v>
      </c>
      <c r="D407" s="97">
        <v>1.059557758E7</v>
      </c>
      <c r="E407" s="97">
        <v>313136.67</v>
      </c>
      <c r="F407" s="97">
        <v>1719824.3</v>
      </c>
      <c r="G407" s="98">
        <v>1.262853855E7</v>
      </c>
      <c r="H407" s="99">
        <v>163000.0</v>
      </c>
      <c r="I407" s="99">
        <v>3187.2</v>
      </c>
      <c r="J407" s="99">
        <v>-2000.0</v>
      </c>
      <c r="K407" s="99">
        <v>164187.2</v>
      </c>
      <c r="L407" s="99">
        <v>164187.2</v>
      </c>
      <c r="M407" s="101">
        <v>1.0</v>
      </c>
      <c r="N407" s="22" t="s">
        <v>2427</v>
      </c>
      <c r="O407" s="3" t="b">
        <v>1</v>
      </c>
    </row>
    <row r="408">
      <c r="A408" s="3" t="s">
        <v>585</v>
      </c>
      <c r="B408" s="3" t="s">
        <v>693</v>
      </c>
      <c r="C408" s="96" t="s">
        <v>48</v>
      </c>
      <c r="D408" s="97">
        <v>521361.59</v>
      </c>
      <c r="E408" s="97">
        <v>120178.67</v>
      </c>
      <c r="F408" s="97">
        <v>769687.74</v>
      </c>
      <c r="G408" s="98">
        <v>1411228.0</v>
      </c>
      <c r="H408" s="99">
        <v>20389.23</v>
      </c>
      <c r="I408" s="99">
        <v>0.0</v>
      </c>
      <c r="J408" s="99">
        <v>0.0</v>
      </c>
      <c r="K408" s="99">
        <v>20389.23</v>
      </c>
      <c r="L408" s="99">
        <v>0.0</v>
      </c>
      <c r="M408" s="101">
        <v>0.0</v>
      </c>
      <c r="N408" s="22" t="s">
        <v>2427</v>
      </c>
      <c r="O408" s="3" t="b">
        <v>1</v>
      </c>
    </row>
    <row r="409">
      <c r="A409" s="3" t="s">
        <v>797</v>
      </c>
      <c r="B409" s="3" t="s">
        <v>2429</v>
      </c>
      <c r="C409" s="96" t="s">
        <v>48</v>
      </c>
      <c r="D409" s="97">
        <v>2957498.53</v>
      </c>
      <c r="E409" s="97">
        <v>146392.8</v>
      </c>
      <c r="F409" s="97">
        <v>446900.0</v>
      </c>
      <c r="G409" s="98">
        <v>3550791.33</v>
      </c>
      <c r="H409" s="99">
        <v>0.0</v>
      </c>
      <c r="I409" s="99">
        <v>0.0</v>
      </c>
      <c r="J409" s="99">
        <v>0.0</v>
      </c>
      <c r="K409" s="99">
        <v>0.0</v>
      </c>
      <c r="L409" s="99">
        <v>0.0</v>
      </c>
      <c r="M409" s="100" t="s">
        <v>2404</v>
      </c>
      <c r="N409" s="22" t="s">
        <v>2424</v>
      </c>
      <c r="O409" s="3" t="b">
        <v>1</v>
      </c>
    </row>
    <row r="410">
      <c r="A410" s="3" t="s">
        <v>99</v>
      </c>
      <c r="B410" s="3" t="s">
        <v>693</v>
      </c>
      <c r="C410" s="96" t="s">
        <v>48</v>
      </c>
      <c r="D410" s="97">
        <v>1930854.96</v>
      </c>
      <c r="E410" s="97">
        <v>554443.86</v>
      </c>
      <c r="F410" s="97">
        <v>1595148.15</v>
      </c>
      <c r="G410" s="98">
        <v>4080446.97</v>
      </c>
      <c r="H410" s="99">
        <v>312978.16</v>
      </c>
      <c r="I410" s="99">
        <v>24946.79</v>
      </c>
      <c r="J410" s="99">
        <v>100000.0</v>
      </c>
      <c r="K410" s="99">
        <v>437924.95</v>
      </c>
      <c r="L410" s="99">
        <v>436028.45</v>
      </c>
      <c r="M410" s="101">
        <v>0.9956693493</v>
      </c>
      <c r="N410" s="22" t="s">
        <v>2427</v>
      </c>
      <c r="O410" s="3" t="b">
        <v>1</v>
      </c>
    </row>
    <row r="411">
      <c r="A411" s="3" t="s">
        <v>646</v>
      </c>
      <c r="B411" s="3" t="s">
        <v>693</v>
      </c>
      <c r="C411" s="96" t="s">
        <v>48</v>
      </c>
      <c r="D411" s="97">
        <v>4317314.95</v>
      </c>
      <c r="E411" s="97">
        <v>446907.99</v>
      </c>
      <c r="F411" s="97">
        <v>1571222.9</v>
      </c>
      <c r="G411" s="98">
        <v>6335445.84</v>
      </c>
      <c r="H411" s="99">
        <v>0.0</v>
      </c>
      <c r="I411" s="99">
        <v>0.0</v>
      </c>
      <c r="J411" s="99">
        <v>0.0</v>
      </c>
      <c r="K411" s="99">
        <v>0.0</v>
      </c>
      <c r="L411" s="99">
        <v>0.0</v>
      </c>
      <c r="M411" s="102"/>
      <c r="N411" s="22" t="s">
        <v>2427</v>
      </c>
      <c r="O411" s="3" t="b">
        <v>1</v>
      </c>
    </row>
    <row r="412">
      <c r="A412" s="3" t="s">
        <v>602</v>
      </c>
      <c r="B412" s="3" t="s">
        <v>2429</v>
      </c>
      <c r="C412" s="96" t="s">
        <v>48</v>
      </c>
      <c r="D412" s="97">
        <v>4728829.97</v>
      </c>
      <c r="E412" s="97">
        <v>541245.57</v>
      </c>
      <c r="F412" s="97">
        <v>1356448.52</v>
      </c>
      <c r="G412" s="98">
        <v>6626524.06</v>
      </c>
      <c r="H412" s="99">
        <v>0.0</v>
      </c>
      <c r="I412" s="99">
        <v>5073.64</v>
      </c>
      <c r="J412" s="99">
        <v>100000.0</v>
      </c>
      <c r="K412" s="99">
        <v>105073.64</v>
      </c>
      <c r="L412" s="99">
        <v>0.0</v>
      </c>
      <c r="M412" s="101">
        <v>0.0</v>
      </c>
      <c r="N412" s="22" t="s">
        <v>2427</v>
      </c>
      <c r="O412" s="3" t="b">
        <v>0</v>
      </c>
    </row>
    <row r="413">
      <c r="A413" s="3" t="s">
        <v>798</v>
      </c>
      <c r="B413" s="3" t="s">
        <v>2425</v>
      </c>
      <c r="C413" s="96" t="s">
        <v>48</v>
      </c>
      <c r="D413" s="97">
        <v>995262.18</v>
      </c>
      <c r="E413" s="97">
        <v>317644.82</v>
      </c>
      <c r="F413" s="97">
        <v>1123550.0</v>
      </c>
      <c r="G413" s="98">
        <v>2436457.0</v>
      </c>
      <c r="H413" s="99">
        <v>0.0</v>
      </c>
      <c r="I413" s="99">
        <v>0.0</v>
      </c>
      <c r="J413" s="99">
        <v>0.0</v>
      </c>
      <c r="K413" s="99">
        <v>0.0</v>
      </c>
      <c r="L413" s="99">
        <v>0.0</v>
      </c>
      <c r="M413" s="100" t="s">
        <v>2404</v>
      </c>
      <c r="N413" s="22" t="s">
        <v>2424</v>
      </c>
      <c r="O413" s="3" t="b">
        <v>1</v>
      </c>
    </row>
    <row r="414">
      <c r="A414" s="3" t="s">
        <v>799</v>
      </c>
      <c r="B414" s="3" t="s">
        <v>2429</v>
      </c>
      <c r="C414" s="96" t="s">
        <v>48</v>
      </c>
      <c r="D414" s="97">
        <v>-112935.7</v>
      </c>
      <c r="E414" s="97">
        <v>69038.78</v>
      </c>
      <c r="F414" s="97">
        <v>607000.0</v>
      </c>
      <c r="G414" s="98">
        <v>563103.08</v>
      </c>
      <c r="H414" s="99">
        <v>0.0</v>
      </c>
      <c r="I414" s="99">
        <v>0.0</v>
      </c>
      <c r="J414" s="99">
        <v>0.0</v>
      </c>
      <c r="K414" s="99">
        <v>0.0</v>
      </c>
      <c r="L414" s="99">
        <v>0.0</v>
      </c>
      <c r="M414" s="100" t="s">
        <v>2404</v>
      </c>
      <c r="N414" s="22" t="s">
        <v>2424</v>
      </c>
      <c r="O414" s="3" t="b">
        <v>1</v>
      </c>
    </row>
    <row r="415">
      <c r="A415" s="3" t="s">
        <v>800</v>
      </c>
      <c r="B415" s="3" t="s">
        <v>693</v>
      </c>
      <c r="C415" s="96" t="s">
        <v>48</v>
      </c>
      <c r="D415" s="97">
        <v>0.0</v>
      </c>
      <c r="E415" s="97" t="s">
        <v>2436</v>
      </c>
      <c r="F415" s="97">
        <v>0.0</v>
      </c>
      <c r="G415" s="98" t="s">
        <v>2436</v>
      </c>
      <c r="H415" s="99">
        <v>0.0</v>
      </c>
      <c r="I415" s="99">
        <v>0.0</v>
      </c>
      <c r="J415" s="99">
        <v>0.0</v>
      </c>
      <c r="K415" s="99">
        <v>0.0</v>
      </c>
      <c r="L415" s="99">
        <v>0.0</v>
      </c>
      <c r="M415" s="100" t="s">
        <v>2404</v>
      </c>
      <c r="N415" s="22" t="s">
        <v>2424</v>
      </c>
      <c r="O415" s="3" t="b">
        <v>0</v>
      </c>
      <c r="P415" s="3" t="s">
        <v>2454</v>
      </c>
    </row>
    <row r="416">
      <c r="A416" s="3" t="s">
        <v>801</v>
      </c>
      <c r="B416" s="3" t="s">
        <v>2429</v>
      </c>
      <c r="C416" s="96" t="s">
        <v>48</v>
      </c>
      <c r="D416" s="97">
        <v>1653506.74</v>
      </c>
      <c r="E416" s="97">
        <v>191438.58</v>
      </c>
      <c r="F416" s="97">
        <v>1049400.0</v>
      </c>
      <c r="G416" s="98">
        <v>2894345.32</v>
      </c>
      <c r="H416" s="99">
        <v>0.0</v>
      </c>
      <c r="I416" s="99">
        <v>0.0</v>
      </c>
      <c r="J416" s="99">
        <v>0.0</v>
      </c>
      <c r="K416" s="99">
        <v>0.0</v>
      </c>
      <c r="L416" s="99">
        <v>0.0</v>
      </c>
      <c r="M416" s="100" t="s">
        <v>2404</v>
      </c>
      <c r="N416" s="22" t="s">
        <v>2424</v>
      </c>
      <c r="O416" s="3" t="b">
        <v>1</v>
      </c>
    </row>
    <row r="417">
      <c r="A417" s="3" t="s">
        <v>572</v>
      </c>
      <c r="B417" s="3" t="s">
        <v>2428</v>
      </c>
      <c r="C417" s="96" t="s">
        <v>48</v>
      </c>
      <c r="D417" s="97">
        <v>6293944.86</v>
      </c>
      <c r="E417" s="97">
        <v>516098.57</v>
      </c>
      <c r="F417" s="97">
        <v>1358809.75</v>
      </c>
      <c r="G417" s="98">
        <v>8168853.18</v>
      </c>
      <c r="H417" s="99">
        <v>0.0</v>
      </c>
      <c r="I417" s="99">
        <v>0.0</v>
      </c>
      <c r="J417" s="99">
        <v>0.0</v>
      </c>
      <c r="K417" s="99">
        <v>0.0</v>
      </c>
      <c r="L417" s="99">
        <v>0.0</v>
      </c>
      <c r="M417" s="102"/>
      <c r="N417" s="22" t="s">
        <v>2427</v>
      </c>
      <c r="O417" s="3" t="b">
        <v>1</v>
      </c>
    </row>
    <row r="418">
      <c r="A418" s="3" t="s">
        <v>660</v>
      </c>
      <c r="B418" s="3" t="s">
        <v>693</v>
      </c>
      <c r="C418" s="96" t="s">
        <v>48</v>
      </c>
      <c r="D418" s="97">
        <v>1636586.72</v>
      </c>
      <c r="E418" s="97">
        <v>363140.77</v>
      </c>
      <c r="F418" s="97">
        <v>564650.0</v>
      </c>
      <c r="G418" s="98">
        <v>2564377.49</v>
      </c>
      <c r="H418" s="99">
        <v>0.0</v>
      </c>
      <c r="I418" s="99">
        <v>15360.6</v>
      </c>
      <c r="J418" s="99">
        <v>0.0</v>
      </c>
      <c r="K418" s="99">
        <v>15360.6</v>
      </c>
      <c r="L418" s="99">
        <v>15360.6</v>
      </c>
      <c r="M418" s="101">
        <v>1.0</v>
      </c>
      <c r="N418" s="22" t="s">
        <v>2427</v>
      </c>
      <c r="O418" s="3" t="b">
        <v>0</v>
      </c>
      <c r="P418" s="3" t="s">
        <v>2454</v>
      </c>
    </row>
    <row r="419">
      <c r="A419" s="3" t="s">
        <v>516</v>
      </c>
      <c r="B419" s="3" t="s">
        <v>2434</v>
      </c>
      <c r="C419" s="96" t="s">
        <v>48</v>
      </c>
      <c r="D419" s="97">
        <v>4036220.63</v>
      </c>
      <c r="E419" s="97">
        <v>536888.31</v>
      </c>
      <c r="F419" s="97">
        <v>716617.69</v>
      </c>
      <c r="G419" s="98">
        <v>5289726.63</v>
      </c>
      <c r="H419" s="99">
        <v>67024.14</v>
      </c>
      <c r="I419" s="99">
        <v>2500.0</v>
      </c>
      <c r="J419" s="99">
        <v>0.0</v>
      </c>
      <c r="K419" s="99">
        <v>69524.14</v>
      </c>
      <c r="L419" s="99">
        <v>67024.14</v>
      </c>
      <c r="M419" s="101">
        <v>0.9640412668</v>
      </c>
      <c r="N419" s="22" t="s">
        <v>2427</v>
      </c>
      <c r="O419" s="3" t="b">
        <v>1</v>
      </c>
    </row>
    <row r="420">
      <c r="A420" s="3" t="s">
        <v>650</v>
      </c>
      <c r="B420" s="3" t="s">
        <v>2425</v>
      </c>
      <c r="C420" s="96" t="s">
        <v>48</v>
      </c>
      <c r="D420" s="97">
        <v>8676133.77</v>
      </c>
      <c r="E420" s="97">
        <v>742306.64</v>
      </c>
      <c r="F420" s="97">
        <v>1720289.62</v>
      </c>
      <c r="G420" s="98">
        <v>1.113873003E7</v>
      </c>
      <c r="H420" s="99">
        <v>0.0</v>
      </c>
      <c r="I420" s="99">
        <v>0.0</v>
      </c>
      <c r="J420" s="99">
        <v>0.0</v>
      </c>
      <c r="K420" s="99">
        <v>0.0</v>
      </c>
      <c r="L420" s="99">
        <v>0.0</v>
      </c>
      <c r="M420" s="100" t="s">
        <v>2404</v>
      </c>
      <c r="N420" s="22" t="s">
        <v>2424</v>
      </c>
      <c r="O420" s="3" t="b">
        <v>1</v>
      </c>
    </row>
    <row r="421">
      <c r="A421" s="3" t="s">
        <v>321</v>
      </c>
      <c r="B421" s="3" t="s">
        <v>693</v>
      </c>
      <c r="C421" s="96" t="s">
        <v>48</v>
      </c>
      <c r="D421" s="97">
        <v>1874196.5</v>
      </c>
      <c r="E421" s="97">
        <v>227747.81</v>
      </c>
      <c r="F421" s="97">
        <v>995905.0</v>
      </c>
      <c r="G421" s="98">
        <v>3097849.31</v>
      </c>
      <c r="H421" s="99">
        <v>0.0</v>
      </c>
      <c r="I421" s="99" t="s">
        <v>2436</v>
      </c>
      <c r="J421" s="99">
        <v>0.0</v>
      </c>
      <c r="K421" s="99" t="s">
        <v>2436</v>
      </c>
      <c r="L421" s="99" t="s">
        <v>2436</v>
      </c>
      <c r="M421" s="102"/>
      <c r="N421" s="22" t="s">
        <v>2427</v>
      </c>
      <c r="O421" s="3" t="b">
        <v>1</v>
      </c>
    </row>
    <row r="422">
      <c r="A422" s="3" t="s">
        <v>444</v>
      </c>
      <c r="B422" s="3" t="s">
        <v>2434</v>
      </c>
      <c r="C422" s="96" t="s">
        <v>48</v>
      </c>
      <c r="D422" s="97">
        <v>2493964.3</v>
      </c>
      <c r="E422" s="97">
        <v>615863.23</v>
      </c>
      <c r="F422" s="97">
        <v>1335438.1</v>
      </c>
      <c r="G422" s="98">
        <v>4445265.63</v>
      </c>
      <c r="H422" s="99">
        <v>105184.59</v>
      </c>
      <c r="I422" s="99">
        <v>0.0</v>
      </c>
      <c r="J422" s="99">
        <v>0.0</v>
      </c>
      <c r="K422" s="99">
        <v>105184.59</v>
      </c>
      <c r="L422" s="99">
        <v>105184.59</v>
      </c>
      <c r="M422" s="101">
        <v>1.0</v>
      </c>
      <c r="N422" s="22" t="s">
        <v>2427</v>
      </c>
      <c r="O422" s="3" t="b">
        <v>1</v>
      </c>
    </row>
    <row r="423">
      <c r="A423" s="3" t="s">
        <v>662</v>
      </c>
      <c r="B423" s="3" t="s">
        <v>2426</v>
      </c>
      <c r="C423" s="96" t="s">
        <v>48</v>
      </c>
      <c r="D423" s="97">
        <v>131563.11</v>
      </c>
      <c r="E423" s="97">
        <v>31568.82</v>
      </c>
      <c r="F423" s="97">
        <v>75045.0</v>
      </c>
      <c r="G423" s="98">
        <v>238176.93</v>
      </c>
      <c r="H423" s="99">
        <v>0.0</v>
      </c>
      <c r="I423" s="99">
        <v>6592.1</v>
      </c>
      <c r="J423" s="99">
        <v>0.0</v>
      </c>
      <c r="K423" s="99">
        <v>6592.1</v>
      </c>
      <c r="L423" s="99">
        <v>0.0</v>
      </c>
      <c r="M423" s="100" t="s">
        <v>2404</v>
      </c>
      <c r="N423" s="22" t="s">
        <v>2424</v>
      </c>
      <c r="O423" s="3" t="b">
        <v>1</v>
      </c>
    </row>
    <row r="424">
      <c r="A424" s="3" t="s">
        <v>802</v>
      </c>
      <c r="B424" s="3" t="s">
        <v>2426</v>
      </c>
      <c r="C424" s="96" t="s">
        <v>48</v>
      </c>
      <c r="D424" s="97">
        <v>663068.95</v>
      </c>
      <c r="E424" s="97">
        <v>56644.15</v>
      </c>
      <c r="F424" s="97">
        <v>129250.0</v>
      </c>
      <c r="G424" s="98">
        <v>848963.1</v>
      </c>
      <c r="H424" s="99">
        <v>0.0</v>
      </c>
      <c r="I424" s="99">
        <v>0.0</v>
      </c>
      <c r="J424" s="99">
        <v>0.0</v>
      </c>
      <c r="K424" s="99">
        <v>0.0</v>
      </c>
      <c r="L424" s="99">
        <v>0.0</v>
      </c>
      <c r="M424" s="100" t="s">
        <v>2404</v>
      </c>
      <c r="N424" s="22" t="s">
        <v>2424</v>
      </c>
      <c r="O424" s="3" t="b">
        <v>1</v>
      </c>
    </row>
    <row r="425">
      <c r="A425" s="3" t="s">
        <v>85</v>
      </c>
      <c r="B425" s="3" t="s">
        <v>2426</v>
      </c>
      <c r="C425" s="96" t="s">
        <v>48</v>
      </c>
      <c r="D425" s="97">
        <v>2953434.99</v>
      </c>
      <c r="E425" s="97">
        <v>750362.85</v>
      </c>
      <c r="F425" s="97">
        <v>1787230.67</v>
      </c>
      <c r="G425" s="98">
        <v>5491028.51</v>
      </c>
      <c r="H425" s="99">
        <v>428960.46</v>
      </c>
      <c r="I425" s="99">
        <v>25046.81</v>
      </c>
      <c r="J425" s="99">
        <v>0.0</v>
      </c>
      <c r="K425" s="99">
        <v>454007.27</v>
      </c>
      <c r="L425" s="99">
        <v>454007.27</v>
      </c>
      <c r="M425" s="101">
        <v>1.0</v>
      </c>
      <c r="N425" s="22" t="s">
        <v>2427</v>
      </c>
      <c r="O425" s="3" t="b">
        <v>1</v>
      </c>
    </row>
    <row r="426">
      <c r="A426" s="3" t="s">
        <v>803</v>
      </c>
      <c r="B426" s="3" t="s">
        <v>2437</v>
      </c>
      <c r="C426" s="96" t="s">
        <v>48</v>
      </c>
      <c r="D426" s="97">
        <v>3985811.04</v>
      </c>
      <c r="E426" s="97">
        <v>442501.41</v>
      </c>
      <c r="F426" s="97">
        <v>1238599.47</v>
      </c>
      <c r="G426" s="98">
        <v>5666911.92</v>
      </c>
      <c r="H426" s="99">
        <v>0.0</v>
      </c>
      <c r="I426" s="99">
        <v>0.0</v>
      </c>
      <c r="J426" s="99">
        <v>0.0</v>
      </c>
      <c r="K426" s="99">
        <v>0.0</v>
      </c>
      <c r="L426" s="99">
        <v>0.0</v>
      </c>
      <c r="M426" s="102"/>
      <c r="N426" s="22" t="s">
        <v>2427</v>
      </c>
      <c r="O426" s="3" t="b">
        <v>1</v>
      </c>
    </row>
    <row r="427">
      <c r="A427" s="3" t="s">
        <v>457</v>
      </c>
      <c r="B427" s="3" t="s">
        <v>2434</v>
      </c>
      <c r="C427" s="96" t="s">
        <v>48</v>
      </c>
      <c r="D427" s="97">
        <v>7947440.71</v>
      </c>
      <c r="E427" s="97">
        <v>486128.5</v>
      </c>
      <c r="F427" s="97">
        <v>2101459.72</v>
      </c>
      <c r="G427" s="98">
        <v>1.053502893E7</v>
      </c>
      <c r="H427" s="99">
        <v>49523.06</v>
      </c>
      <c r="I427" s="99">
        <v>0.0</v>
      </c>
      <c r="J427" s="99">
        <v>0.0</v>
      </c>
      <c r="K427" s="99">
        <v>49523.06</v>
      </c>
      <c r="L427" s="99">
        <v>49523.06</v>
      </c>
      <c r="M427" s="101">
        <v>1.0</v>
      </c>
      <c r="N427" s="22" t="s">
        <v>2427</v>
      </c>
      <c r="O427" s="3" t="b">
        <v>1</v>
      </c>
    </row>
    <row r="428">
      <c r="A428" s="3" t="s">
        <v>804</v>
      </c>
      <c r="B428" s="3" t="s">
        <v>2434</v>
      </c>
      <c r="C428" s="96" t="s">
        <v>48</v>
      </c>
      <c r="D428" s="97">
        <v>0.0</v>
      </c>
      <c r="E428" s="97">
        <v>0.0</v>
      </c>
      <c r="F428" s="97">
        <v>0.0</v>
      </c>
      <c r="G428" s="98">
        <v>0.0</v>
      </c>
      <c r="H428" s="99">
        <v>0.0</v>
      </c>
      <c r="I428" s="99">
        <v>0.0</v>
      </c>
      <c r="J428" s="99">
        <v>0.0</v>
      </c>
      <c r="K428" s="99">
        <v>0.0</v>
      </c>
      <c r="L428" s="99">
        <v>0.0</v>
      </c>
      <c r="M428" s="100" t="s">
        <v>2404</v>
      </c>
      <c r="N428" s="22" t="s">
        <v>2424</v>
      </c>
      <c r="O428" s="3" t="b">
        <v>1</v>
      </c>
    </row>
    <row r="429">
      <c r="A429" s="3" t="s">
        <v>805</v>
      </c>
      <c r="B429" s="3" t="s">
        <v>2432</v>
      </c>
      <c r="C429" s="96" t="s">
        <v>48</v>
      </c>
      <c r="D429" s="97">
        <v>10000.0</v>
      </c>
      <c r="E429" s="97">
        <v>20223.99</v>
      </c>
      <c r="F429" s="97">
        <v>17000.0</v>
      </c>
      <c r="G429" s="98">
        <v>47223.99</v>
      </c>
      <c r="H429" s="99">
        <v>0.0</v>
      </c>
      <c r="I429" s="99">
        <v>0.0</v>
      </c>
      <c r="J429" s="99">
        <v>0.0</v>
      </c>
      <c r="K429" s="99">
        <v>0.0</v>
      </c>
      <c r="L429" s="99">
        <v>0.0</v>
      </c>
      <c r="M429" s="100" t="s">
        <v>2404</v>
      </c>
      <c r="N429" s="22" t="s">
        <v>2424</v>
      </c>
      <c r="O429" s="3" t="b">
        <v>1</v>
      </c>
    </row>
    <row r="430">
      <c r="A430" s="3" t="s">
        <v>806</v>
      </c>
      <c r="B430" s="3" t="s">
        <v>693</v>
      </c>
      <c r="C430" s="96" t="s">
        <v>48</v>
      </c>
      <c r="D430" s="97">
        <v>26566.0</v>
      </c>
      <c r="E430" s="97">
        <v>53365.9</v>
      </c>
      <c r="F430" s="97">
        <v>65025.0</v>
      </c>
      <c r="G430" s="98">
        <v>144956.9</v>
      </c>
      <c r="H430" s="99">
        <v>0.0</v>
      </c>
      <c r="I430" s="99">
        <v>0.0</v>
      </c>
      <c r="J430" s="99">
        <v>0.0</v>
      </c>
      <c r="K430" s="99">
        <v>0.0</v>
      </c>
      <c r="L430" s="99">
        <v>0.0</v>
      </c>
      <c r="M430" s="100" t="s">
        <v>2404</v>
      </c>
      <c r="N430" s="22" t="s">
        <v>2424</v>
      </c>
      <c r="O430" s="3" t="b">
        <v>1</v>
      </c>
    </row>
    <row r="431">
      <c r="A431" s="3" t="s">
        <v>807</v>
      </c>
      <c r="B431" s="3" t="s">
        <v>2432</v>
      </c>
      <c r="C431" s="96" t="s">
        <v>48</v>
      </c>
      <c r="D431" s="97">
        <v>724079.96</v>
      </c>
      <c r="E431" s="97">
        <v>40672.81</v>
      </c>
      <c r="F431" s="97">
        <v>208677.0</v>
      </c>
      <c r="G431" s="98">
        <v>973429.77</v>
      </c>
      <c r="H431" s="99">
        <v>0.0</v>
      </c>
      <c r="I431" s="99">
        <v>0.0</v>
      </c>
      <c r="J431" s="99">
        <v>0.0</v>
      </c>
      <c r="K431" s="99">
        <v>0.0</v>
      </c>
      <c r="L431" s="99">
        <v>0.0</v>
      </c>
      <c r="M431" s="100" t="s">
        <v>2404</v>
      </c>
      <c r="N431" s="22" t="s">
        <v>2424</v>
      </c>
      <c r="O431" s="3" t="b">
        <v>1</v>
      </c>
    </row>
    <row r="432">
      <c r="A432" s="3" t="s">
        <v>808</v>
      </c>
      <c r="B432" s="3" t="s">
        <v>693</v>
      </c>
      <c r="C432" s="96" t="s">
        <v>48</v>
      </c>
      <c r="D432" s="97">
        <v>627389.39</v>
      </c>
      <c r="E432" s="97">
        <v>236066.89</v>
      </c>
      <c r="F432" s="97">
        <v>433123.78</v>
      </c>
      <c r="G432" s="98">
        <v>1296580.06</v>
      </c>
      <c r="H432" s="99">
        <v>0.0</v>
      </c>
      <c r="I432" s="99" t="s">
        <v>2436</v>
      </c>
      <c r="J432" s="99">
        <v>0.0</v>
      </c>
      <c r="K432" s="99" t="s">
        <v>2436</v>
      </c>
      <c r="L432" s="99" t="s">
        <v>2436</v>
      </c>
      <c r="M432" s="102"/>
      <c r="N432" s="22" t="s">
        <v>2427</v>
      </c>
      <c r="O432" s="3" t="b">
        <v>0</v>
      </c>
    </row>
    <row r="433">
      <c r="A433" s="3" t="s">
        <v>809</v>
      </c>
      <c r="B433" s="3" t="s">
        <v>2428</v>
      </c>
      <c r="C433" s="96" t="s">
        <v>48</v>
      </c>
      <c r="D433" s="97">
        <v>100817.5</v>
      </c>
      <c r="E433" s="97">
        <v>118473.74</v>
      </c>
      <c r="F433" s="97">
        <v>108543.2</v>
      </c>
      <c r="G433" s="98">
        <v>327834.44</v>
      </c>
      <c r="H433" s="99">
        <v>0.0</v>
      </c>
      <c r="I433" s="99">
        <v>0.0</v>
      </c>
      <c r="J433" s="99">
        <v>0.0</v>
      </c>
      <c r="K433" s="99">
        <v>0.0</v>
      </c>
      <c r="L433" s="99">
        <v>0.0</v>
      </c>
      <c r="M433" s="100" t="s">
        <v>2404</v>
      </c>
      <c r="N433" s="22" t="s">
        <v>2424</v>
      </c>
      <c r="O433" s="3" t="b">
        <v>1</v>
      </c>
    </row>
    <row r="434">
      <c r="A434" s="3" t="s">
        <v>810</v>
      </c>
      <c r="B434" s="3" t="s">
        <v>2431</v>
      </c>
      <c r="C434" s="96" t="s">
        <v>48</v>
      </c>
      <c r="D434" s="97">
        <v>379891.88</v>
      </c>
      <c r="E434" s="97">
        <v>35827.39</v>
      </c>
      <c r="F434" s="97">
        <v>229000.0</v>
      </c>
      <c r="G434" s="98">
        <v>644719.27</v>
      </c>
      <c r="H434" s="99">
        <v>0.0</v>
      </c>
      <c r="I434" s="99">
        <v>0.0</v>
      </c>
      <c r="J434" s="99">
        <v>0.0</v>
      </c>
      <c r="K434" s="99">
        <v>0.0</v>
      </c>
      <c r="L434" s="99">
        <v>0.0</v>
      </c>
      <c r="M434" s="100" t="s">
        <v>2404</v>
      </c>
      <c r="N434" s="22" t="s">
        <v>2424</v>
      </c>
      <c r="O434" s="3" t="b">
        <v>1</v>
      </c>
    </row>
    <row r="435">
      <c r="A435" s="3" t="s">
        <v>811</v>
      </c>
      <c r="B435" s="3" t="s">
        <v>2429</v>
      </c>
      <c r="C435" s="96" t="s">
        <v>48</v>
      </c>
      <c r="D435" s="97">
        <v>1311341.64</v>
      </c>
      <c r="E435" s="97">
        <v>59742.3</v>
      </c>
      <c r="F435" s="97">
        <v>151500.0</v>
      </c>
      <c r="G435" s="98">
        <v>1522583.94</v>
      </c>
      <c r="H435" s="99">
        <v>0.0</v>
      </c>
      <c r="I435" s="99">
        <v>0.0</v>
      </c>
      <c r="J435" s="99">
        <v>0.0</v>
      </c>
      <c r="K435" s="99">
        <v>0.0</v>
      </c>
      <c r="L435" s="99">
        <v>0.0</v>
      </c>
      <c r="M435" s="100" t="s">
        <v>2404</v>
      </c>
      <c r="N435" s="22" t="s">
        <v>2424</v>
      </c>
      <c r="O435" s="3" t="b">
        <v>1</v>
      </c>
    </row>
    <row r="436">
      <c r="A436" s="3" t="s">
        <v>666</v>
      </c>
      <c r="B436" s="3" t="s">
        <v>2429</v>
      </c>
      <c r="C436" s="96" t="s">
        <v>48</v>
      </c>
      <c r="D436" s="97">
        <v>493008.65</v>
      </c>
      <c r="E436" s="97">
        <v>67647.93</v>
      </c>
      <c r="F436" s="97">
        <v>1210613.69</v>
      </c>
      <c r="G436" s="98">
        <v>1771270.27</v>
      </c>
      <c r="H436" s="99">
        <v>0.0</v>
      </c>
      <c r="I436" s="99">
        <v>0.0</v>
      </c>
      <c r="J436" s="99">
        <v>0.0</v>
      </c>
      <c r="K436" s="99">
        <v>0.0</v>
      </c>
      <c r="L436" s="99">
        <v>0.0</v>
      </c>
      <c r="M436" s="102"/>
      <c r="N436" s="22" t="s">
        <v>2427</v>
      </c>
      <c r="O436" s="3" t="b">
        <v>0</v>
      </c>
      <c r="P436" s="3" t="s">
        <v>2448</v>
      </c>
    </row>
    <row r="437">
      <c r="A437" s="3" t="s">
        <v>812</v>
      </c>
      <c r="B437" s="3" t="s">
        <v>2434</v>
      </c>
      <c r="C437" s="96" t="s">
        <v>48</v>
      </c>
      <c r="D437" s="97">
        <v>58450.0</v>
      </c>
      <c r="E437" s="97">
        <v>20269.49</v>
      </c>
      <c r="F437" s="97">
        <v>40000.0</v>
      </c>
      <c r="G437" s="98">
        <v>118719.49</v>
      </c>
      <c r="H437" s="99">
        <v>0.0</v>
      </c>
      <c r="I437" s="99">
        <v>0.0</v>
      </c>
      <c r="J437" s="99">
        <v>0.0</v>
      </c>
      <c r="K437" s="99">
        <v>0.0</v>
      </c>
      <c r="L437" s="99">
        <v>0.0</v>
      </c>
      <c r="M437" s="100" t="s">
        <v>2404</v>
      </c>
      <c r="N437" s="22" t="s">
        <v>2424</v>
      </c>
      <c r="O437" s="3" t="b">
        <v>1</v>
      </c>
    </row>
    <row r="438">
      <c r="A438" s="3" t="s">
        <v>348</v>
      </c>
      <c r="B438" s="3" t="s">
        <v>2438</v>
      </c>
      <c r="C438" s="96" t="s">
        <v>48</v>
      </c>
      <c r="D438" s="97">
        <v>5137637.32</v>
      </c>
      <c r="E438" s="97">
        <v>535395.21</v>
      </c>
      <c r="F438" s="97">
        <v>1742170.69</v>
      </c>
      <c r="G438" s="98">
        <v>7415203.22</v>
      </c>
      <c r="H438" s="99">
        <v>60427.24</v>
      </c>
      <c r="I438" s="99">
        <v>0.0</v>
      </c>
      <c r="J438" s="99">
        <v>0.0</v>
      </c>
      <c r="K438" s="99">
        <v>60427.24</v>
      </c>
      <c r="L438" s="99">
        <v>60427.24</v>
      </c>
      <c r="M438" s="101">
        <v>1.0</v>
      </c>
      <c r="N438" s="22" t="s">
        <v>2427</v>
      </c>
      <c r="O438" s="3" t="b">
        <v>1</v>
      </c>
    </row>
    <row r="439">
      <c r="A439" s="3" t="s">
        <v>813</v>
      </c>
      <c r="B439" s="3" t="s">
        <v>2438</v>
      </c>
      <c r="C439" s="96" t="s">
        <v>48</v>
      </c>
      <c r="D439" s="97">
        <v>301261.3</v>
      </c>
      <c r="E439" s="97">
        <v>397726.94</v>
      </c>
      <c r="F439" s="97">
        <v>769297.45</v>
      </c>
      <c r="G439" s="98">
        <v>1468285.69</v>
      </c>
      <c r="H439" s="99">
        <v>0.0</v>
      </c>
      <c r="I439" s="99">
        <v>0.0</v>
      </c>
      <c r="J439" s="99">
        <v>0.0</v>
      </c>
      <c r="K439" s="99">
        <v>0.0</v>
      </c>
      <c r="L439" s="99">
        <v>0.0</v>
      </c>
      <c r="M439" s="102"/>
      <c r="N439" s="22" t="s">
        <v>2427</v>
      </c>
      <c r="O439" s="3" t="b">
        <v>1</v>
      </c>
    </row>
    <row r="440">
      <c r="A440" s="3" t="s">
        <v>525</v>
      </c>
      <c r="B440" s="3" t="s">
        <v>2434</v>
      </c>
      <c r="C440" s="96" t="s">
        <v>48</v>
      </c>
      <c r="D440" s="97">
        <v>1189096.46</v>
      </c>
      <c r="E440" s="97">
        <v>87237.86</v>
      </c>
      <c r="F440" s="97">
        <v>255458.22</v>
      </c>
      <c r="G440" s="98">
        <v>1531792.54</v>
      </c>
      <c r="H440" s="99">
        <v>61241.04</v>
      </c>
      <c r="I440" s="99">
        <v>0.0</v>
      </c>
      <c r="J440" s="99">
        <v>0.0</v>
      </c>
      <c r="K440" s="99">
        <v>61241.04</v>
      </c>
      <c r="L440" s="99">
        <v>0.0</v>
      </c>
      <c r="M440" s="101">
        <v>0.0</v>
      </c>
      <c r="N440" s="22" t="s">
        <v>2427</v>
      </c>
      <c r="O440" s="3" t="b">
        <v>1</v>
      </c>
    </row>
    <row r="441">
      <c r="A441" s="3" t="s">
        <v>814</v>
      </c>
      <c r="B441" s="3" t="s">
        <v>2429</v>
      </c>
      <c r="C441" s="96" t="s">
        <v>48</v>
      </c>
      <c r="D441" s="97">
        <v>32364.33</v>
      </c>
      <c r="E441" s="97">
        <v>28956.95</v>
      </c>
      <c r="F441" s="97">
        <v>0.0</v>
      </c>
      <c r="G441" s="98">
        <v>61321.28</v>
      </c>
      <c r="H441" s="99">
        <v>0.0</v>
      </c>
      <c r="I441" s="99">
        <v>0.0</v>
      </c>
      <c r="J441" s="99">
        <v>0.0</v>
      </c>
      <c r="K441" s="99">
        <v>0.0</v>
      </c>
      <c r="L441" s="99">
        <v>0.0</v>
      </c>
      <c r="M441" s="100" t="s">
        <v>2404</v>
      </c>
      <c r="N441" s="22" t="s">
        <v>2424</v>
      </c>
      <c r="O441" s="3" t="b">
        <v>1</v>
      </c>
    </row>
    <row r="442">
      <c r="A442" s="3" t="s">
        <v>815</v>
      </c>
      <c r="B442" s="3" t="s">
        <v>2426</v>
      </c>
      <c r="C442" s="96" t="s">
        <v>48</v>
      </c>
      <c r="D442" s="97">
        <v>491966.0</v>
      </c>
      <c r="E442" s="97">
        <v>17942.93</v>
      </c>
      <c r="F442" s="97">
        <v>282500.0</v>
      </c>
      <c r="G442" s="98">
        <v>792408.93</v>
      </c>
      <c r="H442" s="99">
        <v>0.0</v>
      </c>
      <c r="I442" s="99">
        <v>0.0</v>
      </c>
      <c r="J442" s="99">
        <v>0.0</v>
      </c>
      <c r="K442" s="99">
        <v>0.0</v>
      </c>
      <c r="L442" s="99">
        <v>0.0</v>
      </c>
      <c r="M442" s="100" t="s">
        <v>2404</v>
      </c>
      <c r="N442" s="22" t="s">
        <v>2424</v>
      </c>
      <c r="O442" s="3" t="b">
        <v>1</v>
      </c>
    </row>
    <row r="443">
      <c r="A443" s="3" t="s">
        <v>816</v>
      </c>
      <c r="B443" s="3" t="s">
        <v>693</v>
      </c>
      <c r="C443" s="96" t="s">
        <v>48</v>
      </c>
      <c r="D443" s="97">
        <v>757074.0</v>
      </c>
      <c r="E443" s="97">
        <v>154673.51</v>
      </c>
      <c r="F443" s="97">
        <v>254575.0</v>
      </c>
      <c r="G443" s="98">
        <v>1166322.51</v>
      </c>
      <c r="H443" s="99">
        <v>0.0</v>
      </c>
      <c r="I443" s="99">
        <v>0.0</v>
      </c>
      <c r="J443" s="99">
        <v>0.0</v>
      </c>
      <c r="K443" s="99">
        <v>0.0</v>
      </c>
      <c r="L443" s="99">
        <v>0.0</v>
      </c>
      <c r="M443" s="100" t="s">
        <v>2404</v>
      </c>
      <c r="N443" s="22" t="s">
        <v>2424</v>
      </c>
      <c r="O443" s="3" t="b">
        <v>1</v>
      </c>
    </row>
    <row r="444">
      <c r="A444" s="3" t="s">
        <v>273</v>
      </c>
      <c r="B444" s="3" t="s">
        <v>2431</v>
      </c>
      <c r="C444" s="96" t="s">
        <v>48</v>
      </c>
      <c r="D444" s="97">
        <v>4750268.83</v>
      </c>
      <c r="E444" s="97">
        <v>457366.91</v>
      </c>
      <c r="F444" s="97">
        <v>1587290.8</v>
      </c>
      <c r="G444" s="98">
        <v>6794926.54</v>
      </c>
      <c r="H444" s="99">
        <v>236226.94</v>
      </c>
      <c r="I444" s="99">
        <v>0.0</v>
      </c>
      <c r="J444" s="99">
        <v>0.0</v>
      </c>
      <c r="K444" s="99">
        <v>236226.94</v>
      </c>
      <c r="L444" s="99">
        <v>236226.94</v>
      </c>
      <c r="M444" s="101">
        <v>1.0</v>
      </c>
      <c r="N444" s="22" t="s">
        <v>2427</v>
      </c>
      <c r="O444" s="3" t="b">
        <v>1</v>
      </c>
    </row>
    <row r="445">
      <c r="A445" s="3" t="s">
        <v>817</v>
      </c>
      <c r="B445" s="3" t="s">
        <v>2432</v>
      </c>
      <c r="C445" s="96" t="s">
        <v>48</v>
      </c>
      <c r="D445" s="97">
        <v>644059.81</v>
      </c>
      <c r="E445" s="97">
        <v>69998.57</v>
      </c>
      <c r="F445" s="97">
        <v>244755.83</v>
      </c>
      <c r="G445" s="98">
        <v>958814.21</v>
      </c>
      <c r="H445" s="99">
        <v>0.0</v>
      </c>
      <c r="I445" s="99">
        <v>0.0</v>
      </c>
      <c r="J445" s="99">
        <v>0.0</v>
      </c>
      <c r="K445" s="99">
        <v>0.0</v>
      </c>
      <c r="L445" s="99">
        <v>0.0</v>
      </c>
      <c r="M445" s="100" t="s">
        <v>2404</v>
      </c>
      <c r="N445" s="22" t="s">
        <v>2424</v>
      </c>
      <c r="O445" s="3" t="b">
        <v>1</v>
      </c>
    </row>
    <row r="446">
      <c r="A446" s="3" t="s">
        <v>502</v>
      </c>
      <c r="B446" s="3" t="s">
        <v>2425</v>
      </c>
      <c r="C446" s="96" t="s">
        <v>48</v>
      </c>
      <c r="D446" s="97">
        <v>1072444.58</v>
      </c>
      <c r="E446" s="97">
        <v>305082.46</v>
      </c>
      <c r="F446" s="97">
        <v>775204.16</v>
      </c>
      <c r="G446" s="98">
        <v>2152731.2</v>
      </c>
      <c r="H446" s="99">
        <v>75476.07</v>
      </c>
      <c r="I446" s="99">
        <v>0.0</v>
      </c>
      <c r="J446" s="99">
        <v>0.0</v>
      </c>
      <c r="K446" s="99">
        <v>75476.07</v>
      </c>
      <c r="L446" s="99">
        <v>0.0</v>
      </c>
      <c r="M446" s="101">
        <v>0.0</v>
      </c>
      <c r="N446" s="22" t="s">
        <v>2427</v>
      </c>
      <c r="O446" s="3" t="b">
        <v>1</v>
      </c>
    </row>
    <row r="447">
      <c r="A447" s="3" t="s">
        <v>148</v>
      </c>
      <c r="B447" s="3" t="s">
        <v>2429</v>
      </c>
      <c r="C447" s="96" t="s">
        <v>48</v>
      </c>
      <c r="D447" s="97">
        <v>1.373384569E7</v>
      </c>
      <c r="E447" s="97">
        <v>1095100.92</v>
      </c>
      <c r="F447" s="97">
        <v>2837365.36</v>
      </c>
      <c r="G447" s="98">
        <v>1.766631197E7</v>
      </c>
      <c r="H447" s="99">
        <v>0.0</v>
      </c>
      <c r="I447" s="99">
        <v>5883.53</v>
      </c>
      <c r="J447" s="99">
        <v>85000.0</v>
      </c>
      <c r="K447" s="99">
        <v>90883.53</v>
      </c>
      <c r="L447" s="99">
        <v>90158.23</v>
      </c>
      <c r="M447" s="101">
        <v>0.9920194561</v>
      </c>
      <c r="N447" s="22" t="s">
        <v>2427</v>
      </c>
      <c r="O447" s="3" t="b">
        <v>1</v>
      </c>
    </row>
    <row r="448">
      <c r="A448" s="3" t="s">
        <v>509</v>
      </c>
      <c r="B448" s="3" t="s">
        <v>2425</v>
      </c>
      <c r="C448" s="96" t="s">
        <v>48</v>
      </c>
      <c r="D448" s="97">
        <v>1607969.56</v>
      </c>
      <c r="E448" s="97">
        <v>410657.15</v>
      </c>
      <c r="F448" s="97">
        <v>1210400.75</v>
      </c>
      <c r="G448" s="98">
        <v>3229027.46</v>
      </c>
      <c r="H448" s="99">
        <v>0.0</v>
      </c>
      <c r="I448" s="99" t="s">
        <v>2436</v>
      </c>
      <c r="J448" s="99">
        <v>0.0</v>
      </c>
      <c r="K448" s="99" t="s">
        <v>2436</v>
      </c>
      <c r="L448" s="99" t="s">
        <v>2436</v>
      </c>
      <c r="M448" s="102"/>
      <c r="N448" s="22" t="s">
        <v>2427</v>
      </c>
      <c r="O448" s="3" t="b">
        <v>1</v>
      </c>
    </row>
    <row r="449">
      <c r="A449" s="3" t="s">
        <v>818</v>
      </c>
      <c r="B449" s="3" t="s">
        <v>2434</v>
      </c>
      <c r="C449" s="96" t="s">
        <v>48</v>
      </c>
      <c r="D449" s="97">
        <v>27066.0</v>
      </c>
      <c r="E449" s="97">
        <v>18043.82</v>
      </c>
      <c r="F449" s="97">
        <v>12920.0</v>
      </c>
      <c r="G449" s="98">
        <v>58029.82</v>
      </c>
      <c r="H449" s="99">
        <v>0.0</v>
      </c>
      <c r="I449" s="99">
        <v>0.0</v>
      </c>
      <c r="J449" s="99">
        <v>0.0</v>
      </c>
      <c r="K449" s="99">
        <v>0.0</v>
      </c>
      <c r="L449" s="99">
        <v>0.0</v>
      </c>
      <c r="M449" s="100" t="s">
        <v>2404</v>
      </c>
      <c r="N449" s="22" t="s">
        <v>2424</v>
      </c>
      <c r="O449" s="3" t="b">
        <v>1</v>
      </c>
    </row>
    <row r="450">
      <c r="A450" s="3" t="s">
        <v>819</v>
      </c>
      <c r="B450" s="3" t="s">
        <v>2425</v>
      </c>
      <c r="C450" s="96" t="s">
        <v>48</v>
      </c>
      <c r="D450" s="97">
        <v>3307470.46</v>
      </c>
      <c r="E450" s="97">
        <v>343533.18</v>
      </c>
      <c r="F450" s="97">
        <v>1158704.2</v>
      </c>
      <c r="G450" s="98">
        <v>4809707.84</v>
      </c>
      <c r="H450" s="99">
        <v>0.0</v>
      </c>
      <c r="I450" s="99">
        <v>0.0</v>
      </c>
      <c r="J450" s="99">
        <v>0.0</v>
      </c>
      <c r="K450" s="99">
        <v>0.0</v>
      </c>
      <c r="L450" s="99">
        <v>0.0</v>
      </c>
      <c r="M450" s="102"/>
      <c r="N450" s="22" t="s">
        <v>2427</v>
      </c>
      <c r="O450" s="3" t="b">
        <v>1</v>
      </c>
    </row>
    <row r="451">
      <c r="A451" s="3" t="s">
        <v>820</v>
      </c>
      <c r="B451" s="3" t="s">
        <v>2428</v>
      </c>
      <c r="C451" s="96" t="s">
        <v>48</v>
      </c>
      <c r="D451" s="97">
        <v>337080.55</v>
      </c>
      <c r="E451" s="97">
        <v>70775.59</v>
      </c>
      <c r="F451" s="97">
        <v>71755.32</v>
      </c>
      <c r="G451" s="98">
        <v>479611.46</v>
      </c>
      <c r="H451" s="99">
        <v>0.0</v>
      </c>
      <c r="I451" s="99">
        <v>0.0</v>
      </c>
      <c r="J451" s="99">
        <v>0.0</v>
      </c>
      <c r="K451" s="99">
        <v>0.0</v>
      </c>
      <c r="L451" s="99">
        <v>0.0</v>
      </c>
      <c r="M451" s="100" t="s">
        <v>2404</v>
      </c>
      <c r="N451" s="22" t="s">
        <v>2424</v>
      </c>
      <c r="O451" s="3" t="b">
        <v>1</v>
      </c>
    </row>
    <row r="452">
      <c r="A452" s="3" t="s">
        <v>821</v>
      </c>
      <c r="B452" s="3" t="s">
        <v>2428</v>
      </c>
      <c r="C452" s="96" t="s">
        <v>48</v>
      </c>
      <c r="D452" s="97">
        <v>2871531.55</v>
      </c>
      <c r="E452" s="97">
        <v>311887.74</v>
      </c>
      <c r="F452" s="97">
        <v>548250.21</v>
      </c>
      <c r="G452" s="98">
        <v>3731669.5</v>
      </c>
      <c r="H452" s="99">
        <v>0.0</v>
      </c>
      <c r="I452" s="99">
        <v>0.0</v>
      </c>
      <c r="J452" s="99">
        <v>0.0</v>
      </c>
      <c r="K452" s="99">
        <v>0.0</v>
      </c>
      <c r="L452" s="99">
        <v>0.0</v>
      </c>
      <c r="M452" s="102"/>
      <c r="N452" s="22" t="s">
        <v>2427</v>
      </c>
      <c r="O452" s="3" t="b">
        <v>1</v>
      </c>
    </row>
    <row r="453">
      <c r="A453" s="3" t="s">
        <v>822</v>
      </c>
      <c r="B453" s="3" t="s">
        <v>2428</v>
      </c>
      <c r="C453" s="96" t="s">
        <v>48</v>
      </c>
      <c r="D453" s="97">
        <v>8152.0</v>
      </c>
      <c r="E453" s="97">
        <v>27183.87</v>
      </c>
      <c r="F453" s="97">
        <v>11000.0</v>
      </c>
      <c r="G453" s="98">
        <v>46335.87</v>
      </c>
      <c r="H453" s="99">
        <v>0.0</v>
      </c>
      <c r="I453" s="99">
        <v>0.0</v>
      </c>
      <c r="J453" s="99">
        <v>0.0</v>
      </c>
      <c r="K453" s="99">
        <v>0.0</v>
      </c>
      <c r="L453" s="99">
        <v>0.0</v>
      </c>
      <c r="M453" s="100" t="s">
        <v>2404</v>
      </c>
      <c r="N453" s="22" t="s">
        <v>2424</v>
      </c>
      <c r="O453" s="3" t="b">
        <v>1</v>
      </c>
    </row>
    <row r="454">
      <c r="A454" s="3" t="s">
        <v>823</v>
      </c>
      <c r="B454" s="3" t="s">
        <v>2428</v>
      </c>
      <c r="C454" s="96" t="s">
        <v>48</v>
      </c>
      <c r="D454" s="97">
        <v>401928.98</v>
      </c>
      <c r="E454" s="97">
        <v>110791.7</v>
      </c>
      <c r="F454" s="97">
        <v>702428.0</v>
      </c>
      <c r="G454" s="98">
        <v>1215148.68</v>
      </c>
      <c r="H454" s="99">
        <v>0.0</v>
      </c>
      <c r="I454" s="99">
        <v>0.0</v>
      </c>
      <c r="J454" s="99">
        <v>0.0</v>
      </c>
      <c r="K454" s="99">
        <v>0.0</v>
      </c>
      <c r="L454" s="99">
        <v>0.0</v>
      </c>
      <c r="M454" s="100" t="s">
        <v>2404</v>
      </c>
      <c r="N454" s="22" t="s">
        <v>2424</v>
      </c>
      <c r="O454" s="3" t="b">
        <v>1</v>
      </c>
    </row>
    <row r="455">
      <c r="A455" s="3" t="s">
        <v>824</v>
      </c>
      <c r="B455" s="3" t="s">
        <v>2425</v>
      </c>
      <c r="C455" s="96" t="s">
        <v>48</v>
      </c>
      <c r="D455" s="97">
        <v>3526631.4</v>
      </c>
      <c r="E455" s="97">
        <v>368630.39</v>
      </c>
      <c r="F455" s="97">
        <v>1076575.0</v>
      </c>
      <c r="G455" s="98">
        <v>4971836.79</v>
      </c>
      <c r="H455" s="99">
        <v>0.0</v>
      </c>
      <c r="I455" s="99">
        <v>0.0</v>
      </c>
      <c r="J455" s="99">
        <v>0.0</v>
      </c>
      <c r="K455" s="99">
        <v>0.0</v>
      </c>
      <c r="L455" s="99">
        <v>0.0</v>
      </c>
      <c r="M455" s="102"/>
      <c r="N455" s="22" t="s">
        <v>2427</v>
      </c>
      <c r="O455" s="3" t="b">
        <v>1</v>
      </c>
    </row>
    <row r="456">
      <c r="A456" s="3" t="s">
        <v>560</v>
      </c>
      <c r="B456" s="3" t="s">
        <v>693</v>
      </c>
      <c r="C456" s="96" t="s">
        <v>48</v>
      </c>
      <c r="D456" s="97">
        <v>4123377.49</v>
      </c>
      <c r="E456" s="97">
        <v>398107.81</v>
      </c>
      <c r="F456" s="97">
        <v>1000427.04</v>
      </c>
      <c r="G456" s="98">
        <v>5521912.34</v>
      </c>
      <c r="H456" s="99">
        <v>30425.4</v>
      </c>
      <c r="I456" s="99">
        <v>2744.5</v>
      </c>
      <c r="J456" s="99">
        <v>60200.0</v>
      </c>
      <c r="K456" s="99">
        <v>93369.9</v>
      </c>
      <c r="L456" s="99">
        <v>30425.4</v>
      </c>
      <c r="M456" s="101">
        <v>0.3258587618</v>
      </c>
      <c r="N456" s="22" t="s">
        <v>2427</v>
      </c>
      <c r="O456" s="3" t="b">
        <v>1</v>
      </c>
    </row>
    <row r="457">
      <c r="A457" s="3" t="s">
        <v>825</v>
      </c>
      <c r="B457" s="3" t="s">
        <v>2429</v>
      </c>
      <c r="C457" s="96" t="s">
        <v>48</v>
      </c>
      <c r="D457" s="97">
        <v>0.0</v>
      </c>
      <c r="E457" s="97">
        <v>0.0</v>
      </c>
      <c r="F457" s="97">
        <v>0.0</v>
      </c>
      <c r="G457" s="98">
        <v>0.0</v>
      </c>
      <c r="H457" s="99">
        <v>0.0</v>
      </c>
      <c r="I457" s="99">
        <v>0.0</v>
      </c>
      <c r="J457" s="99">
        <v>0.0</v>
      </c>
      <c r="K457" s="99">
        <v>0.0</v>
      </c>
      <c r="L457" s="99">
        <v>0.0</v>
      </c>
      <c r="M457" s="100" t="s">
        <v>2404</v>
      </c>
      <c r="N457" s="22" t="s">
        <v>2424</v>
      </c>
      <c r="O457" s="3" t="b">
        <v>1</v>
      </c>
    </row>
    <row r="458">
      <c r="A458" s="3" t="s">
        <v>536</v>
      </c>
      <c r="B458" s="3" t="s">
        <v>2438</v>
      </c>
      <c r="C458" s="96" t="s">
        <v>48</v>
      </c>
      <c r="D458" s="97">
        <v>639312.8</v>
      </c>
      <c r="E458" s="97">
        <v>68985.06</v>
      </c>
      <c r="F458" s="97">
        <v>94478.88</v>
      </c>
      <c r="G458" s="98">
        <v>802776.74</v>
      </c>
      <c r="H458" s="99">
        <v>0.0</v>
      </c>
      <c r="I458" s="99">
        <v>0.0</v>
      </c>
      <c r="J458" s="99">
        <v>0.0</v>
      </c>
      <c r="K458" s="99">
        <v>0.0</v>
      </c>
      <c r="L458" s="99">
        <v>0.0</v>
      </c>
      <c r="M458" s="100" t="s">
        <v>2404</v>
      </c>
      <c r="N458" s="22" t="s">
        <v>2424</v>
      </c>
      <c r="O458" s="3" t="b">
        <v>1</v>
      </c>
    </row>
    <row r="459">
      <c r="A459" s="3" t="s">
        <v>826</v>
      </c>
      <c r="B459" s="3" t="s">
        <v>2425</v>
      </c>
      <c r="C459" s="96" t="s">
        <v>48</v>
      </c>
      <c r="D459" s="97">
        <v>31471.77</v>
      </c>
      <c r="E459" s="97">
        <v>22364.92</v>
      </c>
      <c r="F459" s="97">
        <v>73500.0</v>
      </c>
      <c r="G459" s="98">
        <v>127336.69</v>
      </c>
      <c r="H459" s="99">
        <v>0.0</v>
      </c>
      <c r="I459" s="99">
        <v>0.0</v>
      </c>
      <c r="J459" s="99">
        <v>0.0</v>
      </c>
      <c r="K459" s="99">
        <v>0.0</v>
      </c>
      <c r="L459" s="99">
        <v>0.0</v>
      </c>
      <c r="M459" s="100" t="s">
        <v>2404</v>
      </c>
      <c r="N459" s="22" t="s">
        <v>2424</v>
      </c>
      <c r="O459" s="3" t="b">
        <v>1</v>
      </c>
    </row>
    <row r="460">
      <c r="A460" s="3" t="s">
        <v>827</v>
      </c>
      <c r="B460" s="3" t="s">
        <v>2425</v>
      </c>
      <c r="C460" s="96" t="s">
        <v>48</v>
      </c>
      <c r="D460" s="97">
        <v>21250.0</v>
      </c>
      <c r="E460" s="97">
        <v>7247.98</v>
      </c>
      <c r="F460" s="97">
        <v>61000.0</v>
      </c>
      <c r="G460" s="98">
        <v>89497.98</v>
      </c>
      <c r="H460" s="99">
        <v>0.0</v>
      </c>
      <c r="I460" s="99">
        <v>0.0</v>
      </c>
      <c r="J460" s="99">
        <v>0.0</v>
      </c>
      <c r="K460" s="99">
        <v>0.0</v>
      </c>
      <c r="L460" s="99">
        <v>0.0</v>
      </c>
      <c r="M460" s="100" t="s">
        <v>2404</v>
      </c>
      <c r="N460" s="22" t="s">
        <v>2424</v>
      </c>
      <c r="O460" s="3" t="b">
        <v>1</v>
      </c>
    </row>
    <row r="461">
      <c r="A461" s="3" t="s">
        <v>113</v>
      </c>
      <c r="B461" s="3" t="s">
        <v>2426</v>
      </c>
      <c r="C461" s="96" t="s">
        <v>48</v>
      </c>
      <c r="D461" s="97">
        <v>1.602731717E7</v>
      </c>
      <c r="E461" s="97">
        <v>1202128.3</v>
      </c>
      <c r="F461" s="97">
        <v>5175069.06</v>
      </c>
      <c r="G461" s="98">
        <v>2.240451453E7</v>
      </c>
      <c r="H461" s="99">
        <v>608711.53</v>
      </c>
      <c r="I461" s="99">
        <v>54771.48</v>
      </c>
      <c r="J461" s="99">
        <v>129502.6</v>
      </c>
      <c r="K461" s="99">
        <v>792985.61</v>
      </c>
      <c r="L461" s="99">
        <v>790405.67</v>
      </c>
      <c r="M461" s="101">
        <v>0.9967465488</v>
      </c>
      <c r="N461" s="22" t="s">
        <v>2427</v>
      </c>
      <c r="O461" s="3" t="b">
        <v>1</v>
      </c>
    </row>
    <row r="462">
      <c r="A462" s="3" t="s">
        <v>546</v>
      </c>
      <c r="B462" s="3" t="s">
        <v>2431</v>
      </c>
      <c r="C462" s="96" t="s">
        <v>48</v>
      </c>
      <c r="D462" s="97">
        <v>3244256.24</v>
      </c>
      <c r="E462" s="97">
        <v>151881.91</v>
      </c>
      <c r="F462" s="97">
        <v>534317.04</v>
      </c>
      <c r="G462" s="98">
        <v>3930455.19</v>
      </c>
      <c r="H462" s="99">
        <v>45886.2</v>
      </c>
      <c r="I462" s="99">
        <v>0.0</v>
      </c>
      <c r="J462" s="99">
        <v>0.0</v>
      </c>
      <c r="K462" s="99">
        <v>45886.2</v>
      </c>
      <c r="L462" s="99">
        <v>45886.2</v>
      </c>
      <c r="M462" s="101">
        <v>1.0</v>
      </c>
      <c r="N462" s="22" t="s">
        <v>2427</v>
      </c>
      <c r="O462" s="3" t="b">
        <v>1</v>
      </c>
    </row>
    <row r="463">
      <c r="A463" s="3" t="s">
        <v>294</v>
      </c>
      <c r="B463" s="3" t="s">
        <v>2426</v>
      </c>
      <c r="C463" s="96" t="s">
        <v>48</v>
      </c>
      <c r="D463" s="97">
        <v>1802200.82</v>
      </c>
      <c r="E463" s="97">
        <v>466787.92</v>
      </c>
      <c r="F463" s="97">
        <v>1102542.76</v>
      </c>
      <c r="G463" s="98">
        <v>3371531.5</v>
      </c>
      <c r="H463" s="99">
        <v>198200.11</v>
      </c>
      <c r="I463" s="99">
        <v>7101.72</v>
      </c>
      <c r="J463" s="99">
        <v>810.97</v>
      </c>
      <c r="K463" s="99">
        <v>206112.8</v>
      </c>
      <c r="L463" s="99">
        <v>127652.16</v>
      </c>
      <c r="M463" s="101">
        <v>0.6193315505</v>
      </c>
      <c r="N463" s="22" t="s">
        <v>2427</v>
      </c>
      <c r="O463" s="3" t="b">
        <v>1</v>
      </c>
    </row>
    <row r="464">
      <c r="A464" s="3" t="s">
        <v>828</v>
      </c>
      <c r="B464" s="3" t="s">
        <v>2434</v>
      </c>
      <c r="C464" s="96" t="s">
        <v>48</v>
      </c>
      <c r="D464" s="97">
        <v>1592491.42</v>
      </c>
      <c r="E464" s="97">
        <v>272295.05</v>
      </c>
      <c r="F464" s="97">
        <v>394480.0</v>
      </c>
      <c r="G464" s="98">
        <v>2259266.47</v>
      </c>
      <c r="H464" s="99">
        <v>0.0</v>
      </c>
      <c r="I464" s="99">
        <v>0.0</v>
      </c>
      <c r="J464" s="99">
        <v>0.0</v>
      </c>
      <c r="K464" s="99">
        <v>0.0</v>
      </c>
      <c r="L464" s="99">
        <v>0.0</v>
      </c>
      <c r="M464" s="100" t="s">
        <v>2404</v>
      </c>
      <c r="N464" s="22" t="s">
        <v>2424</v>
      </c>
      <c r="O464" s="3" t="b">
        <v>1</v>
      </c>
    </row>
    <row r="465">
      <c r="A465" s="3" t="s">
        <v>829</v>
      </c>
      <c r="B465" s="3" t="s">
        <v>693</v>
      </c>
      <c r="C465" s="96" t="s">
        <v>48</v>
      </c>
      <c r="D465" s="97">
        <v>20000.0</v>
      </c>
      <c r="E465" s="97">
        <v>11759.74</v>
      </c>
      <c r="F465" s="97">
        <v>0.0</v>
      </c>
      <c r="G465" s="98">
        <v>31759.74</v>
      </c>
      <c r="H465" s="99">
        <v>0.0</v>
      </c>
      <c r="I465" s="99">
        <v>0.0</v>
      </c>
      <c r="J465" s="99">
        <v>0.0</v>
      </c>
      <c r="K465" s="99">
        <v>0.0</v>
      </c>
      <c r="L465" s="99">
        <v>0.0</v>
      </c>
      <c r="M465" s="100" t="s">
        <v>2404</v>
      </c>
      <c r="N465" s="22" t="s">
        <v>2424</v>
      </c>
      <c r="O465" s="3" t="b">
        <v>0</v>
      </c>
      <c r="P465" s="3" t="s">
        <v>2459</v>
      </c>
    </row>
    <row r="466">
      <c r="A466" s="3" t="s">
        <v>78</v>
      </c>
      <c r="B466" s="3" t="s">
        <v>2437</v>
      </c>
      <c r="C466" s="96" t="s">
        <v>48</v>
      </c>
      <c r="D466" s="97">
        <v>1.554774327E7</v>
      </c>
      <c r="E466" s="97">
        <v>1002508.68</v>
      </c>
      <c r="F466" s="97">
        <v>2733260.37</v>
      </c>
      <c r="G466" s="98">
        <v>1.928351232E7</v>
      </c>
      <c r="H466" s="99">
        <v>2037634.34</v>
      </c>
      <c r="I466" s="99">
        <v>54808.18</v>
      </c>
      <c r="J466" s="99">
        <v>250000.0</v>
      </c>
      <c r="K466" s="99">
        <v>2342442.52</v>
      </c>
      <c r="L466" s="99">
        <v>2342442.52</v>
      </c>
      <c r="M466" s="101">
        <v>1.0</v>
      </c>
      <c r="N466" s="22" t="s">
        <v>2427</v>
      </c>
      <c r="O466" s="3" t="b">
        <v>1</v>
      </c>
    </row>
    <row r="467">
      <c r="A467" s="3" t="s">
        <v>676</v>
      </c>
      <c r="B467" s="3" t="s">
        <v>2429</v>
      </c>
      <c r="C467" s="96" t="s">
        <v>48</v>
      </c>
      <c r="D467" s="97">
        <v>7041651.99</v>
      </c>
      <c r="E467" s="97">
        <v>612181.9</v>
      </c>
      <c r="F467" s="97">
        <v>1602397.02</v>
      </c>
      <c r="G467" s="98">
        <v>9256230.91</v>
      </c>
      <c r="H467" s="99">
        <v>0.0</v>
      </c>
      <c r="I467" s="99">
        <v>0.0</v>
      </c>
      <c r="J467" s="99">
        <v>0.0</v>
      </c>
      <c r="K467" s="99">
        <v>0.0</v>
      </c>
      <c r="L467" s="99">
        <v>0.0</v>
      </c>
      <c r="M467" s="102"/>
      <c r="N467" s="22" t="s">
        <v>2427</v>
      </c>
      <c r="O467" s="3" t="b">
        <v>1</v>
      </c>
    </row>
    <row r="468">
      <c r="A468" s="3" t="s">
        <v>409</v>
      </c>
      <c r="B468" s="3" t="s">
        <v>2434</v>
      </c>
      <c r="C468" s="96" t="s">
        <v>48</v>
      </c>
      <c r="D468" s="97">
        <v>3215435.81</v>
      </c>
      <c r="E468" s="97">
        <v>831605.26</v>
      </c>
      <c r="F468" s="97">
        <v>1365935.0</v>
      </c>
      <c r="G468" s="98">
        <v>5412976.07</v>
      </c>
      <c r="H468" s="99">
        <v>228846.3</v>
      </c>
      <c r="I468" s="99">
        <v>28200.17</v>
      </c>
      <c r="J468" s="99">
        <v>0.0</v>
      </c>
      <c r="K468" s="99">
        <v>257046.47</v>
      </c>
      <c r="L468" s="99">
        <v>257046.47</v>
      </c>
      <c r="M468" s="101">
        <v>1.0</v>
      </c>
      <c r="N468" s="22" t="s">
        <v>2427</v>
      </c>
      <c r="O468" s="3" t="b">
        <v>0</v>
      </c>
      <c r="P468" s="3" t="s">
        <v>2461</v>
      </c>
    </row>
    <row r="469">
      <c r="A469" s="3" t="s">
        <v>381</v>
      </c>
      <c r="B469" s="3" t="s">
        <v>2425</v>
      </c>
      <c r="C469" s="96" t="s">
        <v>48</v>
      </c>
      <c r="D469" s="97">
        <v>3307571.13</v>
      </c>
      <c r="E469" s="97">
        <v>387088.38</v>
      </c>
      <c r="F469" s="97">
        <v>1956225.82</v>
      </c>
      <c r="G469" s="98">
        <v>5650885.33</v>
      </c>
      <c r="H469" s="99">
        <v>134723.72</v>
      </c>
      <c r="I469" s="99">
        <v>0.0</v>
      </c>
      <c r="J469" s="99">
        <v>0.0</v>
      </c>
      <c r="K469" s="99">
        <v>134723.72</v>
      </c>
      <c r="L469" s="99">
        <v>134723.72</v>
      </c>
      <c r="M469" s="101">
        <v>1.0</v>
      </c>
      <c r="N469" s="22" t="s">
        <v>2427</v>
      </c>
      <c r="O469" s="3" t="b">
        <v>1</v>
      </c>
    </row>
    <row r="470">
      <c r="A470" s="3" t="s">
        <v>672</v>
      </c>
      <c r="B470" s="3" t="s">
        <v>2432</v>
      </c>
      <c r="C470" s="96" t="s">
        <v>48</v>
      </c>
      <c r="D470" s="97">
        <v>3108206.29</v>
      </c>
      <c r="E470" s="97">
        <v>480277.82</v>
      </c>
      <c r="F470" s="97">
        <v>1345564.05</v>
      </c>
      <c r="G470" s="98">
        <v>4934048.16</v>
      </c>
      <c r="H470" s="99">
        <v>0.0</v>
      </c>
      <c r="I470" s="99" t="s">
        <v>2436</v>
      </c>
      <c r="J470" s="99">
        <v>0.0</v>
      </c>
      <c r="K470" s="99" t="s">
        <v>2436</v>
      </c>
      <c r="L470" s="99">
        <v>0.0</v>
      </c>
      <c r="M470" s="102"/>
      <c r="N470" s="22" t="s">
        <v>2427</v>
      </c>
      <c r="O470" s="3" t="b">
        <v>1</v>
      </c>
    </row>
    <row r="471">
      <c r="A471" s="3" t="s">
        <v>626</v>
      </c>
      <c r="B471" s="3" t="s">
        <v>2434</v>
      </c>
      <c r="C471" s="96" t="s">
        <v>48</v>
      </c>
      <c r="D471" s="97">
        <v>2788897.23</v>
      </c>
      <c r="E471" s="97">
        <v>666909.29</v>
      </c>
      <c r="F471" s="97">
        <v>1462847.6</v>
      </c>
      <c r="G471" s="98">
        <v>4918654.12</v>
      </c>
      <c r="H471" s="99">
        <v>0.0</v>
      </c>
      <c r="I471" s="99">
        <v>0.0</v>
      </c>
      <c r="J471" s="99">
        <v>0.0</v>
      </c>
      <c r="K471" s="99">
        <v>0.0</v>
      </c>
      <c r="L471" s="99">
        <v>0.0</v>
      </c>
      <c r="M471" s="100" t="s">
        <v>2404</v>
      </c>
      <c r="N471" s="22" t="s">
        <v>2424</v>
      </c>
      <c r="O471" s="3" t="b">
        <v>1</v>
      </c>
    </row>
    <row r="472">
      <c r="A472" s="3" t="s">
        <v>67</v>
      </c>
      <c r="B472" s="3" t="s">
        <v>693</v>
      </c>
      <c r="C472" s="96" t="s">
        <v>48</v>
      </c>
      <c r="D472" s="97">
        <v>1600776.66</v>
      </c>
      <c r="E472" s="97">
        <v>364425.07</v>
      </c>
      <c r="F472" s="97">
        <v>1028071.31</v>
      </c>
      <c r="G472" s="98">
        <v>2993273.04</v>
      </c>
      <c r="H472" s="99">
        <v>3996027.01</v>
      </c>
      <c r="I472" s="99">
        <v>96446.58</v>
      </c>
      <c r="J472" s="99">
        <v>305782.3</v>
      </c>
      <c r="K472" s="99">
        <v>4398255.89</v>
      </c>
      <c r="L472" s="99">
        <v>15494.36</v>
      </c>
      <c r="M472" s="101">
        <v>0.003522841869</v>
      </c>
      <c r="N472" s="22" t="s">
        <v>2427</v>
      </c>
      <c r="O472" s="3" t="b">
        <v>1</v>
      </c>
    </row>
    <row r="473">
      <c r="A473" s="3" t="s">
        <v>464</v>
      </c>
      <c r="B473" s="3" t="s">
        <v>2434</v>
      </c>
      <c r="C473" s="96" t="s">
        <v>48</v>
      </c>
      <c r="D473" s="97">
        <v>8043537.97</v>
      </c>
      <c r="E473" s="97">
        <v>567332.69</v>
      </c>
      <c r="F473" s="97">
        <v>1895340.99</v>
      </c>
      <c r="G473" s="98">
        <v>1.050621165E7</v>
      </c>
      <c r="H473" s="99">
        <v>0.0</v>
      </c>
      <c r="I473" s="99">
        <v>293.5</v>
      </c>
      <c r="J473" s="99">
        <v>160000.0</v>
      </c>
      <c r="K473" s="99">
        <v>160293.5</v>
      </c>
      <c r="L473" s="99">
        <v>160293.5</v>
      </c>
      <c r="M473" s="101">
        <v>1.0</v>
      </c>
      <c r="N473" s="22" t="s">
        <v>2427</v>
      </c>
      <c r="O473" s="3" t="b">
        <v>1</v>
      </c>
    </row>
    <row r="474">
      <c r="A474" s="3" t="s">
        <v>173</v>
      </c>
      <c r="B474" s="3" t="s">
        <v>2437</v>
      </c>
      <c r="C474" s="96" t="s">
        <v>48</v>
      </c>
      <c r="D474" s="97">
        <v>1.10886501E7</v>
      </c>
      <c r="E474" s="97">
        <v>1172818.42</v>
      </c>
      <c r="F474" s="97">
        <v>3011052.8</v>
      </c>
      <c r="G474" s="98">
        <v>1.527252132E7</v>
      </c>
      <c r="H474" s="99">
        <v>982457.57</v>
      </c>
      <c r="I474" s="99">
        <v>19872.45</v>
      </c>
      <c r="J474" s="99">
        <v>148074.87</v>
      </c>
      <c r="K474" s="99">
        <v>1150404.89</v>
      </c>
      <c r="L474" s="99">
        <v>54414.37</v>
      </c>
      <c r="M474" s="101">
        <v>0.04730019011</v>
      </c>
      <c r="N474" s="22" t="s">
        <v>2427</v>
      </c>
      <c r="O474" s="3" t="b">
        <v>1</v>
      </c>
    </row>
    <row r="475">
      <c r="A475" s="3" t="s">
        <v>388</v>
      </c>
      <c r="B475" s="3" t="s">
        <v>2425</v>
      </c>
      <c r="C475" s="96" t="s">
        <v>48</v>
      </c>
      <c r="D475" s="97">
        <v>2640203.22</v>
      </c>
      <c r="E475" s="97">
        <v>500005.08</v>
      </c>
      <c r="F475" s="97">
        <v>1365637.9</v>
      </c>
      <c r="G475" s="98">
        <v>4505846.2</v>
      </c>
      <c r="H475" s="99">
        <v>158055.53</v>
      </c>
      <c r="I475" s="99">
        <v>3844.12</v>
      </c>
      <c r="J475" s="99">
        <v>0.0</v>
      </c>
      <c r="K475" s="99">
        <v>161899.65</v>
      </c>
      <c r="L475" s="99" t="s">
        <v>2436</v>
      </c>
      <c r="M475" s="102"/>
      <c r="N475" s="22" t="s">
        <v>2427</v>
      </c>
      <c r="O475" s="3" t="b">
        <v>1</v>
      </c>
    </row>
    <row r="476">
      <c r="A476" s="3" t="s">
        <v>413</v>
      </c>
      <c r="B476" s="3" t="s">
        <v>2434</v>
      </c>
      <c r="C476" s="96" t="s">
        <v>48</v>
      </c>
      <c r="D476" s="97">
        <v>2612588.18</v>
      </c>
      <c r="E476" s="97">
        <v>545974.77</v>
      </c>
      <c r="F476" s="97">
        <v>915866.12</v>
      </c>
      <c r="G476" s="98">
        <v>4074429.07</v>
      </c>
      <c r="H476" s="99">
        <v>137699.32</v>
      </c>
      <c r="I476" s="99">
        <v>10540.45</v>
      </c>
      <c r="J476" s="99">
        <v>0.0</v>
      </c>
      <c r="K476" s="99">
        <v>148239.77</v>
      </c>
      <c r="L476" s="99">
        <v>104441.0</v>
      </c>
      <c r="M476" s="101">
        <v>0.7045410284</v>
      </c>
      <c r="N476" s="22" t="s">
        <v>2427</v>
      </c>
      <c r="O476" s="3" t="b">
        <v>1</v>
      </c>
    </row>
    <row r="477">
      <c r="A477" s="3" t="s">
        <v>686</v>
      </c>
      <c r="B477" s="3" t="s">
        <v>2425</v>
      </c>
      <c r="C477" s="96" t="s">
        <v>48</v>
      </c>
      <c r="D477" s="97">
        <v>159343.6</v>
      </c>
      <c r="E477" s="97">
        <v>223653.38</v>
      </c>
      <c r="F477" s="97">
        <v>156750.0</v>
      </c>
      <c r="G477" s="98">
        <v>539746.98</v>
      </c>
      <c r="H477" s="99">
        <v>0.0</v>
      </c>
      <c r="I477" s="99">
        <v>0.0</v>
      </c>
      <c r="J477" s="99">
        <v>0.0</v>
      </c>
      <c r="K477" s="99">
        <v>0.0</v>
      </c>
      <c r="L477" s="99">
        <v>0.0</v>
      </c>
      <c r="M477" s="100" t="s">
        <v>2404</v>
      </c>
      <c r="N477" s="22" t="s">
        <v>2424</v>
      </c>
      <c r="O477" s="3" t="b">
        <v>1</v>
      </c>
    </row>
    <row r="478">
      <c r="A478" s="3" t="s">
        <v>668</v>
      </c>
      <c r="B478" s="3" t="s">
        <v>2425</v>
      </c>
      <c r="C478" s="96" t="s">
        <v>48</v>
      </c>
      <c r="D478" s="97">
        <v>1566392.34</v>
      </c>
      <c r="E478" s="97">
        <v>382739.86</v>
      </c>
      <c r="F478" s="97">
        <v>1328505.99</v>
      </c>
      <c r="G478" s="98">
        <v>3277638.19</v>
      </c>
      <c r="H478" s="99">
        <v>0.0</v>
      </c>
      <c r="I478" s="99">
        <v>0.0</v>
      </c>
      <c r="J478" s="99">
        <v>0.0</v>
      </c>
      <c r="K478" s="99">
        <v>0.0</v>
      </c>
      <c r="L478" s="99">
        <v>0.0</v>
      </c>
      <c r="M478" s="102"/>
      <c r="N478" s="22" t="s">
        <v>2427</v>
      </c>
      <c r="O478" s="3" t="b">
        <v>1</v>
      </c>
    </row>
    <row r="479">
      <c r="A479" s="3" t="s">
        <v>830</v>
      </c>
      <c r="B479" s="3" t="s">
        <v>2431</v>
      </c>
      <c r="C479" s="96" t="s">
        <v>48</v>
      </c>
      <c r="D479" s="97">
        <v>1.004994607E7</v>
      </c>
      <c r="E479" s="97">
        <v>531392.28</v>
      </c>
      <c r="F479" s="97">
        <v>1900491.8</v>
      </c>
      <c r="G479" s="98">
        <v>1.248183015E7</v>
      </c>
      <c r="H479" s="99">
        <v>0.0</v>
      </c>
      <c r="I479" s="99">
        <v>0.0</v>
      </c>
      <c r="J479" s="99">
        <v>0.0</v>
      </c>
      <c r="K479" s="99">
        <v>0.0</v>
      </c>
      <c r="L479" s="99">
        <v>0.0</v>
      </c>
      <c r="M479" s="102"/>
      <c r="N479" s="22" t="s">
        <v>2427</v>
      </c>
      <c r="O479" s="3" t="b">
        <v>1</v>
      </c>
    </row>
    <row r="480">
      <c r="A480" s="3" t="s">
        <v>831</v>
      </c>
      <c r="B480" s="3" t="s">
        <v>2429</v>
      </c>
      <c r="C480" s="96" t="s">
        <v>48</v>
      </c>
      <c r="D480" s="97">
        <v>1800000.0</v>
      </c>
      <c r="E480" s="97">
        <v>93480.64</v>
      </c>
      <c r="F480" s="97">
        <v>665000.0</v>
      </c>
      <c r="G480" s="98">
        <v>2558480.64</v>
      </c>
      <c r="H480" s="99">
        <v>0.0</v>
      </c>
      <c r="I480" s="99">
        <v>0.0</v>
      </c>
      <c r="J480" s="99">
        <v>0.0</v>
      </c>
      <c r="K480" s="99">
        <v>0.0</v>
      </c>
      <c r="L480" s="99">
        <v>0.0</v>
      </c>
      <c r="M480" s="100" t="s">
        <v>2404</v>
      </c>
      <c r="N480" s="22" t="s">
        <v>2424</v>
      </c>
      <c r="O480" s="3" t="b">
        <v>1</v>
      </c>
    </row>
    <row r="481">
      <c r="A481" s="3" t="s">
        <v>514</v>
      </c>
      <c r="B481" s="3" t="s">
        <v>2429</v>
      </c>
      <c r="C481" s="96" t="s">
        <v>48</v>
      </c>
      <c r="D481" s="97">
        <v>623936.3</v>
      </c>
      <c r="E481" s="97">
        <v>160065.8</v>
      </c>
      <c r="F481" s="97">
        <v>616094.07</v>
      </c>
      <c r="G481" s="98">
        <v>1400096.17</v>
      </c>
      <c r="H481" s="99">
        <v>0.0</v>
      </c>
      <c r="I481" s="99" t="s">
        <v>2436</v>
      </c>
      <c r="J481" s="99">
        <v>0.0</v>
      </c>
      <c r="K481" s="99" t="s">
        <v>2436</v>
      </c>
      <c r="L481" s="99">
        <v>0.0</v>
      </c>
      <c r="M481" s="102"/>
      <c r="N481" s="22" t="s">
        <v>2427</v>
      </c>
      <c r="O481" s="3" t="b">
        <v>0</v>
      </c>
      <c r="P481" s="3" t="s">
        <v>2474</v>
      </c>
    </row>
    <row r="482">
      <c r="A482" s="3" t="s">
        <v>832</v>
      </c>
      <c r="B482" s="3" t="s">
        <v>2434</v>
      </c>
      <c r="C482" s="96" t="s">
        <v>48</v>
      </c>
      <c r="D482" s="97">
        <v>548699.39</v>
      </c>
      <c r="E482" s="97">
        <v>143415.0</v>
      </c>
      <c r="F482" s="97">
        <v>350261.01</v>
      </c>
      <c r="G482" s="98">
        <v>1042375.4</v>
      </c>
      <c r="H482" s="99">
        <v>0.0</v>
      </c>
      <c r="I482" s="99">
        <v>0.0</v>
      </c>
      <c r="J482" s="99">
        <v>0.0</v>
      </c>
      <c r="K482" s="99">
        <v>0.0</v>
      </c>
      <c r="L482" s="99">
        <v>0.0</v>
      </c>
      <c r="M482" s="100" t="s">
        <v>2404</v>
      </c>
      <c r="N482" s="22" t="s">
        <v>2424</v>
      </c>
      <c r="O482" s="3" t="b">
        <v>1</v>
      </c>
    </row>
    <row r="483">
      <c r="A483" s="3" t="s">
        <v>632</v>
      </c>
      <c r="B483" s="3" t="s">
        <v>2431</v>
      </c>
      <c r="C483" s="96" t="s">
        <v>48</v>
      </c>
      <c r="D483" s="97">
        <v>1506324.63</v>
      </c>
      <c r="E483" s="97">
        <v>233566.78</v>
      </c>
      <c r="F483" s="97">
        <v>457169.78</v>
      </c>
      <c r="G483" s="98">
        <v>2197061.19</v>
      </c>
      <c r="H483" s="99">
        <v>0.0</v>
      </c>
      <c r="I483" s="99">
        <v>7998.66</v>
      </c>
      <c r="J483" s="99">
        <v>0.0</v>
      </c>
      <c r="K483" s="99">
        <v>7998.66</v>
      </c>
      <c r="L483" s="99">
        <v>7998.66</v>
      </c>
      <c r="M483" s="101">
        <v>1.0</v>
      </c>
      <c r="N483" s="22" t="s">
        <v>2427</v>
      </c>
      <c r="O483" s="3" t="b">
        <v>1</v>
      </c>
    </row>
    <row r="484">
      <c r="A484" s="3" t="s">
        <v>355</v>
      </c>
      <c r="B484" s="3" t="s">
        <v>2428</v>
      </c>
      <c r="C484" s="96" t="s">
        <v>48</v>
      </c>
      <c r="D484" s="97">
        <v>6564406.12</v>
      </c>
      <c r="E484" s="97">
        <v>1019971.76</v>
      </c>
      <c r="F484" s="97">
        <v>1862847.86</v>
      </c>
      <c r="G484" s="98">
        <v>9447225.74</v>
      </c>
      <c r="H484" s="99">
        <v>180460.01</v>
      </c>
      <c r="I484" s="99">
        <v>0.0</v>
      </c>
      <c r="J484" s="99">
        <v>0.0</v>
      </c>
      <c r="K484" s="99">
        <v>180460.01</v>
      </c>
      <c r="L484" s="99">
        <v>180460.01</v>
      </c>
      <c r="M484" s="101">
        <v>1.0</v>
      </c>
      <c r="N484" s="22" t="s">
        <v>2427</v>
      </c>
      <c r="O484" s="3" t="b">
        <v>1</v>
      </c>
    </row>
    <row r="485">
      <c r="A485" s="3" t="s">
        <v>619</v>
      </c>
      <c r="B485" s="3" t="s">
        <v>693</v>
      </c>
      <c r="C485" s="96" t="s">
        <v>48</v>
      </c>
      <c r="D485" s="97">
        <v>292340.2</v>
      </c>
      <c r="E485" s="97">
        <v>64064.49</v>
      </c>
      <c r="F485" s="97">
        <v>285700.0</v>
      </c>
      <c r="G485" s="98">
        <v>642104.69</v>
      </c>
      <c r="H485" s="99">
        <v>15494.35</v>
      </c>
      <c r="I485" s="99">
        <v>0.0</v>
      </c>
      <c r="J485" s="99">
        <v>0.0</v>
      </c>
      <c r="K485" s="99">
        <v>15494.35</v>
      </c>
      <c r="L485" s="99">
        <v>15494.35</v>
      </c>
      <c r="M485" s="101">
        <v>1.0</v>
      </c>
      <c r="N485" s="22" t="s">
        <v>2427</v>
      </c>
      <c r="O485" s="3" t="b">
        <v>1</v>
      </c>
    </row>
    <row r="486">
      <c r="A486" s="3" t="s">
        <v>628</v>
      </c>
      <c r="B486" s="3" t="s">
        <v>2429</v>
      </c>
      <c r="C486" s="96" t="s">
        <v>48</v>
      </c>
      <c r="D486" s="97">
        <v>3601424.1</v>
      </c>
      <c r="E486" s="97">
        <v>402620.87</v>
      </c>
      <c r="F486" s="97">
        <v>1397182.66</v>
      </c>
      <c r="G486" s="98">
        <v>5401227.63</v>
      </c>
      <c r="H486" s="99">
        <v>0.0</v>
      </c>
      <c r="I486" s="99">
        <v>1453.02</v>
      </c>
      <c r="J486" s="99">
        <v>31000.0</v>
      </c>
      <c r="K486" s="99">
        <v>32453.02</v>
      </c>
      <c r="L486" s="99">
        <v>32453.02</v>
      </c>
      <c r="M486" s="101">
        <v>1.0</v>
      </c>
      <c r="N486" s="22" t="s">
        <v>2427</v>
      </c>
      <c r="O486" s="3" t="b">
        <v>1</v>
      </c>
    </row>
    <row r="487">
      <c r="A487" s="3" t="s">
        <v>833</v>
      </c>
      <c r="B487" s="3" t="s">
        <v>2425</v>
      </c>
      <c r="C487" s="96" t="s">
        <v>48</v>
      </c>
      <c r="D487" s="97">
        <v>0.0</v>
      </c>
      <c r="E487" s="97">
        <v>10262.98</v>
      </c>
      <c r="F487" s="97">
        <v>0.0</v>
      </c>
      <c r="G487" s="98">
        <v>10262.98</v>
      </c>
      <c r="H487" s="99">
        <v>0.0</v>
      </c>
      <c r="I487" s="99">
        <v>0.0</v>
      </c>
      <c r="J487" s="99">
        <v>0.0</v>
      </c>
      <c r="K487" s="99">
        <v>0.0</v>
      </c>
      <c r="L487" s="99">
        <v>0.0</v>
      </c>
      <c r="M487" s="100" t="s">
        <v>2404</v>
      </c>
      <c r="N487" s="22" t="s">
        <v>2424</v>
      </c>
      <c r="O487" s="3" t="b">
        <v>1</v>
      </c>
    </row>
    <row r="488">
      <c r="A488" s="3" t="s">
        <v>576</v>
      </c>
      <c r="B488" s="3" t="s">
        <v>2425</v>
      </c>
      <c r="C488" s="96" t="s">
        <v>48</v>
      </c>
      <c r="D488" s="97">
        <v>1.277350951E7</v>
      </c>
      <c r="E488" s="97">
        <v>740626.39</v>
      </c>
      <c r="F488" s="97">
        <v>2066583.3</v>
      </c>
      <c r="G488" s="98">
        <v>1.55807192E7</v>
      </c>
      <c r="H488" s="99">
        <v>24487.08</v>
      </c>
      <c r="I488" s="99">
        <v>1069.97</v>
      </c>
      <c r="J488" s="99">
        <v>0.0</v>
      </c>
      <c r="K488" s="99">
        <v>25557.05</v>
      </c>
      <c r="L488" s="99">
        <v>24607.08</v>
      </c>
      <c r="M488" s="101">
        <v>0.9628294345</v>
      </c>
      <c r="N488" s="22" t="s">
        <v>2427</v>
      </c>
      <c r="O488" s="3" t="b">
        <v>1</v>
      </c>
    </row>
    <row r="489">
      <c r="A489" s="3" t="s">
        <v>341</v>
      </c>
      <c r="B489" s="3" t="s">
        <v>2434</v>
      </c>
      <c r="C489" s="96" t="s">
        <v>48</v>
      </c>
      <c r="D489" s="97">
        <v>5186204.9</v>
      </c>
      <c r="E489" s="97">
        <v>828244.24</v>
      </c>
      <c r="F489" s="97">
        <v>1614000.0</v>
      </c>
      <c r="G489" s="98">
        <v>7628449.14</v>
      </c>
      <c r="H489" s="99">
        <v>164466.45</v>
      </c>
      <c r="I489" s="99">
        <v>0.0</v>
      </c>
      <c r="J489" s="99">
        <v>0.0</v>
      </c>
      <c r="K489" s="99">
        <v>164466.45</v>
      </c>
      <c r="L489" s="99">
        <v>164466.45</v>
      </c>
      <c r="M489" s="101">
        <v>1.0</v>
      </c>
      <c r="N489" s="22" t="s">
        <v>2427</v>
      </c>
      <c r="O489" s="3" t="b">
        <v>1</v>
      </c>
    </row>
    <row r="490">
      <c r="A490" s="3" t="s">
        <v>834</v>
      </c>
      <c r="B490" s="3" t="s">
        <v>2434</v>
      </c>
      <c r="C490" s="96" t="s">
        <v>48</v>
      </c>
      <c r="D490" s="97">
        <v>259979.65</v>
      </c>
      <c r="E490" s="97">
        <v>52351.66</v>
      </c>
      <c r="F490" s="97">
        <v>90503.96</v>
      </c>
      <c r="G490" s="98">
        <v>402835.27</v>
      </c>
      <c r="H490" s="99">
        <v>0.0</v>
      </c>
      <c r="I490" s="99">
        <v>0.0</v>
      </c>
      <c r="J490" s="99">
        <v>0.0</v>
      </c>
      <c r="K490" s="99">
        <v>0.0</v>
      </c>
      <c r="L490" s="99">
        <v>0.0</v>
      </c>
      <c r="M490" s="100" t="s">
        <v>2404</v>
      </c>
      <c r="N490" s="22" t="s">
        <v>2424</v>
      </c>
      <c r="O490" s="3" t="b">
        <v>1</v>
      </c>
    </row>
    <row r="491">
      <c r="A491" s="3" t="s">
        <v>617</v>
      </c>
      <c r="B491" s="3" t="s">
        <v>2425</v>
      </c>
      <c r="C491" s="96" t="s">
        <v>48</v>
      </c>
      <c r="D491" s="97">
        <v>3073870.12</v>
      </c>
      <c r="E491" s="97">
        <v>485014.82</v>
      </c>
      <c r="F491" s="97">
        <v>1308525.0</v>
      </c>
      <c r="G491" s="98">
        <v>4867409.94</v>
      </c>
      <c r="H491" s="99">
        <v>0.0</v>
      </c>
      <c r="I491" s="99">
        <v>0.0</v>
      </c>
      <c r="J491" s="99">
        <v>0.0</v>
      </c>
      <c r="K491" s="99">
        <v>0.0</v>
      </c>
      <c r="L491" s="99">
        <v>0.0</v>
      </c>
      <c r="M491" s="102"/>
      <c r="N491" s="22" t="s">
        <v>2427</v>
      </c>
      <c r="O491" s="3" t="b">
        <v>1</v>
      </c>
    </row>
    <row r="492">
      <c r="A492" s="3" t="s">
        <v>402</v>
      </c>
      <c r="B492" s="3" t="s">
        <v>2434</v>
      </c>
      <c r="C492" s="96" t="s">
        <v>48</v>
      </c>
      <c r="D492" s="97">
        <v>999802.63</v>
      </c>
      <c r="E492" s="97">
        <v>175325.79</v>
      </c>
      <c r="F492" s="97">
        <v>478378.2</v>
      </c>
      <c r="G492" s="98">
        <v>1653506.62</v>
      </c>
      <c r="H492" s="99">
        <v>125360.5</v>
      </c>
      <c r="I492" s="99">
        <v>0.0</v>
      </c>
      <c r="J492" s="99">
        <v>0.0</v>
      </c>
      <c r="K492" s="99">
        <v>125360.5</v>
      </c>
      <c r="L492" s="99">
        <v>125360.5</v>
      </c>
      <c r="M492" s="101">
        <v>1.0</v>
      </c>
      <c r="N492" s="22" t="s">
        <v>2427</v>
      </c>
      <c r="O492" s="3" t="b">
        <v>1</v>
      </c>
    </row>
    <row r="493">
      <c r="A493" s="3" t="s">
        <v>194</v>
      </c>
      <c r="B493" s="3" t="s">
        <v>693</v>
      </c>
      <c r="C493" s="96" t="s">
        <v>48</v>
      </c>
      <c r="D493" s="97">
        <v>1016245.8</v>
      </c>
      <c r="E493" s="97">
        <v>153046.79</v>
      </c>
      <c r="F493" s="97">
        <v>241160.0</v>
      </c>
      <c r="G493" s="98">
        <v>1410452.59</v>
      </c>
      <c r="H493" s="99">
        <v>146464.23</v>
      </c>
      <c r="I493" s="99">
        <v>0.0</v>
      </c>
      <c r="J493" s="99">
        <v>0.0</v>
      </c>
      <c r="K493" s="99">
        <v>146464.23</v>
      </c>
      <c r="L493" s="99">
        <v>146464.23</v>
      </c>
      <c r="M493" s="101">
        <v>1.0</v>
      </c>
      <c r="N493" s="22" t="s">
        <v>2427</v>
      </c>
      <c r="O493" s="3" t="b">
        <v>1</v>
      </c>
    </row>
    <row r="494">
      <c r="A494" s="3" t="s">
        <v>835</v>
      </c>
      <c r="B494" s="3" t="s">
        <v>2426</v>
      </c>
      <c r="C494" s="96" t="s">
        <v>48</v>
      </c>
      <c r="D494" s="97">
        <v>5164058.45</v>
      </c>
      <c r="E494" s="97">
        <v>526246.79</v>
      </c>
      <c r="F494" s="97">
        <v>1893207.76</v>
      </c>
      <c r="G494" s="98">
        <v>7583513.0</v>
      </c>
      <c r="H494" s="99">
        <v>0.0</v>
      </c>
      <c r="I494" s="99">
        <v>0.0</v>
      </c>
      <c r="J494" s="99" t="s">
        <v>2436</v>
      </c>
      <c r="K494" s="99" t="s">
        <v>2436</v>
      </c>
      <c r="L494" s="99">
        <v>0.0</v>
      </c>
      <c r="M494" s="102"/>
      <c r="N494" s="22" t="s">
        <v>2427</v>
      </c>
      <c r="O494" s="3" t="b">
        <v>1</v>
      </c>
    </row>
    <row r="495">
      <c r="A495" s="3" t="s">
        <v>836</v>
      </c>
      <c r="B495" s="3" t="s">
        <v>2426</v>
      </c>
      <c r="C495" s="96" t="s">
        <v>48</v>
      </c>
      <c r="D495" s="97">
        <v>65459.4</v>
      </c>
      <c r="E495" s="97">
        <v>34967.78</v>
      </c>
      <c r="F495" s="97">
        <v>17500.0</v>
      </c>
      <c r="G495" s="98">
        <v>117927.18</v>
      </c>
      <c r="H495" s="99">
        <v>0.0</v>
      </c>
      <c r="I495" s="99">
        <v>0.0</v>
      </c>
      <c r="J495" s="99">
        <v>0.0</v>
      </c>
      <c r="K495" s="99">
        <v>0.0</v>
      </c>
      <c r="L495" s="99">
        <v>0.0</v>
      </c>
      <c r="M495" s="100" t="s">
        <v>2404</v>
      </c>
      <c r="N495" s="22" t="s">
        <v>2424</v>
      </c>
      <c r="O495" s="3" t="b">
        <v>1</v>
      </c>
    </row>
    <row r="496">
      <c r="A496" s="3" t="s">
        <v>703</v>
      </c>
      <c r="B496" s="3" t="s">
        <v>693</v>
      </c>
      <c r="C496" s="96" t="s">
        <v>49</v>
      </c>
      <c r="D496" s="97">
        <v>134987.0</v>
      </c>
      <c r="E496" s="97">
        <v>30571.64</v>
      </c>
      <c r="F496" s="97">
        <v>125500.0</v>
      </c>
      <c r="G496" s="98">
        <v>291058.64</v>
      </c>
      <c r="H496" s="99">
        <v>0.0</v>
      </c>
      <c r="I496" s="99">
        <v>0.0</v>
      </c>
      <c r="J496" s="99">
        <v>0.0</v>
      </c>
      <c r="K496" s="99">
        <v>0.0</v>
      </c>
      <c r="L496" s="99">
        <v>0.0</v>
      </c>
      <c r="M496" s="100" t="s">
        <v>2404</v>
      </c>
      <c r="N496" s="22" t="s">
        <v>2424</v>
      </c>
      <c r="O496" s="3" t="b">
        <v>1</v>
      </c>
    </row>
    <row r="497">
      <c r="A497" s="3" t="s">
        <v>704</v>
      </c>
      <c r="B497" s="3" t="s">
        <v>2425</v>
      </c>
      <c r="C497" s="96" t="s">
        <v>49</v>
      </c>
      <c r="D497" s="97">
        <v>454845.72</v>
      </c>
      <c r="E497" s="97">
        <v>99063.41</v>
      </c>
      <c r="F497" s="97">
        <v>271798.14</v>
      </c>
      <c r="G497" s="98">
        <v>825707.27</v>
      </c>
      <c r="H497" s="99">
        <v>0.0</v>
      </c>
      <c r="I497" s="99">
        <v>0.0</v>
      </c>
      <c r="J497" s="99">
        <v>0.0</v>
      </c>
      <c r="K497" s="99">
        <v>0.0</v>
      </c>
      <c r="L497" s="99">
        <v>0.0</v>
      </c>
      <c r="M497" s="100" t="s">
        <v>2404</v>
      </c>
      <c r="N497" s="22" t="s">
        <v>2424</v>
      </c>
      <c r="O497" s="3" t="b">
        <v>1</v>
      </c>
    </row>
    <row r="498">
      <c r="A498" s="3" t="s">
        <v>695</v>
      </c>
      <c r="B498" s="3" t="s">
        <v>2425</v>
      </c>
      <c r="C498" s="96" t="s">
        <v>49</v>
      </c>
      <c r="D498" s="97">
        <v>1180361.92</v>
      </c>
      <c r="E498" s="97">
        <v>313374.6</v>
      </c>
      <c r="F498" s="97">
        <v>1111360.0</v>
      </c>
      <c r="G498" s="98">
        <v>2605096.52</v>
      </c>
      <c r="H498" s="99">
        <v>0.0</v>
      </c>
      <c r="I498" s="99" t="s">
        <v>2436</v>
      </c>
      <c r="J498" s="99">
        <v>0.0</v>
      </c>
      <c r="K498" s="99">
        <v>4471.48</v>
      </c>
      <c r="L498" s="99">
        <v>4471.48</v>
      </c>
      <c r="M498" s="112">
        <v>1.0</v>
      </c>
      <c r="N498" s="22"/>
      <c r="O498" s="3" t="b">
        <v>1</v>
      </c>
      <c r="P498" s="3" t="s">
        <v>2590</v>
      </c>
    </row>
    <row r="499">
      <c r="A499" s="3" t="s">
        <v>489</v>
      </c>
      <c r="B499" s="3" t="s">
        <v>2426</v>
      </c>
      <c r="C499" s="96" t="s">
        <v>49</v>
      </c>
      <c r="D499" s="97">
        <v>810348.72</v>
      </c>
      <c r="E499" s="97">
        <v>254425.39</v>
      </c>
      <c r="F499" s="97">
        <v>362975.0</v>
      </c>
      <c r="G499" s="98">
        <v>1427749.11</v>
      </c>
      <c r="H499" s="99">
        <v>0.0</v>
      </c>
      <c r="I499" s="99">
        <v>26218.3</v>
      </c>
      <c r="J499" s="99">
        <v>0.0</v>
      </c>
      <c r="K499" s="99">
        <v>26218.3</v>
      </c>
      <c r="L499" s="99">
        <v>26218.3</v>
      </c>
      <c r="M499" s="101">
        <v>1.0</v>
      </c>
      <c r="N499" s="22" t="s">
        <v>2427</v>
      </c>
      <c r="O499" s="3" t="b">
        <v>1</v>
      </c>
    </row>
    <row r="500">
      <c r="A500" s="3" t="s">
        <v>495</v>
      </c>
      <c r="B500" s="3" t="s">
        <v>2425</v>
      </c>
      <c r="C500" s="96" t="s">
        <v>49</v>
      </c>
      <c r="D500" s="97">
        <v>1337432.41</v>
      </c>
      <c r="E500" s="97">
        <v>207835.13</v>
      </c>
      <c r="F500" s="97">
        <v>535217.07</v>
      </c>
      <c r="G500" s="98">
        <v>2080484.61</v>
      </c>
      <c r="H500" s="99">
        <v>68827.66</v>
      </c>
      <c r="I500" s="99">
        <v>0.0</v>
      </c>
      <c r="J500" s="99">
        <v>0.0</v>
      </c>
      <c r="K500" s="99">
        <v>68827.66</v>
      </c>
      <c r="L500" s="99">
        <v>0.0</v>
      </c>
      <c r="M500" s="100" t="s">
        <v>2404</v>
      </c>
      <c r="N500" s="22" t="s">
        <v>2424</v>
      </c>
      <c r="O500" s="3" t="b">
        <v>1</v>
      </c>
    </row>
    <row r="501">
      <c r="A501" s="3" t="s">
        <v>437</v>
      </c>
      <c r="B501" s="3" t="s">
        <v>2428</v>
      </c>
      <c r="C501" s="96" t="s">
        <v>49</v>
      </c>
      <c r="D501" s="97">
        <v>3894331.12</v>
      </c>
      <c r="E501" s="97">
        <v>377292.16</v>
      </c>
      <c r="F501" s="97">
        <v>1289280.23</v>
      </c>
      <c r="G501" s="98">
        <v>5560903.51</v>
      </c>
      <c r="H501" s="99">
        <v>0.0</v>
      </c>
      <c r="I501" s="99">
        <v>9270.9</v>
      </c>
      <c r="J501" s="99">
        <v>10000.0</v>
      </c>
      <c r="K501" s="99">
        <v>19270.9</v>
      </c>
      <c r="L501" s="99">
        <v>4018.0</v>
      </c>
      <c r="M501" s="101">
        <v>0.2085009003</v>
      </c>
      <c r="N501" s="22" t="s">
        <v>2427</v>
      </c>
      <c r="O501" s="3" t="b">
        <v>1</v>
      </c>
    </row>
    <row r="502">
      <c r="A502" s="3" t="s">
        <v>705</v>
      </c>
      <c r="B502" s="3" t="s">
        <v>693</v>
      </c>
      <c r="C502" s="96" t="s">
        <v>49</v>
      </c>
      <c r="D502" s="97">
        <v>542265.0</v>
      </c>
      <c r="E502" s="97">
        <v>66092.74</v>
      </c>
      <c r="F502" s="97">
        <v>389000.0</v>
      </c>
      <c r="G502" s="98">
        <v>997357.74</v>
      </c>
      <c r="H502" s="99">
        <v>0.0</v>
      </c>
      <c r="I502" s="99">
        <v>0.0</v>
      </c>
      <c r="J502" s="99">
        <v>0.0</v>
      </c>
      <c r="K502" s="99">
        <v>0.0</v>
      </c>
      <c r="L502" s="99">
        <v>0.0</v>
      </c>
      <c r="M502" s="100" t="s">
        <v>2404</v>
      </c>
      <c r="N502" s="22" t="s">
        <v>2424</v>
      </c>
      <c r="O502" s="3" t="b">
        <v>1</v>
      </c>
    </row>
    <row r="503">
      <c r="A503" s="3" t="s">
        <v>327</v>
      </c>
      <c r="B503" s="3" t="s">
        <v>2429</v>
      </c>
      <c r="C503" s="96" t="s">
        <v>49</v>
      </c>
      <c r="D503" s="97">
        <v>1.172786173E7</v>
      </c>
      <c r="E503" s="97">
        <v>862806.995</v>
      </c>
      <c r="F503" s="97">
        <v>3191539.75</v>
      </c>
      <c r="G503" s="98">
        <v>1.578220848E7</v>
      </c>
      <c r="H503" s="99">
        <v>143720.32</v>
      </c>
      <c r="I503" s="99">
        <v>0.0</v>
      </c>
      <c r="J503" s="99">
        <v>0.0</v>
      </c>
      <c r="K503" s="99">
        <v>143720.32</v>
      </c>
      <c r="L503" s="99">
        <v>143720.32</v>
      </c>
      <c r="M503" s="101">
        <v>1.0</v>
      </c>
      <c r="N503" s="22" t="s">
        <v>2427</v>
      </c>
      <c r="O503" s="3" t="b">
        <v>1</v>
      </c>
    </row>
    <row r="504">
      <c r="A504" s="3" t="s">
        <v>706</v>
      </c>
      <c r="B504" s="3" t="s">
        <v>2429</v>
      </c>
      <c r="C504" s="96" t="s">
        <v>49</v>
      </c>
      <c r="D504" s="97">
        <v>10000.0</v>
      </c>
      <c r="E504" s="97">
        <v>58105.55</v>
      </c>
      <c r="F504" s="97">
        <v>30000.0</v>
      </c>
      <c r="G504" s="98">
        <v>98105.55</v>
      </c>
      <c r="H504" s="99">
        <v>0.0</v>
      </c>
      <c r="I504" s="99">
        <v>0.0</v>
      </c>
      <c r="J504" s="99">
        <v>0.0</v>
      </c>
      <c r="K504" s="99">
        <v>0.0</v>
      </c>
      <c r="L504" s="99">
        <v>0.0</v>
      </c>
      <c r="M504" s="100" t="s">
        <v>2404</v>
      </c>
      <c r="N504" s="22" t="s">
        <v>2424</v>
      </c>
      <c r="O504" s="3" t="b">
        <v>1</v>
      </c>
    </row>
    <row r="505">
      <c r="A505" s="3" t="s">
        <v>450</v>
      </c>
      <c r="B505" s="3" t="s">
        <v>2426</v>
      </c>
      <c r="C505" s="96" t="s">
        <v>49</v>
      </c>
      <c r="D505" s="97">
        <v>2319016.49</v>
      </c>
      <c r="E505" s="97">
        <v>623486.67</v>
      </c>
      <c r="F505" s="97">
        <v>1606180.72</v>
      </c>
      <c r="G505" s="98">
        <v>4548683.88</v>
      </c>
      <c r="H505" s="99">
        <v>92600.12</v>
      </c>
      <c r="I505" s="99">
        <v>0.0</v>
      </c>
      <c r="J505" s="99">
        <v>0.0</v>
      </c>
      <c r="K505" s="99">
        <v>92600.12</v>
      </c>
      <c r="L505" s="99">
        <v>92600.12</v>
      </c>
      <c r="M505" s="101">
        <v>1.0</v>
      </c>
      <c r="N505" s="22" t="s">
        <v>2427</v>
      </c>
      <c r="O505" s="3" t="b">
        <v>1</v>
      </c>
    </row>
    <row r="506">
      <c r="A506" s="3" t="s">
        <v>106</v>
      </c>
      <c r="B506" s="3" t="s">
        <v>2429</v>
      </c>
      <c r="C506" s="96" t="s">
        <v>49</v>
      </c>
      <c r="D506" s="97">
        <v>1.312260138E7</v>
      </c>
      <c r="E506" s="97">
        <v>1205219.853</v>
      </c>
      <c r="F506" s="97">
        <v>5261088.88</v>
      </c>
      <c r="G506" s="98">
        <v>1.958891011E7</v>
      </c>
      <c r="H506" s="99">
        <v>1965188.35</v>
      </c>
      <c r="I506" s="99">
        <v>58367.39</v>
      </c>
      <c r="J506" s="99">
        <v>243534.5</v>
      </c>
      <c r="K506" s="99">
        <v>2267090.24</v>
      </c>
      <c r="L506" s="99">
        <v>30879.02</v>
      </c>
      <c r="M506" s="101">
        <v>0.01362055178</v>
      </c>
      <c r="N506" s="22" t="s">
        <v>2427</v>
      </c>
      <c r="O506" s="3" t="b">
        <v>1</v>
      </c>
    </row>
    <row r="507">
      <c r="A507" s="3" t="s">
        <v>419</v>
      </c>
      <c r="B507" s="3" t="s">
        <v>2431</v>
      </c>
      <c r="C507" s="96" t="s">
        <v>49</v>
      </c>
      <c r="D507" s="97">
        <v>2697519.75</v>
      </c>
      <c r="E507" s="97">
        <v>485727.14</v>
      </c>
      <c r="F507" s="97">
        <v>1534889.88</v>
      </c>
      <c r="G507" s="98">
        <v>4718136.77</v>
      </c>
      <c r="H507" s="99">
        <v>228520.38</v>
      </c>
      <c r="I507" s="99">
        <v>0.0</v>
      </c>
      <c r="J507" s="99">
        <v>0.0</v>
      </c>
      <c r="K507" s="99">
        <v>228520.38</v>
      </c>
      <c r="L507" s="99">
        <v>203520.38</v>
      </c>
      <c r="M507" s="101">
        <v>0.890600567</v>
      </c>
      <c r="N507" s="22" t="s">
        <v>2427</v>
      </c>
      <c r="O507" s="3" t="b">
        <v>1</v>
      </c>
    </row>
    <row r="508">
      <c r="A508" s="3" t="s">
        <v>287</v>
      </c>
      <c r="B508" s="3" t="s">
        <v>2431</v>
      </c>
      <c r="C508" s="96" t="s">
        <v>49</v>
      </c>
      <c r="D508" s="97">
        <v>4284907.39</v>
      </c>
      <c r="E508" s="97">
        <v>361182.27</v>
      </c>
      <c r="F508" s="97">
        <v>1169555.2</v>
      </c>
      <c r="G508" s="98">
        <v>5815644.86</v>
      </c>
      <c r="H508" s="99">
        <v>216858.67</v>
      </c>
      <c r="I508" s="99">
        <v>0.0</v>
      </c>
      <c r="J508" s="99">
        <v>0.0</v>
      </c>
      <c r="K508" s="99">
        <v>216858.67</v>
      </c>
      <c r="L508" s="99">
        <v>216858.67</v>
      </c>
      <c r="M508" s="101">
        <v>1.0</v>
      </c>
      <c r="N508" s="22" t="s">
        <v>2427</v>
      </c>
      <c r="O508" s="3" t="b">
        <v>1</v>
      </c>
    </row>
    <row r="509">
      <c r="A509" s="3" t="s">
        <v>707</v>
      </c>
      <c r="B509" s="3" t="s">
        <v>2432</v>
      </c>
      <c r="C509" s="96" t="s">
        <v>49</v>
      </c>
      <c r="D509" s="97">
        <v>31000.0</v>
      </c>
      <c r="E509" s="97">
        <v>17065.7455</v>
      </c>
      <c r="F509" s="97">
        <v>44383.33</v>
      </c>
      <c r="G509" s="98">
        <v>92449.0755</v>
      </c>
      <c r="H509" s="99">
        <v>0.0</v>
      </c>
      <c r="I509" s="99">
        <v>0.0</v>
      </c>
      <c r="J509" s="99">
        <v>0.0</v>
      </c>
      <c r="K509" s="99">
        <v>0.0</v>
      </c>
      <c r="L509" s="99">
        <v>0.0</v>
      </c>
      <c r="M509" s="100" t="s">
        <v>2404</v>
      </c>
      <c r="N509" s="22" t="s">
        <v>2424</v>
      </c>
      <c r="O509" s="3" t="b">
        <v>1</v>
      </c>
    </row>
    <row r="510">
      <c r="A510" s="3" t="s">
        <v>709</v>
      </c>
      <c r="B510" s="3" t="s">
        <v>2434</v>
      </c>
      <c r="C510" s="96" t="s">
        <v>49</v>
      </c>
      <c r="D510" s="97">
        <v>782265.53</v>
      </c>
      <c r="E510" s="97">
        <v>30923.44</v>
      </c>
      <c r="F510" s="97">
        <v>332000.0</v>
      </c>
      <c r="G510" s="98">
        <v>1145188.97</v>
      </c>
      <c r="H510" s="99">
        <v>0.0</v>
      </c>
      <c r="I510" s="99">
        <v>0.0</v>
      </c>
      <c r="J510" s="99">
        <v>0.0</v>
      </c>
      <c r="K510" s="99">
        <v>0.0</v>
      </c>
      <c r="L510" s="99">
        <v>0.0</v>
      </c>
      <c r="M510" s="100" t="s">
        <v>2404</v>
      </c>
      <c r="N510" s="22" t="s">
        <v>2424</v>
      </c>
      <c r="O510" s="3" t="b">
        <v>1</v>
      </c>
    </row>
    <row r="511">
      <c r="A511" s="3" t="s">
        <v>710</v>
      </c>
      <c r="B511" s="3" t="s">
        <v>2434</v>
      </c>
      <c r="C511" s="96" t="s">
        <v>49</v>
      </c>
      <c r="D511" s="97">
        <v>976349.39</v>
      </c>
      <c r="E511" s="97">
        <v>264134.13</v>
      </c>
      <c r="F511" s="97">
        <v>283062.5</v>
      </c>
      <c r="G511" s="98">
        <v>1523546.02</v>
      </c>
      <c r="H511" s="99">
        <v>0.0</v>
      </c>
      <c r="I511" s="99">
        <v>0.0</v>
      </c>
      <c r="J511" s="99">
        <v>0.0</v>
      </c>
      <c r="K511" s="99">
        <v>0.0</v>
      </c>
      <c r="L511" s="99">
        <v>0.0</v>
      </c>
      <c r="M511" s="100" t="s">
        <v>2404</v>
      </c>
      <c r="N511" s="22" t="s">
        <v>2424</v>
      </c>
      <c r="O511" s="3" t="b">
        <v>0</v>
      </c>
    </row>
    <row r="512">
      <c r="A512" s="3" t="s">
        <v>711</v>
      </c>
      <c r="B512" s="3" t="s">
        <v>2434</v>
      </c>
      <c r="C512" s="96" t="s">
        <v>49</v>
      </c>
      <c r="D512" s="97">
        <v>26930.73</v>
      </c>
      <c r="E512" s="97">
        <v>14110.47</v>
      </c>
      <c r="F512" s="97">
        <v>53105.0</v>
      </c>
      <c r="G512" s="98">
        <v>94146.2</v>
      </c>
      <c r="H512" s="99">
        <v>0.0</v>
      </c>
      <c r="I512" s="99">
        <v>0.0</v>
      </c>
      <c r="J512" s="99">
        <v>0.0</v>
      </c>
      <c r="K512" s="99">
        <v>0.0</v>
      </c>
      <c r="L512" s="99">
        <v>0.0</v>
      </c>
      <c r="M512" s="100" t="s">
        <v>2404</v>
      </c>
      <c r="N512" s="22" t="s">
        <v>2424</v>
      </c>
      <c r="O512" s="3" t="b">
        <v>1</v>
      </c>
    </row>
    <row r="513">
      <c r="A513" s="3" t="s">
        <v>713</v>
      </c>
      <c r="B513" s="3" t="s">
        <v>2434</v>
      </c>
      <c r="C513" s="96" t="s">
        <v>49</v>
      </c>
      <c r="D513" s="97">
        <v>1004738.82</v>
      </c>
      <c r="E513" s="97">
        <v>275498.88</v>
      </c>
      <c r="F513" s="97">
        <v>629257.15</v>
      </c>
      <c r="G513" s="98">
        <v>1909494.85</v>
      </c>
      <c r="H513" s="99">
        <v>0.0</v>
      </c>
      <c r="I513" s="99">
        <v>0.0</v>
      </c>
      <c r="J513" s="99">
        <v>0.0</v>
      </c>
      <c r="K513" s="99">
        <v>0.0</v>
      </c>
      <c r="L513" s="99">
        <v>0.0</v>
      </c>
      <c r="M513" s="102"/>
      <c r="N513" s="22" t="s">
        <v>2427</v>
      </c>
      <c r="O513" s="3" t="b">
        <v>0</v>
      </c>
      <c r="P513" s="3" t="s">
        <v>2435</v>
      </c>
    </row>
    <row r="514">
      <c r="A514" s="3" t="s">
        <v>714</v>
      </c>
      <c r="B514" s="3" t="s">
        <v>2434</v>
      </c>
      <c r="C514" s="96" t="s">
        <v>49</v>
      </c>
      <c r="D514" s="97">
        <v>17000.0</v>
      </c>
      <c r="E514" s="97">
        <v>17564.46</v>
      </c>
      <c r="F514" s="97">
        <v>17750.0</v>
      </c>
      <c r="G514" s="98">
        <v>52314.46</v>
      </c>
      <c r="H514" s="99">
        <v>0.0</v>
      </c>
      <c r="I514" s="99">
        <v>0.0</v>
      </c>
      <c r="J514" s="99">
        <v>0.0</v>
      </c>
      <c r="K514" s="99">
        <v>0.0</v>
      </c>
      <c r="L514" s="99">
        <v>0.0</v>
      </c>
      <c r="M514" s="100" t="s">
        <v>2404</v>
      </c>
      <c r="N514" s="22" t="s">
        <v>2424</v>
      </c>
      <c r="O514" s="3" t="b">
        <v>1</v>
      </c>
    </row>
    <row r="515">
      <c r="A515" s="3" t="s">
        <v>612</v>
      </c>
      <c r="B515" s="3" t="s">
        <v>2425</v>
      </c>
      <c r="C515" s="96" t="s">
        <v>49</v>
      </c>
      <c r="D515" s="97">
        <v>3765458.51</v>
      </c>
      <c r="E515" s="97">
        <v>844580.93</v>
      </c>
      <c r="F515" s="97">
        <v>2263515.16</v>
      </c>
      <c r="G515" s="98">
        <v>6873554.6</v>
      </c>
      <c r="H515" s="99">
        <v>0.0</v>
      </c>
      <c r="I515" s="99" t="s">
        <v>2436</v>
      </c>
      <c r="J515" s="99">
        <v>0.0</v>
      </c>
      <c r="K515" s="99">
        <v>3646.43</v>
      </c>
      <c r="L515" s="99">
        <v>3646.43</v>
      </c>
      <c r="M515" s="101">
        <v>1.0</v>
      </c>
      <c r="N515" s="22" t="s">
        <v>2427</v>
      </c>
      <c r="O515" s="3" t="b">
        <v>1</v>
      </c>
      <c r="P515" s="3" t="s">
        <v>2590</v>
      </c>
    </row>
    <row r="516">
      <c r="A516" s="3" t="s">
        <v>715</v>
      </c>
      <c r="B516" s="3" t="s">
        <v>2425</v>
      </c>
      <c r="C516" s="96" t="s">
        <v>49</v>
      </c>
      <c r="D516" s="97">
        <v>2247520.69</v>
      </c>
      <c r="E516" s="97">
        <v>410230.065</v>
      </c>
      <c r="F516" s="97">
        <v>1030420.87</v>
      </c>
      <c r="G516" s="98">
        <v>3688171.625</v>
      </c>
      <c r="H516" s="99">
        <v>0.0</v>
      </c>
      <c r="I516" s="99">
        <v>0.0</v>
      </c>
      <c r="J516" s="99">
        <v>0.0</v>
      </c>
      <c r="K516" s="99">
        <v>0.0</v>
      </c>
      <c r="L516" s="99">
        <v>0.0</v>
      </c>
      <c r="M516" s="102"/>
      <c r="N516" s="22" t="s">
        <v>2427</v>
      </c>
      <c r="O516" s="3" t="b">
        <v>1</v>
      </c>
    </row>
    <row r="517">
      <c r="A517" s="3" t="s">
        <v>716</v>
      </c>
      <c r="B517" s="3" t="s">
        <v>2426</v>
      </c>
      <c r="C517" s="96" t="s">
        <v>49</v>
      </c>
      <c r="D517" s="97">
        <v>45762.0</v>
      </c>
      <c r="E517" s="97">
        <v>18501.07</v>
      </c>
      <c r="F517" s="97">
        <v>89500.0</v>
      </c>
      <c r="G517" s="98">
        <v>153763.07</v>
      </c>
      <c r="H517" s="99">
        <v>0.0</v>
      </c>
      <c r="I517" s="99">
        <v>0.0</v>
      </c>
      <c r="J517" s="99">
        <v>0.0</v>
      </c>
      <c r="K517" s="99">
        <v>0.0</v>
      </c>
      <c r="L517" s="99">
        <v>0.0</v>
      </c>
      <c r="M517" s="100" t="s">
        <v>2404</v>
      </c>
      <c r="N517" s="22" t="s">
        <v>2424</v>
      </c>
      <c r="O517" s="3" t="b">
        <v>1</v>
      </c>
    </row>
    <row r="518">
      <c r="A518" s="3" t="s">
        <v>53</v>
      </c>
      <c r="B518" s="3" t="s">
        <v>2426</v>
      </c>
      <c r="C518" s="96" t="s">
        <v>49</v>
      </c>
      <c r="D518" s="97">
        <v>5175038.82</v>
      </c>
      <c r="E518" s="97">
        <v>493877.43</v>
      </c>
      <c r="F518" s="97">
        <v>1461608.1</v>
      </c>
      <c r="G518" s="98">
        <v>7130524.35</v>
      </c>
      <c r="H518" s="99">
        <v>564777.12</v>
      </c>
      <c r="I518" s="99" t="s">
        <v>2436</v>
      </c>
      <c r="J518" s="99">
        <v>0.0</v>
      </c>
      <c r="K518" s="99">
        <v>569488.28</v>
      </c>
      <c r="L518" s="99">
        <v>420073.65</v>
      </c>
      <c r="M518" s="101">
        <v>0.7376335295</v>
      </c>
      <c r="N518" s="22" t="s">
        <v>2427</v>
      </c>
      <c r="O518" s="3" t="b">
        <v>1</v>
      </c>
    </row>
    <row r="519">
      <c r="A519" s="3" t="s">
        <v>717</v>
      </c>
      <c r="B519" s="3" t="s">
        <v>2425</v>
      </c>
      <c r="C519" s="96" t="s">
        <v>49</v>
      </c>
      <c r="D519" s="97">
        <v>0.0</v>
      </c>
      <c r="E519" s="97">
        <v>17934.32</v>
      </c>
      <c r="F519" s="97">
        <v>0.0</v>
      </c>
      <c r="G519" s="98">
        <v>17934.32</v>
      </c>
      <c r="H519" s="99">
        <v>0.0</v>
      </c>
      <c r="I519" s="99">
        <v>0.0</v>
      </c>
      <c r="J519" s="99">
        <v>0.0</v>
      </c>
      <c r="K519" s="99">
        <v>0.0</v>
      </c>
      <c r="L519" s="99">
        <v>0.0</v>
      </c>
      <c r="M519" s="100" t="s">
        <v>2404</v>
      </c>
      <c r="N519" s="22" t="s">
        <v>2424</v>
      </c>
      <c r="O519" s="3" t="b">
        <v>1</v>
      </c>
    </row>
    <row r="520">
      <c r="A520" s="3" t="s">
        <v>654</v>
      </c>
      <c r="B520" s="3" t="s">
        <v>2428</v>
      </c>
      <c r="C520" s="96" t="s">
        <v>49</v>
      </c>
      <c r="D520" s="97">
        <v>5871051.34</v>
      </c>
      <c r="E520" s="97">
        <v>670244.58</v>
      </c>
      <c r="F520" s="97">
        <v>1960404.32</v>
      </c>
      <c r="G520" s="98">
        <v>8501700.24</v>
      </c>
      <c r="H520" s="99">
        <v>0.0</v>
      </c>
      <c r="I520" s="99">
        <v>0.0</v>
      </c>
      <c r="J520" s="99">
        <v>0.0</v>
      </c>
      <c r="K520" s="99">
        <v>0.0</v>
      </c>
      <c r="L520" s="99">
        <v>0.0</v>
      </c>
      <c r="M520" s="102"/>
      <c r="N520" s="22" t="s">
        <v>2427</v>
      </c>
      <c r="O520" s="3" t="b">
        <v>1</v>
      </c>
    </row>
    <row r="521">
      <c r="A521" s="3" t="s">
        <v>674</v>
      </c>
      <c r="B521" s="3" t="s">
        <v>2432</v>
      </c>
      <c r="C521" s="96" t="s">
        <v>49</v>
      </c>
      <c r="D521" s="97">
        <v>5640547.78</v>
      </c>
      <c r="E521" s="97">
        <v>603295.0</v>
      </c>
      <c r="F521" s="97">
        <v>2295921.24</v>
      </c>
      <c r="G521" s="98">
        <v>8539764.02</v>
      </c>
      <c r="H521" s="99">
        <v>0.0</v>
      </c>
      <c r="I521" s="99">
        <v>0.0</v>
      </c>
      <c r="J521" s="99">
        <v>0.0</v>
      </c>
      <c r="K521" s="99">
        <v>0.0</v>
      </c>
      <c r="L521" s="99">
        <v>0.0</v>
      </c>
      <c r="M521" s="102"/>
      <c r="N521" s="22" t="s">
        <v>2427</v>
      </c>
      <c r="O521" s="3" t="b">
        <v>1</v>
      </c>
    </row>
    <row r="522">
      <c r="A522" s="3" t="s">
        <v>483</v>
      </c>
      <c r="B522" s="3" t="s">
        <v>2434</v>
      </c>
      <c r="C522" s="96" t="s">
        <v>49</v>
      </c>
      <c r="D522" s="97">
        <v>360813.12</v>
      </c>
      <c r="E522" s="97">
        <v>346135.77</v>
      </c>
      <c r="F522" s="97">
        <v>1023003.37</v>
      </c>
      <c r="G522" s="98">
        <v>1729952.26</v>
      </c>
      <c r="H522" s="99">
        <v>0.0</v>
      </c>
      <c r="I522" s="99">
        <v>12410.5</v>
      </c>
      <c r="J522" s="99">
        <v>0.0</v>
      </c>
      <c r="K522" s="99">
        <v>12410.5</v>
      </c>
      <c r="L522" s="99">
        <v>12410.5</v>
      </c>
      <c r="M522" s="101">
        <v>1.0</v>
      </c>
      <c r="N522" s="22" t="s">
        <v>2427</v>
      </c>
      <c r="O522" s="3" t="b">
        <v>1</v>
      </c>
    </row>
    <row r="523">
      <c r="A523" s="3" t="s">
        <v>180</v>
      </c>
      <c r="B523" s="3" t="s">
        <v>2426</v>
      </c>
      <c r="C523" s="96" t="s">
        <v>49</v>
      </c>
      <c r="D523" s="97">
        <v>1.388996521E7</v>
      </c>
      <c r="E523" s="97">
        <v>630027.84</v>
      </c>
      <c r="F523" s="97">
        <v>3326303.46</v>
      </c>
      <c r="G523" s="98">
        <v>1.784629651E7</v>
      </c>
      <c r="H523" s="99">
        <v>729983.7</v>
      </c>
      <c r="I523" s="99">
        <v>31307.91</v>
      </c>
      <c r="J523" s="99">
        <v>150000.0</v>
      </c>
      <c r="K523" s="99">
        <v>911291.61</v>
      </c>
      <c r="L523" s="99">
        <v>809657.24</v>
      </c>
      <c r="M523" s="101">
        <v>0.8884721763</v>
      </c>
      <c r="N523" s="22" t="s">
        <v>2427</v>
      </c>
      <c r="O523" s="3" t="b">
        <v>1</v>
      </c>
    </row>
    <row r="524">
      <c r="A524" s="3" t="s">
        <v>718</v>
      </c>
      <c r="B524" s="3" t="s">
        <v>2425</v>
      </c>
      <c r="C524" s="96" t="s">
        <v>49</v>
      </c>
      <c r="D524" s="97">
        <v>0.0</v>
      </c>
      <c r="E524" s="97">
        <v>0.0</v>
      </c>
      <c r="F524" s="97">
        <v>0.0</v>
      </c>
      <c r="G524" s="98">
        <v>0.0</v>
      </c>
      <c r="H524" s="99">
        <v>0.0</v>
      </c>
      <c r="I524" s="99">
        <v>0.0</v>
      </c>
      <c r="J524" s="99">
        <v>0.0</v>
      </c>
      <c r="K524" s="99">
        <v>0.0</v>
      </c>
      <c r="L524" s="99">
        <v>0.0</v>
      </c>
      <c r="M524" s="100" t="s">
        <v>2404</v>
      </c>
      <c r="N524" s="22" t="s">
        <v>2424</v>
      </c>
      <c r="O524" s="3" t="b">
        <v>0</v>
      </c>
    </row>
    <row r="525">
      <c r="A525" s="3" t="s">
        <v>719</v>
      </c>
      <c r="B525" s="3" t="s">
        <v>2431</v>
      </c>
      <c r="C525" s="96" t="s">
        <v>49</v>
      </c>
      <c r="D525" s="97">
        <v>5533770.81</v>
      </c>
      <c r="E525" s="97">
        <v>662802.785</v>
      </c>
      <c r="F525" s="97">
        <v>1583221.97</v>
      </c>
      <c r="G525" s="98">
        <v>7779795.565</v>
      </c>
      <c r="H525" s="99">
        <v>0.0</v>
      </c>
      <c r="I525" s="99">
        <v>0.0</v>
      </c>
      <c r="J525" s="99">
        <v>0.0</v>
      </c>
      <c r="K525" s="99">
        <v>0.0</v>
      </c>
      <c r="L525" s="99">
        <v>0.0</v>
      </c>
      <c r="M525" s="102"/>
      <c r="N525" s="22" t="s">
        <v>2427</v>
      </c>
      <c r="O525" s="3" t="b">
        <v>1</v>
      </c>
    </row>
    <row r="526">
      <c r="A526" s="3" t="s">
        <v>720</v>
      </c>
      <c r="B526" s="3" t="s">
        <v>2431</v>
      </c>
      <c r="C526" s="96" t="s">
        <v>49</v>
      </c>
      <c r="D526" s="97">
        <v>45471.0</v>
      </c>
      <c r="E526" s="97">
        <v>81225.95</v>
      </c>
      <c r="F526" s="97">
        <v>45000.0</v>
      </c>
      <c r="G526" s="98">
        <v>171696.95</v>
      </c>
      <c r="H526" s="99">
        <v>0.0</v>
      </c>
      <c r="I526" s="99">
        <v>0.0</v>
      </c>
      <c r="J526" s="99">
        <v>0.0</v>
      </c>
      <c r="K526" s="99">
        <v>0.0</v>
      </c>
      <c r="L526" s="99">
        <v>0.0</v>
      </c>
      <c r="M526" s="100" t="s">
        <v>2404</v>
      </c>
      <c r="N526" s="22" t="s">
        <v>2424</v>
      </c>
      <c r="O526" s="3" t="b">
        <v>1</v>
      </c>
    </row>
    <row r="527">
      <c r="A527" s="3" t="s">
        <v>721</v>
      </c>
      <c r="B527" s="3" t="s">
        <v>2431</v>
      </c>
      <c r="C527" s="96" t="s">
        <v>49</v>
      </c>
      <c r="D527" s="97">
        <v>27800.0</v>
      </c>
      <c r="E527" s="97">
        <v>17974.08</v>
      </c>
      <c r="F527" s="97">
        <v>61085.64</v>
      </c>
      <c r="G527" s="98">
        <v>106859.72</v>
      </c>
      <c r="H527" s="99">
        <v>0.0</v>
      </c>
      <c r="I527" s="99">
        <v>0.0</v>
      </c>
      <c r="J527" s="99">
        <v>0.0</v>
      </c>
      <c r="K527" s="99">
        <v>0.0</v>
      </c>
      <c r="L527" s="99">
        <v>0.0</v>
      </c>
      <c r="M527" s="100" t="s">
        <v>2404</v>
      </c>
      <c r="N527" s="22" t="s">
        <v>2424</v>
      </c>
      <c r="O527" s="3" t="b">
        <v>1</v>
      </c>
    </row>
    <row r="528">
      <c r="A528" s="3" t="s">
        <v>641</v>
      </c>
      <c r="B528" s="3" t="s">
        <v>2429</v>
      </c>
      <c r="C528" s="96" t="s">
        <v>49</v>
      </c>
      <c r="D528" s="97">
        <v>42197.0</v>
      </c>
      <c r="E528" s="97">
        <v>36630.26</v>
      </c>
      <c r="F528" s="97">
        <v>57500.0</v>
      </c>
      <c r="G528" s="98">
        <v>136327.26</v>
      </c>
      <c r="H528" s="99">
        <v>0.0</v>
      </c>
      <c r="I528" s="99" t="s">
        <v>2436</v>
      </c>
      <c r="J528" s="99">
        <v>0.0</v>
      </c>
      <c r="K528" s="99" t="s">
        <v>2436</v>
      </c>
      <c r="L528" s="99">
        <v>0.0</v>
      </c>
      <c r="M528" s="100" t="s">
        <v>2404</v>
      </c>
      <c r="N528" s="22" t="s">
        <v>2424</v>
      </c>
      <c r="O528" s="3" t="b">
        <v>1</v>
      </c>
    </row>
    <row r="529">
      <c r="A529" s="3" t="s">
        <v>682</v>
      </c>
      <c r="B529" s="3" t="s">
        <v>2429</v>
      </c>
      <c r="C529" s="96" t="s">
        <v>49</v>
      </c>
      <c r="D529" s="97">
        <v>66339.0</v>
      </c>
      <c r="E529" s="97">
        <v>54388.15</v>
      </c>
      <c r="F529" s="97">
        <v>212368.84</v>
      </c>
      <c r="G529" s="98">
        <v>333095.99</v>
      </c>
      <c r="H529" s="99">
        <v>0.0</v>
      </c>
      <c r="I529" s="99" t="s">
        <v>2436</v>
      </c>
      <c r="J529" s="99">
        <v>0.0</v>
      </c>
      <c r="K529" s="99" t="s">
        <v>2436</v>
      </c>
      <c r="L529" s="99">
        <v>0.0</v>
      </c>
      <c r="M529" s="100" t="s">
        <v>2404</v>
      </c>
      <c r="N529" s="22" t="s">
        <v>2424</v>
      </c>
      <c r="O529" s="3" t="b">
        <v>1</v>
      </c>
    </row>
    <row r="530">
      <c r="A530" s="3" t="s">
        <v>722</v>
      </c>
      <c r="B530" s="3" t="s">
        <v>2429</v>
      </c>
      <c r="C530" s="96" t="s">
        <v>49</v>
      </c>
      <c r="D530" s="97">
        <v>277225.71</v>
      </c>
      <c r="E530" s="97">
        <v>34899.28</v>
      </c>
      <c r="F530" s="97">
        <v>111000.0</v>
      </c>
      <c r="G530" s="98">
        <v>423124.99</v>
      </c>
      <c r="H530" s="99">
        <v>0.0</v>
      </c>
      <c r="I530" s="99">
        <v>0.0</v>
      </c>
      <c r="J530" s="99">
        <v>0.0</v>
      </c>
      <c r="K530" s="99">
        <v>0.0</v>
      </c>
      <c r="L530" s="99">
        <v>0.0</v>
      </c>
      <c r="M530" s="100" t="s">
        <v>2404</v>
      </c>
      <c r="N530" s="22" t="s">
        <v>2424</v>
      </c>
      <c r="O530" s="3" t="b">
        <v>1</v>
      </c>
    </row>
    <row r="531">
      <c r="A531" s="3" t="s">
        <v>201</v>
      </c>
      <c r="B531" s="3" t="s">
        <v>2425</v>
      </c>
      <c r="C531" s="96" t="s">
        <v>49</v>
      </c>
      <c r="D531" s="97">
        <v>6544703.14</v>
      </c>
      <c r="E531" s="97">
        <v>1155545.075</v>
      </c>
      <c r="F531" s="97">
        <v>2638385.31</v>
      </c>
      <c r="G531" s="98">
        <v>1.033863353E7</v>
      </c>
      <c r="H531" s="99">
        <v>267842.74</v>
      </c>
      <c r="I531" s="99">
        <v>0.0</v>
      </c>
      <c r="J531" s="99">
        <v>0.0</v>
      </c>
      <c r="K531" s="99">
        <v>267842.74</v>
      </c>
      <c r="L531" s="99">
        <v>163220.75</v>
      </c>
      <c r="M531" s="101">
        <v>0.609390234</v>
      </c>
      <c r="N531" s="22" t="s">
        <v>2427</v>
      </c>
      <c r="O531" s="3" t="b">
        <v>1</v>
      </c>
    </row>
    <row r="532">
      <c r="A532" s="3" t="s">
        <v>280</v>
      </c>
      <c r="B532" s="3" t="s">
        <v>2429</v>
      </c>
      <c r="C532" s="96" t="s">
        <v>49</v>
      </c>
      <c r="D532" s="97">
        <v>5963559.74</v>
      </c>
      <c r="E532" s="97">
        <v>438764.51</v>
      </c>
      <c r="F532" s="97">
        <v>687350.0</v>
      </c>
      <c r="G532" s="98">
        <v>7089674.25</v>
      </c>
      <c r="H532" s="99">
        <v>199225.72</v>
      </c>
      <c r="I532" s="99">
        <v>0.0</v>
      </c>
      <c r="J532" s="99">
        <v>0.0</v>
      </c>
      <c r="K532" s="99">
        <v>199225.72</v>
      </c>
      <c r="L532" s="99">
        <v>199225.72</v>
      </c>
      <c r="M532" s="101">
        <v>1.0</v>
      </c>
      <c r="N532" s="22" t="s">
        <v>2427</v>
      </c>
      <c r="O532" s="3" t="b">
        <v>1</v>
      </c>
    </row>
    <row r="533">
      <c r="A533" s="3" t="s">
        <v>723</v>
      </c>
      <c r="B533" s="3" t="s">
        <v>2425</v>
      </c>
      <c r="C533" s="96" t="s">
        <v>49</v>
      </c>
      <c r="D533" s="97">
        <v>332157.02</v>
      </c>
      <c r="E533" s="97">
        <v>43981.87</v>
      </c>
      <c r="F533" s="97">
        <v>46250.0</v>
      </c>
      <c r="G533" s="98">
        <v>422388.89</v>
      </c>
      <c r="H533" s="99">
        <v>0.0</v>
      </c>
      <c r="I533" s="99">
        <v>0.0</v>
      </c>
      <c r="J533" s="99">
        <v>0.0</v>
      </c>
      <c r="K533" s="99">
        <v>0.0</v>
      </c>
      <c r="L533" s="99">
        <v>0.0</v>
      </c>
      <c r="M533" s="100" t="s">
        <v>2404</v>
      </c>
      <c r="N533" s="22" t="s">
        <v>2424</v>
      </c>
      <c r="O533" s="3" t="b">
        <v>1</v>
      </c>
    </row>
    <row r="534">
      <c r="A534" s="3" t="s">
        <v>241</v>
      </c>
      <c r="B534" s="3" t="s">
        <v>2437</v>
      </c>
      <c r="C534" s="96" t="s">
        <v>49</v>
      </c>
      <c r="D534" s="97">
        <v>1900934.42</v>
      </c>
      <c r="E534" s="97">
        <v>434467.46</v>
      </c>
      <c r="F534" s="97">
        <v>755599.39</v>
      </c>
      <c r="G534" s="98">
        <v>3091001.27</v>
      </c>
      <c r="H534" s="99">
        <v>104101.78</v>
      </c>
      <c r="I534" s="99">
        <v>7240.96</v>
      </c>
      <c r="J534" s="99">
        <v>67500.0</v>
      </c>
      <c r="K534" s="99">
        <v>178842.74</v>
      </c>
      <c r="L534" s="99">
        <v>177892.74</v>
      </c>
      <c r="M534" s="101">
        <v>0.9946880706</v>
      </c>
      <c r="N534" s="22" t="s">
        <v>2427</v>
      </c>
      <c r="O534" s="3" t="b">
        <v>1</v>
      </c>
    </row>
    <row r="535">
      <c r="A535" s="3" t="s">
        <v>314</v>
      </c>
      <c r="B535" s="3" t="s">
        <v>2438</v>
      </c>
      <c r="C535" s="96" t="s">
        <v>49</v>
      </c>
      <c r="D535" s="97">
        <v>2871143.47</v>
      </c>
      <c r="E535" s="97">
        <v>521794.42</v>
      </c>
      <c r="F535" s="97">
        <v>1606180.36</v>
      </c>
      <c r="G535" s="98">
        <v>4999118.25</v>
      </c>
      <c r="H535" s="99">
        <v>236490.6</v>
      </c>
      <c r="I535" s="99" t="s">
        <v>2436</v>
      </c>
      <c r="J535" s="99">
        <v>0.0</v>
      </c>
      <c r="K535" s="99">
        <v>239784.4</v>
      </c>
      <c r="L535" s="99">
        <v>196490.6</v>
      </c>
      <c r="M535" s="101">
        <v>0.8194469699</v>
      </c>
      <c r="N535" s="22" t="s">
        <v>2427</v>
      </c>
      <c r="O535" s="3" t="b">
        <v>1</v>
      </c>
    </row>
    <row r="536">
      <c r="A536" s="3" t="s">
        <v>369</v>
      </c>
      <c r="B536" s="3" t="s">
        <v>2431</v>
      </c>
      <c r="C536" s="96" t="s">
        <v>49</v>
      </c>
      <c r="D536" s="97">
        <v>4080042.17</v>
      </c>
      <c r="E536" s="97">
        <v>506821.1783</v>
      </c>
      <c r="F536" s="97">
        <v>2327428.89</v>
      </c>
      <c r="G536" s="98">
        <v>6914292.238</v>
      </c>
      <c r="H536" s="99">
        <v>134622.01</v>
      </c>
      <c r="I536" s="99">
        <v>0.0</v>
      </c>
      <c r="J536" s="99">
        <v>0.0</v>
      </c>
      <c r="K536" s="99">
        <v>134622.01</v>
      </c>
      <c r="L536" s="99">
        <v>134622.01</v>
      </c>
      <c r="M536" s="101">
        <v>1.0</v>
      </c>
      <c r="N536" s="22" t="s">
        <v>2427</v>
      </c>
      <c r="O536" s="3" t="b">
        <v>1</v>
      </c>
    </row>
    <row r="537">
      <c r="A537" s="3" t="s">
        <v>724</v>
      </c>
      <c r="B537" s="3" t="s">
        <v>693</v>
      </c>
      <c r="C537" s="96" t="s">
        <v>49</v>
      </c>
      <c r="D537" s="97">
        <v>25000.0</v>
      </c>
      <c r="E537" s="97">
        <v>14807.65</v>
      </c>
      <c r="F537" s="97">
        <v>0.0</v>
      </c>
      <c r="G537" s="98">
        <v>39807.65</v>
      </c>
      <c r="H537" s="99">
        <v>0.0</v>
      </c>
      <c r="I537" s="99">
        <v>0.0</v>
      </c>
      <c r="J537" s="99">
        <v>0.0</v>
      </c>
      <c r="K537" s="99">
        <v>0.0</v>
      </c>
      <c r="L537" s="99">
        <v>0.0</v>
      </c>
      <c r="M537" s="100" t="s">
        <v>2404</v>
      </c>
      <c r="N537" s="22" t="s">
        <v>2424</v>
      </c>
      <c r="O537" s="3" t="b">
        <v>1</v>
      </c>
    </row>
    <row r="538">
      <c r="A538" s="3" t="s">
        <v>532</v>
      </c>
      <c r="B538" s="3" t="s">
        <v>2425</v>
      </c>
      <c r="C538" s="96" t="s">
        <v>49</v>
      </c>
      <c r="D538" s="97">
        <v>4961737.14</v>
      </c>
      <c r="E538" s="97">
        <v>550054.53</v>
      </c>
      <c r="F538" s="97">
        <v>1290284.08</v>
      </c>
      <c r="G538" s="98">
        <v>6802075.75</v>
      </c>
      <c r="H538" s="99">
        <v>0.0</v>
      </c>
      <c r="I538" s="99">
        <v>0.0</v>
      </c>
      <c r="J538" s="99">
        <v>0.0</v>
      </c>
      <c r="K538" s="99">
        <v>0.0</v>
      </c>
      <c r="L538" s="99">
        <v>0.0</v>
      </c>
      <c r="M538" s="102"/>
      <c r="N538" s="22" t="s">
        <v>2427</v>
      </c>
      <c r="O538" s="3" t="b">
        <v>1</v>
      </c>
    </row>
    <row r="539">
      <c r="A539" s="3" t="s">
        <v>725</v>
      </c>
      <c r="B539" s="3" t="s">
        <v>2438</v>
      </c>
      <c r="C539" s="96" t="s">
        <v>49</v>
      </c>
      <c r="D539" s="97">
        <v>3154755.1</v>
      </c>
      <c r="E539" s="97">
        <v>885977.98</v>
      </c>
      <c r="F539" s="97">
        <v>1601014.01</v>
      </c>
      <c r="G539" s="98">
        <v>5641747.09</v>
      </c>
      <c r="H539" s="99">
        <v>0.0</v>
      </c>
      <c r="I539" s="99">
        <v>0.0</v>
      </c>
      <c r="J539" s="99">
        <v>0.0</v>
      </c>
      <c r="K539" s="99">
        <v>0.0</v>
      </c>
      <c r="L539" s="99">
        <v>0.0</v>
      </c>
      <c r="M539" s="102"/>
      <c r="N539" s="22" t="s">
        <v>2427</v>
      </c>
      <c r="O539" s="3" t="b">
        <v>1</v>
      </c>
    </row>
    <row r="540">
      <c r="A540" s="3" t="s">
        <v>726</v>
      </c>
      <c r="B540" s="3" t="s">
        <v>2434</v>
      </c>
      <c r="C540" s="96" t="s">
        <v>49</v>
      </c>
      <c r="D540" s="97">
        <v>128200.0</v>
      </c>
      <c r="E540" s="97">
        <v>43196.77</v>
      </c>
      <c r="F540" s="97">
        <v>157167.0</v>
      </c>
      <c r="G540" s="98">
        <v>328563.77</v>
      </c>
      <c r="H540" s="99">
        <v>0.0</v>
      </c>
      <c r="I540" s="99">
        <v>0.0</v>
      </c>
      <c r="J540" s="99">
        <v>0.0</v>
      </c>
      <c r="K540" s="99">
        <v>0.0</v>
      </c>
      <c r="L540" s="99">
        <v>0.0</v>
      </c>
      <c r="M540" s="100" t="s">
        <v>2404</v>
      </c>
      <c r="N540" s="22" t="s">
        <v>2424</v>
      </c>
      <c r="O540" s="3" t="b">
        <v>1</v>
      </c>
    </row>
    <row r="541">
      <c r="A541" s="3" t="s">
        <v>727</v>
      </c>
      <c r="B541" s="3" t="s">
        <v>2429</v>
      </c>
      <c r="C541" s="96" t="s">
        <v>49</v>
      </c>
      <c r="D541" s="97">
        <v>3858790.92</v>
      </c>
      <c r="E541" s="97">
        <v>777920.005</v>
      </c>
      <c r="F541" s="97">
        <v>1838616.78</v>
      </c>
      <c r="G541" s="98">
        <v>6475327.705</v>
      </c>
      <c r="H541" s="99">
        <v>0.0</v>
      </c>
      <c r="I541" s="99">
        <v>0.0</v>
      </c>
      <c r="J541" s="99">
        <v>0.0</v>
      </c>
      <c r="K541" s="99">
        <v>0.0</v>
      </c>
      <c r="L541" s="99">
        <v>0.0</v>
      </c>
      <c r="M541" s="102"/>
      <c r="N541" s="22" t="s">
        <v>2427</v>
      </c>
      <c r="O541" s="3" t="b">
        <v>1</v>
      </c>
    </row>
    <row r="542">
      <c r="A542" s="3" t="s">
        <v>728</v>
      </c>
      <c r="B542" s="3" t="s">
        <v>2425</v>
      </c>
      <c r="C542" s="96" t="s">
        <v>49</v>
      </c>
      <c r="D542" s="97">
        <v>142968.75</v>
      </c>
      <c r="E542" s="97">
        <v>73937.94</v>
      </c>
      <c r="F542" s="97">
        <v>123335.5</v>
      </c>
      <c r="G542" s="98">
        <v>340242.19</v>
      </c>
      <c r="H542" s="99">
        <v>0.0</v>
      </c>
      <c r="I542" s="99">
        <v>0.0</v>
      </c>
      <c r="J542" s="99">
        <v>0.0</v>
      </c>
      <c r="K542" s="99">
        <v>0.0</v>
      </c>
      <c r="L542" s="99">
        <v>0.0</v>
      </c>
      <c r="M542" s="100" t="s">
        <v>2404</v>
      </c>
      <c r="N542" s="22" t="s">
        <v>2424</v>
      </c>
      <c r="O542" s="3" t="b">
        <v>1</v>
      </c>
    </row>
    <row r="543">
      <c r="A543" s="3" t="s">
        <v>301</v>
      </c>
      <c r="B543" s="3" t="s">
        <v>2428</v>
      </c>
      <c r="C543" s="96" t="s">
        <v>49</v>
      </c>
      <c r="D543" s="97">
        <v>3279708.79</v>
      </c>
      <c r="E543" s="97">
        <v>490100.56</v>
      </c>
      <c r="F543" s="97">
        <v>2224275.91</v>
      </c>
      <c r="G543" s="98">
        <v>5994085.26</v>
      </c>
      <c r="H543" s="99">
        <v>226572.89</v>
      </c>
      <c r="I543" s="99">
        <v>0.0</v>
      </c>
      <c r="J543" s="99">
        <v>0.0</v>
      </c>
      <c r="K543" s="99">
        <v>226572.89</v>
      </c>
      <c r="L543" s="99">
        <v>211630.96</v>
      </c>
      <c r="M543" s="101">
        <v>0.9340524367</v>
      </c>
      <c r="N543" s="22" t="s">
        <v>2427</v>
      </c>
      <c r="O543" s="3" t="b">
        <v>1</v>
      </c>
    </row>
    <row r="544">
      <c r="A544" s="3" t="s">
        <v>729</v>
      </c>
      <c r="B544" s="3" t="s">
        <v>2437</v>
      </c>
      <c r="C544" s="96" t="s">
        <v>49</v>
      </c>
      <c r="D544" s="97">
        <v>1968838.76</v>
      </c>
      <c r="E544" s="97">
        <v>866848.93</v>
      </c>
      <c r="F544" s="97">
        <v>865724.23</v>
      </c>
      <c r="G544" s="98">
        <v>3701411.92</v>
      </c>
      <c r="H544" s="99">
        <v>0.0</v>
      </c>
      <c r="I544" s="99">
        <v>0.0</v>
      </c>
      <c r="J544" s="99">
        <v>0.0</v>
      </c>
      <c r="K544" s="99">
        <v>0.0</v>
      </c>
      <c r="L544" s="99">
        <v>0.0</v>
      </c>
      <c r="M544" s="102"/>
      <c r="N544" s="22" t="s">
        <v>2427</v>
      </c>
      <c r="O544" s="3" t="b">
        <v>1</v>
      </c>
    </row>
    <row r="545">
      <c r="A545" s="3" t="s">
        <v>730</v>
      </c>
      <c r="B545" s="3" t="s">
        <v>2437</v>
      </c>
      <c r="C545" s="96" t="s">
        <v>49</v>
      </c>
      <c r="D545" s="97">
        <v>35864.0</v>
      </c>
      <c r="E545" s="97">
        <v>39427.19</v>
      </c>
      <c r="F545" s="97" t="s">
        <v>2436</v>
      </c>
      <c r="G545" s="98">
        <v>78741.19</v>
      </c>
      <c r="H545" s="99">
        <v>0.0</v>
      </c>
      <c r="I545" s="99">
        <v>0.0</v>
      </c>
      <c r="J545" s="99">
        <v>0.0</v>
      </c>
      <c r="K545" s="99">
        <v>0.0</v>
      </c>
      <c r="L545" s="99">
        <v>0.0</v>
      </c>
      <c r="M545" s="100" t="s">
        <v>2404</v>
      </c>
      <c r="N545" s="22" t="s">
        <v>2424</v>
      </c>
      <c r="O545" s="3" t="b">
        <v>1</v>
      </c>
    </row>
    <row r="546">
      <c r="A546" s="3" t="s">
        <v>731</v>
      </c>
      <c r="B546" s="3" t="s">
        <v>2437</v>
      </c>
      <c r="C546" s="96" t="s">
        <v>49</v>
      </c>
      <c r="D546" s="97">
        <v>141875.0</v>
      </c>
      <c r="E546" s="97">
        <v>7718.76</v>
      </c>
      <c r="F546" s="97">
        <v>8500.0</v>
      </c>
      <c r="G546" s="98">
        <v>158093.76</v>
      </c>
      <c r="H546" s="99">
        <v>0.0</v>
      </c>
      <c r="I546" s="99">
        <v>0.0</v>
      </c>
      <c r="J546" s="99">
        <v>0.0</v>
      </c>
      <c r="K546" s="99">
        <v>0.0</v>
      </c>
      <c r="L546" s="99">
        <v>0.0</v>
      </c>
      <c r="M546" s="100" t="s">
        <v>2404</v>
      </c>
      <c r="N546" s="22" t="s">
        <v>2424</v>
      </c>
      <c r="O546" s="3" t="b">
        <v>1</v>
      </c>
    </row>
    <row r="547">
      <c r="A547" s="3" t="s">
        <v>732</v>
      </c>
      <c r="B547" s="3" t="s">
        <v>693</v>
      </c>
      <c r="C547" s="96" t="s">
        <v>49</v>
      </c>
      <c r="D547" s="97">
        <v>754780.0</v>
      </c>
      <c r="E547" s="97">
        <v>74581.34</v>
      </c>
      <c r="F547" s="97">
        <v>406500.0</v>
      </c>
      <c r="G547" s="98">
        <v>1235861.34</v>
      </c>
      <c r="H547" s="99">
        <v>0.0</v>
      </c>
      <c r="I547" s="99">
        <v>0.0</v>
      </c>
      <c r="J547" s="99">
        <v>0.0</v>
      </c>
      <c r="K547" s="99">
        <v>0.0</v>
      </c>
      <c r="L547" s="99">
        <v>0.0</v>
      </c>
      <c r="M547" s="100" t="s">
        <v>2404</v>
      </c>
      <c r="N547" s="22" t="s">
        <v>2424</v>
      </c>
      <c r="O547" s="3" t="b">
        <v>1</v>
      </c>
    </row>
    <row r="548">
      <c r="A548" s="3" t="s">
        <v>60</v>
      </c>
      <c r="B548" s="3" t="s">
        <v>2426</v>
      </c>
      <c r="C548" s="96" t="s">
        <v>49</v>
      </c>
      <c r="D548" s="97">
        <v>3406808.76</v>
      </c>
      <c r="E548" s="97">
        <v>893838.02</v>
      </c>
      <c r="F548" s="97">
        <v>2531279.06</v>
      </c>
      <c r="G548" s="98">
        <v>6831925.84</v>
      </c>
      <c r="H548" s="99">
        <v>1413850.62</v>
      </c>
      <c r="I548" s="99">
        <v>13814.72</v>
      </c>
      <c r="J548" s="99">
        <v>127913.87</v>
      </c>
      <c r="K548" s="99">
        <v>1555579.21</v>
      </c>
      <c r="L548" s="99">
        <v>1555579.21</v>
      </c>
      <c r="M548" s="101">
        <v>1.0</v>
      </c>
      <c r="N548" s="22" t="s">
        <v>2427</v>
      </c>
      <c r="O548" s="3" t="b">
        <v>1</v>
      </c>
    </row>
    <row r="549">
      <c r="A549" s="3" t="s">
        <v>523</v>
      </c>
      <c r="B549" s="3" t="s">
        <v>693</v>
      </c>
      <c r="C549" s="96" t="s">
        <v>49</v>
      </c>
      <c r="D549" s="97">
        <v>2049006.08</v>
      </c>
      <c r="E549" s="97">
        <v>452066.03</v>
      </c>
      <c r="F549" s="97">
        <v>1518590.55</v>
      </c>
      <c r="G549" s="98">
        <v>4019662.66</v>
      </c>
      <c r="H549" s="99">
        <v>0.0</v>
      </c>
      <c r="I549" s="99">
        <v>0.0</v>
      </c>
      <c r="J549" s="99">
        <v>0.0</v>
      </c>
      <c r="K549" s="99">
        <v>0.0</v>
      </c>
      <c r="L549" s="99">
        <v>0.0</v>
      </c>
      <c r="M549" s="102"/>
      <c r="N549" s="22" t="s">
        <v>2427</v>
      </c>
      <c r="O549" s="3" t="b">
        <v>1</v>
      </c>
    </row>
    <row r="550">
      <c r="A550" s="3" t="s">
        <v>733</v>
      </c>
      <c r="B550" s="3" t="s">
        <v>693</v>
      </c>
      <c r="C550" s="96" t="s">
        <v>49</v>
      </c>
      <c r="D550" s="97">
        <v>72860.0</v>
      </c>
      <c r="E550" s="97">
        <v>33938.25</v>
      </c>
      <c r="F550" s="97">
        <v>45750.0</v>
      </c>
      <c r="G550" s="98">
        <v>152548.25</v>
      </c>
      <c r="H550" s="99">
        <v>0.0</v>
      </c>
      <c r="I550" s="99">
        <v>0.0</v>
      </c>
      <c r="J550" s="99">
        <v>0.0</v>
      </c>
      <c r="K550" s="99">
        <v>0.0</v>
      </c>
      <c r="L550" s="99">
        <v>0.0</v>
      </c>
      <c r="M550" s="100" t="s">
        <v>2404</v>
      </c>
      <c r="N550" s="22" t="s">
        <v>2424</v>
      </c>
      <c r="O550" s="3" t="b">
        <v>1</v>
      </c>
    </row>
    <row r="551">
      <c r="A551" s="3" t="s">
        <v>734</v>
      </c>
      <c r="B551" s="3" t="s">
        <v>2434</v>
      </c>
      <c r="C551" s="96" t="s">
        <v>49</v>
      </c>
      <c r="D551" s="97">
        <v>185000.0</v>
      </c>
      <c r="E551" s="97">
        <v>16436.41</v>
      </c>
      <c r="F551" s="97">
        <v>0.0</v>
      </c>
      <c r="G551" s="98">
        <v>201436.41</v>
      </c>
      <c r="H551" s="99">
        <v>0.0</v>
      </c>
      <c r="I551" s="99">
        <v>0.0</v>
      </c>
      <c r="J551" s="99">
        <v>0.0</v>
      </c>
      <c r="K551" s="99">
        <v>0.0</v>
      </c>
      <c r="L551" s="99">
        <v>0.0</v>
      </c>
      <c r="M551" s="100" t="s">
        <v>2404</v>
      </c>
      <c r="N551" s="22" t="s">
        <v>2424</v>
      </c>
      <c r="O551" s="3" t="b">
        <v>1</v>
      </c>
    </row>
    <row r="552">
      <c r="A552" s="3" t="s">
        <v>476</v>
      </c>
      <c r="B552" s="3" t="s">
        <v>2434</v>
      </c>
      <c r="C552" s="96" t="s">
        <v>49</v>
      </c>
      <c r="D552" s="97">
        <v>6110559.41</v>
      </c>
      <c r="E552" s="97">
        <v>502381.37</v>
      </c>
      <c r="F552" s="97">
        <v>1389225.23</v>
      </c>
      <c r="G552" s="98">
        <v>8002166.01</v>
      </c>
      <c r="H552" s="99">
        <v>80172.6</v>
      </c>
      <c r="I552" s="99" t="s">
        <v>2436</v>
      </c>
      <c r="J552" s="99">
        <v>0.0</v>
      </c>
      <c r="K552" s="99">
        <v>82297.2</v>
      </c>
      <c r="L552" s="99">
        <v>80172.6</v>
      </c>
      <c r="M552" s="101">
        <v>0.9741838118</v>
      </c>
      <c r="N552" s="22" t="s">
        <v>2427</v>
      </c>
      <c r="O552" s="3" t="b">
        <v>1</v>
      </c>
    </row>
    <row r="553">
      <c r="A553" s="3" t="s">
        <v>395</v>
      </c>
      <c r="B553" s="3" t="s">
        <v>2431</v>
      </c>
      <c r="C553" s="96" t="s">
        <v>49</v>
      </c>
      <c r="D553" s="97">
        <v>4377398.39</v>
      </c>
      <c r="E553" s="97">
        <v>477346.11</v>
      </c>
      <c r="F553" s="97">
        <v>2041376.82</v>
      </c>
      <c r="G553" s="98">
        <v>6896121.32</v>
      </c>
      <c r="H553" s="99">
        <v>108734.5</v>
      </c>
      <c r="I553" s="99" t="s">
        <v>2436</v>
      </c>
      <c r="J553" s="99">
        <v>0.0</v>
      </c>
      <c r="K553" s="99">
        <v>108909.5</v>
      </c>
      <c r="L553" s="99">
        <v>108734.5</v>
      </c>
      <c r="M553" s="101">
        <v>0.9983931613</v>
      </c>
      <c r="N553" s="22" t="s">
        <v>2427</v>
      </c>
      <c r="O553" s="3" t="b">
        <v>1</v>
      </c>
    </row>
    <row r="554">
      <c r="A554" s="3" t="s">
        <v>736</v>
      </c>
      <c r="B554" s="3" t="s">
        <v>2425</v>
      </c>
      <c r="C554" s="96" t="s">
        <v>49</v>
      </c>
      <c r="D554" s="97">
        <v>1393164.19</v>
      </c>
      <c r="E554" s="97">
        <v>323292.0</v>
      </c>
      <c r="F554" s="97">
        <v>851969.6</v>
      </c>
      <c r="G554" s="98">
        <v>2568425.79</v>
      </c>
      <c r="H554" s="99">
        <v>0.0</v>
      </c>
      <c r="I554" s="99">
        <v>0.0</v>
      </c>
      <c r="J554" s="99">
        <v>0.0</v>
      </c>
      <c r="K554" s="99">
        <v>0.0</v>
      </c>
      <c r="L554" s="99">
        <v>0.0</v>
      </c>
      <c r="M554" s="102"/>
      <c r="N554" s="22" t="s">
        <v>2427</v>
      </c>
      <c r="O554" s="3" t="b">
        <v>1</v>
      </c>
    </row>
    <row r="555">
      <c r="A555" s="3" t="s">
        <v>220</v>
      </c>
      <c r="B555" s="3" t="s">
        <v>2428</v>
      </c>
      <c r="C555" s="96" t="s">
        <v>49</v>
      </c>
      <c r="D555" s="97">
        <v>7286676.5</v>
      </c>
      <c r="E555" s="97">
        <v>1082155.6</v>
      </c>
      <c r="F555" s="97">
        <v>3391915.35</v>
      </c>
      <c r="G555" s="98">
        <v>1.176074745E7</v>
      </c>
      <c r="H555" s="99">
        <v>974998.92</v>
      </c>
      <c r="I555" s="99" t="s">
        <v>2436</v>
      </c>
      <c r="J555" s="99">
        <v>118534.5</v>
      </c>
      <c r="K555" s="99">
        <v>1098262.12</v>
      </c>
      <c r="L555" s="99">
        <v>78286.16</v>
      </c>
      <c r="M555" s="101">
        <v>0.07128185392</v>
      </c>
      <c r="N555" s="22" t="s">
        <v>2427</v>
      </c>
      <c r="O555" s="3" t="b">
        <v>1</v>
      </c>
    </row>
    <row r="556">
      <c r="A556" s="3" t="s">
        <v>159</v>
      </c>
      <c r="B556" s="3" t="s">
        <v>2425</v>
      </c>
      <c r="C556" s="96" t="s">
        <v>49</v>
      </c>
      <c r="D556" s="97">
        <v>7081971.25</v>
      </c>
      <c r="E556" s="97">
        <v>771195.53</v>
      </c>
      <c r="F556" s="97">
        <v>2253769.29</v>
      </c>
      <c r="G556" s="98">
        <v>1.010693607E7</v>
      </c>
      <c r="H556" s="99">
        <v>242516.09</v>
      </c>
      <c r="I556" s="99">
        <v>42165.73</v>
      </c>
      <c r="J556" s="99">
        <v>0.0</v>
      </c>
      <c r="K556" s="99">
        <v>284681.82</v>
      </c>
      <c r="L556" s="99">
        <v>258294.91</v>
      </c>
      <c r="M556" s="101">
        <v>0.9073108708</v>
      </c>
      <c r="N556" s="22" t="s">
        <v>2427</v>
      </c>
      <c r="O556" s="3" t="b">
        <v>1</v>
      </c>
    </row>
    <row r="557">
      <c r="A557" s="3" t="s">
        <v>737</v>
      </c>
      <c r="B557" s="3" t="s">
        <v>2429</v>
      </c>
      <c r="C557" s="96" t="s">
        <v>49</v>
      </c>
      <c r="D557" s="97">
        <v>147937.62</v>
      </c>
      <c r="E557" s="97">
        <v>64266.75</v>
      </c>
      <c r="F557" s="97">
        <v>187145.0</v>
      </c>
      <c r="G557" s="98">
        <v>399349.37</v>
      </c>
      <c r="H557" s="99">
        <v>0.0</v>
      </c>
      <c r="I557" s="99">
        <v>0.0</v>
      </c>
      <c r="J557" s="99">
        <v>0.0</v>
      </c>
      <c r="K557" s="99">
        <v>0.0</v>
      </c>
      <c r="L557" s="99">
        <v>0.0</v>
      </c>
      <c r="M557" s="100" t="s">
        <v>2404</v>
      </c>
      <c r="N557" s="22" t="s">
        <v>2424</v>
      </c>
      <c r="O557" s="3" t="b">
        <v>1</v>
      </c>
    </row>
    <row r="558">
      <c r="A558" s="3" t="s">
        <v>738</v>
      </c>
      <c r="B558" s="3" t="s">
        <v>2437</v>
      </c>
      <c r="C558" s="96" t="s">
        <v>49</v>
      </c>
      <c r="D558" s="97">
        <v>99550.7</v>
      </c>
      <c r="E558" s="97">
        <v>245088.45</v>
      </c>
      <c r="F558" s="97">
        <v>155393.48</v>
      </c>
      <c r="G558" s="98">
        <v>500032.63</v>
      </c>
      <c r="H558" s="99">
        <v>0.0</v>
      </c>
      <c r="I558" s="99">
        <v>0.0</v>
      </c>
      <c r="J558" s="99">
        <v>0.0</v>
      </c>
      <c r="K558" s="99">
        <v>0.0</v>
      </c>
      <c r="L558" s="99">
        <v>0.0</v>
      </c>
      <c r="M558" s="100" t="s">
        <v>2404</v>
      </c>
      <c r="N558" s="22" t="s">
        <v>2424</v>
      </c>
      <c r="O558" s="3" t="b">
        <v>1</v>
      </c>
    </row>
    <row r="559">
      <c r="A559" s="3" t="s">
        <v>739</v>
      </c>
      <c r="B559" s="3" t="s">
        <v>2431</v>
      </c>
      <c r="C559" s="96" t="s">
        <v>49</v>
      </c>
      <c r="D559" s="97">
        <v>560687.85</v>
      </c>
      <c r="E559" s="97">
        <v>166627.27</v>
      </c>
      <c r="F559" s="97">
        <v>67500.0</v>
      </c>
      <c r="G559" s="98">
        <v>794815.12</v>
      </c>
      <c r="H559" s="99">
        <v>0.0</v>
      </c>
      <c r="I559" s="99">
        <v>0.0</v>
      </c>
      <c r="J559" s="99">
        <v>0.0</v>
      </c>
      <c r="K559" s="99">
        <v>0.0</v>
      </c>
      <c r="L559" s="99">
        <v>0.0</v>
      </c>
      <c r="M559" s="100" t="s">
        <v>2404</v>
      </c>
      <c r="N559" s="22" t="s">
        <v>2424</v>
      </c>
      <c r="O559" s="3" t="b">
        <v>1</v>
      </c>
    </row>
    <row r="560">
      <c r="A560" s="3" t="s">
        <v>740</v>
      </c>
      <c r="B560" s="3" t="s">
        <v>2428</v>
      </c>
      <c r="C560" s="96" t="s">
        <v>49</v>
      </c>
      <c r="D560" s="97">
        <v>5984261.04</v>
      </c>
      <c r="E560" s="97">
        <v>652604.885</v>
      </c>
      <c r="F560" s="97">
        <v>2057756.08</v>
      </c>
      <c r="G560" s="98">
        <v>8694622.005</v>
      </c>
      <c r="H560" s="99">
        <v>0.0</v>
      </c>
      <c r="I560" s="99">
        <v>0.0</v>
      </c>
      <c r="J560" s="99">
        <v>0.0</v>
      </c>
      <c r="K560" s="99">
        <v>0.0</v>
      </c>
      <c r="L560" s="99">
        <v>0.0</v>
      </c>
      <c r="M560" s="102"/>
      <c r="N560" s="22" t="s">
        <v>2427</v>
      </c>
      <c r="O560" s="3" t="b">
        <v>1</v>
      </c>
    </row>
    <row r="561">
      <c r="A561" s="3" t="s">
        <v>127</v>
      </c>
      <c r="B561" s="3" t="s">
        <v>2429</v>
      </c>
      <c r="C561" s="96" t="s">
        <v>49</v>
      </c>
      <c r="D561" s="97">
        <v>2312419.44</v>
      </c>
      <c r="E561" s="97">
        <v>707525.535</v>
      </c>
      <c r="F561" s="97">
        <v>1306083.45</v>
      </c>
      <c r="G561" s="98">
        <v>4326028.425</v>
      </c>
      <c r="H561" s="99">
        <v>129864.68</v>
      </c>
      <c r="I561" s="99">
        <v>57203.76</v>
      </c>
      <c r="J561" s="99">
        <v>0.0</v>
      </c>
      <c r="K561" s="99">
        <v>187068.44</v>
      </c>
      <c r="L561" s="99">
        <v>129864.68</v>
      </c>
      <c r="M561" s="101">
        <v>0.6942094562</v>
      </c>
      <c r="N561" s="22" t="s">
        <v>2427</v>
      </c>
      <c r="O561" s="3" t="b">
        <v>1</v>
      </c>
    </row>
    <row r="562">
      <c r="A562" s="3" t="s">
        <v>376</v>
      </c>
      <c r="B562" s="3" t="s">
        <v>2428</v>
      </c>
      <c r="C562" s="96" t="s">
        <v>49</v>
      </c>
      <c r="D562" s="97">
        <v>6915986.66</v>
      </c>
      <c r="E562" s="97">
        <v>1041908.57</v>
      </c>
      <c r="F562" s="97">
        <v>2760939.6</v>
      </c>
      <c r="G562" s="98">
        <v>1.071883483E7</v>
      </c>
      <c r="H562" s="99">
        <v>272518.3</v>
      </c>
      <c r="I562" s="99">
        <v>0.0</v>
      </c>
      <c r="J562" s="99">
        <v>0.0</v>
      </c>
      <c r="K562" s="99">
        <v>272518.3</v>
      </c>
      <c r="L562" s="99">
        <v>272518.3</v>
      </c>
      <c r="M562" s="101">
        <v>1.0</v>
      </c>
      <c r="N562" s="22" t="s">
        <v>2427</v>
      </c>
      <c r="O562" s="3" t="b">
        <v>0</v>
      </c>
      <c r="P562" s="3" t="s">
        <v>2591</v>
      </c>
    </row>
    <row r="563">
      <c r="A563" s="3" t="s">
        <v>741</v>
      </c>
      <c r="B563" s="3" t="s">
        <v>2438</v>
      </c>
      <c r="C563" s="96" t="s">
        <v>49</v>
      </c>
      <c r="D563" s="97">
        <v>1281543.24</v>
      </c>
      <c r="E563" s="97">
        <v>357035.41</v>
      </c>
      <c r="F563" s="97">
        <v>859046.8</v>
      </c>
      <c r="G563" s="98">
        <v>2497625.45</v>
      </c>
      <c r="H563" s="99">
        <v>0.0</v>
      </c>
      <c r="I563" s="99">
        <v>0.0</v>
      </c>
      <c r="J563" s="99">
        <v>0.0</v>
      </c>
      <c r="K563" s="99">
        <v>0.0</v>
      </c>
      <c r="L563" s="99">
        <v>0.0</v>
      </c>
      <c r="M563" s="102"/>
      <c r="N563" s="22" t="s">
        <v>2427</v>
      </c>
      <c r="O563" s="3" t="b">
        <v>1</v>
      </c>
    </row>
    <row r="564">
      <c r="A564" s="3" t="s">
        <v>742</v>
      </c>
      <c r="B564" s="3" t="s">
        <v>2434</v>
      </c>
      <c r="C564" s="96" t="s">
        <v>49</v>
      </c>
      <c r="D564" s="97">
        <v>1269497.14</v>
      </c>
      <c r="E564" s="97">
        <v>365224.29</v>
      </c>
      <c r="F564" s="97">
        <v>484178.22</v>
      </c>
      <c r="G564" s="98">
        <v>2118899.65</v>
      </c>
      <c r="H564" s="99">
        <v>0.0</v>
      </c>
      <c r="I564" s="99">
        <v>0.0</v>
      </c>
      <c r="J564" s="99">
        <v>0.0</v>
      </c>
      <c r="K564" s="99">
        <v>0.0</v>
      </c>
      <c r="L564" s="99">
        <v>0.0</v>
      </c>
      <c r="M564" s="102"/>
      <c r="N564" s="22" t="s">
        <v>2427</v>
      </c>
      <c r="O564" s="3" t="b">
        <v>1</v>
      </c>
    </row>
    <row r="565">
      <c r="A565" s="3" t="s">
        <v>743</v>
      </c>
      <c r="B565" s="3" t="s">
        <v>693</v>
      </c>
      <c r="C565" s="96" t="s">
        <v>49</v>
      </c>
      <c r="D565" s="97">
        <v>0.0</v>
      </c>
      <c r="E565" s="97">
        <v>6187.53</v>
      </c>
      <c r="F565" s="97">
        <v>0.0</v>
      </c>
      <c r="G565" s="98">
        <v>6187.53</v>
      </c>
      <c r="H565" s="99">
        <v>0.0</v>
      </c>
      <c r="I565" s="99">
        <v>0.0</v>
      </c>
      <c r="J565" s="99">
        <v>0.0</v>
      </c>
      <c r="K565" s="99">
        <v>0.0</v>
      </c>
      <c r="L565" s="99">
        <v>0.0</v>
      </c>
      <c r="M565" s="100" t="s">
        <v>2404</v>
      </c>
      <c r="N565" s="22" t="s">
        <v>2424</v>
      </c>
      <c r="O565" s="3" t="b">
        <v>0</v>
      </c>
    </row>
    <row r="566">
      <c r="A566" s="3" t="s">
        <v>92</v>
      </c>
      <c r="B566" s="3" t="s">
        <v>693</v>
      </c>
      <c r="C566" s="96" t="s">
        <v>49</v>
      </c>
      <c r="D566" s="97">
        <v>3215862.61</v>
      </c>
      <c r="E566" s="97">
        <v>486660.19</v>
      </c>
      <c r="F566" s="97">
        <v>2111719.16</v>
      </c>
      <c r="G566" s="98">
        <v>5814241.96</v>
      </c>
      <c r="H566" s="99">
        <v>189547.01</v>
      </c>
      <c r="I566" s="99">
        <v>38698.05</v>
      </c>
      <c r="J566" s="99">
        <v>48000.0</v>
      </c>
      <c r="K566" s="99">
        <v>276245.06</v>
      </c>
      <c r="L566" s="99">
        <v>246936.61</v>
      </c>
      <c r="M566" s="101">
        <v>0.8939041661</v>
      </c>
      <c r="N566" s="22" t="s">
        <v>2427</v>
      </c>
      <c r="O566" s="3" t="b">
        <v>1</v>
      </c>
    </row>
    <row r="567">
      <c r="A567" s="3" t="s">
        <v>592</v>
      </c>
      <c r="B567" s="3" t="s">
        <v>2429</v>
      </c>
      <c r="C567" s="96" t="s">
        <v>49</v>
      </c>
      <c r="D567" s="97">
        <v>5246477.23</v>
      </c>
      <c r="E567" s="97">
        <v>259461.45</v>
      </c>
      <c r="F567" s="97">
        <v>1134499.0</v>
      </c>
      <c r="G567" s="98">
        <v>6640437.68</v>
      </c>
      <c r="H567" s="99">
        <v>57750.0</v>
      </c>
      <c r="I567" s="99">
        <v>9369.02</v>
      </c>
      <c r="J567" s="99">
        <v>21951.6</v>
      </c>
      <c r="K567" s="99">
        <v>89070.62</v>
      </c>
      <c r="L567" s="99">
        <v>0.0</v>
      </c>
      <c r="M567" s="100" t="s">
        <v>2404</v>
      </c>
      <c r="N567" s="22" t="s">
        <v>2424</v>
      </c>
      <c r="O567" s="3" t="b">
        <v>1</v>
      </c>
    </row>
    <row r="568">
      <c r="A568" s="3" t="s">
        <v>744</v>
      </c>
      <c r="B568" s="3" t="s">
        <v>693</v>
      </c>
      <c r="C568" s="96" t="s">
        <v>49</v>
      </c>
      <c r="D568" s="97">
        <v>4204432.55</v>
      </c>
      <c r="E568" s="97">
        <v>382127.71</v>
      </c>
      <c r="F568" s="97">
        <v>988045.52</v>
      </c>
      <c r="G568" s="98">
        <v>5574605.78</v>
      </c>
      <c r="H568" s="99">
        <v>0.0</v>
      </c>
      <c r="I568" s="99">
        <v>0.0</v>
      </c>
      <c r="J568" s="99">
        <v>0.0</v>
      </c>
      <c r="K568" s="99">
        <v>0.0</v>
      </c>
      <c r="L568" s="99">
        <v>0.0</v>
      </c>
      <c r="M568" s="102"/>
      <c r="N568" s="22" t="s">
        <v>2427</v>
      </c>
      <c r="O568" s="3" t="b">
        <v>1</v>
      </c>
    </row>
    <row r="569">
      <c r="A569" s="3" t="s">
        <v>746</v>
      </c>
      <c r="B569" s="3" t="s">
        <v>2425</v>
      </c>
      <c r="C569" s="96" t="s">
        <v>49</v>
      </c>
      <c r="D569" s="97">
        <v>24500.0</v>
      </c>
      <c r="E569" s="97">
        <v>26245.12</v>
      </c>
      <c r="F569" s="97">
        <v>0.0</v>
      </c>
      <c r="G569" s="98">
        <v>50745.12</v>
      </c>
      <c r="H569" s="99">
        <v>0.0</v>
      </c>
      <c r="I569" s="99">
        <v>0.0</v>
      </c>
      <c r="J569" s="99">
        <v>0.0</v>
      </c>
      <c r="K569" s="99">
        <v>0.0</v>
      </c>
      <c r="L569" s="99">
        <v>0.0</v>
      </c>
      <c r="M569" s="100" t="s">
        <v>2404</v>
      </c>
      <c r="N569" s="22" t="s">
        <v>2424</v>
      </c>
      <c r="O569" s="3" t="b">
        <v>0</v>
      </c>
    </row>
    <row r="570">
      <c r="A570" s="3" t="s">
        <v>426</v>
      </c>
      <c r="B570" s="3" t="s">
        <v>2429</v>
      </c>
      <c r="C570" s="96" t="s">
        <v>49</v>
      </c>
      <c r="D570" s="97">
        <v>7840500.92</v>
      </c>
      <c r="E570" s="97">
        <v>661175.93</v>
      </c>
      <c r="F570" s="97">
        <v>2669477.62</v>
      </c>
      <c r="G570" s="98">
        <v>1.117115447E7</v>
      </c>
      <c r="H570" s="99">
        <v>94039.74</v>
      </c>
      <c r="I570" s="99">
        <v>0.0</v>
      </c>
      <c r="J570" s="99">
        <v>0.0</v>
      </c>
      <c r="K570" s="99">
        <v>94039.74</v>
      </c>
      <c r="L570" s="99">
        <v>0.0</v>
      </c>
      <c r="M570" s="101">
        <v>0.0</v>
      </c>
      <c r="N570" s="22" t="s">
        <v>2427</v>
      </c>
      <c r="O570" s="3" t="b">
        <v>1</v>
      </c>
    </row>
    <row r="571">
      <c r="A571" s="3" t="s">
        <v>680</v>
      </c>
      <c r="B571" s="3" t="s">
        <v>2428</v>
      </c>
      <c r="C571" s="96" t="s">
        <v>49</v>
      </c>
      <c r="D571" s="97">
        <v>2548031.94</v>
      </c>
      <c r="E571" s="97">
        <v>452613.97</v>
      </c>
      <c r="F571" s="97">
        <v>1308376.2</v>
      </c>
      <c r="G571" s="98">
        <v>4309022.11</v>
      </c>
      <c r="H571" s="99">
        <v>0.0</v>
      </c>
      <c r="I571" s="99">
        <v>0.0</v>
      </c>
      <c r="J571" s="99">
        <v>0.0</v>
      </c>
      <c r="K571" s="99">
        <v>0.0</v>
      </c>
      <c r="L571" s="99">
        <v>0.0</v>
      </c>
      <c r="M571" s="102"/>
      <c r="N571" s="22" t="s">
        <v>2427</v>
      </c>
      <c r="O571" s="3" t="b">
        <v>1</v>
      </c>
    </row>
    <row r="572">
      <c r="A572" s="3" t="s">
        <v>747</v>
      </c>
      <c r="B572" s="3" t="s">
        <v>2426</v>
      </c>
      <c r="C572" s="96" t="s">
        <v>49</v>
      </c>
      <c r="D572" s="97">
        <v>405350.78</v>
      </c>
      <c r="E572" s="97">
        <v>292024.41</v>
      </c>
      <c r="F572" s="97">
        <v>264268.5</v>
      </c>
      <c r="G572" s="98">
        <v>961643.69</v>
      </c>
      <c r="H572" s="99">
        <v>0.0</v>
      </c>
      <c r="I572" s="99">
        <v>0.0</v>
      </c>
      <c r="J572" s="99">
        <v>0.0</v>
      </c>
      <c r="K572" s="99">
        <v>0.0</v>
      </c>
      <c r="L572" s="99">
        <v>0.0</v>
      </c>
      <c r="M572" s="102"/>
      <c r="N572" s="22" t="s">
        <v>2427</v>
      </c>
      <c r="O572" s="3" t="b">
        <v>1</v>
      </c>
    </row>
    <row r="573">
      <c r="A573" s="3" t="s">
        <v>141</v>
      </c>
      <c r="B573" s="3" t="s">
        <v>2434</v>
      </c>
      <c r="C573" s="96" t="s">
        <v>49</v>
      </c>
      <c r="D573" s="97">
        <v>1.06750503E7</v>
      </c>
      <c r="E573" s="97">
        <v>2020851.16</v>
      </c>
      <c r="F573" s="97">
        <v>4455864.37</v>
      </c>
      <c r="G573" s="98">
        <v>1.715176583E7</v>
      </c>
      <c r="H573" s="99">
        <v>290835.81</v>
      </c>
      <c r="I573" s="99" t="s">
        <v>2436</v>
      </c>
      <c r="J573" s="99">
        <v>0.0</v>
      </c>
      <c r="K573" s="99">
        <v>293218.41</v>
      </c>
      <c r="L573" s="99">
        <v>220428.2</v>
      </c>
      <c r="M573" s="101">
        <v>0.7517542981</v>
      </c>
      <c r="N573" s="22" t="s">
        <v>2427</v>
      </c>
      <c r="O573" s="3" t="b">
        <v>1</v>
      </c>
    </row>
    <row r="574">
      <c r="A574" s="3" t="s">
        <v>748</v>
      </c>
      <c r="B574" s="3" t="s">
        <v>2431</v>
      </c>
      <c r="C574" s="96" t="s">
        <v>49</v>
      </c>
      <c r="D574" s="97">
        <v>7000.0</v>
      </c>
      <c r="E574" s="97">
        <v>11286.03</v>
      </c>
      <c r="F574" s="97">
        <v>0.0</v>
      </c>
      <c r="G574" s="98">
        <v>18286.03</v>
      </c>
      <c r="H574" s="99">
        <v>0.0</v>
      </c>
      <c r="I574" s="99">
        <v>0.0</v>
      </c>
      <c r="J574" s="99">
        <v>0.0</v>
      </c>
      <c r="K574" s="99">
        <v>0.0</v>
      </c>
      <c r="L574" s="99">
        <v>0.0</v>
      </c>
      <c r="M574" s="100" t="s">
        <v>2404</v>
      </c>
      <c r="N574" s="22" t="s">
        <v>2424</v>
      </c>
      <c r="O574" s="3" t="b">
        <v>1</v>
      </c>
    </row>
    <row r="575">
      <c r="A575" s="3" t="s">
        <v>670</v>
      </c>
      <c r="B575" s="3" t="s">
        <v>2431</v>
      </c>
      <c r="C575" s="96" t="s">
        <v>49</v>
      </c>
      <c r="D575" s="97">
        <v>1525367.87</v>
      </c>
      <c r="E575" s="97">
        <v>51926.92</v>
      </c>
      <c r="F575" s="97">
        <v>302647.26</v>
      </c>
      <c r="G575" s="98">
        <v>1879942.05</v>
      </c>
      <c r="H575" s="99">
        <v>0.0</v>
      </c>
      <c r="I575" s="99">
        <v>0.0</v>
      </c>
      <c r="J575" s="99">
        <v>0.0</v>
      </c>
      <c r="K575" s="99">
        <v>0.0</v>
      </c>
      <c r="L575" s="99">
        <v>0.0</v>
      </c>
      <c r="M575" s="100" t="s">
        <v>2404</v>
      </c>
      <c r="N575" s="22" t="s">
        <v>2424</v>
      </c>
      <c r="O575" s="3" t="b">
        <v>1</v>
      </c>
    </row>
    <row r="576">
      <c r="A576" s="3" t="s">
        <v>749</v>
      </c>
      <c r="B576" s="3" t="s">
        <v>2429</v>
      </c>
      <c r="C576" s="96" t="s">
        <v>49</v>
      </c>
      <c r="D576" s="97">
        <v>1376656.37</v>
      </c>
      <c r="E576" s="97">
        <v>619323.32</v>
      </c>
      <c r="F576" s="97">
        <v>534169.0</v>
      </c>
      <c r="G576" s="98">
        <v>2530148.69</v>
      </c>
      <c r="H576" s="99">
        <v>0.0</v>
      </c>
      <c r="I576" s="99">
        <v>0.0</v>
      </c>
      <c r="J576" s="99">
        <v>0.0</v>
      </c>
      <c r="K576" s="99">
        <v>0.0</v>
      </c>
      <c r="L576" s="99">
        <v>0.0</v>
      </c>
      <c r="M576" s="102"/>
      <c r="N576" s="22" t="s">
        <v>2427</v>
      </c>
      <c r="O576" s="3" t="b">
        <v>1</v>
      </c>
    </row>
    <row r="577">
      <c r="A577" s="3" t="s">
        <v>750</v>
      </c>
      <c r="B577" s="3" t="s">
        <v>2431</v>
      </c>
      <c r="C577" s="96" t="s">
        <v>49</v>
      </c>
      <c r="D577" s="97">
        <v>1266883.07</v>
      </c>
      <c r="E577" s="97">
        <v>293250.84</v>
      </c>
      <c r="F577" s="97">
        <v>572042.97</v>
      </c>
      <c r="G577" s="98">
        <v>2132176.88</v>
      </c>
      <c r="H577" s="99">
        <v>0.0</v>
      </c>
      <c r="I577" s="99">
        <v>0.0</v>
      </c>
      <c r="J577" s="99">
        <v>0.0</v>
      </c>
      <c r="K577" s="99">
        <v>0.0</v>
      </c>
      <c r="L577" s="99">
        <v>0.0</v>
      </c>
      <c r="M577" s="102"/>
      <c r="N577" s="22" t="s">
        <v>2427</v>
      </c>
      <c r="O577" s="3" t="b">
        <v>1</v>
      </c>
    </row>
    <row r="578">
      <c r="A578" s="3" t="s">
        <v>751</v>
      </c>
      <c r="B578" s="3" t="s">
        <v>2429</v>
      </c>
      <c r="C578" s="96" t="s">
        <v>49</v>
      </c>
      <c r="D578" s="97">
        <v>2694643.66</v>
      </c>
      <c r="E578" s="97">
        <v>406862.4</v>
      </c>
      <c r="F578" s="97">
        <v>1625417.47</v>
      </c>
      <c r="G578" s="98">
        <v>4726923.53</v>
      </c>
      <c r="H578" s="99">
        <v>0.0</v>
      </c>
      <c r="I578" s="99">
        <v>0.0</v>
      </c>
      <c r="J578" s="99">
        <v>0.0</v>
      </c>
      <c r="K578" s="99">
        <v>0.0</v>
      </c>
      <c r="L578" s="99">
        <v>0.0</v>
      </c>
      <c r="M578" s="102"/>
      <c r="N578" s="22" t="s">
        <v>2427</v>
      </c>
      <c r="O578" s="3" t="b">
        <v>1</v>
      </c>
    </row>
    <row r="579">
      <c r="A579" s="3" t="s">
        <v>752</v>
      </c>
      <c r="B579" s="3" t="s">
        <v>2429</v>
      </c>
      <c r="C579" s="96" t="s">
        <v>49</v>
      </c>
      <c r="D579" s="97">
        <v>0.0</v>
      </c>
      <c r="E579" s="97" t="s">
        <v>2436</v>
      </c>
      <c r="F579" s="97">
        <v>0.0</v>
      </c>
      <c r="G579" s="98" t="s">
        <v>2436</v>
      </c>
      <c r="H579" s="99">
        <v>0.0</v>
      </c>
      <c r="I579" s="99">
        <v>0.0</v>
      </c>
      <c r="J579" s="99">
        <v>0.0</v>
      </c>
      <c r="K579" s="99">
        <v>0.0</v>
      </c>
      <c r="L579" s="99">
        <v>0.0</v>
      </c>
      <c r="M579" s="100" t="s">
        <v>2404</v>
      </c>
      <c r="N579" s="22" t="s">
        <v>2424</v>
      </c>
      <c r="O579" s="3" t="b">
        <v>1</v>
      </c>
    </row>
    <row r="580">
      <c r="A580" s="3" t="s">
        <v>166</v>
      </c>
      <c r="B580" s="3" t="s">
        <v>2426</v>
      </c>
      <c r="C580" s="96" t="s">
        <v>49</v>
      </c>
      <c r="D580" s="97">
        <v>6881448.67</v>
      </c>
      <c r="E580" s="97">
        <v>1168434.92</v>
      </c>
      <c r="F580" s="97">
        <v>3359281.18</v>
      </c>
      <c r="G580" s="98">
        <v>1.140916477E7</v>
      </c>
      <c r="H580" s="99">
        <v>675759.8</v>
      </c>
      <c r="I580" s="99">
        <v>35966.31</v>
      </c>
      <c r="J580" s="99">
        <v>100000.0</v>
      </c>
      <c r="K580" s="99">
        <v>811726.11</v>
      </c>
      <c r="L580" s="99">
        <v>311724.79</v>
      </c>
      <c r="M580" s="101">
        <v>0.3840270581</v>
      </c>
      <c r="N580" s="22" t="s">
        <v>2427</v>
      </c>
      <c r="O580" s="3" t="b">
        <v>1</v>
      </c>
    </row>
    <row r="581">
      <c r="A581" s="3" t="s">
        <v>753</v>
      </c>
      <c r="B581" s="3" t="s">
        <v>2426</v>
      </c>
      <c r="C581" s="96" t="s">
        <v>49</v>
      </c>
      <c r="D581" s="97">
        <v>269700.0</v>
      </c>
      <c r="E581" s="97">
        <v>47168.37</v>
      </c>
      <c r="F581" s="97">
        <v>134158.5</v>
      </c>
      <c r="G581" s="98">
        <v>451026.87</v>
      </c>
      <c r="H581" s="99">
        <v>0.0</v>
      </c>
      <c r="I581" s="99">
        <v>0.0</v>
      </c>
      <c r="J581" s="99">
        <v>0.0</v>
      </c>
      <c r="K581" s="99">
        <v>0.0</v>
      </c>
      <c r="L581" s="99">
        <v>0.0</v>
      </c>
      <c r="M581" s="100" t="s">
        <v>2404</v>
      </c>
      <c r="N581" s="22" t="s">
        <v>2424</v>
      </c>
      <c r="O581" s="3" t="b">
        <v>1</v>
      </c>
    </row>
    <row r="582">
      <c r="A582" s="3" t="s">
        <v>542</v>
      </c>
      <c r="B582" s="3" t="s">
        <v>2429</v>
      </c>
      <c r="C582" s="96" t="s">
        <v>49</v>
      </c>
      <c r="D582" s="97">
        <v>8752219.04</v>
      </c>
      <c r="E582" s="97">
        <v>1216193.05</v>
      </c>
      <c r="F582" s="97">
        <v>2764258.81</v>
      </c>
      <c r="G582" s="98">
        <v>1.27326709E7</v>
      </c>
      <c r="H582" s="99">
        <v>150000.0</v>
      </c>
      <c r="I582" s="99" t="s">
        <v>2436</v>
      </c>
      <c r="J582" s="99">
        <v>64300.0</v>
      </c>
      <c r="K582" s="99">
        <v>216849.17</v>
      </c>
      <c r="L582" s="99">
        <v>216849.17</v>
      </c>
      <c r="M582" s="101">
        <v>1.0</v>
      </c>
      <c r="N582" s="22" t="s">
        <v>2427</v>
      </c>
      <c r="O582" s="3" t="b">
        <v>1</v>
      </c>
    </row>
    <row r="583">
      <c r="A583" s="3" t="s">
        <v>658</v>
      </c>
      <c r="B583" s="3" t="s">
        <v>2431</v>
      </c>
      <c r="C583" s="96" t="s">
        <v>49</v>
      </c>
      <c r="D583" s="97">
        <v>2847865.76</v>
      </c>
      <c r="E583" s="97">
        <v>355874.27</v>
      </c>
      <c r="F583" s="97">
        <v>1235374.52</v>
      </c>
      <c r="G583" s="98">
        <v>4439114.55</v>
      </c>
      <c r="H583" s="99">
        <v>0.0</v>
      </c>
      <c r="I583" s="99" t="s">
        <v>2436</v>
      </c>
      <c r="J583" s="99">
        <v>0.0</v>
      </c>
      <c r="K583" s="99" t="s">
        <v>2436</v>
      </c>
      <c r="L583" s="99">
        <v>0.0</v>
      </c>
      <c r="M583" s="102"/>
      <c r="N583" s="22" t="s">
        <v>2427</v>
      </c>
      <c r="O583" s="3" t="b">
        <v>1</v>
      </c>
    </row>
    <row r="584">
      <c r="A584" s="3" t="s">
        <v>754</v>
      </c>
      <c r="B584" s="3" t="s">
        <v>2432</v>
      </c>
      <c r="C584" s="96" t="s">
        <v>49</v>
      </c>
      <c r="D584" s="97">
        <v>163170.15</v>
      </c>
      <c r="E584" s="97">
        <v>71195.91</v>
      </c>
      <c r="F584" s="97">
        <v>45805.0</v>
      </c>
      <c r="G584" s="98">
        <v>280171.06</v>
      </c>
      <c r="H584" s="99">
        <v>0.0</v>
      </c>
      <c r="I584" s="99">
        <v>0.0</v>
      </c>
      <c r="J584" s="99">
        <v>0.0</v>
      </c>
      <c r="K584" s="99">
        <v>0.0</v>
      </c>
      <c r="L584" s="99">
        <v>0.0</v>
      </c>
      <c r="M584" s="102"/>
      <c r="N584" s="22" t="s">
        <v>2427</v>
      </c>
      <c r="O584" s="3" t="b">
        <v>1</v>
      </c>
    </row>
    <row r="585">
      <c r="A585" s="3" t="s">
        <v>656</v>
      </c>
      <c r="B585" s="3" t="s">
        <v>2431</v>
      </c>
      <c r="C585" s="96" t="s">
        <v>49</v>
      </c>
      <c r="D585" s="97">
        <v>4994454.33</v>
      </c>
      <c r="E585" s="97">
        <v>374994.55</v>
      </c>
      <c r="F585" s="97">
        <v>1054602.73</v>
      </c>
      <c r="G585" s="98">
        <v>6424051.61</v>
      </c>
      <c r="H585" s="99">
        <v>0.0</v>
      </c>
      <c r="I585" s="99">
        <v>0.0</v>
      </c>
      <c r="J585" s="99">
        <v>0.0</v>
      </c>
      <c r="K585" s="99">
        <v>0.0</v>
      </c>
      <c r="L585" s="99">
        <v>0.0</v>
      </c>
      <c r="M585" s="102"/>
      <c r="N585" s="22" t="s">
        <v>2427</v>
      </c>
      <c r="O585" s="3" t="b">
        <v>1</v>
      </c>
    </row>
    <row r="586">
      <c r="A586" s="3" t="s">
        <v>755</v>
      </c>
      <c r="B586" s="3" t="s">
        <v>2428</v>
      </c>
      <c r="C586" s="96" t="s">
        <v>49</v>
      </c>
      <c r="D586" s="97">
        <v>228590.5</v>
      </c>
      <c r="E586" s="97">
        <v>57820.26</v>
      </c>
      <c r="F586" s="97">
        <v>247000.0</v>
      </c>
      <c r="G586" s="98">
        <v>533410.76</v>
      </c>
      <c r="H586" s="99">
        <v>0.0</v>
      </c>
      <c r="I586" s="99">
        <v>0.0</v>
      </c>
      <c r="J586" s="99">
        <v>0.0</v>
      </c>
      <c r="K586" s="99">
        <v>0.0</v>
      </c>
      <c r="L586" s="99">
        <v>0.0</v>
      </c>
      <c r="M586" s="100" t="s">
        <v>2404</v>
      </c>
      <c r="N586" s="22" t="s">
        <v>2424</v>
      </c>
      <c r="O586" s="3" t="b">
        <v>1</v>
      </c>
    </row>
    <row r="587">
      <c r="A587" s="3" t="s">
        <v>756</v>
      </c>
      <c r="B587" s="3" t="s">
        <v>2428</v>
      </c>
      <c r="C587" s="96" t="s">
        <v>49</v>
      </c>
      <c r="D587" s="97">
        <v>49815.0</v>
      </c>
      <c r="E587" s="97">
        <v>18215.59</v>
      </c>
      <c r="F587" s="97">
        <v>36322.0</v>
      </c>
      <c r="G587" s="98">
        <v>104352.59</v>
      </c>
      <c r="H587" s="99">
        <v>0.0</v>
      </c>
      <c r="I587" s="99">
        <v>0.0</v>
      </c>
      <c r="J587" s="99">
        <v>0.0</v>
      </c>
      <c r="K587" s="99">
        <v>0.0</v>
      </c>
      <c r="L587" s="99">
        <v>0.0</v>
      </c>
      <c r="M587" s="100" t="s">
        <v>2404</v>
      </c>
      <c r="N587" s="22" t="s">
        <v>2424</v>
      </c>
      <c r="O587" s="3" t="b">
        <v>1</v>
      </c>
    </row>
    <row r="588">
      <c r="A588" s="3" t="s">
        <v>757</v>
      </c>
      <c r="B588" s="3" t="s">
        <v>2437</v>
      </c>
      <c r="C588" s="96" t="s">
        <v>49</v>
      </c>
      <c r="D588" s="97">
        <v>778637.75</v>
      </c>
      <c r="E588" s="97">
        <v>215235.61</v>
      </c>
      <c r="F588" s="97">
        <v>1210100.77</v>
      </c>
      <c r="G588" s="98">
        <v>2203974.13</v>
      </c>
      <c r="H588" s="99">
        <v>0.0</v>
      </c>
      <c r="I588" s="99">
        <v>0.0</v>
      </c>
      <c r="J588" s="99">
        <v>0.0</v>
      </c>
      <c r="K588" s="99">
        <v>0.0</v>
      </c>
      <c r="L588" s="99">
        <v>0.0</v>
      </c>
      <c r="M588" s="102"/>
      <c r="N588" s="22" t="s">
        <v>2427</v>
      </c>
      <c r="O588" s="3" t="b">
        <v>1</v>
      </c>
    </row>
    <row r="589">
      <c r="A589" s="3" t="s">
        <v>608</v>
      </c>
      <c r="B589" s="3" t="s">
        <v>2429</v>
      </c>
      <c r="C589" s="96" t="s">
        <v>49</v>
      </c>
      <c r="D589" s="97">
        <v>1.471953972E7</v>
      </c>
      <c r="E589" s="97">
        <v>1229898.245</v>
      </c>
      <c r="F589" s="97">
        <v>3279483.57</v>
      </c>
      <c r="G589" s="98">
        <v>1.922892154E7</v>
      </c>
      <c r="H589" s="99">
        <v>0.0</v>
      </c>
      <c r="I589" s="99">
        <v>5548.62</v>
      </c>
      <c r="J589" s="99">
        <v>30000.0</v>
      </c>
      <c r="K589" s="99">
        <v>35548.62</v>
      </c>
      <c r="L589" s="99">
        <v>0.0</v>
      </c>
      <c r="M589" s="101">
        <v>0.0</v>
      </c>
      <c r="N589" s="22" t="s">
        <v>2427</v>
      </c>
      <c r="O589" s="3" t="b">
        <v>1</v>
      </c>
    </row>
    <row r="590">
      <c r="A590" s="3" t="s">
        <v>639</v>
      </c>
      <c r="B590" s="3" t="s">
        <v>2429</v>
      </c>
      <c r="C590" s="96" t="s">
        <v>49</v>
      </c>
      <c r="D590" s="97">
        <v>8084084.45</v>
      </c>
      <c r="E590" s="97">
        <v>485261.97</v>
      </c>
      <c r="F590" s="97">
        <v>1543152.85</v>
      </c>
      <c r="G590" s="98">
        <v>1.011249927E7</v>
      </c>
      <c r="H590" s="99">
        <v>0.0</v>
      </c>
      <c r="I590" s="99" t="s">
        <v>2436</v>
      </c>
      <c r="J590" s="99">
        <v>0.0</v>
      </c>
      <c r="K590" s="99" t="s">
        <v>2436</v>
      </c>
      <c r="L590" s="99">
        <v>4704.0</v>
      </c>
      <c r="M590" s="102"/>
      <c r="N590" s="22" t="s">
        <v>2427</v>
      </c>
      <c r="O590" s="3" t="b">
        <v>1</v>
      </c>
    </row>
    <row r="591">
      <c r="A591" s="3" t="s">
        <v>758</v>
      </c>
      <c r="B591" s="3" t="s">
        <v>2425</v>
      </c>
      <c r="C591" s="96" t="s">
        <v>49</v>
      </c>
      <c r="D591" s="97">
        <v>141400.0</v>
      </c>
      <c r="E591" s="97">
        <v>55103.49</v>
      </c>
      <c r="F591" s="97">
        <v>96282.6</v>
      </c>
      <c r="G591" s="98">
        <v>292786.09</v>
      </c>
      <c r="H591" s="99">
        <v>0.0</v>
      </c>
      <c r="I591" s="99">
        <v>0.0</v>
      </c>
      <c r="J591" s="99">
        <v>0.0</v>
      </c>
      <c r="K591" s="99">
        <v>0.0</v>
      </c>
      <c r="L591" s="99">
        <v>0.0</v>
      </c>
      <c r="M591" s="100" t="s">
        <v>2404</v>
      </c>
      <c r="N591" s="22" t="s">
        <v>2424</v>
      </c>
      <c r="O591" s="3" t="b">
        <v>1</v>
      </c>
    </row>
    <row r="592">
      <c r="A592" s="3" t="s">
        <v>684</v>
      </c>
      <c r="B592" s="3" t="s">
        <v>2425</v>
      </c>
      <c r="C592" s="96" t="s">
        <v>49</v>
      </c>
      <c r="D592" s="97">
        <v>7284444.79</v>
      </c>
      <c r="E592" s="97">
        <v>636627.11</v>
      </c>
      <c r="F592" s="97">
        <v>2092675.49</v>
      </c>
      <c r="G592" s="98">
        <v>1.001374739E7</v>
      </c>
      <c r="H592" s="99">
        <v>0.0</v>
      </c>
      <c r="I592" s="99">
        <v>0.0</v>
      </c>
      <c r="J592" s="99">
        <v>0.0</v>
      </c>
      <c r="K592" s="99">
        <v>0.0</v>
      </c>
      <c r="L592" s="99">
        <v>0.0</v>
      </c>
      <c r="M592" s="102"/>
      <c r="N592" s="22" t="s">
        <v>2427</v>
      </c>
      <c r="O592" s="3" t="b">
        <v>1</v>
      </c>
    </row>
    <row r="593">
      <c r="A593" s="3" t="s">
        <v>690</v>
      </c>
      <c r="B593" s="3" t="s">
        <v>2426</v>
      </c>
      <c r="C593" s="96" t="s">
        <v>49</v>
      </c>
      <c r="D593" s="97">
        <v>62500.0</v>
      </c>
      <c r="E593" s="97">
        <v>6897.35</v>
      </c>
      <c r="F593" s="97">
        <v>50000.0</v>
      </c>
      <c r="G593" s="98">
        <v>119397.35</v>
      </c>
      <c r="H593" s="99">
        <v>0.0</v>
      </c>
      <c r="I593" s="99">
        <v>0.0</v>
      </c>
      <c r="J593" s="99">
        <v>0.0</v>
      </c>
      <c r="K593" s="99">
        <v>0.0</v>
      </c>
      <c r="L593" s="99">
        <v>0.0</v>
      </c>
      <c r="M593" s="100" t="s">
        <v>2404</v>
      </c>
      <c r="N593" s="22" t="s">
        <v>2424</v>
      </c>
      <c r="O593" s="3" t="b">
        <v>0</v>
      </c>
    </row>
    <row r="594">
      <c r="A594" s="3" t="s">
        <v>759</v>
      </c>
      <c r="B594" s="3" t="s">
        <v>2426</v>
      </c>
      <c r="C594" s="96" t="s">
        <v>49</v>
      </c>
      <c r="D594" s="97" t="s">
        <v>2436</v>
      </c>
      <c r="E594" s="97">
        <v>7082.04</v>
      </c>
      <c r="F594" s="97" t="s">
        <v>2436</v>
      </c>
      <c r="G594" s="98">
        <v>9527.04</v>
      </c>
      <c r="H594" s="99">
        <v>0.0</v>
      </c>
      <c r="I594" s="99">
        <v>0.0</v>
      </c>
      <c r="J594" s="99">
        <v>0.0</v>
      </c>
      <c r="K594" s="99">
        <v>0.0</v>
      </c>
      <c r="L594" s="99">
        <v>0.0</v>
      </c>
      <c r="M594" s="100" t="s">
        <v>2404</v>
      </c>
      <c r="N594" s="22" t="s">
        <v>2424</v>
      </c>
      <c r="O594" s="3" t="b">
        <v>1</v>
      </c>
    </row>
    <row r="595">
      <c r="A595" s="3" t="s">
        <v>761</v>
      </c>
      <c r="B595" s="3" t="s">
        <v>2437</v>
      </c>
      <c r="C595" s="96" t="s">
        <v>49</v>
      </c>
      <c r="D595" s="97">
        <v>130494.45</v>
      </c>
      <c r="E595" s="97">
        <v>37767.17</v>
      </c>
      <c r="F595" s="97">
        <v>52500.0</v>
      </c>
      <c r="G595" s="98">
        <v>220761.62</v>
      </c>
      <c r="H595" s="99">
        <v>0.0</v>
      </c>
      <c r="I595" s="99">
        <v>0.0</v>
      </c>
      <c r="J595" s="99">
        <v>0.0</v>
      </c>
      <c r="K595" s="99">
        <v>0.0</v>
      </c>
      <c r="L595" s="99">
        <v>0.0</v>
      </c>
      <c r="M595" s="100" t="s">
        <v>2404</v>
      </c>
      <c r="N595" s="22" t="s">
        <v>2424</v>
      </c>
      <c r="O595" s="3" t="b">
        <v>1</v>
      </c>
    </row>
    <row r="596">
      <c r="A596" s="3" t="s">
        <v>762</v>
      </c>
      <c r="B596" s="3" t="s">
        <v>2429</v>
      </c>
      <c r="C596" s="96" t="s">
        <v>49</v>
      </c>
      <c r="D596" s="97">
        <v>8604964.12</v>
      </c>
      <c r="E596" s="97">
        <v>859891.89</v>
      </c>
      <c r="F596" s="97">
        <v>2878271.43</v>
      </c>
      <c r="G596" s="98">
        <v>1.234312744E7</v>
      </c>
      <c r="H596" s="99">
        <v>0.0</v>
      </c>
      <c r="I596" s="99">
        <v>0.0</v>
      </c>
      <c r="J596" s="99">
        <v>0.0</v>
      </c>
      <c r="K596" s="99">
        <v>0.0</v>
      </c>
      <c r="L596" s="99">
        <v>0.0</v>
      </c>
      <c r="M596" s="102"/>
      <c r="N596" s="22" t="s">
        <v>2427</v>
      </c>
      <c r="O596" s="3" t="b">
        <v>0</v>
      </c>
    </row>
    <row r="597">
      <c r="A597" s="3" t="s">
        <v>764</v>
      </c>
      <c r="B597" s="3" t="s">
        <v>2437</v>
      </c>
      <c r="C597" s="96" t="s">
        <v>49</v>
      </c>
      <c r="D597" s="97">
        <v>41698.9</v>
      </c>
      <c r="E597" s="97">
        <v>7395.09</v>
      </c>
      <c r="F597" s="97">
        <v>43250.0</v>
      </c>
      <c r="G597" s="98">
        <v>92343.99</v>
      </c>
      <c r="H597" s="99">
        <v>0.0</v>
      </c>
      <c r="I597" s="99">
        <v>0.0</v>
      </c>
      <c r="J597" s="99">
        <v>0.0</v>
      </c>
      <c r="K597" s="99">
        <v>0.0</v>
      </c>
      <c r="L597" s="99">
        <v>0.0</v>
      </c>
      <c r="M597" s="100" t="s">
        <v>2404</v>
      </c>
      <c r="N597" s="22" t="s">
        <v>2424</v>
      </c>
      <c r="O597" s="3" t="b">
        <v>1</v>
      </c>
    </row>
    <row r="598">
      <c r="A598" s="3" t="s">
        <v>765</v>
      </c>
      <c r="B598" s="3" t="s">
        <v>2437</v>
      </c>
      <c r="C598" s="96" t="s">
        <v>49</v>
      </c>
      <c r="D598" s="97">
        <v>30000.0</v>
      </c>
      <c r="E598" s="97">
        <v>16461.95</v>
      </c>
      <c r="F598" s="97">
        <v>102319.56</v>
      </c>
      <c r="G598" s="98">
        <v>148781.51</v>
      </c>
      <c r="H598" s="99">
        <v>0.0</v>
      </c>
      <c r="I598" s="99">
        <v>0.0</v>
      </c>
      <c r="J598" s="99">
        <v>0.0</v>
      </c>
      <c r="K598" s="99">
        <v>0.0</v>
      </c>
      <c r="L598" s="99">
        <v>0.0</v>
      </c>
      <c r="M598" s="100" t="s">
        <v>2404</v>
      </c>
      <c r="N598" s="22" t="s">
        <v>2424</v>
      </c>
      <c r="O598" s="3" t="b">
        <v>1</v>
      </c>
    </row>
    <row r="599">
      <c r="A599" s="3" t="s">
        <v>766</v>
      </c>
      <c r="B599" s="3" t="s">
        <v>2425</v>
      </c>
      <c r="C599" s="96" t="s">
        <v>49</v>
      </c>
      <c r="D599" s="97">
        <v>6750.0</v>
      </c>
      <c r="E599" s="97">
        <v>26500.86</v>
      </c>
      <c r="F599" s="97">
        <v>37500.0</v>
      </c>
      <c r="G599" s="98">
        <v>70750.86</v>
      </c>
      <c r="H599" s="99">
        <v>0.0</v>
      </c>
      <c r="I599" s="99">
        <v>0.0</v>
      </c>
      <c r="J599" s="99">
        <v>0.0</v>
      </c>
      <c r="K599" s="99">
        <v>0.0</v>
      </c>
      <c r="L599" s="99">
        <v>0.0</v>
      </c>
      <c r="M599" s="100" t="s">
        <v>2404</v>
      </c>
      <c r="N599" s="22" t="s">
        <v>2424</v>
      </c>
      <c r="O599" s="3" t="b">
        <v>1</v>
      </c>
    </row>
    <row r="600">
      <c r="A600" s="3" t="s">
        <v>248</v>
      </c>
      <c r="B600" s="3" t="s">
        <v>2425</v>
      </c>
      <c r="C600" s="96" t="s">
        <v>49</v>
      </c>
      <c r="D600" s="97">
        <v>99000.0</v>
      </c>
      <c r="E600" s="97">
        <v>95048.72</v>
      </c>
      <c r="F600" s="97">
        <v>476339.6</v>
      </c>
      <c r="G600" s="98">
        <v>670388.32</v>
      </c>
      <c r="H600" s="99">
        <v>50000.0</v>
      </c>
      <c r="I600" s="99">
        <v>15581.44</v>
      </c>
      <c r="J600" s="99">
        <v>0.0</v>
      </c>
      <c r="K600" s="99">
        <v>65581.44</v>
      </c>
      <c r="L600" s="99">
        <v>0.0</v>
      </c>
      <c r="M600" s="100" t="s">
        <v>2404</v>
      </c>
      <c r="N600" s="22" t="s">
        <v>2424</v>
      </c>
      <c r="O600" s="3" t="b">
        <v>1</v>
      </c>
    </row>
    <row r="601">
      <c r="A601" s="3" t="s">
        <v>227</v>
      </c>
      <c r="B601" s="3" t="s">
        <v>2425</v>
      </c>
      <c r="C601" s="96" t="s">
        <v>49</v>
      </c>
      <c r="D601" s="97">
        <v>7585332.86</v>
      </c>
      <c r="E601" s="97">
        <v>804843.39</v>
      </c>
      <c r="F601" s="97">
        <v>2735990.55</v>
      </c>
      <c r="G601" s="98">
        <v>1.11261668E7</v>
      </c>
      <c r="H601" s="99">
        <v>282812.47</v>
      </c>
      <c r="I601" s="99">
        <v>18522.32</v>
      </c>
      <c r="J601" s="99">
        <v>52377.88</v>
      </c>
      <c r="K601" s="99">
        <v>353712.67</v>
      </c>
      <c r="L601" s="99">
        <v>92523.09</v>
      </c>
      <c r="M601" s="101">
        <v>0.2615769743</v>
      </c>
      <c r="N601" s="22" t="s">
        <v>2427</v>
      </c>
      <c r="O601" s="3" t="b">
        <v>1</v>
      </c>
    </row>
    <row r="602">
      <c r="A602" s="3" t="s">
        <v>767</v>
      </c>
      <c r="B602" s="3" t="s">
        <v>2429</v>
      </c>
      <c r="C602" s="96" t="s">
        <v>49</v>
      </c>
      <c r="D602" s="97">
        <v>1284624.33</v>
      </c>
      <c r="E602" s="97">
        <v>202764.785</v>
      </c>
      <c r="F602" s="97">
        <v>487000.0</v>
      </c>
      <c r="G602" s="98">
        <v>1974389.115</v>
      </c>
      <c r="H602" s="99">
        <v>0.0</v>
      </c>
      <c r="I602" s="99">
        <v>0.0</v>
      </c>
      <c r="J602" s="99">
        <v>0.0</v>
      </c>
      <c r="K602" s="99">
        <v>0.0</v>
      </c>
      <c r="L602" s="99">
        <v>0.0</v>
      </c>
      <c r="M602" s="100" t="s">
        <v>2404</v>
      </c>
      <c r="N602" s="22" t="s">
        <v>2424</v>
      </c>
      <c r="O602" s="3" t="b">
        <v>1</v>
      </c>
    </row>
    <row r="603">
      <c r="A603" s="3" t="s">
        <v>259</v>
      </c>
      <c r="B603" s="3" t="s">
        <v>2431</v>
      </c>
      <c r="C603" s="96" t="s">
        <v>49</v>
      </c>
      <c r="D603" s="97">
        <v>3081586.59</v>
      </c>
      <c r="E603" s="97">
        <v>453440.01</v>
      </c>
      <c r="F603" s="97">
        <v>1256685.32</v>
      </c>
      <c r="G603" s="98">
        <v>4791711.92</v>
      </c>
      <c r="H603" s="99">
        <v>400000.0</v>
      </c>
      <c r="I603" s="99">
        <v>74267.29</v>
      </c>
      <c r="J603" s="99">
        <v>19000.0</v>
      </c>
      <c r="K603" s="99">
        <v>493267.29</v>
      </c>
      <c r="L603" s="99">
        <v>8064.0</v>
      </c>
      <c r="M603" s="101">
        <v>0.0163481345</v>
      </c>
      <c r="N603" s="22" t="s">
        <v>2427</v>
      </c>
      <c r="O603" s="3" t="b">
        <v>1</v>
      </c>
    </row>
    <row r="604">
      <c r="A604" s="3" t="s">
        <v>768</v>
      </c>
      <c r="B604" s="3" t="s">
        <v>2428</v>
      </c>
      <c r="C604" s="96" t="s">
        <v>49</v>
      </c>
      <c r="D604" s="97">
        <v>8304508.4</v>
      </c>
      <c r="E604" s="97">
        <v>903119.38</v>
      </c>
      <c r="F604" s="97">
        <v>1839100.31</v>
      </c>
      <c r="G604" s="98">
        <v>1.104672809E7</v>
      </c>
      <c r="H604" s="99">
        <v>0.0</v>
      </c>
      <c r="I604" s="99">
        <v>0.0</v>
      </c>
      <c r="J604" s="99">
        <v>0.0</v>
      </c>
      <c r="K604" s="99">
        <v>0.0</v>
      </c>
      <c r="L604" s="99">
        <v>0.0</v>
      </c>
      <c r="M604" s="102"/>
      <c r="N604" s="22" t="s">
        <v>2427</v>
      </c>
      <c r="O604" s="3" t="b">
        <v>1</v>
      </c>
    </row>
    <row r="605">
      <c r="A605" s="3" t="s">
        <v>769</v>
      </c>
      <c r="B605" s="3" t="s">
        <v>2425</v>
      </c>
      <c r="C605" s="96" t="s">
        <v>49</v>
      </c>
      <c r="D605" s="97">
        <v>292737.5</v>
      </c>
      <c r="E605" s="97">
        <v>43319.5</v>
      </c>
      <c r="F605" s="97">
        <v>209917.1</v>
      </c>
      <c r="G605" s="98">
        <v>545974.1</v>
      </c>
      <c r="H605" s="99">
        <v>0.0</v>
      </c>
      <c r="I605" s="99">
        <v>0.0</v>
      </c>
      <c r="J605" s="99">
        <v>0.0</v>
      </c>
      <c r="K605" s="99">
        <v>0.0</v>
      </c>
      <c r="L605" s="99">
        <v>0.0</v>
      </c>
      <c r="M605" s="100" t="s">
        <v>2404</v>
      </c>
      <c r="N605" s="22" t="s">
        <v>2424</v>
      </c>
      <c r="O605" s="3" t="b">
        <v>0</v>
      </c>
      <c r="P605" s="3" t="s">
        <v>2445</v>
      </c>
    </row>
    <row r="606">
      <c r="A606" s="3" t="s">
        <v>770</v>
      </c>
      <c r="B606" s="3" t="s">
        <v>2428</v>
      </c>
      <c r="C606" s="96" t="s">
        <v>49</v>
      </c>
      <c r="D606" s="97">
        <v>5981412.62</v>
      </c>
      <c r="E606" s="97">
        <v>648769.145</v>
      </c>
      <c r="F606" s="97">
        <v>1501468.49</v>
      </c>
      <c r="G606" s="98">
        <v>8131650.255</v>
      </c>
      <c r="H606" s="99">
        <v>0.0</v>
      </c>
      <c r="I606" s="99">
        <v>0.0</v>
      </c>
      <c r="J606" s="99">
        <v>0.0</v>
      </c>
      <c r="K606" s="99">
        <v>0.0</v>
      </c>
      <c r="L606" s="99">
        <v>0.0</v>
      </c>
      <c r="M606" s="102"/>
      <c r="N606" s="22" t="s">
        <v>2427</v>
      </c>
      <c r="O606" s="3" t="b">
        <v>1</v>
      </c>
    </row>
    <row r="607">
      <c r="A607" s="3" t="s">
        <v>771</v>
      </c>
      <c r="B607" s="3" t="s">
        <v>2425</v>
      </c>
      <c r="C607" s="96" t="s">
        <v>49</v>
      </c>
      <c r="D607" s="97">
        <v>16000.0</v>
      </c>
      <c r="E607" s="97">
        <v>27133.19</v>
      </c>
      <c r="F607" s="97">
        <v>112342.44</v>
      </c>
      <c r="G607" s="98">
        <v>155475.63</v>
      </c>
      <c r="H607" s="99">
        <v>0.0</v>
      </c>
      <c r="I607" s="99">
        <v>0.0</v>
      </c>
      <c r="J607" s="99">
        <v>0.0</v>
      </c>
      <c r="K607" s="99">
        <v>0.0</v>
      </c>
      <c r="L607" s="99">
        <v>0.0</v>
      </c>
      <c r="M607" s="100" t="s">
        <v>2404</v>
      </c>
      <c r="N607" s="22" t="s">
        <v>2424</v>
      </c>
      <c r="O607" s="3" t="b">
        <v>1</v>
      </c>
    </row>
    <row r="608">
      <c r="A608" s="3" t="s">
        <v>688</v>
      </c>
      <c r="B608" s="3" t="s">
        <v>2425</v>
      </c>
      <c r="C608" s="96" t="s">
        <v>49</v>
      </c>
      <c r="D608" s="97">
        <v>2628219.5</v>
      </c>
      <c r="E608" s="97">
        <v>431634.07</v>
      </c>
      <c r="F608" s="97">
        <v>1341448.33</v>
      </c>
      <c r="G608" s="98">
        <v>4401301.9</v>
      </c>
      <c r="H608" s="99">
        <v>0.0</v>
      </c>
      <c r="I608" s="99">
        <v>0.0</v>
      </c>
      <c r="J608" s="99">
        <v>0.0</v>
      </c>
      <c r="K608" s="99">
        <v>0.0</v>
      </c>
      <c r="L608" s="99">
        <v>0.0</v>
      </c>
      <c r="M608" s="102"/>
      <c r="N608" s="22" t="s">
        <v>2427</v>
      </c>
      <c r="O608" s="3" t="b">
        <v>1</v>
      </c>
    </row>
    <row r="609">
      <c r="A609" s="3" t="s">
        <v>469</v>
      </c>
      <c r="B609" s="3" t="s">
        <v>2431</v>
      </c>
      <c r="C609" s="96" t="s">
        <v>49</v>
      </c>
      <c r="D609" s="97">
        <v>4275113.7</v>
      </c>
      <c r="E609" s="97">
        <v>444753.7833</v>
      </c>
      <c r="F609" s="97">
        <v>1650137.96</v>
      </c>
      <c r="G609" s="98">
        <v>6370005.443</v>
      </c>
      <c r="H609" s="99">
        <v>78150.84</v>
      </c>
      <c r="I609" s="99">
        <v>0.0</v>
      </c>
      <c r="J609" s="99">
        <v>0.0</v>
      </c>
      <c r="K609" s="99">
        <v>78150.84</v>
      </c>
      <c r="L609" s="99">
        <v>78150.84</v>
      </c>
      <c r="M609" s="101">
        <v>1.0</v>
      </c>
      <c r="N609" s="22" t="s">
        <v>2427</v>
      </c>
      <c r="O609" s="3" t="b">
        <v>1</v>
      </c>
    </row>
    <row r="610">
      <c r="A610" s="3" t="s">
        <v>772</v>
      </c>
      <c r="B610" s="3" t="s">
        <v>2434</v>
      </c>
      <c r="C610" s="96" t="s">
        <v>49</v>
      </c>
      <c r="D610" s="97">
        <v>45146.01</v>
      </c>
      <c r="E610" s="97">
        <v>14815.03</v>
      </c>
      <c r="F610" s="97">
        <v>242600.0</v>
      </c>
      <c r="G610" s="98">
        <v>302561.04</v>
      </c>
      <c r="H610" s="99">
        <v>0.0</v>
      </c>
      <c r="I610" s="99">
        <v>0.0</v>
      </c>
      <c r="J610" s="99">
        <v>0.0</v>
      </c>
      <c r="K610" s="99">
        <v>0.0</v>
      </c>
      <c r="L610" s="99">
        <v>0.0</v>
      </c>
      <c r="M610" s="102"/>
      <c r="N610" s="22" t="s">
        <v>2427</v>
      </c>
      <c r="O610" s="3" t="b">
        <v>0</v>
      </c>
      <c r="P610" s="3" t="s">
        <v>2446</v>
      </c>
    </row>
    <row r="611">
      <c r="A611" s="3" t="s">
        <v>213</v>
      </c>
      <c r="B611" s="3" t="s">
        <v>2426</v>
      </c>
      <c r="C611" s="96" t="s">
        <v>49</v>
      </c>
      <c r="D611" s="97">
        <v>6425508.24</v>
      </c>
      <c r="E611" s="97">
        <v>1260013.925</v>
      </c>
      <c r="F611" s="97">
        <v>1937223.29</v>
      </c>
      <c r="G611" s="98">
        <v>9622745.455</v>
      </c>
      <c r="H611" s="99">
        <v>111582.55</v>
      </c>
      <c r="I611" s="99">
        <v>13269.46</v>
      </c>
      <c r="J611" s="99">
        <v>50000.0</v>
      </c>
      <c r="K611" s="99">
        <v>174852.01</v>
      </c>
      <c r="L611" s="99">
        <v>0.0</v>
      </c>
      <c r="M611" s="101">
        <v>0.0</v>
      </c>
      <c r="N611" s="22" t="s">
        <v>2427</v>
      </c>
      <c r="O611" s="3" t="b">
        <v>1</v>
      </c>
    </row>
    <row r="612">
      <c r="A612" s="3" t="s">
        <v>678</v>
      </c>
      <c r="B612" s="3" t="s">
        <v>2432</v>
      </c>
      <c r="C612" s="96" t="s">
        <v>49</v>
      </c>
      <c r="D612" s="97">
        <v>1309468.21</v>
      </c>
      <c r="E612" s="97">
        <v>522420.295</v>
      </c>
      <c r="F612" s="97">
        <v>668602.67</v>
      </c>
      <c r="G612" s="98">
        <v>2500491.175</v>
      </c>
      <c r="H612" s="99">
        <v>0.0</v>
      </c>
      <c r="I612" s="99">
        <v>0.0</v>
      </c>
      <c r="J612" s="99">
        <v>0.0</v>
      </c>
      <c r="K612" s="99">
        <v>0.0</v>
      </c>
      <c r="L612" s="99">
        <v>0.0</v>
      </c>
      <c r="M612" s="102"/>
      <c r="N612" s="22" t="s">
        <v>2427</v>
      </c>
      <c r="O612" s="3" t="b">
        <v>1</v>
      </c>
    </row>
    <row r="613">
      <c r="A613" s="3" t="s">
        <v>773</v>
      </c>
      <c r="B613" s="3" t="s">
        <v>2429</v>
      </c>
      <c r="C613" s="96" t="s">
        <v>49</v>
      </c>
      <c r="D613" s="97">
        <v>1184995.0</v>
      </c>
      <c r="E613" s="97">
        <v>108977.51</v>
      </c>
      <c r="F613" s="97">
        <v>60333.15</v>
      </c>
      <c r="G613" s="98">
        <v>1354305.66</v>
      </c>
      <c r="H613" s="99">
        <v>0.0</v>
      </c>
      <c r="I613" s="99">
        <v>0.0</v>
      </c>
      <c r="J613" s="99">
        <v>0.0</v>
      </c>
      <c r="K613" s="99">
        <v>0.0</v>
      </c>
      <c r="L613" s="99">
        <v>0.0</v>
      </c>
      <c r="M613" s="100" t="s">
        <v>2404</v>
      </c>
      <c r="N613" s="22" t="s">
        <v>2424</v>
      </c>
      <c r="O613" s="3" t="b">
        <v>1</v>
      </c>
    </row>
    <row r="614">
      <c r="A614" s="3" t="s">
        <v>553</v>
      </c>
      <c r="B614" s="3" t="s">
        <v>2438</v>
      </c>
      <c r="C614" s="96" t="s">
        <v>49</v>
      </c>
      <c r="D614" s="97">
        <v>8945820.8</v>
      </c>
      <c r="E614" s="97">
        <v>986460.32</v>
      </c>
      <c r="F614" s="97">
        <v>2131295.3</v>
      </c>
      <c r="G614" s="98">
        <v>1.206357642E7</v>
      </c>
      <c r="H614" s="99">
        <v>27040.76</v>
      </c>
      <c r="I614" s="99">
        <v>0.0</v>
      </c>
      <c r="J614" s="99">
        <v>0.0</v>
      </c>
      <c r="K614" s="99">
        <v>27040.76</v>
      </c>
      <c r="L614" s="99">
        <v>27040.76</v>
      </c>
      <c r="M614" s="101">
        <v>1.0</v>
      </c>
      <c r="N614" s="22" t="s">
        <v>2427</v>
      </c>
      <c r="O614" s="3" t="b">
        <v>1</v>
      </c>
    </row>
    <row r="615">
      <c r="A615" s="3" t="s">
        <v>637</v>
      </c>
      <c r="B615" s="3" t="s">
        <v>2431</v>
      </c>
      <c r="C615" s="96" t="s">
        <v>49</v>
      </c>
      <c r="D615" s="97">
        <v>1687226.43</v>
      </c>
      <c r="E615" s="97">
        <v>370859.23</v>
      </c>
      <c r="F615" s="97">
        <v>1306169.93</v>
      </c>
      <c r="G615" s="98">
        <v>3364255.59</v>
      </c>
      <c r="H615" s="99">
        <v>0.0</v>
      </c>
      <c r="I615" s="99">
        <v>0.0</v>
      </c>
      <c r="J615" s="99">
        <v>0.0</v>
      </c>
      <c r="K615" s="99">
        <v>0.0</v>
      </c>
      <c r="L615" s="99">
        <v>0.0</v>
      </c>
      <c r="M615" s="102"/>
      <c r="N615" s="22" t="s">
        <v>2427</v>
      </c>
      <c r="O615" s="3" t="b">
        <v>1</v>
      </c>
    </row>
    <row r="616">
      <c r="A616" s="3" t="s">
        <v>774</v>
      </c>
      <c r="B616" s="3" t="s">
        <v>2431</v>
      </c>
      <c r="C616" s="96" t="s">
        <v>49</v>
      </c>
      <c r="D616" s="97">
        <v>60250.0</v>
      </c>
      <c r="E616" s="97">
        <v>70066.95</v>
      </c>
      <c r="F616" s="97">
        <v>127000.0</v>
      </c>
      <c r="G616" s="98">
        <v>257316.95</v>
      </c>
      <c r="H616" s="99">
        <v>0.0</v>
      </c>
      <c r="I616" s="99">
        <v>0.0</v>
      </c>
      <c r="J616" s="99">
        <v>0.0</v>
      </c>
      <c r="K616" s="99">
        <v>0.0</v>
      </c>
      <c r="L616" s="99">
        <v>0.0</v>
      </c>
      <c r="M616" s="100" t="s">
        <v>2404</v>
      </c>
      <c r="N616" s="22" t="s">
        <v>2424</v>
      </c>
      <c r="O616" s="3" t="b">
        <v>1</v>
      </c>
    </row>
    <row r="617">
      <c r="A617" s="3" t="s">
        <v>775</v>
      </c>
      <c r="B617" s="3" t="s">
        <v>2431</v>
      </c>
      <c r="C617" s="96" t="s">
        <v>49</v>
      </c>
      <c r="D617" s="97">
        <v>18219.0</v>
      </c>
      <c r="E617" s="97">
        <v>17203.87</v>
      </c>
      <c r="F617" s="97">
        <v>0.0</v>
      </c>
      <c r="G617" s="98">
        <v>35422.87</v>
      </c>
      <c r="H617" s="99">
        <v>0.0</v>
      </c>
      <c r="I617" s="99">
        <v>0.0</v>
      </c>
      <c r="J617" s="99">
        <v>0.0</v>
      </c>
      <c r="K617" s="99">
        <v>0.0</v>
      </c>
      <c r="L617" s="99">
        <v>0.0</v>
      </c>
      <c r="M617" s="100" t="s">
        <v>2404</v>
      </c>
      <c r="N617" s="22" t="s">
        <v>2424</v>
      </c>
      <c r="O617" s="3" t="b">
        <v>1</v>
      </c>
    </row>
    <row r="618">
      <c r="A618" s="3" t="s">
        <v>362</v>
      </c>
      <c r="B618" s="3" t="s">
        <v>693</v>
      </c>
      <c r="C618" s="96" t="s">
        <v>49</v>
      </c>
      <c r="D618" s="97">
        <v>3703188.1</v>
      </c>
      <c r="E618" s="97">
        <v>746471.33</v>
      </c>
      <c r="F618" s="97">
        <v>3113158.5</v>
      </c>
      <c r="G618" s="98">
        <v>7562817.93</v>
      </c>
      <c r="H618" s="99">
        <v>141939.62</v>
      </c>
      <c r="I618" s="99">
        <v>6532.73</v>
      </c>
      <c r="J618" s="99">
        <v>0.0</v>
      </c>
      <c r="K618" s="99">
        <v>148472.35</v>
      </c>
      <c r="L618" s="99">
        <v>0.0</v>
      </c>
      <c r="M618" s="101">
        <v>0.0</v>
      </c>
      <c r="N618" s="22" t="s">
        <v>2427</v>
      </c>
      <c r="O618" s="3" t="b">
        <v>1</v>
      </c>
    </row>
    <row r="619">
      <c r="A619" s="3" t="s">
        <v>697</v>
      </c>
      <c r="B619" s="3" t="s">
        <v>2425</v>
      </c>
      <c r="C619" s="96" t="s">
        <v>49</v>
      </c>
      <c r="D619" s="97">
        <v>4678032.77</v>
      </c>
      <c r="E619" s="97">
        <v>910212.82</v>
      </c>
      <c r="F619" s="97">
        <v>1335302.04</v>
      </c>
      <c r="G619" s="98">
        <v>6923547.63</v>
      </c>
      <c r="H619" s="99">
        <v>0.0</v>
      </c>
      <c r="I619" s="99">
        <v>18752.88</v>
      </c>
      <c r="J619" s="99">
        <v>0.0</v>
      </c>
      <c r="K619" s="99">
        <v>18752.88</v>
      </c>
      <c r="L619" s="99">
        <v>18752.88</v>
      </c>
      <c r="M619" s="101">
        <v>1.0</v>
      </c>
      <c r="N619" s="22" t="s">
        <v>2427</v>
      </c>
      <c r="O619" s="3" t="b">
        <v>1</v>
      </c>
    </row>
    <row r="620">
      <c r="A620" s="3" t="s">
        <v>776</v>
      </c>
      <c r="B620" s="3" t="s">
        <v>2438</v>
      </c>
      <c r="C620" s="96" t="s">
        <v>49</v>
      </c>
      <c r="D620" s="97">
        <v>47000.0</v>
      </c>
      <c r="E620" s="97">
        <v>25627.4</v>
      </c>
      <c r="F620" s="97">
        <v>6500.0</v>
      </c>
      <c r="G620" s="98">
        <v>79127.4</v>
      </c>
      <c r="H620" s="99">
        <v>0.0</v>
      </c>
      <c r="I620" s="99">
        <v>0.0</v>
      </c>
      <c r="J620" s="99">
        <v>0.0</v>
      </c>
      <c r="K620" s="99">
        <v>0.0</v>
      </c>
      <c r="L620" s="99">
        <v>0.0</v>
      </c>
      <c r="M620" s="100" t="s">
        <v>2404</v>
      </c>
      <c r="N620" s="22" t="s">
        <v>2424</v>
      </c>
      <c r="O620" s="3" t="b">
        <v>1</v>
      </c>
    </row>
    <row r="621">
      <c r="A621" s="3" t="s">
        <v>777</v>
      </c>
      <c r="B621" s="3" t="s">
        <v>2429</v>
      </c>
      <c r="C621" s="96" t="s">
        <v>49</v>
      </c>
      <c r="D621" s="97">
        <v>41789.0</v>
      </c>
      <c r="E621" s="97">
        <v>25661.61</v>
      </c>
      <c r="F621" s="97">
        <v>19500.0</v>
      </c>
      <c r="G621" s="98">
        <v>86950.61</v>
      </c>
      <c r="H621" s="99">
        <v>0.0</v>
      </c>
      <c r="I621" s="99">
        <v>0.0</v>
      </c>
      <c r="J621" s="99">
        <v>0.0</v>
      </c>
      <c r="K621" s="99">
        <v>0.0</v>
      </c>
      <c r="L621" s="99">
        <v>0.0</v>
      </c>
      <c r="M621" s="100" t="s">
        <v>2404</v>
      </c>
      <c r="N621" s="22" t="s">
        <v>2424</v>
      </c>
      <c r="O621" s="3" t="b">
        <v>1</v>
      </c>
    </row>
    <row r="622">
      <c r="A622" s="3" t="s">
        <v>778</v>
      </c>
      <c r="B622" s="3" t="s">
        <v>2431</v>
      </c>
      <c r="C622" s="96" t="s">
        <v>49</v>
      </c>
      <c r="D622" s="97">
        <v>304200.0</v>
      </c>
      <c r="E622" s="97">
        <v>29340.14</v>
      </c>
      <c r="F622" s="97">
        <v>0.0</v>
      </c>
      <c r="G622" s="98">
        <v>333540.14</v>
      </c>
      <c r="H622" s="99">
        <v>0.0</v>
      </c>
      <c r="I622" s="99">
        <v>0.0</v>
      </c>
      <c r="J622" s="99">
        <v>0.0</v>
      </c>
      <c r="K622" s="99">
        <v>0.0</v>
      </c>
      <c r="L622" s="99">
        <v>0.0</v>
      </c>
      <c r="M622" s="100" t="s">
        <v>2404</v>
      </c>
      <c r="N622" s="22" t="s">
        <v>2424</v>
      </c>
      <c r="O622" s="3" t="b">
        <v>1</v>
      </c>
    </row>
    <row r="623">
      <c r="A623" s="3" t="s">
        <v>567</v>
      </c>
      <c r="B623" s="3" t="s">
        <v>2429</v>
      </c>
      <c r="C623" s="96" t="s">
        <v>49</v>
      </c>
      <c r="D623" s="97">
        <v>5980615.06</v>
      </c>
      <c r="E623" s="97">
        <v>645667.115</v>
      </c>
      <c r="F623" s="97">
        <v>1783420.25</v>
      </c>
      <c r="G623" s="98">
        <v>8409702.425</v>
      </c>
      <c r="H623" s="99">
        <v>0.0</v>
      </c>
      <c r="I623" s="99">
        <v>0.0</v>
      </c>
      <c r="J623" s="99">
        <v>0.0</v>
      </c>
      <c r="K623" s="99">
        <v>0.0</v>
      </c>
      <c r="L623" s="99">
        <v>0.0</v>
      </c>
      <c r="M623" s="102"/>
      <c r="N623" s="22" t="s">
        <v>2427</v>
      </c>
      <c r="O623" s="3" t="b">
        <v>1</v>
      </c>
    </row>
    <row r="624">
      <c r="A624" s="3" t="s">
        <v>779</v>
      </c>
      <c r="B624" s="3" t="s">
        <v>2434</v>
      </c>
      <c r="C624" s="96" t="s">
        <v>49</v>
      </c>
      <c r="D624" s="97">
        <v>29970.65</v>
      </c>
      <c r="E624" s="97">
        <v>7927.18</v>
      </c>
      <c r="F624" s="97">
        <v>0.0</v>
      </c>
      <c r="G624" s="98">
        <v>37897.83</v>
      </c>
      <c r="H624" s="99">
        <v>0.0</v>
      </c>
      <c r="I624" s="99">
        <v>0.0</v>
      </c>
      <c r="J624" s="99">
        <v>0.0</v>
      </c>
      <c r="K624" s="99">
        <v>0.0</v>
      </c>
      <c r="L624" s="99">
        <v>0.0</v>
      </c>
      <c r="M624" s="100" t="s">
        <v>2404</v>
      </c>
      <c r="N624" s="22" t="s">
        <v>2424</v>
      </c>
      <c r="O624" s="3" t="b">
        <v>1</v>
      </c>
    </row>
    <row r="625">
      <c r="A625" s="3" t="s">
        <v>780</v>
      </c>
      <c r="B625" s="3" t="s">
        <v>2438</v>
      </c>
      <c r="C625" s="96" t="s">
        <v>49</v>
      </c>
      <c r="D625" s="97">
        <v>1729383.72</v>
      </c>
      <c r="E625" s="97">
        <v>523037.34</v>
      </c>
      <c r="F625" s="97">
        <v>1574572.54</v>
      </c>
      <c r="G625" s="98">
        <v>3826993.6</v>
      </c>
      <c r="H625" s="99">
        <v>0.0</v>
      </c>
      <c r="I625" s="99">
        <v>0.0</v>
      </c>
      <c r="J625" s="99">
        <v>0.0</v>
      </c>
      <c r="K625" s="99">
        <v>0.0</v>
      </c>
      <c r="L625" s="99">
        <v>0.0</v>
      </c>
      <c r="M625" s="102"/>
      <c r="N625" s="22" t="s">
        <v>2427</v>
      </c>
      <c r="O625" s="3" t="b">
        <v>1</v>
      </c>
    </row>
    <row r="626">
      <c r="A626" s="3" t="s">
        <v>781</v>
      </c>
      <c r="B626" s="3" t="s">
        <v>2425</v>
      </c>
      <c r="C626" s="96" t="s">
        <v>49</v>
      </c>
      <c r="D626" s="97">
        <v>1005420.85</v>
      </c>
      <c r="E626" s="97">
        <v>171333.72</v>
      </c>
      <c r="F626" s="97">
        <v>131054.57</v>
      </c>
      <c r="G626" s="98">
        <v>1307809.14</v>
      </c>
      <c r="H626" s="99">
        <v>0.0</v>
      </c>
      <c r="I626" s="99">
        <v>0.0</v>
      </c>
      <c r="J626" s="99">
        <v>0.0</v>
      </c>
      <c r="K626" s="99">
        <v>0.0</v>
      </c>
      <c r="L626" s="99">
        <v>0.0</v>
      </c>
      <c r="M626" s="100" t="s">
        <v>2404</v>
      </c>
      <c r="N626" s="22" t="s">
        <v>2424</v>
      </c>
      <c r="O626" s="3" t="b">
        <v>1</v>
      </c>
    </row>
    <row r="627">
      <c r="A627" s="3" t="s">
        <v>782</v>
      </c>
      <c r="B627" s="3" t="s">
        <v>2437</v>
      </c>
      <c r="C627" s="96" t="s">
        <v>49</v>
      </c>
      <c r="D627" s="97">
        <v>3904559.28</v>
      </c>
      <c r="E627" s="97">
        <v>584970.82</v>
      </c>
      <c r="F627" s="97">
        <v>1832290.64</v>
      </c>
      <c r="G627" s="98">
        <v>6321820.74</v>
      </c>
      <c r="H627" s="99">
        <v>0.0</v>
      </c>
      <c r="I627" s="99">
        <v>0.0</v>
      </c>
      <c r="J627" s="99">
        <v>0.0</v>
      </c>
      <c r="K627" s="99">
        <v>0.0</v>
      </c>
      <c r="L627" s="99">
        <v>0.0</v>
      </c>
      <c r="M627" s="102"/>
      <c r="N627" s="22" t="s">
        <v>2427</v>
      </c>
      <c r="O627" s="3" t="b">
        <v>1</v>
      </c>
    </row>
    <row r="628">
      <c r="A628" s="3" t="s">
        <v>783</v>
      </c>
      <c r="B628" s="3" t="s">
        <v>2437</v>
      </c>
      <c r="C628" s="96" t="s">
        <v>49</v>
      </c>
      <c r="D628" s="97">
        <v>44981.0</v>
      </c>
      <c r="E628" s="97">
        <v>34930.09</v>
      </c>
      <c r="F628" s="97">
        <v>82020.0</v>
      </c>
      <c r="G628" s="98">
        <v>161931.09</v>
      </c>
      <c r="H628" s="99">
        <v>0.0</v>
      </c>
      <c r="I628" s="99">
        <v>0.0</v>
      </c>
      <c r="J628" s="99">
        <v>0.0</v>
      </c>
      <c r="K628" s="99">
        <v>0.0</v>
      </c>
      <c r="L628" s="99">
        <v>0.0</v>
      </c>
      <c r="M628" s="100" t="s">
        <v>2404</v>
      </c>
      <c r="N628" s="22" t="s">
        <v>2424</v>
      </c>
      <c r="O628" s="3" t="b">
        <v>1</v>
      </c>
    </row>
    <row r="629">
      <c r="A629" s="3" t="s">
        <v>307</v>
      </c>
      <c r="B629" s="3" t="s">
        <v>693</v>
      </c>
      <c r="C629" s="96" t="s">
        <v>49</v>
      </c>
      <c r="D629" s="97">
        <v>2350032.72</v>
      </c>
      <c r="E629" s="97">
        <v>284809.32</v>
      </c>
      <c r="F629" s="97">
        <v>1076380.26</v>
      </c>
      <c r="G629" s="98">
        <v>3711222.3</v>
      </c>
      <c r="H629" s="99">
        <v>207194.75</v>
      </c>
      <c r="I629" s="99">
        <v>0.0</v>
      </c>
      <c r="J629" s="99">
        <v>0.0</v>
      </c>
      <c r="K629" s="99">
        <v>207194.75</v>
      </c>
      <c r="L629" s="99">
        <v>207194.75</v>
      </c>
      <c r="M629" s="101">
        <v>1.0</v>
      </c>
      <c r="N629" s="22" t="s">
        <v>2427</v>
      </c>
      <c r="O629" s="3" t="b">
        <v>1</v>
      </c>
    </row>
    <row r="630">
      <c r="A630" s="3" t="s">
        <v>234</v>
      </c>
      <c r="B630" s="3" t="s">
        <v>2426</v>
      </c>
      <c r="C630" s="96" t="s">
        <v>49</v>
      </c>
      <c r="D630" s="97">
        <v>6408472.35</v>
      </c>
      <c r="E630" s="97">
        <v>677084.43</v>
      </c>
      <c r="F630" s="97">
        <v>3425952.48</v>
      </c>
      <c r="G630" s="98">
        <v>1.051150926E7</v>
      </c>
      <c r="H630" s="99">
        <v>322561.55</v>
      </c>
      <c r="I630" s="99">
        <v>8956.0</v>
      </c>
      <c r="J630" s="99">
        <v>185000.0</v>
      </c>
      <c r="K630" s="99">
        <v>516517.55</v>
      </c>
      <c r="L630" s="99">
        <v>45362.76</v>
      </c>
      <c r="M630" s="101">
        <v>0.08782423753</v>
      </c>
      <c r="N630" s="22" t="s">
        <v>2427</v>
      </c>
      <c r="O630" s="3" t="b">
        <v>1</v>
      </c>
    </row>
    <row r="631">
      <c r="A631" s="3" t="s">
        <v>785</v>
      </c>
      <c r="B631" s="3" t="s">
        <v>2438</v>
      </c>
      <c r="C631" s="96" t="s">
        <v>49</v>
      </c>
      <c r="D631" s="97">
        <v>16000.0</v>
      </c>
      <c r="E631" s="97">
        <v>18480.91</v>
      </c>
      <c r="F631" s="97">
        <v>13500.0</v>
      </c>
      <c r="G631" s="98">
        <v>47980.91</v>
      </c>
      <c r="H631" s="99">
        <v>0.0</v>
      </c>
      <c r="I631" s="99">
        <v>0.0</v>
      </c>
      <c r="J631" s="99">
        <v>0.0</v>
      </c>
      <c r="K631" s="99">
        <v>0.0</v>
      </c>
      <c r="L631" s="99">
        <v>0.0</v>
      </c>
      <c r="M631" s="100" t="s">
        <v>2404</v>
      </c>
      <c r="N631" s="22" t="s">
        <v>2424</v>
      </c>
      <c r="O631" s="3" t="b">
        <v>1</v>
      </c>
    </row>
    <row r="632">
      <c r="A632" s="3" t="s">
        <v>786</v>
      </c>
      <c r="B632" s="3" t="s">
        <v>2438</v>
      </c>
      <c r="C632" s="96" t="s">
        <v>49</v>
      </c>
      <c r="D632" s="97">
        <v>3020370.83</v>
      </c>
      <c r="E632" s="97">
        <v>445932.64</v>
      </c>
      <c r="F632" s="97">
        <v>1272999.35</v>
      </c>
      <c r="G632" s="98">
        <v>4739302.82</v>
      </c>
      <c r="H632" s="99">
        <v>0.0</v>
      </c>
      <c r="I632" s="99">
        <v>0.0</v>
      </c>
      <c r="J632" s="99">
        <v>0.0</v>
      </c>
      <c r="K632" s="99">
        <v>0.0</v>
      </c>
      <c r="L632" s="99">
        <v>0.0</v>
      </c>
      <c r="M632" s="102"/>
      <c r="N632" s="22" t="s">
        <v>2427</v>
      </c>
      <c r="O632" s="3" t="b">
        <v>1</v>
      </c>
    </row>
    <row r="633">
      <c r="A633" s="3" t="s">
        <v>334</v>
      </c>
      <c r="B633" s="3" t="s">
        <v>2437</v>
      </c>
      <c r="C633" s="96" t="s">
        <v>49</v>
      </c>
      <c r="D633" s="97">
        <v>1.12433849E7</v>
      </c>
      <c r="E633" s="97">
        <v>1581737.65</v>
      </c>
      <c r="F633" s="97">
        <v>4791095.53</v>
      </c>
      <c r="G633" s="98">
        <v>1.761621808E7</v>
      </c>
      <c r="H633" s="99">
        <v>251495.11</v>
      </c>
      <c r="I633" s="99">
        <v>5808.98</v>
      </c>
      <c r="J633" s="99">
        <v>62500.0</v>
      </c>
      <c r="K633" s="99">
        <v>319804.09</v>
      </c>
      <c r="L633" s="99">
        <v>126495.11</v>
      </c>
      <c r="M633" s="101">
        <v>0.3955393754</v>
      </c>
      <c r="N633" s="22" t="s">
        <v>2427</v>
      </c>
      <c r="O633" s="3" t="b">
        <v>1</v>
      </c>
    </row>
    <row r="634">
      <c r="A634" s="3" t="s">
        <v>787</v>
      </c>
      <c r="B634" s="3" t="s">
        <v>2437</v>
      </c>
      <c r="C634" s="96" t="s">
        <v>49</v>
      </c>
      <c r="D634" s="97">
        <v>454967.0</v>
      </c>
      <c r="E634" s="97">
        <v>78164.03</v>
      </c>
      <c r="F634" s="97">
        <v>79600.0</v>
      </c>
      <c r="G634" s="98">
        <v>612731.03</v>
      </c>
      <c r="H634" s="99">
        <v>0.0</v>
      </c>
      <c r="I634" s="99">
        <v>0.0</v>
      </c>
      <c r="J634" s="99">
        <v>0.0</v>
      </c>
      <c r="K634" s="99">
        <v>0.0</v>
      </c>
      <c r="L634" s="99">
        <v>0.0</v>
      </c>
      <c r="M634" s="100" t="s">
        <v>2404</v>
      </c>
      <c r="N634" s="22" t="s">
        <v>2424</v>
      </c>
      <c r="O634" s="3" t="b">
        <v>1</v>
      </c>
      <c r="P634" s="3" t="s">
        <v>2449</v>
      </c>
    </row>
    <row r="635">
      <c r="A635" s="3" t="s">
        <v>788</v>
      </c>
      <c r="B635" s="3" t="s">
        <v>2432</v>
      </c>
      <c r="C635" s="96" t="s">
        <v>49</v>
      </c>
      <c r="D635" s="97">
        <v>38750.0</v>
      </c>
      <c r="E635" s="97">
        <v>30928.0</v>
      </c>
      <c r="F635" s="97">
        <v>148365.1</v>
      </c>
      <c r="G635" s="98">
        <v>218043.1</v>
      </c>
      <c r="H635" s="99">
        <v>0.0</v>
      </c>
      <c r="I635" s="99">
        <v>0.0</v>
      </c>
      <c r="J635" s="99">
        <v>0.0</v>
      </c>
      <c r="K635" s="99">
        <v>0.0</v>
      </c>
      <c r="L635" s="99">
        <v>0.0</v>
      </c>
      <c r="M635" s="100" t="s">
        <v>2404</v>
      </c>
      <c r="N635" s="22" t="s">
        <v>2424</v>
      </c>
      <c r="O635" s="3" t="b">
        <v>1</v>
      </c>
    </row>
    <row r="636">
      <c r="A636" s="3" t="s">
        <v>789</v>
      </c>
      <c r="B636" s="3" t="s">
        <v>2432</v>
      </c>
      <c r="C636" s="96" t="s">
        <v>49</v>
      </c>
      <c r="D636" s="97">
        <v>1.013872562E7</v>
      </c>
      <c r="E636" s="97">
        <v>1322876.76</v>
      </c>
      <c r="F636" s="97">
        <v>3847856.05</v>
      </c>
      <c r="G636" s="98">
        <v>1.530945843E7</v>
      </c>
      <c r="H636" s="99">
        <v>0.0</v>
      </c>
      <c r="I636" s="99">
        <v>0.0</v>
      </c>
      <c r="J636" s="99">
        <v>0.0</v>
      </c>
      <c r="K636" s="99">
        <v>0.0</v>
      </c>
      <c r="L636" s="99">
        <v>0.0</v>
      </c>
      <c r="M636" s="102"/>
      <c r="N636" s="22" t="s">
        <v>2427</v>
      </c>
      <c r="O636" s="3" t="b">
        <v>1</v>
      </c>
      <c r="P636" s="3" t="s">
        <v>2450</v>
      </c>
    </row>
    <row r="637">
      <c r="A637" s="3" t="s">
        <v>790</v>
      </c>
      <c r="B637" s="3" t="s">
        <v>2429</v>
      </c>
      <c r="C637" s="96" t="s">
        <v>49</v>
      </c>
      <c r="D637" s="97">
        <v>55366.0</v>
      </c>
      <c r="E637" s="97">
        <v>26024.5</v>
      </c>
      <c r="F637" s="97">
        <v>90000.0</v>
      </c>
      <c r="G637" s="98">
        <v>171390.5</v>
      </c>
      <c r="H637" s="99">
        <v>0.0</v>
      </c>
      <c r="I637" s="99">
        <v>0.0</v>
      </c>
      <c r="J637" s="99">
        <v>0.0</v>
      </c>
      <c r="K637" s="99">
        <v>0.0</v>
      </c>
      <c r="L637" s="99">
        <v>0.0</v>
      </c>
      <c r="M637" s="100" t="s">
        <v>2404</v>
      </c>
      <c r="N637" s="22" t="s">
        <v>2424</v>
      </c>
      <c r="O637" s="3" t="b">
        <v>1</v>
      </c>
    </row>
    <row r="638">
      <c r="A638" s="3" t="s">
        <v>791</v>
      </c>
      <c r="B638" s="3" t="s">
        <v>2431</v>
      </c>
      <c r="C638" s="96" t="s">
        <v>49</v>
      </c>
      <c r="D638" s="97">
        <v>258750.0</v>
      </c>
      <c r="E638" s="97">
        <v>81804.1</v>
      </c>
      <c r="F638" s="97">
        <v>185248.74</v>
      </c>
      <c r="G638" s="98">
        <v>525802.84</v>
      </c>
      <c r="H638" s="99">
        <v>0.0</v>
      </c>
      <c r="I638" s="99">
        <v>0.0</v>
      </c>
      <c r="J638" s="99">
        <v>0.0</v>
      </c>
      <c r="K638" s="99">
        <v>0.0</v>
      </c>
      <c r="L638" s="99">
        <v>0.0</v>
      </c>
      <c r="M638" s="100" t="s">
        <v>2404</v>
      </c>
      <c r="N638" s="22" t="s">
        <v>2424</v>
      </c>
      <c r="O638" s="3" t="b">
        <v>1</v>
      </c>
    </row>
    <row r="639">
      <c r="A639" s="3" t="s">
        <v>120</v>
      </c>
      <c r="B639" s="3" t="s">
        <v>2425</v>
      </c>
      <c r="C639" s="96" t="s">
        <v>49</v>
      </c>
      <c r="D639" s="97">
        <v>7948184.05</v>
      </c>
      <c r="E639" s="97">
        <v>1295716.35</v>
      </c>
      <c r="F639" s="97">
        <v>3019916.4</v>
      </c>
      <c r="G639" s="98">
        <v>1.22638168E7</v>
      </c>
      <c r="H639" s="99">
        <v>228112.93</v>
      </c>
      <c r="I639" s="99">
        <v>0.0</v>
      </c>
      <c r="J639" s="99">
        <v>0.0</v>
      </c>
      <c r="K639" s="99">
        <v>228112.93</v>
      </c>
      <c r="L639" s="99">
        <v>228112.93</v>
      </c>
      <c r="M639" s="101">
        <v>1.0</v>
      </c>
      <c r="N639" s="22" t="s">
        <v>2427</v>
      </c>
      <c r="O639" s="3" t="b">
        <v>1</v>
      </c>
    </row>
    <row r="640">
      <c r="A640" s="3" t="s">
        <v>792</v>
      </c>
      <c r="B640" s="3" t="s">
        <v>2425</v>
      </c>
      <c r="C640" s="96" t="s">
        <v>49</v>
      </c>
      <c r="D640" s="97">
        <v>858464.1</v>
      </c>
      <c r="E640" s="97">
        <v>72148.26</v>
      </c>
      <c r="F640" s="97">
        <v>218675.0</v>
      </c>
      <c r="G640" s="98">
        <v>1149287.36</v>
      </c>
      <c r="H640" s="99">
        <v>0.0</v>
      </c>
      <c r="I640" s="99">
        <v>0.0</v>
      </c>
      <c r="J640" s="99">
        <v>0.0</v>
      </c>
      <c r="K640" s="99">
        <v>0.0</v>
      </c>
      <c r="L640" s="99">
        <v>0.0</v>
      </c>
      <c r="M640" s="100" t="s">
        <v>2404</v>
      </c>
      <c r="N640" s="22" t="s">
        <v>2424</v>
      </c>
      <c r="O640" s="3" t="b">
        <v>1</v>
      </c>
    </row>
    <row r="641">
      <c r="A641" s="3" t="s">
        <v>187</v>
      </c>
      <c r="B641" s="3" t="s">
        <v>2431</v>
      </c>
      <c r="C641" s="96" t="s">
        <v>49</v>
      </c>
      <c r="D641" s="97">
        <v>3596899.87</v>
      </c>
      <c r="E641" s="97">
        <v>526803.62</v>
      </c>
      <c r="F641" s="97">
        <v>1610380.85</v>
      </c>
      <c r="G641" s="98">
        <v>5734084.34</v>
      </c>
      <c r="H641" s="99">
        <v>204883.35</v>
      </c>
      <c r="I641" s="99">
        <v>26083.35</v>
      </c>
      <c r="J641" s="99">
        <v>85000.0</v>
      </c>
      <c r="K641" s="99">
        <v>315966.7</v>
      </c>
      <c r="L641" s="99">
        <v>315966.7</v>
      </c>
      <c r="M641" s="101">
        <v>1.0</v>
      </c>
      <c r="N641" s="22" t="s">
        <v>2427</v>
      </c>
      <c r="O641" s="3" t="b">
        <v>1</v>
      </c>
    </row>
    <row r="642">
      <c r="A642" s="3" t="s">
        <v>604</v>
      </c>
      <c r="B642" s="3" t="s">
        <v>693</v>
      </c>
      <c r="C642" s="96" t="s">
        <v>49</v>
      </c>
      <c r="D642" s="97">
        <v>5882687.71</v>
      </c>
      <c r="E642" s="97">
        <v>1512337.25</v>
      </c>
      <c r="F642" s="97">
        <v>4151223.41</v>
      </c>
      <c r="G642" s="98">
        <v>1.154624837E7</v>
      </c>
      <c r="H642" s="99">
        <v>0.0</v>
      </c>
      <c r="I642" s="99">
        <v>0.0</v>
      </c>
      <c r="J642" s="99">
        <v>0.0</v>
      </c>
      <c r="K642" s="99">
        <v>0.0</v>
      </c>
      <c r="L642" s="99">
        <v>0.0</v>
      </c>
      <c r="M642" s="102"/>
      <c r="N642" s="22" t="s">
        <v>2427</v>
      </c>
      <c r="O642" s="3" t="b">
        <v>1</v>
      </c>
    </row>
    <row r="643">
      <c r="A643" s="3" t="s">
        <v>266</v>
      </c>
      <c r="B643" s="3" t="s">
        <v>693</v>
      </c>
      <c r="C643" s="96" t="s">
        <v>49</v>
      </c>
      <c r="D643" s="97">
        <v>2692598.56</v>
      </c>
      <c r="E643" s="97">
        <v>306989.78</v>
      </c>
      <c r="F643" s="97">
        <v>449841.47</v>
      </c>
      <c r="G643" s="98">
        <v>3449429.81</v>
      </c>
      <c r="H643" s="99">
        <v>349837.35</v>
      </c>
      <c r="I643" s="99">
        <v>0.0</v>
      </c>
      <c r="J643" s="99">
        <v>0.0</v>
      </c>
      <c r="K643" s="99">
        <v>349837.35</v>
      </c>
      <c r="L643" s="99">
        <v>308802.76</v>
      </c>
      <c r="M643" s="101">
        <v>0.8827038051</v>
      </c>
      <c r="N643" s="22" t="s">
        <v>2427</v>
      </c>
      <c r="O643" s="3" t="b">
        <v>1</v>
      </c>
    </row>
    <row r="644">
      <c r="A644" s="3" t="s">
        <v>152</v>
      </c>
      <c r="B644" s="3" t="s">
        <v>2432</v>
      </c>
      <c r="C644" s="96" t="s">
        <v>49</v>
      </c>
      <c r="D644" s="97">
        <v>9293371.29</v>
      </c>
      <c r="E644" s="97">
        <v>747503.65</v>
      </c>
      <c r="F644" s="97">
        <v>2687421.5</v>
      </c>
      <c r="G644" s="98">
        <v>1.272829644E7</v>
      </c>
      <c r="H644" s="99">
        <v>238923.26</v>
      </c>
      <c r="I644" s="99">
        <v>22907.9</v>
      </c>
      <c r="J644" s="99">
        <v>0.0</v>
      </c>
      <c r="K644" s="99">
        <v>261831.16</v>
      </c>
      <c r="L644" s="99">
        <v>261831.16</v>
      </c>
      <c r="M644" s="101">
        <v>1.0</v>
      </c>
      <c r="N644" s="22" t="s">
        <v>2427</v>
      </c>
      <c r="O644" s="3" t="b">
        <v>1</v>
      </c>
    </row>
    <row r="645">
      <c r="A645" s="3" t="s">
        <v>793</v>
      </c>
      <c r="B645" s="3" t="s">
        <v>2431</v>
      </c>
      <c r="C645" s="96" t="s">
        <v>49</v>
      </c>
      <c r="D645" s="97">
        <v>1145913.82</v>
      </c>
      <c r="E645" s="97">
        <v>459795.83</v>
      </c>
      <c r="F645" s="97">
        <v>699613.89</v>
      </c>
      <c r="G645" s="98">
        <v>2305323.54</v>
      </c>
      <c r="H645" s="99">
        <v>0.0</v>
      </c>
      <c r="I645" s="99">
        <v>0.0</v>
      </c>
      <c r="J645" s="99">
        <v>0.0</v>
      </c>
      <c r="K645" s="99">
        <v>0.0</v>
      </c>
      <c r="L645" s="99">
        <v>0.0</v>
      </c>
      <c r="M645" s="102"/>
      <c r="N645" s="22" t="s">
        <v>2427</v>
      </c>
      <c r="O645" s="3" t="b">
        <v>1</v>
      </c>
    </row>
    <row r="646">
      <c r="A646" s="3" t="s">
        <v>794</v>
      </c>
      <c r="B646" s="3" t="s">
        <v>2428</v>
      </c>
      <c r="C646" s="96" t="s">
        <v>49</v>
      </c>
      <c r="D646" s="97">
        <v>352584.99</v>
      </c>
      <c r="E646" s="97">
        <v>76025.72</v>
      </c>
      <c r="F646" s="97">
        <v>59545.8</v>
      </c>
      <c r="G646" s="98">
        <v>488156.51</v>
      </c>
      <c r="H646" s="99">
        <v>0.0</v>
      </c>
      <c r="I646" s="99">
        <v>0.0</v>
      </c>
      <c r="J646" s="99">
        <v>0.0</v>
      </c>
      <c r="K646" s="99">
        <v>0.0</v>
      </c>
      <c r="L646" s="99">
        <v>0.0</v>
      </c>
      <c r="M646" s="100" t="s">
        <v>2404</v>
      </c>
      <c r="N646" s="22" t="s">
        <v>2424</v>
      </c>
      <c r="O646" s="3" t="b">
        <v>1</v>
      </c>
    </row>
    <row r="647">
      <c r="A647" s="3" t="s">
        <v>795</v>
      </c>
      <c r="B647" s="3" t="s">
        <v>2434</v>
      </c>
      <c r="C647" s="96" t="s">
        <v>49</v>
      </c>
      <c r="D647" s="97">
        <v>239061.5</v>
      </c>
      <c r="E647" s="97">
        <v>54862.17</v>
      </c>
      <c r="F647" s="97">
        <v>376974.81</v>
      </c>
      <c r="G647" s="98">
        <v>670898.48</v>
      </c>
      <c r="H647" s="99">
        <v>0.0</v>
      </c>
      <c r="I647" s="99">
        <v>0.0</v>
      </c>
      <c r="J647" s="99">
        <v>0.0</v>
      </c>
      <c r="K647" s="99">
        <v>0.0</v>
      </c>
      <c r="L647" s="99">
        <v>0.0</v>
      </c>
      <c r="M647" s="100" t="s">
        <v>2404</v>
      </c>
      <c r="N647" s="22" t="s">
        <v>2424</v>
      </c>
      <c r="O647" s="3" t="b">
        <v>1</v>
      </c>
    </row>
    <row r="648">
      <c r="A648" s="3" t="s">
        <v>796</v>
      </c>
      <c r="B648" s="3" t="s">
        <v>2426</v>
      </c>
      <c r="C648" s="96" t="s">
        <v>49</v>
      </c>
      <c r="D648" s="97">
        <v>138000.0</v>
      </c>
      <c r="E648" s="97">
        <v>78091.23</v>
      </c>
      <c r="F648" s="97">
        <v>85294.5</v>
      </c>
      <c r="G648" s="98">
        <v>301385.73</v>
      </c>
      <c r="H648" s="99">
        <v>0.0</v>
      </c>
      <c r="I648" s="99">
        <v>0.0</v>
      </c>
      <c r="J648" s="99">
        <v>0.0</v>
      </c>
      <c r="K648" s="99">
        <v>0.0</v>
      </c>
      <c r="L648" s="99">
        <v>0.0</v>
      </c>
      <c r="M648" s="100" t="s">
        <v>2404</v>
      </c>
      <c r="N648" s="22" t="s">
        <v>2424</v>
      </c>
      <c r="O648" s="3" t="b">
        <v>1</v>
      </c>
      <c r="P648" s="3" t="s">
        <v>2452</v>
      </c>
    </row>
    <row r="649">
      <c r="A649" s="3" t="s">
        <v>134</v>
      </c>
      <c r="B649" s="3" t="s">
        <v>2432</v>
      </c>
      <c r="C649" s="96" t="s">
        <v>49</v>
      </c>
      <c r="D649" s="97">
        <v>3716822.49</v>
      </c>
      <c r="E649" s="97">
        <v>530206.754</v>
      </c>
      <c r="F649" s="97">
        <v>2507059.53</v>
      </c>
      <c r="G649" s="98">
        <v>6754088.774</v>
      </c>
      <c r="H649" s="99">
        <v>161732.75</v>
      </c>
      <c r="I649" s="99" t="s">
        <v>2436</v>
      </c>
      <c r="J649" s="99">
        <v>0.0</v>
      </c>
      <c r="K649" s="99">
        <v>163901.01</v>
      </c>
      <c r="L649" s="99">
        <v>163901.01</v>
      </c>
      <c r="M649" s="101">
        <v>1.0</v>
      </c>
      <c r="N649" s="22" t="s">
        <v>2427</v>
      </c>
      <c r="O649" s="3" t="b">
        <v>1</v>
      </c>
    </row>
    <row r="650">
      <c r="A650" s="3" t="s">
        <v>585</v>
      </c>
      <c r="B650" s="3" t="s">
        <v>693</v>
      </c>
      <c r="C650" s="96" t="s">
        <v>49</v>
      </c>
      <c r="D650" s="97">
        <v>425820.1</v>
      </c>
      <c r="E650" s="97">
        <v>168986.25</v>
      </c>
      <c r="F650" s="97">
        <v>664314.77</v>
      </c>
      <c r="G650" s="98">
        <v>1259121.12</v>
      </c>
      <c r="H650" s="99">
        <v>20211.06</v>
      </c>
      <c r="I650" s="99">
        <v>0.0</v>
      </c>
      <c r="J650" s="99">
        <v>0.0</v>
      </c>
      <c r="K650" s="99">
        <v>20211.06</v>
      </c>
      <c r="L650" s="99">
        <v>0.0</v>
      </c>
      <c r="M650" s="101">
        <v>0.0</v>
      </c>
      <c r="N650" s="22" t="s">
        <v>2427</v>
      </c>
      <c r="O650" s="3" t="b">
        <v>1</v>
      </c>
    </row>
    <row r="651">
      <c r="A651" s="3" t="s">
        <v>797</v>
      </c>
      <c r="B651" s="3" t="s">
        <v>2429</v>
      </c>
      <c r="C651" s="96" t="s">
        <v>49</v>
      </c>
      <c r="D651" s="97">
        <v>1455060.96</v>
      </c>
      <c r="E651" s="97">
        <v>237250.98</v>
      </c>
      <c r="F651" s="97">
        <v>408981.24</v>
      </c>
      <c r="G651" s="98">
        <v>2101293.18</v>
      </c>
      <c r="H651" s="99">
        <v>0.0</v>
      </c>
      <c r="I651" s="99">
        <v>0.0</v>
      </c>
      <c r="J651" s="99">
        <v>0.0</v>
      </c>
      <c r="K651" s="99">
        <v>0.0</v>
      </c>
      <c r="L651" s="99">
        <v>0.0</v>
      </c>
      <c r="M651" s="100" t="s">
        <v>2404</v>
      </c>
      <c r="N651" s="22" t="s">
        <v>2424</v>
      </c>
      <c r="O651" s="3" t="b">
        <v>1</v>
      </c>
    </row>
    <row r="652">
      <c r="A652" s="3" t="s">
        <v>99</v>
      </c>
      <c r="B652" s="3" t="s">
        <v>693</v>
      </c>
      <c r="C652" s="96" t="s">
        <v>49</v>
      </c>
      <c r="D652" s="97">
        <v>2229388.18</v>
      </c>
      <c r="E652" s="97">
        <v>884343.01</v>
      </c>
      <c r="F652" s="97">
        <v>2209841.3</v>
      </c>
      <c r="G652" s="98">
        <v>5323572.49</v>
      </c>
      <c r="H652" s="99">
        <v>330750.29</v>
      </c>
      <c r="I652" s="99">
        <v>31432.42</v>
      </c>
      <c r="J652" s="99">
        <v>44942.35</v>
      </c>
      <c r="K652" s="99">
        <v>407125.06</v>
      </c>
      <c r="L652" s="99">
        <v>345146.6</v>
      </c>
      <c r="M652" s="101">
        <v>0.847765549</v>
      </c>
      <c r="N652" s="22" t="s">
        <v>2427</v>
      </c>
      <c r="O652" s="3" t="b">
        <v>1</v>
      </c>
    </row>
    <row r="653">
      <c r="A653" s="3" t="s">
        <v>646</v>
      </c>
      <c r="B653" s="3" t="s">
        <v>693</v>
      </c>
      <c r="C653" s="96" t="s">
        <v>49</v>
      </c>
      <c r="D653" s="97">
        <v>2433786.86</v>
      </c>
      <c r="E653" s="97">
        <v>743726.91</v>
      </c>
      <c r="F653" s="97">
        <v>1775794.26</v>
      </c>
      <c r="G653" s="98">
        <v>4953308.03</v>
      </c>
      <c r="H653" s="99">
        <v>0.0</v>
      </c>
      <c r="I653" s="99">
        <v>0.0</v>
      </c>
      <c r="J653" s="99">
        <v>0.0</v>
      </c>
      <c r="K653" s="99">
        <v>0.0</v>
      </c>
      <c r="L653" s="99">
        <v>0.0</v>
      </c>
      <c r="M653" s="102"/>
      <c r="N653" s="22" t="s">
        <v>2427</v>
      </c>
      <c r="O653" s="3" t="b">
        <v>1</v>
      </c>
    </row>
    <row r="654">
      <c r="A654" s="3" t="s">
        <v>602</v>
      </c>
      <c r="B654" s="3" t="s">
        <v>2429</v>
      </c>
      <c r="C654" s="96" t="s">
        <v>49</v>
      </c>
      <c r="D654" s="97">
        <v>6462388.36</v>
      </c>
      <c r="E654" s="97">
        <v>1173174.2</v>
      </c>
      <c r="F654" s="97">
        <v>3102386.34</v>
      </c>
      <c r="G654" s="98">
        <v>1.07379489E7</v>
      </c>
      <c r="H654" s="99">
        <v>0.0</v>
      </c>
      <c r="I654" s="99">
        <v>0.0</v>
      </c>
      <c r="J654" s="99">
        <v>0.0</v>
      </c>
      <c r="K654" s="99">
        <v>0.0</v>
      </c>
      <c r="L654" s="99">
        <v>0.0</v>
      </c>
      <c r="M654" s="102"/>
      <c r="N654" s="22" t="s">
        <v>2427</v>
      </c>
      <c r="O654" s="3" t="b">
        <v>0</v>
      </c>
    </row>
    <row r="655">
      <c r="A655" s="3" t="s">
        <v>798</v>
      </c>
      <c r="B655" s="3" t="s">
        <v>2425</v>
      </c>
      <c r="C655" s="96" t="s">
        <v>49</v>
      </c>
      <c r="D655" s="97">
        <v>1740107.6</v>
      </c>
      <c r="E655" s="97">
        <v>353691.91</v>
      </c>
      <c r="F655" s="97">
        <v>1158933.74</v>
      </c>
      <c r="G655" s="98">
        <v>3252733.25</v>
      </c>
      <c r="H655" s="99">
        <v>0.0</v>
      </c>
      <c r="I655" s="99">
        <v>0.0</v>
      </c>
      <c r="J655" s="99">
        <v>0.0</v>
      </c>
      <c r="K655" s="99">
        <v>0.0</v>
      </c>
      <c r="L655" s="99">
        <v>0.0</v>
      </c>
      <c r="M655" s="100" t="s">
        <v>2404</v>
      </c>
      <c r="N655" s="22" t="s">
        <v>2424</v>
      </c>
      <c r="O655" s="3" t="b">
        <v>1</v>
      </c>
    </row>
    <row r="656">
      <c r="A656" s="3" t="s">
        <v>799</v>
      </c>
      <c r="B656" s="3" t="s">
        <v>2429</v>
      </c>
      <c r="C656" s="96" t="s">
        <v>49</v>
      </c>
      <c r="D656" s="97">
        <v>105690.55</v>
      </c>
      <c r="E656" s="97">
        <v>80088.6</v>
      </c>
      <c r="F656" s="97">
        <v>167500.0</v>
      </c>
      <c r="G656" s="98">
        <v>353279.15</v>
      </c>
      <c r="H656" s="99">
        <v>0.0</v>
      </c>
      <c r="I656" s="99">
        <v>0.0</v>
      </c>
      <c r="J656" s="99">
        <v>0.0</v>
      </c>
      <c r="K656" s="99">
        <v>0.0</v>
      </c>
      <c r="L656" s="99">
        <v>0.0</v>
      </c>
      <c r="M656" s="100" t="s">
        <v>2404</v>
      </c>
      <c r="N656" s="22" t="s">
        <v>2424</v>
      </c>
      <c r="O656" s="3" t="b">
        <v>1</v>
      </c>
    </row>
    <row r="657">
      <c r="A657" s="3" t="s">
        <v>801</v>
      </c>
      <c r="B657" s="3" t="s">
        <v>2429</v>
      </c>
      <c r="C657" s="96" t="s">
        <v>49</v>
      </c>
      <c r="D657" s="97">
        <v>2264021.49</v>
      </c>
      <c r="E657" s="97">
        <v>222845.93</v>
      </c>
      <c r="F657" s="97">
        <v>738250.0</v>
      </c>
      <c r="G657" s="98">
        <v>3225117.42</v>
      </c>
      <c r="H657" s="99">
        <v>0.0</v>
      </c>
      <c r="I657" s="99">
        <v>0.0</v>
      </c>
      <c r="J657" s="99">
        <v>0.0</v>
      </c>
      <c r="K657" s="99">
        <v>0.0</v>
      </c>
      <c r="L657" s="99">
        <v>0.0</v>
      </c>
      <c r="M657" s="100" t="s">
        <v>2404</v>
      </c>
      <c r="N657" s="22" t="s">
        <v>2424</v>
      </c>
      <c r="O657" s="3" t="b">
        <v>1</v>
      </c>
    </row>
    <row r="658">
      <c r="A658" s="3" t="s">
        <v>572</v>
      </c>
      <c r="B658" s="3" t="s">
        <v>2428</v>
      </c>
      <c r="C658" s="96" t="s">
        <v>49</v>
      </c>
      <c r="D658" s="97">
        <v>8284016.84</v>
      </c>
      <c r="E658" s="97">
        <v>498711.43</v>
      </c>
      <c r="F658" s="97">
        <v>1693663.75</v>
      </c>
      <c r="G658" s="98">
        <v>1.047639202E7</v>
      </c>
      <c r="H658" s="99">
        <v>0.0</v>
      </c>
      <c r="I658" s="99" t="s">
        <v>2436</v>
      </c>
      <c r="J658" s="99">
        <v>0.0</v>
      </c>
      <c r="K658" s="99" t="s">
        <v>2436</v>
      </c>
      <c r="L658" s="99">
        <v>0.0</v>
      </c>
      <c r="M658" s="102"/>
      <c r="N658" s="22" t="s">
        <v>2427</v>
      </c>
      <c r="O658" s="3" t="b">
        <v>1</v>
      </c>
    </row>
    <row r="659">
      <c r="A659" s="3" t="s">
        <v>433</v>
      </c>
      <c r="B659" s="3" t="s">
        <v>693</v>
      </c>
      <c r="C659" s="96" t="s">
        <v>49</v>
      </c>
      <c r="D659" s="97">
        <v>2008093.23</v>
      </c>
      <c r="E659" s="97">
        <v>330880.99</v>
      </c>
      <c r="F659" s="97">
        <v>1928958.18</v>
      </c>
      <c r="G659" s="98">
        <v>4267932.4</v>
      </c>
      <c r="H659" s="99">
        <v>0.0</v>
      </c>
      <c r="I659" s="99">
        <v>12313.35</v>
      </c>
      <c r="J659" s="99">
        <v>0.0</v>
      </c>
      <c r="K659" s="99">
        <v>12313.35</v>
      </c>
      <c r="L659" s="99">
        <v>12313.35</v>
      </c>
      <c r="M659" s="101">
        <v>1.0</v>
      </c>
      <c r="N659" s="22" t="s">
        <v>2427</v>
      </c>
      <c r="O659" s="3" t="b">
        <v>0</v>
      </c>
    </row>
    <row r="660">
      <c r="A660" s="3" t="s">
        <v>516</v>
      </c>
      <c r="B660" s="3" t="s">
        <v>2434</v>
      </c>
      <c r="C660" s="96" t="s">
        <v>49</v>
      </c>
      <c r="D660" s="97">
        <v>5706437.64</v>
      </c>
      <c r="E660" s="97">
        <v>1119412.685</v>
      </c>
      <c r="F660" s="97">
        <v>1762378.4</v>
      </c>
      <c r="G660" s="98">
        <v>8588228.725</v>
      </c>
      <c r="H660" s="99">
        <v>68605.91</v>
      </c>
      <c r="I660" s="99">
        <v>0.0</v>
      </c>
      <c r="J660" s="99">
        <v>0.0</v>
      </c>
      <c r="K660" s="99">
        <v>68605.91</v>
      </c>
      <c r="L660" s="99">
        <v>68605.91</v>
      </c>
      <c r="M660" s="101">
        <v>1.0</v>
      </c>
      <c r="N660" s="22" t="s">
        <v>2427</v>
      </c>
      <c r="O660" s="3" t="b">
        <v>1</v>
      </c>
    </row>
    <row r="661">
      <c r="A661" s="3" t="s">
        <v>650</v>
      </c>
      <c r="B661" s="3" t="s">
        <v>2425</v>
      </c>
      <c r="C661" s="96" t="s">
        <v>49</v>
      </c>
      <c r="D661" s="97">
        <v>7149898.67</v>
      </c>
      <c r="E661" s="97">
        <v>791220.49</v>
      </c>
      <c r="F661" s="97">
        <v>2768336.37</v>
      </c>
      <c r="G661" s="98">
        <v>1.070945553E7</v>
      </c>
      <c r="H661" s="99">
        <v>0.0</v>
      </c>
      <c r="I661" s="99" t="s">
        <v>2436</v>
      </c>
      <c r="J661" s="99">
        <v>0.0</v>
      </c>
      <c r="K661" s="99" t="s">
        <v>2436</v>
      </c>
      <c r="L661" s="99">
        <v>0.0</v>
      </c>
      <c r="M661" s="100" t="s">
        <v>2404</v>
      </c>
      <c r="N661" s="22" t="s">
        <v>2424</v>
      </c>
      <c r="O661" s="3" t="b">
        <v>1</v>
      </c>
    </row>
    <row r="662">
      <c r="A662" s="3" t="s">
        <v>321</v>
      </c>
      <c r="B662" s="3" t="s">
        <v>693</v>
      </c>
      <c r="C662" s="96" t="s">
        <v>49</v>
      </c>
      <c r="D662" s="97">
        <v>1338739.25</v>
      </c>
      <c r="E662" s="97">
        <v>332499.29</v>
      </c>
      <c r="F662" s="97">
        <v>654709.94</v>
      </c>
      <c r="G662" s="98">
        <v>2325948.48</v>
      </c>
      <c r="H662" s="99">
        <v>0.0</v>
      </c>
      <c r="I662" s="99">
        <v>5893.22</v>
      </c>
      <c r="J662" s="99">
        <v>12000.0</v>
      </c>
      <c r="K662" s="99">
        <v>17893.22</v>
      </c>
      <c r="L662" s="99">
        <v>17893.22</v>
      </c>
      <c r="M662" s="101">
        <v>1.0</v>
      </c>
      <c r="N662" s="22" t="s">
        <v>2427</v>
      </c>
      <c r="O662" s="3" t="b">
        <v>1</v>
      </c>
    </row>
    <row r="663">
      <c r="A663" s="3" t="s">
        <v>444</v>
      </c>
      <c r="B663" s="3" t="s">
        <v>2434</v>
      </c>
      <c r="C663" s="96" t="s">
        <v>49</v>
      </c>
      <c r="D663" s="97">
        <v>2932457.08</v>
      </c>
      <c r="E663" s="97">
        <v>625587.29</v>
      </c>
      <c r="F663" s="97">
        <v>1420532.57</v>
      </c>
      <c r="G663" s="98">
        <v>4978576.94</v>
      </c>
      <c r="H663" s="99">
        <v>104265.5</v>
      </c>
      <c r="I663" s="99">
        <v>0.0</v>
      </c>
      <c r="J663" s="99">
        <v>0.0</v>
      </c>
      <c r="K663" s="99">
        <v>104265.5</v>
      </c>
      <c r="L663" s="99">
        <v>104265.5</v>
      </c>
      <c r="M663" s="101">
        <v>1.0</v>
      </c>
      <c r="N663" s="22" t="s">
        <v>2427</v>
      </c>
      <c r="O663" s="3" t="b">
        <v>1</v>
      </c>
    </row>
    <row r="664">
      <c r="A664" s="3" t="s">
        <v>662</v>
      </c>
      <c r="B664" s="3" t="s">
        <v>2426</v>
      </c>
      <c r="C664" s="96" t="s">
        <v>49</v>
      </c>
      <c r="D664" s="97">
        <v>69385.86</v>
      </c>
      <c r="E664" s="97">
        <v>22747.26</v>
      </c>
      <c r="F664" s="97">
        <v>152050.0</v>
      </c>
      <c r="G664" s="98">
        <v>244183.12</v>
      </c>
      <c r="H664" s="99">
        <v>0.0</v>
      </c>
      <c r="I664" s="99">
        <v>8118.86</v>
      </c>
      <c r="J664" s="99">
        <v>0.0</v>
      </c>
      <c r="K664" s="99">
        <v>8118.86</v>
      </c>
      <c r="L664" s="99">
        <v>0.0</v>
      </c>
      <c r="M664" s="100" t="s">
        <v>2404</v>
      </c>
      <c r="N664" s="22" t="s">
        <v>2424</v>
      </c>
      <c r="O664" s="3" t="b">
        <v>1</v>
      </c>
    </row>
    <row r="665">
      <c r="A665" s="3" t="s">
        <v>802</v>
      </c>
      <c r="B665" s="3" t="s">
        <v>2426</v>
      </c>
      <c r="C665" s="96" t="s">
        <v>49</v>
      </c>
      <c r="D665" s="97">
        <v>109142.37</v>
      </c>
      <c r="E665" s="97">
        <v>38923.63</v>
      </c>
      <c r="F665" s="97">
        <v>394305.07</v>
      </c>
      <c r="G665" s="98">
        <v>542371.07</v>
      </c>
      <c r="H665" s="99">
        <v>0.0</v>
      </c>
      <c r="I665" s="99">
        <v>0.0</v>
      </c>
      <c r="J665" s="99">
        <v>0.0</v>
      </c>
      <c r="K665" s="99">
        <v>0.0</v>
      </c>
      <c r="L665" s="99">
        <v>0.0</v>
      </c>
      <c r="M665" s="100" t="s">
        <v>2404</v>
      </c>
      <c r="N665" s="22" t="s">
        <v>2424</v>
      </c>
      <c r="O665" s="3" t="b">
        <v>1</v>
      </c>
    </row>
    <row r="666">
      <c r="A666" s="3" t="s">
        <v>85</v>
      </c>
      <c r="B666" s="3" t="s">
        <v>2426</v>
      </c>
      <c r="C666" s="96" t="s">
        <v>49</v>
      </c>
      <c r="D666" s="97">
        <v>3377081.6</v>
      </c>
      <c r="E666" s="97">
        <v>1311436.15</v>
      </c>
      <c r="F666" s="97">
        <v>2155220.03</v>
      </c>
      <c r="G666" s="98">
        <v>6843737.78</v>
      </c>
      <c r="H666" s="99">
        <v>887775.89</v>
      </c>
      <c r="I666" s="99">
        <v>20940.23</v>
      </c>
      <c r="J666" s="99">
        <v>50000.0</v>
      </c>
      <c r="K666" s="99">
        <v>958716.12</v>
      </c>
      <c r="L666" s="99">
        <v>958716.12</v>
      </c>
      <c r="M666" s="101">
        <v>1.0</v>
      </c>
      <c r="N666" s="22" t="s">
        <v>2427</v>
      </c>
      <c r="O666" s="3" t="b">
        <v>1</v>
      </c>
    </row>
    <row r="667">
      <c r="A667" s="3" t="s">
        <v>803</v>
      </c>
      <c r="B667" s="3" t="s">
        <v>2437</v>
      </c>
      <c r="C667" s="96" t="s">
        <v>49</v>
      </c>
      <c r="D667" s="97">
        <v>3695701.88</v>
      </c>
      <c r="E667" s="97">
        <v>672760.46</v>
      </c>
      <c r="F667" s="97">
        <v>1259623.64</v>
      </c>
      <c r="G667" s="98">
        <v>5628085.98</v>
      </c>
      <c r="H667" s="99">
        <v>0.0</v>
      </c>
      <c r="I667" s="99">
        <v>0.0</v>
      </c>
      <c r="J667" s="99">
        <v>0.0</v>
      </c>
      <c r="K667" s="99">
        <v>0.0</v>
      </c>
      <c r="L667" s="99">
        <v>0.0</v>
      </c>
      <c r="M667" s="102"/>
      <c r="N667" s="22" t="s">
        <v>2427</v>
      </c>
      <c r="O667" s="3" t="b">
        <v>1</v>
      </c>
    </row>
    <row r="668">
      <c r="A668" s="3" t="s">
        <v>457</v>
      </c>
      <c r="B668" s="3" t="s">
        <v>2434</v>
      </c>
      <c r="C668" s="96" t="s">
        <v>49</v>
      </c>
      <c r="D668" s="97">
        <v>2939831.12</v>
      </c>
      <c r="E668" s="97">
        <v>601192.8</v>
      </c>
      <c r="F668" s="97">
        <v>1752277.84</v>
      </c>
      <c r="G668" s="98">
        <v>5293301.76</v>
      </c>
      <c r="H668" s="99">
        <v>121915.3</v>
      </c>
      <c r="I668" s="99">
        <v>0.0</v>
      </c>
      <c r="J668" s="99">
        <v>0.0</v>
      </c>
      <c r="K668" s="99">
        <v>121915.3</v>
      </c>
      <c r="L668" s="99">
        <v>121915.3</v>
      </c>
      <c r="M668" s="101">
        <v>1.0</v>
      </c>
      <c r="N668" s="22" t="s">
        <v>2427</v>
      </c>
      <c r="O668" s="3" t="b">
        <v>1</v>
      </c>
    </row>
    <row r="669">
      <c r="A669" s="3" t="s">
        <v>804</v>
      </c>
      <c r="B669" s="3" t="s">
        <v>2434</v>
      </c>
      <c r="C669" s="96" t="s">
        <v>49</v>
      </c>
      <c r="D669" s="97">
        <v>17000.0</v>
      </c>
      <c r="E669" s="97" t="s">
        <v>2436</v>
      </c>
      <c r="F669" s="97">
        <v>0.0</v>
      </c>
      <c r="G669" s="98">
        <v>19123.0</v>
      </c>
      <c r="H669" s="99">
        <v>0.0</v>
      </c>
      <c r="I669" s="99">
        <v>0.0</v>
      </c>
      <c r="J669" s="99">
        <v>0.0</v>
      </c>
      <c r="K669" s="99">
        <v>0.0</v>
      </c>
      <c r="L669" s="99">
        <v>0.0</v>
      </c>
      <c r="M669" s="100" t="s">
        <v>2404</v>
      </c>
      <c r="N669" s="22" t="s">
        <v>2424</v>
      </c>
      <c r="O669" s="3" t="b">
        <v>1</v>
      </c>
    </row>
    <row r="670">
      <c r="A670" s="3" t="s">
        <v>805</v>
      </c>
      <c r="B670" s="3" t="s">
        <v>2432</v>
      </c>
      <c r="C670" s="96" t="s">
        <v>49</v>
      </c>
      <c r="D670" s="97">
        <v>37898.0</v>
      </c>
      <c r="E670" s="97">
        <v>37032.61</v>
      </c>
      <c r="F670" s="97">
        <v>55000.0</v>
      </c>
      <c r="G670" s="98">
        <v>129930.61</v>
      </c>
      <c r="H670" s="99">
        <v>0.0</v>
      </c>
      <c r="I670" s="99">
        <v>0.0</v>
      </c>
      <c r="J670" s="99">
        <v>0.0</v>
      </c>
      <c r="K670" s="99">
        <v>0.0</v>
      </c>
      <c r="L670" s="99">
        <v>0.0</v>
      </c>
      <c r="M670" s="100" t="s">
        <v>2404</v>
      </c>
      <c r="N670" s="22" t="s">
        <v>2424</v>
      </c>
      <c r="O670" s="3" t="b">
        <v>1</v>
      </c>
    </row>
    <row r="671">
      <c r="A671" s="3" t="s">
        <v>806</v>
      </c>
      <c r="B671" s="3" t="s">
        <v>693</v>
      </c>
      <c r="C671" s="96" t="s">
        <v>49</v>
      </c>
      <c r="D671" s="97">
        <v>254003.0</v>
      </c>
      <c r="E671" s="97">
        <v>92871.59</v>
      </c>
      <c r="F671" s="97">
        <v>59068.8</v>
      </c>
      <c r="G671" s="98">
        <v>405943.39</v>
      </c>
      <c r="H671" s="99">
        <v>0.0</v>
      </c>
      <c r="I671" s="99">
        <v>0.0</v>
      </c>
      <c r="J671" s="99">
        <v>0.0</v>
      </c>
      <c r="K671" s="99">
        <v>0.0</v>
      </c>
      <c r="L671" s="99">
        <v>0.0</v>
      </c>
      <c r="M671" s="100" t="s">
        <v>2404</v>
      </c>
      <c r="N671" s="22" t="s">
        <v>2424</v>
      </c>
      <c r="O671" s="3" t="b">
        <v>1</v>
      </c>
    </row>
    <row r="672">
      <c r="A672" s="3" t="s">
        <v>807</v>
      </c>
      <c r="B672" s="3" t="s">
        <v>2432</v>
      </c>
      <c r="C672" s="96" t="s">
        <v>49</v>
      </c>
      <c r="D672" s="97">
        <v>161561.65</v>
      </c>
      <c r="E672" s="97">
        <v>66086.21</v>
      </c>
      <c r="F672" s="97">
        <v>217241.97</v>
      </c>
      <c r="G672" s="98">
        <v>444889.83</v>
      </c>
      <c r="H672" s="99">
        <v>0.0</v>
      </c>
      <c r="I672" s="99">
        <v>0.0</v>
      </c>
      <c r="J672" s="99">
        <v>0.0</v>
      </c>
      <c r="K672" s="99">
        <v>0.0</v>
      </c>
      <c r="L672" s="99">
        <v>0.0</v>
      </c>
      <c r="M672" s="100" t="s">
        <v>2404</v>
      </c>
      <c r="N672" s="22" t="s">
        <v>2424</v>
      </c>
      <c r="O672" s="3" t="b">
        <v>1</v>
      </c>
    </row>
    <row r="673">
      <c r="A673" s="3" t="s">
        <v>808</v>
      </c>
      <c r="B673" s="3" t="s">
        <v>693</v>
      </c>
      <c r="C673" s="96" t="s">
        <v>49</v>
      </c>
      <c r="D673" s="97">
        <v>3829839.93</v>
      </c>
      <c r="E673" s="97">
        <v>634957.23</v>
      </c>
      <c r="F673" s="97">
        <v>1156862.95</v>
      </c>
      <c r="G673" s="98">
        <v>5621660.11</v>
      </c>
      <c r="H673" s="99">
        <v>0.0</v>
      </c>
      <c r="I673" s="99" t="s">
        <v>2436</v>
      </c>
      <c r="J673" s="99">
        <v>0.0</v>
      </c>
      <c r="K673" s="99" t="s">
        <v>2436</v>
      </c>
      <c r="L673" s="99">
        <v>112.0</v>
      </c>
      <c r="M673" s="102"/>
      <c r="N673" s="22" t="s">
        <v>2427</v>
      </c>
      <c r="O673" s="3" t="b">
        <v>0</v>
      </c>
    </row>
    <row r="674">
      <c r="A674" s="3" t="s">
        <v>809</v>
      </c>
      <c r="B674" s="3" t="s">
        <v>2428</v>
      </c>
      <c r="C674" s="96" t="s">
        <v>49</v>
      </c>
      <c r="D674" s="97">
        <v>2383895.65</v>
      </c>
      <c r="E674" s="97">
        <v>104466.27</v>
      </c>
      <c r="F674" s="97">
        <v>400072.78</v>
      </c>
      <c r="G674" s="98">
        <v>2888434.7</v>
      </c>
      <c r="H674" s="99">
        <v>0.0</v>
      </c>
      <c r="I674" s="99">
        <v>0.0</v>
      </c>
      <c r="J674" s="99">
        <v>0.0</v>
      </c>
      <c r="K674" s="99">
        <v>0.0</v>
      </c>
      <c r="L674" s="99">
        <v>0.0</v>
      </c>
      <c r="M674" s="100" t="s">
        <v>2404</v>
      </c>
      <c r="N674" s="22" t="s">
        <v>2424</v>
      </c>
      <c r="O674" s="3" t="b">
        <v>1</v>
      </c>
    </row>
    <row r="675">
      <c r="A675" s="3" t="s">
        <v>810</v>
      </c>
      <c r="B675" s="3" t="s">
        <v>2431</v>
      </c>
      <c r="C675" s="96" t="s">
        <v>49</v>
      </c>
      <c r="D675" s="97">
        <v>260261.61</v>
      </c>
      <c r="E675" s="97">
        <v>63155.94</v>
      </c>
      <c r="F675" s="97">
        <v>267500.0</v>
      </c>
      <c r="G675" s="98">
        <v>590917.55</v>
      </c>
      <c r="H675" s="99">
        <v>0.0</v>
      </c>
      <c r="I675" s="99">
        <v>0.0</v>
      </c>
      <c r="J675" s="99">
        <v>0.0</v>
      </c>
      <c r="K675" s="99">
        <v>0.0</v>
      </c>
      <c r="L675" s="99">
        <v>0.0</v>
      </c>
      <c r="M675" s="100" t="s">
        <v>2404</v>
      </c>
      <c r="N675" s="22" t="s">
        <v>2424</v>
      </c>
      <c r="O675" s="3" t="b">
        <v>1</v>
      </c>
    </row>
    <row r="676">
      <c r="A676" s="3" t="s">
        <v>811</v>
      </c>
      <c r="B676" s="3" t="s">
        <v>2429</v>
      </c>
      <c r="C676" s="96" t="s">
        <v>49</v>
      </c>
      <c r="D676" s="97">
        <v>11957.0</v>
      </c>
      <c r="E676" s="97">
        <v>81056.57</v>
      </c>
      <c r="F676" s="97">
        <v>376500.0</v>
      </c>
      <c r="G676" s="98">
        <v>469513.57</v>
      </c>
      <c r="H676" s="99">
        <v>0.0</v>
      </c>
      <c r="I676" s="99">
        <v>0.0</v>
      </c>
      <c r="J676" s="99">
        <v>0.0</v>
      </c>
      <c r="K676" s="99">
        <v>0.0</v>
      </c>
      <c r="L676" s="99">
        <v>0.0</v>
      </c>
      <c r="M676" s="100" t="s">
        <v>2404</v>
      </c>
      <c r="N676" s="22" t="s">
        <v>2424</v>
      </c>
      <c r="O676" s="3" t="b">
        <v>1</v>
      </c>
    </row>
    <row r="677">
      <c r="A677" s="3" t="s">
        <v>812</v>
      </c>
      <c r="B677" s="3" t="s">
        <v>2434</v>
      </c>
      <c r="C677" s="96" t="s">
        <v>49</v>
      </c>
      <c r="D677" s="97">
        <v>10000.0</v>
      </c>
      <c r="E677" s="97">
        <v>38316.9</v>
      </c>
      <c r="F677" s="97">
        <v>68684.0</v>
      </c>
      <c r="G677" s="98">
        <v>117000.9</v>
      </c>
      <c r="H677" s="99">
        <v>0.0</v>
      </c>
      <c r="I677" s="99">
        <v>0.0</v>
      </c>
      <c r="J677" s="99">
        <v>0.0</v>
      </c>
      <c r="K677" s="99">
        <v>0.0</v>
      </c>
      <c r="L677" s="99">
        <v>0.0</v>
      </c>
      <c r="M677" s="100" t="s">
        <v>2404</v>
      </c>
      <c r="N677" s="22" t="s">
        <v>2424</v>
      </c>
      <c r="O677" s="3" t="b">
        <v>1</v>
      </c>
    </row>
    <row r="678">
      <c r="A678" s="3" t="s">
        <v>348</v>
      </c>
      <c r="B678" s="3" t="s">
        <v>2438</v>
      </c>
      <c r="C678" s="96" t="s">
        <v>49</v>
      </c>
      <c r="D678" s="97">
        <v>5526415.18</v>
      </c>
      <c r="E678" s="97">
        <v>869149.96</v>
      </c>
      <c r="F678" s="97">
        <v>2528757.8</v>
      </c>
      <c r="G678" s="98">
        <v>8924322.94</v>
      </c>
      <c r="H678" s="99">
        <v>61021.52</v>
      </c>
      <c r="I678" s="99">
        <v>0.0</v>
      </c>
      <c r="J678" s="99">
        <v>0.0</v>
      </c>
      <c r="K678" s="99">
        <v>61021.52</v>
      </c>
      <c r="L678" s="99">
        <v>61021.52</v>
      </c>
      <c r="M678" s="101">
        <v>1.0</v>
      </c>
      <c r="N678" s="22" t="s">
        <v>2427</v>
      </c>
      <c r="O678" s="3" t="b">
        <v>1</v>
      </c>
    </row>
    <row r="679">
      <c r="A679" s="3" t="s">
        <v>813</v>
      </c>
      <c r="B679" s="3" t="s">
        <v>2438</v>
      </c>
      <c r="C679" s="96" t="s">
        <v>49</v>
      </c>
      <c r="D679" s="97">
        <v>3186517.31</v>
      </c>
      <c r="E679" s="97">
        <v>521090.7</v>
      </c>
      <c r="F679" s="97">
        <v>1485386.77</v>
      </c>
      <c r="G679" s="98">
        <v>5192994.78</v>
      </c>
      <c r="H679" s="99">
        <v>0.0</v>
      </c>
      <c r="I679" s="99">
        <v>0.0</v>
      </c>
      <c r="J679" s="99">
        <v>0.0</v>
      </c>
      <c r="K679" s="99">
        <v>0.0</v>
      </c>
      <c r="L679" s="99">
        <v>0.0</v>
      </c>
      <c r="M679" s="102"/>
      <c r="N679" s="22" t="s">
        <v>2427</v>
      </c>
      <c r="O679" s="3" t="b">
        <v>1</v>
      </c>
    </row>
    <row r="680">
      <c r="A680" s="3" t="s">
        <v>525</v>
      </c>
      <c r="B680" s="3" t="s">
        <v>2434</v>
      </c>
      <c r="C680" s="96" t="s">
        <v>49</v>
      </c>
      <c r="D680" s="97">
        <v>1074175.83</v>
      </c>
      <c r="E680" s="97">
        <v>190079.35</v>
      </c>
      <c r="F680" s="97">
        <v>907665.8</v>
      </c>
      <c r="G680" s="98">
        <v>2171920.98</v>
      </c>
      <c r="H680" s="99">
        <v>62455.64</v>
      </c>
      <c r="I680" s="99">
        <v>0.0</v>
      </c>
      <c r="J680" s="99">
        <v>0.0</v>
      </c>
      <c r="K680" s="99">
        <v>62455.64</v>
      </c>
      <c r="L680" s="99">
        <v>0.0</v>
      </c>
      <c r="M680" s="101">
        <v>0.0</v>
      </c>
      <c r="N680" s="22" t="s">
        <v>2427</v>
      </c>
      <c r="O680" s="3" t="b">
        <v>1</v>
      </c>
    </row>
    <row r="681">
      <c r="A681" s="3" t="s">
        <v>814</v>
      </c>
      <c r="B681" s="3" t="s">
        <v>2429</v>
      </c>
      <c r="C681" s="96" t="s">
        <v>49</v>
      </c>
      <c r="D681" s="97">
        <v>315271.34</v>
      </c>
      <c r="E681" s="97">
        <v>44579.09</v>
      </c>
      <c r="F681" s="97">
        <v>50000.0</v>
      </c>
      <c r="G681" s="98">
        <v>409850.43</v>
      </c>
      <c r="H681" s="99">
        <v>0.0</v>
      </c>
      <c r="I681" s="99">
        <v>0.0</v>
      </c>
      <c r="J681" s="99">
        <v>0.0</v>
      </c>
      <c r="K681" s="99">
        <v>0.0</v>
      </c>
      <c r="L681" s="99">
        <v>0.0</v>
      </c>
      <c r="M681" s="100" t="s">
        <v>2404</v>
      </c>
      <c r="N681" s="22" t="s">
        <v>2424</v>
      </c>
      <c r="O681" s="3" t="b">
        <v>1</v>
      </c>
    </row>
    <row r="682">
      <c r="A682" s="3" t="s">
        <v>815</v>
      </c>
      <c r="B682" s="3" t="s">
        <v>2426</v>
      </c>
      <c r="C682" s="96" t="s">
        <v>49</v>
      </c>
      <c r="D682" s="97">
        <v>0.0</v>
      </c>
      <c r="E682" s="97">
        <v>21812.64</v>
      </c>
      <c r="F682" s="97">
        <v>0.0</v>
      </c>
      <c r="G682" s="98">
        <v>21812.64</v>
      </c>
      <c r="H682" s="99">
        <v>0.0</v>
      </c>
      <c r="I682" s="99">
        <v>0.0</v>
      </c>
      <c r="J682" s="99">
        <v>0.0</v>
      </c>
      <c r="K682" s="99">
        <v>0.0</v>
      </c>
      <c r="L682" s="99">
        <v>0.0</v>
      </c>
      <c r="M682" s="100" t="s">
        <v>2404</v>
      </c>
      <c r="N682" s="22" t="s">
        <v>2424</v>
      </c>
      <c r="O682" s="3" t="b">
        <v>1</v>
      </c>
    </row>
    <row r="683">
      <c r="A683" s="3" t="s">
        <v>816</v>
      </c>
      <c r="B683" s="3" t="s">
        <v>693</v>
      </c>
      <c r="C683" s="96" t="s">
        <v>49</v>
      </c>
      <c r="D683" s="97">
        <v>400290.97</v>
      </c>
      <c r="E683" s="97">
        <v>194551.42</v>
      </c>
      <c r="F683" s="97">
        <v>244554.45</v>
      </c>
      <c r="G683" s="98">
        <v>839396.84</v>
      </c>
      <c r="H683" s="99">
        <v>0.0</v>
      </c>
      <c r="I683" s="99">
        <v>0.0</v>
      </c>
      <c r="J683" s="99">
        <v>0.0</v>
      </c>
      <c r="K683" s="99">
        <v>0.0</v>
      </c>
      <c r="L683" s="99">
        <v>0.0</v>
      </c>
      <c r="M683" s="100" t="s">
        <v>2404</v>
      </c>
      <c r="N683" s="22" t="s">
        <v>2424</v>
      </c>
      <c r="O683" s="3" t="b">
        <v>1</v>
      </c>
    </row>
    <row r="684">
      <c r="A684" s="3" t="s">
        <v>273</v>
      </c>
      <c r="B684" s="3" t="s">
        <v>2431</v>
      </c>
      <c r="C684" s="96" t="s">
        <v>49</v>
      </c>
      <c r="D684" s="97">
        <v>355591.51</v>
      </c>
      <c r="E684" s="97">
        <v>727444.44</v>
      </c>
      <c r="F684" s="97">
        <v>2325221.09</v>
      </c>
      <c r="G684" s="98">
        <v>3408257.04</v>
      </c>
      <c r="H684" s="99">
        <v>292850.26</v>
      </c>
      <c r="I684" s="99">
        <v>16411.85</v>
      </c>
      <c r="J684" s="99">
        <v>0.0</v>
      </c>
      <c r="K684" s="99">
        <v>309262.11</v>
      </c>
      <c r="L684" s="99">
        <v>292850.26</v>
      </c>
      <c r="M684" s="101">
        <v>0.9469322317</v>
      </c>
      <c r="N684" s="22" t="s">
        <v>2427</v>
      </c>
      <c r="O684" s="3" t="b">
        <v>1</v>
      </c>
    </row>
    <row r="685">
      <c r="A685" s="3" t="s">
        <v>817</v>
      </c>
      <c r="B685" s="3" t="s">
        <v>2432</v>
      </c>
      <c r="C685" s="96" t="s">
        <v>49</v>
      </c>
      <c r="D685" s="97">
        <v>815174.55</v>
      </c>
      <c r="E685" s="97">
        <v>83968.04</v>
      </c>
      <c r="F685" s="97">
        <v>185100.0</v>
      </c>
      <c r="G685" s="98">
        <v>1084242.59</v>
      </c>
      <c r="H685" s="99">
        <v>0.0</v>
      </c>
      <c r="I685" s="99">
        <v>0.0</v>
      </c>
      <c r="J685" s="99">
        <v>0.0</v>
      </c>
      <c r="K685" s="99">
        <v>0.0</v>
      </c>
      <c r="L685" s="99">
        <v>0.0</v>
      </c>
      <c r="M685" s="100" t="s">
        <v>2404</v>
      </c>
      <c r="N685" s="22" t="s">
        <v>2424</v>
      </c>
      <c r="O685" s="3" t="b">
        <v>1</v>
      </c>
    </row>
    <row r="686">
      <c r="A686" s="3" t="s">
        <v>502</v>
      </c>
      <c r="B686" s="3" t="s">
        <v>2425</v>
      </c>
      <c r="C686" s="96" t="s">
        <v>49</v>
      </c>
      <c r="D686" s="97">
        <v>1736512.65</v>
      </c>
      <c r="E686" s="97">
        <v>349689.1</v>
      </c>
      <c r="F686" s="97">
        <v>1359988.05</v>
      </c>
      <c r="G686" s="98">
        <v>3446189.8</v>
      </c>
      <c r="H686" s="99">
        <v>77471.03</v>
      </c>
      <c r="I686" s="99">
        <v>0.0</v>
      </c>
      <c r="J686" s="99">
        <v>0.0</v>
      </c>
      <c r="K686" s="99">
        <v>77471.03</v>
      </c>
      <c r="L686" s="99">
        <v>0.0</v>
      </c>
      <c r="M686" s="101">
        <v>0.0</v>
      </c>
      <c r="N686" s="22" t="s">
        <v>2427</v>
      </c>
      <c r="O686" s="3" t="b">
        <v>1</v>
      </c>
    </row>
    <row r="687">
      <c r="A687" s="3" t="s">
        <v>148</v>
      </c>
      <c r="B687" s="3" t="s">
        <v>2429</v>
      </c>
      <c r="C687" s="96" t="s">
        <v>49</v>
      </c>
      <c r="D687" s="97">
        <v>5832445.26</v>
      </c>
      <c r="E687" s="97">
        <v>816914.295</v>
      </c>
      <c r="F687" s="97">
        <v>2687505.0</v>
      </c>
      <c r="G687" s="98">
        <v>9336864.555</v>
      </c>
      <c r="H687" s="99">
        <v>0.0</v>
      </c>
      <c r="I687" s="99">
        <v>0.0</v>
      </c>
      <c r="J687" s="99">
        <v>0.0</v>
      </c>
      <c r="K687" s="99">
        <v>0.0</v>
      </c>
      <c r="L687" s="99">
        <v>0.0</v>
      </c>
      <c r="M687" s="102"/>
      <c r="N687" s="22" t="s">
        <v>2427</v>
      </c>
      <c r="O687" s="3" t="b">
        <v>1</v>
      </c>
    </row>
    <row r="688">
      <c r="A688" s="3" t="s">
        <v>509</v>
      </c>
      <c r="B688" s="3" t="s">
        <v>2425</v>
      </c>
      <c r="C688" s="96" t="s">
        <v>49</v>
      </c>
      <c r="D688" s="97">
        <v>2988787.82</v>
      </c>
      <c r="E688" s="97">
        <v>638355.41</v>
      </c>
      <c r="F688" s="97">
        <v>1643534.86</v>
      </c>
      <c r="G688" s="98">
        <v>5270678.09</v>
      </c>
      <c r="H688" s="99">
        <v>0.0</v>
      </c>
      <c r="I688" s="99">
        <v>15937.76</v>
      </c>
      <c r="J688" s="99">
        <v>0.0</v>
      </c>
      <c r="K688" s="99">
        <v>15937.76</v>
      </c>
      <c r="L688" s="99">
        <v>15937.76</v>
      </c>
      <c r="M688" s="101">
        <v>1.0</v>
      </c>
      <c r="N688" s="22" t="s">
        <v>2427</v>
      </c>
      <c r="O688" s="3" t="b">
        <v>1</v>
      </c>
    </row>
    <row r="689">
      <c r="A689" s="3" t="s">
        <v>818</v>
      </c>
      <c r="B689" s="3" t="s">
        <v>2434</v>
      </c>
      <c r="C689" s="96" t="s">
        <v>49</v>
      </c>
      <c r="D689" s="97">
        <v>40500.0</v>
      </c>
      <c r="E689" s="97">
        <v>68480.16</v>
      </c>
      <c r="F689" s="97">
        <v>75500.0</v>
      </c>
      <c r="G689" s="98">
        <v>184480.16</v>
      </c>
      <c r="H689" s="99">
        <v>0.0</v>
      </c>
      <c r="I689" s="99">
        <v>0.0</v>
      </c>
      <c r="J689" s="99">
        <v>0.0</v>
      </c>
      <c r="K689" s="99">
        <v>0.0</v>
      </c>
      <c r="L689" s="99">
        <v>0.0</v>
      </c>
      <c r="M689" s="100" t="s">
        <v>2404</v>
      </c>
      <c r="N689" s="22" t="s">
        <v>2424</v>
      </c>
      <c r="O689" s="3" t="b">
        <v>1</v>
      </c>
    </row>
    <row r="690">
      <c r="A690" s="3" t="s">
        <v>819</v>
      </c>
      <c r="B690" s="3" t="s">
        <v>2425</v>
      </c>
      <c r="C690" s="96" t="s">
        <v>49</v>
      </c>
      <c r="D690" s="97">
        <v>1878395.37</v>
      </c>
      <c r="E690" s="97">
        <v>507242.73</v>
      </c>
      <c r="F690" s="97">
        <v>1157806.03</v>
      </c>
      <c r="G690" s="98">
        <v>3543444.13</v>
      </c>
      <c r="H690" s="99">
        <v>0.0</v>
      </c>
      <c r="I690" s="99">
        <v>0.0</v>
      </c>
      <c r="J690" s="99">
        <v>0.0</v>
      </c>
      <c r="K690" s="99">
        <v>0.0</v>
      </c>
      <c r="L690" s="99">
        <v>0.0</v>
      </c>
      <c r="M690" s="102"/>
      <c r="N690" s="22" t="s">
        <v>2427</v>
      </c>
      <c r="O690" s="3" t="b">
        <v>1</v>
      </c>
    </row>
    <row r="691">
      <c r="A691" s="3" t="s">
        <v>820</v>
      </c>
      <c r="B691" s="3" t="s">
        <v>2428</v>
      </c>
      <c r="C691" s="96" t="s">
        <v>49</v>
      </c>
      <c r="D691" s="97">
        <v>490777.45</v>
      </c>
      <c r="E691" s="97">
        <v>53522.03</v>
      </c>
      <c r="F691" s="97">
        <v>429128.5</v>
      </c>
      <c r="G691" s="98">
        <v>973427.98</v>
      </c>
      <c r="H691" s="99">
        <v>0.0</v>
      </c>
      <c r="I691" s="99">
        <v>0.0</v>
      </c>
      <c r="J691" s="99">
        <v>0.0</v>
      </c>
      <c r="K691" s="99">
        <v>0.0</v>
      </c>
      <c r="L691" s="99">
        <v>0.0</v>
      </c>
      <c r="M691" s="100" t="s">
        <v>2404</v>
      </c>
      <c r="N691" s="22" t="s">
        <v>2424</v>
      </c>
      <c r="O691" s="3" t="b">
        <v>1</v>
      </c>
    </row>
    <row r="692">
      <c r="A692" s="3" t="s">
        <v>821</v>
      </c>
      <c r="B692" s="3" t="s">
        <v>2428</v>
      </c>
      <c r="C692" s="96" t="s">
        <v>49</v>
      </c>
      <c r="D692" s="97">
        <v>1406948.3</v>
      </c>
      <c r="E692" s="97">
        <v>448909.07</v>
      </c>
      <c r="F692" s="97">
        <v>1748534.92</v>
      </c>
      <c r="G692" s="98">
        <v>3604392.29</v>
      </c>
      <c r="H692" s="99">
        <v>0.0</v>
      </c>
      <c r="I692" s="99">
        <v>0.0</v>
      </c>
      <c r="J692" s="99">
        <v>0.0</v>
      </c>
      <c r="K692" s="99">
        <v>0.0</v>
      </c>
      <c r="L692" s="99">
        <v>0.0</v>
      </c>
      <c r="M692" s="102"/>
      <c r="N692" s="22" t="s">
        <v>2427</v>
      </c>
      <c r="O692" s="3" t="b">
        <v>1</v>
      </c>
    </row>
    <row r="693">
      <c r="A693" s="3" t="s">
        <v>822</v>
      </c>
      <c r="B693" s="3" t="s">
        <v>2428</v>
      </c>
      <c r="C693" s="96" t="s">
        <v>49</v>
      </c>
      <c r="D693" s="97">
        <v>55101.97</v>
      </c>
      <c r="E693" s="97">
        <v>33968.23</v>
      </c>
      <c r="F693" s="97">
        <v>10500.0</v>
      </c>
      <c r="G693" s="98">
        <v>99570.2</v>
      </c>
      <c r="H693" s="99">
        <v>0.0</v>
      </c>
      <c r="I693" s="99">
        <v>0.0</v>
      </c>
      <c r="J693" s="99">
        <v>0.0</v>
      </c>
      <c r="K693" s="99">
        <v>0.0</v>
      </c>
      <c r="L693" s="99">
        <v>0.0</v>
      </c>
      <c r="M693" s="100" t="s">
        <v>2404</v>
      </c>
      <c r="N693" s="22" t="s">
        <v>2424</v>
      </c>
      <c r="O693" s="3" t="b">
        <v>1</v>
      </c>
    </row>
    <row r="694">
      <c r="A694" s="3" t="s">
        <v>823</v>
      </c>
      <c r="B694" s="3" t="s">
        <v>2428</v>
      </c>
      <c r="C694" s="96" t="s">
        <v>49</v>
      </c>
      <c r="D694" s="97">
        <v>50000.0</v>
      </c>
      <c r="E694" s="97">
        <v>40791.33</v>
      </c>
      <c r="F694" s="97">
        <v>318750.0</v>
      </c>
      <c r="G694" s="98">
        <v>409541.33</v>
      </c>
      <c r="H694" s="99">
        <v>0.0</v>
      </c>
      <c r="I694" s="99">
        <v>0.0</v>
      </c>
      <c r="J694" s="99">
        <v>0.0</v>
      </c>
      <c r="K694" s="99">
        <v>0.0</v>
      </c>
      <c r="L694" s="99">
        <v>0.0</v>
      </c>
      <c r="M694" s="100" t="s">
        <v>2404</v>
      </c>
      <c r="N694" s="22" t="s">
        <v>2424</v>
      </c>
      <c r="O694" s="3" t="b">
        <v>1</v>
      </c>
    </row>
    <row r="695">
      <c r="A695" s="3" t="s">
        <v>824</v>
      </c>
      <c r="B695" s="3" t="s">
        <v>2425</v>
      </c>
      <c r="C695" s="96" t="s">
        <v>49</v>
      </c>
      <c r="D695" s="97">
        <v>4578110.18</v>
      </c>
      <c r="E695" s="97">
        <v>451654.47</v>
      </c>
      <c r="F695" s="97">
        <v>1192178.7</v>
      </c>
      <c r="G695" s="98">
        <v>6221943.35</v>
      </c>
      <c r="H695" s="99">
        <v>0.0</v>
      </c>
      <c r="I695" s="99">
        <v>0.0</v>
      </c>
      <c r="J695" s="99">
        <v>0.0</v>
      </c>
      <c r="K695" s="99">
        <v>0.0</v>
      </c>
      <c r="L695" s="99">
        <v>0.0</v>
      </c>
      <c r="M695" s="102"/>
      <c r="N695" s="22" t="s">
        <v>2427</v>
      </c>
      <c r="O695" s="3" t="b">
        <v>1</v>
      </c>
    </row>
    <row r="696">
      <c r="A696" s="3" t="s">
        <v>560</v>
      </c>
      <c r="B696" s="3" t="s">
        <v>693</v>
      </c>
      <c r="C696" s="96" t="s">
        <v>49</v>
      </c>
      <c r="D696" s="97">
        <v>4514740.49</v>
      </c>
      <c r="E696" s="97">
        <v>432400.43</v>
      </c>
      <c r="F696" s="97">
        <v>1264568.13</v>
      </c>
      <c r="G696" s="98">
        <v>6211709.05</v>
      </c>
      <c r="H696" s="99">
        <v>30762.66</v>
      </c>
      <c r="I696" s="99">
        <v>0.0</v>
      </c>
      <c r="J696" s="99">
        <v>0.0</v>
      </c>
      <c r="K696" s="99">
        <v>30762.66</v>
      </c>
      <c r="L696" s="99">
        <v>30762.66</v>
      </c>
      <c r="M696" s="101">
        <v>1.0</v>
      </c>
      <c r="N696" s="22" t="s">
        <v>2427</v>
      </c>
      <c r="O696" s="3" t="b">
        <v>1</v>
      </c>
    </row>
    <row r="697">
      <c r="A697" s="3" t="s">
        <v>825</v>
      </c>
      <c r="B697" s="3" t="s">
        <v>2429</v>
      </c>
      <c r="C697" s="96" t="s">
        <v>49</v>
      </c>
      <c r="D697" s="97">
        <v>0.0</v>
      </c>
      <c r="E697" s="97" t="s">
        <v>2436</v>
      </c>
      <c r="F697" s="97">
        <v>0.0</v>
      </c>
      <c r="G697" s="98" t="s">
        <v>2436</v>
      </c>
      <c r="H697" s="99">
        <v>0.0</v>
      </c>
      <c r="I697" s="99">
        <v>0.0</v>
      </c>
      <c r="J697" s="99">
        <v>0.0</v>
      </c>
      <c r="K697" s="99">
        <v>0.0</v>
      </c>
      <c r="L697" s="99">
        <v>0.0</v>
      </c>
      <c r="M697" s="100" t="s">
        <v>2404</v>
      </c>
      <c r="N697" s="22" t="s">
        <v>2424</v>
      </c>
      <c r="O697" s="3" t="b">
        <v>1</v>
      </c>
    </row>
    <row r="698">
      <c r="A698" s="3" t="s">
        <v>536</v>
      </c>
      <c r="B698" s="3" t="s">
        <v>2438</v>
      </c>
      <c r="C698" s="96" t="s">
        <v>49</v>
      </c>
      <c r="D698" s="97" t="s">
        <v>2436</v>
      </c>
      <c r="E698" s="97">
        <v>21010.23</v>
      </c>
      <c r="F698" s="97">
        <v>160050.0</v>
      </c>
      <c r="G698" s="98">
        <v>182060.23</v>
      </c>
      <c r="H698" s="99">
        <v>0.0</v>
      </c>
      <c r="I698" s="99">
        <v>0.0</v>
      </c>
      <c r="J698" s="99">
        <v>0.0</v>
      </c>
      <c r="K698" s="99">
        <v>0.0</v>
      </c>
      <c r="L698" s="99">
        <v>0.0</v>
      </c>
      <c r="M698" s="100" t="s">
        <v>2404</v>
      </c>
      <c r="N698" s="22" t="s">
        <v>2424</v>
      </c>
      <c r="O698" s="3" t="b">
        <v>1</v>
      </c>
    </row>
    <row r="699">
      <c r="A699" s="3" t="s">
        <v>826</v>
      </c>
      <c r="B699" s="3" t="s">
        <v>2425</v>
      </c>
      <c r="C699" s="96" t="s">
        <v>49</v>
      </c>
      <c r="D699" s="97">
        <v>64683.92</v>
      </c>
      <c r="E699" s="97">
        <v>48055.13</v>
      </c>
      <c r="F699" s="97">
        <v>0.0</v>
      </c>
      <c r="G699" s="98">
        <v>112739.05</v>
      </c>
      <c r="H699" s="99">
        <v>0.0</v>
      </c>
      <c r="I699" s="99">
        <v>0.0</v>
      </c>
      <c r="J699" s="99">
        <v>0.0</v>
      </c>
      <c r="K699" s="99">
        <v>0.0</v>
      </c>
      <c r="L699" s="99">
        <v>0.0</v>
      </c>
      <c r="M699" s="100" t="s">
        <v>2404</v>
      </c>
      <c r="N699" s="22" t="s">
        <v>2424</v>
      </c>
      <c r="O699" s="3" t="b">
        <v>1</v>
      </c>
    </row>
    <row r="700">
      <c r="A700" s="3" t="s">
        <v>827</v>
      </c>
      <c r="B700" s="3" t="s">
        <v>2425</v>
      </c>
      <c r="C700" s="96" t="s">
        <v>49</v>
      </c>
      <c r="D700" s="97">
        <v>20000.0</v>
      </c>
      <c r="E700" s="97">
        <v>7772.8</v>
      </c>
      <c r="F700" s="97">
        <v>0.0</v>
      </c>
      <c r="G700" s="98">
        <v>27772.8</v>
      </c>
      <c r="H700" s="99">
        <v>0.0</v>
      </c>
      <c r="I700" s="99">
        <v>0.0</v>
      </c>
      <c r="J700" s="99">
        <v>0.0</v>
      </c>
      <c r="K700" s="99">
        <v>0.0</v>
      </c>
      <c r="L700" s="99">
        <v>0.0</v>
      </c>
      <c r="M700" s="100" t="s">
        <v>2404</v>
      </c>
      <c r="N700" s="22" t="s">
        <v>2424</v>
      </c>
      <c r="O700" s="3" t="b">
        <v>1</v>
      </c>
    </row>
    <row r="701">
      <c r="A701" s="3" t="s">
        <v>113</v>
      </c>
      <c r="B701" s="3" t="s">
        <v>2426</v>
      </c>
      <c r="C701" s="96" t="s">
        <v>49</v>
      </c>
      <c r="D701" s="97">
        <v>1.117718945E7</v>
      </c>
      <c r="E701" s="97">
        <v>1314764.02</v>
      </c>
      <c r="F701" s="97">
        <v>3654466.84</v>
      </c>
      <c r="G701" s="98">
        <v>1.614642031E7</v>
      </c>
      <c r="H701" s="99">
        <v>885530.36</v>
      </c>
      <c r="I701" s="99">
        <v>49850.35</v>
      </c>
      <c r="J701" s="99">
        <v>133000.0</v>
      </c>
      <c r="K701" s="99">
        <v>1068380.71</v>
      </c>
      <c r="L701" s="99">
        <v>1060261.84</v>
      </c>
      <c r="M701" s="101">
        <v>0.9924007707</v>
      </c>
      <c r="N701" s="22" t="s">
        <v>2427</v>
      </c>
      <c r="O701" s="3" t="b">
        <v>1</v>
      </c>
    </row>
    <row r="702">
      <c r="A702" s="3" t="s">
        <v>254</v>
      </c>
      <c r="B702" s="3" t="s">
        <v>2429</v>
      </c>
      <c r="C702" s="96" t="s">
        <v>49</v>
      </c>
      <c r="D702" s="97">
        <v>8510104.57</v>
      </c>
      <c r="E702" s="97">
        <v>955897.2</v>
      </c>
      <c r="F702" s="97">
        <v>2391120.84</v>
      </c>
      <c r="G702" s="98">
        <v>1.185712261E7</v>
      </c>
      <c r="H702" s="99">
        <v>289750.0</v>
      </c>
      <c r="I702" s="99">
        <v>5567.2</v>
      </c>
      <c r="J702" s="99">
        <v>21951.6</v>
      </c>
      <c r="K702" s="99">
        <v>317268.8</v>
      </c>
      <c r="L702" s="99">
        <v>235473.8</v>
      </c>
      <c r="M702" s="101">
        <v>0.7421902185</v>
      </c>
      <c r="N702" s="22" t="s">
        <v>2427</v>
      </c>
      <c r="O702" s="3" t="b">
        <v>0</v>
      </c>
    </row>
    <row r="703">
      <c r="A703" s="3" t="s">
        <v>546</v>
      </c>
      <c r="B703" s="3" t="s">
        <v>2431</v>
      </c>
      <c r="C703" s="96" t="s">
        <v>49</v>
      </c>
      <c r="D703" s="97">
        <v>1564831.93</v>
      </c>
      <c r="E703" s="97">
        <v>157781.89</v>
      </c>
      <c r="F703" s="97">
        <v>424708.13</v>
      </c>
      <c r="G703" s="98">
        <v>2147321.95</v>
      </c>
      <c r="H703" s="99">
        <v>47011.68</v>
      </c>
      <c r="I703" s="99">
        <v>0.0</v>
      </c>
      <c r="J703" s="99">
        <v>0.0</v>
      </c>
      <c r="K703" s="99">
        <v>47011.68</v>
      </c>
      <c r="L703" s="99">
        <v>47011.68</v>
      </c>
      <c r="M703" s="101">
        <v>1.0</v>
      </c>
      <c r="N703" s="22" t="s">
        <v>2427</v>
      </c>
      <c r="O703" s="3" t="b">
        <v>1</v>
      </c>
    </row>
    <row r="704">
      <c r="A704" s="3" t="s">
        <v>294</v>
      </c>
      <c r="B704" s="3" t="s">
        <v>2426</v>
      </c>
      <c r="C704" s="96" t="s">
        <v>49</v>
      </c>
      <c r="D704" s="97">
        <v>3280305.46</v>
      </c>
      <c r="E704" s="97">
        <v>732304.47</v>
      </c>
      <c r="F704" s="97">
        <v>1683000.32</v>
      </c>
      <c r="G704" s="98">
        <v>5695610.25</v>
      </c>
      <c r="H704" s="99">
        <v>220472.19</v>
      </c>
      <c r="I704" s="99" t="s">
        <v>2436</v>
      </c>
      <c r="J704" s="99" t="s">
        <v>2436</v>
      </c>
      <c r="K704" s="99">
        <v>225561.19</v>
      </c>
      <c r="L704" s="99">
        <v>130540.68</v>
      </c>
      <c r="M704" s="101">
        <v>0.5787373262</v>
      </c>
      <c r="N704" s="22" t="s">
        <v>2427</v>
      </c>
      <c r="O704" s="3" t="b">
        <v>1</v>
      </c>
    </row>
    <row r="705">
      <c r="A705" s="3" t="s">
        <v>828</v>
      </c>
      <c r="B705" s="3" t="s">
        <v>2434</v>
      </c>
      <c r="C705" s="96" t="s">
        <v>49</v>
      </c>
      <c r="D705" s="97">
        <v>849124.84</v>
      </c>
      <c r="E705" s="97">
        <v>235470.4</v>
      </c>
      <c r="F705" s="97">
        <v>561357.98</v>
      </c>
      <c r="G705" s="98">
        <v>1645953.22</v>
      </c>
      <c r="H705" s="99">
        <v>0.0</v>
      </c>
      <c r="I705" s="99">
        <v>0.0</v>
      </c>
      <c r="J705" s="99">
        <v>0.0</v>
      </c>
      <c r="K705" s="99">
        <v>0.0</v>
      </c>
      <c r="L705" s="99">
        <v>0.0</v>
      </c>
      <c r="M705" s="100" t="s">
        <v>2404</v>
      </c>
      <c r="N705" s="22" t="s">
        <v>2424</v>
      </c>
      <c r="O705" s="3" t="b">
        <v>1</v>
      </c>
    </row>
    <row r="706">
      <c r="A706" s="3" t="s">
        <v>829</v>
      </c>
      <c r="B706" s="3" t="s">
        <v>693</v>
      </c>
      <c r="C706" s="96" t="s">
        <v>49</v>
      </c>
      <c r="D706" s="97">
        <v>52000.0</v>
      </c>
      <c r="E706" s="97">
        <v>19904.62</v>
      </c>
      <c r="F706" s="97">
        <v>67975.17</v>
      </c>
      <c r="G706" s="98">
        <v>139879.79</v>
      </c>
      <c r="H706" s="99">
        <v>0.0</v>
      </c>
      <c r="I706" s="99">
        <v>0.0</v>
      </c>
      <c r="J706" s="99">
        <v>0.0</v>
      </c>
      <c r="K706" s="99">
        <v>0.0</v>
      </c>
      <c r="L706" s="99">
        <v>0.0</v>
      </c>
      <c r="M706" s="100" t="s">
        <v>2404</v>
      </c>
      <c r="N706" s="22" t="s">
        <v>2424</v>
      </c>
      <c r="O706" s="3" t="b">
        <v>0</v>
      </c>
      <c r="P706" s="3" t="s">
        <v>2459</v>
      </c>
    </row>
    <row r="707">
      <c r="A707" s="3" t="s">
        <v>78</v>
      </c>
      <c r="B707" s="3" t="s">
        <v>2437</v>
      </c>
      <c r="C707" s="96" t="s">
        <v>49</v>
      </c>
      <c r="D707" s="97">
        <v>6285920.77</v>
      </c>
      <c r="E707" s="97">
        <v>1839810.42</v>
      </c>
      <c r="F707" s="97">
        <v>3271419.17</v>
      </c>
      <c r="G707" s="98">
        <v>1.139715036E7</v>
      </c>
      <c r="H707" s="99">
        <v>2662682.84</v>
      </c>
      <c r="I707" s="99">
        <v>19957.86</v>
      </c>
      <c r="J707" s="99">
        <v>266500.0</v>
      </c>
      <c r="K707" s="99">
        <v>2949140.7</v>
      </c>
      <c r="L707" s="99">
        <v>2949140.7</v>
      </c>
      <c r="M707" s="101">
        <v>1.0</v>
      </c>
      <c r="N707" s="22" t="s">
        <v>2427</v>
      </c>
      <c r="O707" s="3" t="b">
        <v>1</v>
      </c>
    </row>
    <row r="708">
      <c r="A708" s="3" t="s">
        <v>676</v>
      </c>
      <c r="B708" s="3" t="s">
        <v>2429</v>
      </c>
      <c r="C708" s="96" t="s">
        <v>49</v>
      </c>
      <c r="D708" s="97">
        <v>4756543.43</v>
      </c>
      <c r="E708" s="97">
        <v>626070.23</v>
      </c>
      <c r="F708" s="97">
        <v>2297141.76</v>
      </c>
      <c r="G708" s="98">
        <v>7679755.42</v>
      </c>
      <c r="H708" s="99">
        <v>0.0</v>
      </c>
      <c r="I708" s="99">
        <v>0.0</v>
      </c>
      <c r="J708" s="99">
        <v>0.0</v>
      </c>
      <c r="K708" s="99">
        <v>0.0</v>
      </c>
      <c r="L708" s="99">
        <v>0.0</v>
      </c>
      <c r="M708" s="102"/>
      <c r="N708" s="22" t="s">
        <v>2427</v>
      </c>
      <c r="O708" s="3" t="b">
        <v>1</v>
      </c>
    </row>
    <row r="709">
      <c r="A709" s="3" t="s">
        <v>381</v>
      </c>
      <c r="B709" s="3" t="s">
        <v>2425</v>
      </c>
      <c r="C709" s="96" t="s">
        <v>49</v>
      </c>
      <c r="D709" s="97">
        <v>3125643.32</v>
      </c>
      <c r="E709" s="97">
        <v>521918.455</v>
      </c>
      <c r="F709" s="97">
        <v>970607.19</v>
      </c>
      <c r="G709" s="98">
        <v>4618168.965</v>
      </c>
      <c r="H709" s="99">
        <v>138028.16</v>
      </c>
      <c r="I709" s="99">
        <v>0.0</v>
      </c>
      <c r="J709" s="99">
        <v>0.0</v>
      </c>
      <c r="K709" s="99">
        <v>138028.16</v>
      </c>
      <c r="L709" s="99">
        <v>138028.16</v>
      </c>
      <c r="M709" s="101">
        <v>1.0</v>
      </c>
      <c r="N709" s="22" t="s">
        <v>2427</v>
      </c>
      <c r="O709" s="3" t="b">
        <v>1</v>
      </c>
    </row>
    <row r="710">
      <c r="A710" s="3" t="s">
        <v>672</v>
      </c>
      <c r="B710" s="3" t="s">
        <v>2432</v>
      </c>
      <c r="C710" s="96" t="s">
        <v>49</v>
      </c>
      <c r="D710" s="97">
        <v>6489364.57</v>
      </c>
      <c r="E710" s="97">
        <v>805115.76</v>
      </c>
      <c r="F710" s="97">
        <v>1562765.58</v>
      </c>
      <c r="G710" s="98">
        <v>8857245.91</v>
      </c>
      <c r="H710" s="99">
        <v>6000.0</v>
      </c>
      <c r="I710" s="99" t="s">
        <v>2436</v>
      </c>
      <c r="J710" s="99">
        <v>6000.0</v>
      </c>
      <c r="K710" s="99">
        <v>12163.0</v>
      </c>
      <c r="L710" s="99">
        <v>0.0</v>
      </c>
      <c r="M710" s="101">
        <v>0.0</v>
      </c>
      <c r="N710" s="22" t="s">
        <v>2427</v>
      </c>
      <c r="O710" s="3" t="b">
        <v>1</v>
      </c>
    </row>
    <row r="711">
      <c r="A711" s="3" t="s">
        <v>626</v>
      </c>
      <c r="B711" s="3" t="s">
        <v>2434</v>
      </c>
      <c r="C711" s="96" t="s">
        <v>49</v>
      </c>
      <c r="D711" s="97">
        <v>5104892.26</v>
      </c>
      <c r="E711" s="97">
        <v>701746.22</v>
      </c>
      <c r="F711" s="97">
        <v>1354927.04</v>
      </c>
      <c r="G711" s="98">
        <v>7161565.52</v>
      </c>
      <c r="H711" s="99">
        <v>40000.0</v>
      </c>
      <c r="I711" s="99">
        <v>7625.11</v>
      </c>
      <c r="J711" s="99">
        <v>18600.0</v>
      </c>
      <c r="K711" s="99">
        <v>66225.11</v>
      </c>
      <c r="L711" s="99">
        <v>0.0</v>
      </c>
      <c r="M711" s="100" t="s">
        <v>2404</v>
      </c>
      <c r="N711" s="22" t="s">
        <v>2424</v>
      </c>
      <c r="O711" s="3" t="b">
        <v>1</v>
      </c>
    </row>
    <row r="712">
      <c r="A712" s="3" t="s">
        <v>67</v>
      </c>
      <c r="B712" s="3" t="s">
        <v>693</v>
      </c>
      <c r="C712" s="96" t="s">
        <v>49</v>
      </c>
      <c r="D712" s="97">
        <v>5724750.53</v>
      </c>
      <c r="E712" s="97">
        <v>644138.57</v>
      </c>
      <c r="F712" s="97">
        <v>1427988.3</v>
      </c>
      <c r="G712" s="98">
        <v>7796877.4</v>
      </c>
      <c r="H712" s="99">
        <v>719183.34</v>
      </c>
      <c r="I712" s="99">
        <v>71569.14</v>
      </c>
      <c r="J712" s="99">
        <v>400000.0</v>
      </c>
      <c r="K712" s="99">
        <v>1190752.48</v>
      </c>
      <c r="L712" s="99">
        <v>16067.67</v>
      </c>
      <c r="M712" s="101">
        <v>0.01349371114</v>
      </c>
      <c r="N712" s="22" t="s">
        <v>2427</v>
      </c>
      <c r="O712" s="3" t="b">
        <v>1</v>
      </c>
    </row>
    <row r="713">
      <c r="A713" s="3" t="s">
        <v>464</v>
      </c>
      <c r="B713" s="3" t="s">
        <v>2434</v>
      </c>
      <c r="C713" s="96" t="s">
        <v>49</v>
      </c>
      <c r="D713" s="97">
        <v>2814333.54</v>
      </c>
      <c r="E713" s="97">
        <v>640420.35</v>
      </c>
      <c r="F713" s="97">
        <v>1405270.91</v>
      </c>
      <c r="G713" s="98">
        <v>4860024.8</v>
      </c>
      <c r="H713" s="99">
        <v>0.0</v>
      </c>
      <c r="I713" s="99">
        <v>6141.8</v>
      </c>
      <c r="J713" s="99" t="s">
        <v>2436</v>
      </c>
      <c r="K713" s="99">
        <v>9521.41</v>
      </c>
      <c r="L713" s="99">
        <v>9521.41</v>
      </c>
      <c r="M713" s="101">
        <v>1.0</v>
      </c>
      <c r="N713" s="22" t="s">
        <v>2427</v>
      </c>
      <c r="O713" s="3" t="b">
        <v>1</v>
      </c>
    </row>
    <row r="714">
      <c r="A714" s="3" t="s">
        <v>173</v>
      </c>
      <c r="B714" s="3" t="s">
        <v>2437</v>
      </c>
      <c r="C714" s="96" t="s">
        <v>49</v>
      </c>
      <c r="D714" s="97">
        <v>1.642978729E7</v>
      </c>
      <c r="E714" s="97">
        <v>1641642.96</v>
      </c>
      <c r="F714" s="97">
        <v>3252512.12</v>
      </c>
      <c r="G714" s="98">
        <v>2.132394237E7</v>
      </c>
      <c r="H714" s="99">
        <v>110844.63</v>
      </c>
      <c r="I714" s="99">
        <v>24469.98</v>
      </c>
      <c r="J714" s="99">
        <v>82211.56</v>
      </c>
      <c r="K714" s="99">
        <v>217526.17</v>
      </c>
      <c r="L714" s="99">
        <v>110844.63</v>
      </c>
      <c r="M714" s="101">
        <v>0.5095691705</v>
      </c>
      <c r="N714" s="22" t="s">
        <v>2427</v>
      </c>
      <c r="O714" s="3" t="b">
        <v>1</v>
      </c>
    </row>
    <row r="715">
      <c r="A715" s="3" t="s">
        <v>388</v>
      </c>
      <c r="B715" s="3" t="s">
        <v>2425</v>
      </c>
      <c r="C715" s="96" t="s">
        <v>49</v>
      </c>
      <c r="D715" s="97">
        <v>6864252.5</v>
      </c>
      <c r="E715" s="97">
        <v>833414.76</v>
      </c>
      <c r="F715" s="97">
        <v>1994428.89</v>
      </c>
      <c r="G715" s="98">
        <v>9692096.15</v>
      </c>
      <c r="H715" s="99">
        <v>130101.0</v>
      </c>
      <c r="I715" s="99">
        <v>13003.84</v>
      </c>
      <c r="J715" s="99">
        <v>0.0</v>
      </c>
      <c r="K715" s="99">
        <v>143104.84</v>
      </c>
      <c r="L715" s="99">
        <v>13003.84</v>
      </c>
      <c r="M715" s="101">
        <v>0.0908693235</v>
      </c>
      <c r="N715" s="22" t="s">
        <v>2427</v>
      </c>
      <c r="O715" s="3" t="b">
        <v>1</v>
      </c>
    </row>
    <row r="716">
      <c r="A716" s="3" t="s">
        <v>208</v>
      </c>
      <c r="B716" s="3" t="s">
        <v>2434</v>
      </c>
      <c r="C716" s="96" t="s">
        <v>49</v>
      </c>
      <c r="D716" s="97">
        <v>9275251.55</v>
      </c>
      <c r="E716" s="97">
        <v>1504655.71</v>
      </c>
      <c r="F716" s="97">
        <v>3641035.0</v>
      </c>
      <c r="G716" s="98">
        <v>1.442094226E7</v>
      </c>
      <c r="H716" s="99">
        <v>0.0</v>
      </c>
      <c r="I716" s="99">
        <v>29596.68</v>
      </c>
      <c r="J716" s="99">
        <v>250000.0</v>
      </c>
      <c r="K716" s="99">
        <v>279596.68</v>
      </c>
      <c r="L716" s="99">
        <v>278646.68</v>
      </c>
      <c r="M716" s="101">
        <v>0.9966022486</v>
      </c>
      <c r="N716" s="22" t="s">
        <v>2427</v>
      </c>
      <c r="O716" s="3" t="b">
        <v>0</v>
      </c>
    </row>
    <row r="717">
      <c r="A717" s="3" t="s">
        <v>413</v>
      </c>
      <c r="B717" s="3" t="s">
        <v>2434</v>
      </c>
      <c r="C717" s="96" t="s">
        <v>49</v>
      </c>
      <c r="D717" s="97">
        <v>3947038.96</v>
      </c>
      <c r="E717" s="97">
        <v>723874.76</v>
      </c>
      <c r="F717" s="97">
        <v>1436407.7</v>
      </c>
      <c r="G717" s="98">
        <v>6107321.42</v>
      </c>
      <c r="H717" s="99">
        <v>139098.56</v>
      </c>
      <c r="I717" s="99">
        <v>18342.64</v>
      </c>
      <c r="J717" s="99">
        <v>0.0</v>
      </c>
      <c r="K717" s="99">
        <v>157441.2</v>
      </c>
      <c r="L717" s="99">
        <v>106130.85</v>
      </c>
      <c r="M717" s="101">
        <v>0.67409833</v>
      </c>
      <c r="N717" s="22" t="s">
        <v>2427</v>
      </c>
      <c r="O717" s="3" t="b">
        <v>1</v>
      </c>
    </row>
    <row r="718">
      <c r="A718" s="3" t="s">
        <v>686</v>
      </c>
      <c r="B718" s="3" t="s">
        <v>2425</v>
      </c>
      <c r="C718" s="96" t="s">
        <v>49</v>
      </c>
      <c r="D718" s="97">
        <v>716818.65</v>
      </c>
      <c r="E718" s="97">
        <v>316585.07</v>
      </c>
      <c r="F718" s="97">
        <v>326661.5</v>
      </c>
      <c r="G718" s="98">
        <v>1360065.22</v>
      </c>
      <c r="H718" s="99">
        <v>0.0</v>
      </c>
      <c r="I718" s="99">
        <v>0.0</v>
      </c>
      <c r="J718" s="99">
        <v>0.0</v>
      </c>
      <c r="K718" s="99">
        <v>0.0</v>
      </c>
      <c r="L718" s="99">
        <v>0.0</v>
      </c>
      <c r="M718" s="100" t="s">
        <v>2404</v>
      </c>
      <c r="N718" s="22" t="s">
        <v>2424</v>
      </c>
      <c r="O718" s="3" t="b">
        <v>1</v>
      </c>
    </row>
    <row r="719">
      <c r="A719" s="3" t="s">
        <v>668</v>
      </c>
      <c r="B719" s="3" t="s">
        <v>2425</v>
      </c>
      <c r="C719" s="96" t="s">
        <v>49</v>
      </c>
      <c r="D719" s="97">
        <v>3203267.47</v>
      </c>
      <c r="E719" s="97">
        <v>416462.19</v>
      </c>
      <c r="F719" s="97">
        <v>1761733.82</v>
      </c>
      <c r="G719" s="98">
        <v>5381463.48</v>
      </c>
      <c r="H719" s="99">
        <v>0.0</v>
      </c>
      <c r="I719" s="99">
        <v>0.0</v>
      </c>
      <c r="J719" s="99">
        <v>0.0</v>
      </c>
      <c r="K719" s="99">
        <v>0.0</v>
      </c>
      <c r="L719" s="99">
        <v>0.0</v>
      </c>
      <c r="M719" s="102"/>
      <c r="N719" s="22" t="s">
        <v>2427</v>
      </c>
      <c r="O719" s="3" t="b">
        <v>1</v>
      </c>
    </row>
    <row r="720">
      <c r="A720" s="3" t="s">
        <v>830</v>
      </c>
      <c r="B720" s="3" t="s">
        <v>2431</v>
      </c>
      <c r="C720" s="96" t="s">
        <v>49</v>
      </c>
      <c r="D720" s="97">
        <v>6453481.35</v>
      </c>
      <c r="E720" s="97">
        <v>815673.87</v>
      </c>
      <c r="F720" s="97">
        <v>1993274.73</v>
      </c>
      <c r="G720" s="98">
        <v>9262429.95</v>
      </c>
      <c r="H720" s="99">
        <v>0.0</v>
      </c>
      <c r="I720" s="99">
        <v>0.0</v>
      </c>
      <c r="J720" s="99">
        <v>0.0</v>
      </c>
      <c r="K720" s="99">
        <v>0.0</v>
      </c>
      <c r="L720" s="99">
        <v>0.0</v>
      </c>
      <c r="M720" s="102"/>
      <c r="N720" s="22" t="s">
        <v>2427</v>
      </c>
      <c r="O720" s="3" t="b">
        <v>1</v>
      </c>
    </row>
    <row r="721">
      <c r="A721" s="3" t="s">
        <v>831</v>
      </c>
      <c r="B721" s="3" t="s">
        <v>2429</v>
      </c>
      <c r="C721" s="96" t="s">
        <v>49</v>
      </c>
      <c r="D721" s="97">
        <v>31547.0</v>
      </c>
      <c r="E721" s="97">
        <v>38229.59</v>
      </c>
      <c r="F721" s="97">
        <v>333000.0</v>
      </c>
      <c r="G721" s="98">
        <v>402776.59</v>
      </c>
      <c r="H721" s="99">
        <v>0.0</v>
      </c>
      <c r="I721" s="99">
        <v>0.0</v>
      </c>
      <c r="J721" s="99">
        <v>0.0</v>
      </c>
      <c r="K721" s="99">
        <v>0.0</v>
      </c>
      <c r="L721" s="99">
        <v>0.0</v>
      </c>
      <c r="M721" s="100" t="s">
        <v>2404</v>
      </c>
      <c r="N721" s="22" t="s">
        <v>2424</v>
      </c>
      <c r="O721" s="3" t="b">
        <v>1</v>
      </c>
    </row>
    <row r="722">
      <c r="A722" s="3" t="s">
        <v>514</v>
      </c>
      <c r="B722" s="3" t="s">
        <v>2429</v>
      </c>
      <c r="C722" s="96" t="s">
        <v>49</v>
      </c>
      <c r="D722" s="97">
        <v>2067657.2</v>
      </c>
      <c r="E722" s="97">
        <v>354144.14</v>
      </c>
      <c r="F722" s="97">
        <v>803643.94</v>
      </c>
      <c r="G722" s="98">
        <v>3225445.28</v>
      </c>
      <c r="H722" s="99">
        <v>0.0</v>
      </c>
      <c r="I722" s="99">
        <v>0.0</v>
      </c>
      <c r="J722" s="99">
        <v>0.0</v>
      </c>
      <c r="K722" s="99">
        <v>0.0</v>
      </c>
      <c r="L722" s="99">
        <v>0.0</v>
      </c>
      <c r="M722" s="102"/>
      <c r="N722" s="22" t="s">
        <v>2427</v>
      </c>
      <c r="O722" s="3" t="b">
        <v>0</v>
      </c>
      <c r="P722" s="3" t="s">
        <v>2474</v>
      </c>
    </row>
    <row r="723">
      <c r="A723" s="3" t="s">
        <v>832</v>
      </c>
      <c r="B723" s="3" t="s">
        <v>2434</v>
      </c>
      <c r="C723" s="96" t="s">
        <v>49</v>
      </c>
      <c r="D723" s="97">
        <v>316000.0</v>
      </c>
      <c r="E723" s="97">
        <v>43105.4</v>
      </c>
      <c r="F723" s="97">
        <v>132776.01</v>
      </c>
      <c r="G723" s="98">
        <v>491881.41</v>
      </c>
      <c r="H723" s="99">
        <v>0.0</v>
      </c>
      <c r="I723" s="99">
        <v>0.0</v>
      </c>
      <c r="J723" s="99">
        <v>0.0</v>
      </c>
      <c r="K723" s="99">
        <v>0.0</v>
      </c>
      <c r="L723" s="99">
        <v>0.0</v>
      </c>
      <c r="M723" s="100" t="s">
        <v>2404</v>
      </c>
      <c r="N723" s="22" t="s">
        <v>2424</v>
      </c>
      <c r="O723" s="3" t="b">
        <v>1</v>
      </c>
    </row>
    <row r="724">
      <c r="A724" s="3" t="s">
        <v>632</v>
      </c>
      <c r="B724" s="3" t="s">
        <v>2431</v>
      </c>
      <c r="C724" s="96" t="s">
        <v>49</v>
      </c>
      <c r="D724" s="97">
        <v>935812.59</v>
      </c>
      <c r="E724" s="97">
        <v>262470.135</v>
      </c>
      <c r="F724" s="97">
        <v>1427351.84</v>
      </c>
      <c r="G724" s="98">
        <v>2625634.565</v>
      </c>
      <c r="H724" s="99">
        <v>0.0</v>
      </c>
      <c r="I724" s="99">
        <v>18966.09</v>
      </c>
      <c r="J724" s="99">
        <v>0.0</v>
      </c>
      <c r="K724" s="99">
        <v>18966.09</v>
      </c>
      <c r="L724" s="99">
        <v>18966.09</v>
      </c>
      <c r="M724" s="101">
        <v>1.0</v>
      </c>
      <c r="N724" s="22" t="s">
        <v>2427</v>
      </c>
      <c r="O724" s="3" t="b">
        <v>1</v>
      </c>
    </row>
    <row r="725">
      <c r="A725" s="3" t="s">
        <v>355</v>
      </c>
      <c r="B725" s="3" t="s">
        <v>2428</v>
      </c>
      <c r="C725" s="96" t="s">
        <v>49</v>
      </c>
      <c r="D725" s="97">
        <v>3904876.52</v>
      </c>
      <c r="E725" s="97">
        <v>779859.35</v>
      </c>
      <c r="F725" s="97">
        <v>1971954.47</v>
      </c>
      <c r="G725" s="98">
        <v>6656690.34</v>
      </c>
      <c r="H725" s="99">
        <v>179258.94</v>
      </c>
      <c r="I725" s="99">
        <v>0.0</v>
      </c>
      <c r="J725" s="99">
        <v>0.0</v>
      </c>
      <c r="K725" s="99">
        <v>179258.94</v>
      </c>
      <c r="L725" s="99">
        <v>179258.94</v>
      </c>
      <c r="M725" s="101">
        <v>1.0</v>
      </c>
      <c r="N725" s="22" t="s">
        <v>2427</v>
      </c>
      <c r="O725" s="3" t="b">
        <v>1</v>
      </c>
    </row>
    <row r="726">
      <c r="A726" s="3" t="s">
        <v>619</v>
      </c>
      <c r="B726" s="3" t="s">
        <v>693</v>
      </c>
      <c r="C726" s="96" t="s">
        <v>49</v>
      </c>
      <c r="D726" s="97">
        <v>191266.9</v>
      </c>
      <c r="E726" s="97">
        <v>111615.38</v>
      </c>
      <c r="F726" s="97">
        <v>296356.78</v>
      </c>
      <c r="G726" s="98">
        <v>599239.06</v>
      </c>
      <c r="H726" s="99">
        <v>15885.28</v>
      </c>
      <c r="I726" s="99">
        <v>0.0</v>
      </c>
      <c r="J726" s="99">
        <v>0.0</v>
      </c>
      <c r="K726" s="99">
        <v>15885.28</v>
      </c>
      <c r="L726" s="99">
        <v>15885.28</v>
      </c>
      <c r="M726" s="101">
        <v>1.0</v>
      </c>
      <c r="N726" s="22" t="s">
        <v>2427</v>
      </c>
      <c r="O726" s="3" t="b">
        <v>1</v>
      </c>
    </row>
    <row r="727">
      <c r="A727" s="3" t="s">
        <v>628</v>
      </c>
      <c r="B727" s="3" t="s">
        <v>2429</v>
      </c>
      <c r="C727" s="96" t="s">
        <v>49</v>
      </c>
      <c r="D727" s="97">
        <v>3998957.99</v>
      </c>
      <c r="E727" s="97">
        <v>513601.44</v>
      </c>
      <c r="F727" s="97">
        <v>1298873.14</v>
      </c>
      <c r="G727" s="98">
        <v>5811432.57</v>
      </c>
      <c r="H727" s="99">
        <v>0.0</v>
      </c>
      <c r="I727" s="99">
        <v>0.0</v>
      </c>
      <c r="J727" s="99">
        <v>0.0</v>
      </c>
      <c r="K727" s="99">
        <v>0.0</v>
      </c>
      <c r="L727" s="99">
        <v>0.0</v>
      </c>
      <c r="M727" s="102"/>
      <c r="N727" s="22" t="s">
        <v>2427</v>
      </c>
      <c r="O727" s="3" t="b">
        <v>1</v>
      </c>
    </row>
    <row r="728">
      <c r="A728" s="3" t="s">
        <v>833</v>
      </c>
      <c r="B728" s="3" t="s">
        <v>2425</v>
      </c>
      <c r="C728" s="96" t="s">
        <v>49</v>
      </c>
      <c r="D728" s="97">
        <v>0.0</v>
      </c>
      <c r="E728" s="97">
        <v>25308.69</v>
      </c>
      <c r="F728" s="97">
        <v>0.0</v>
      </c>
      <c r="G728" s="98">
        <v>25308.69</v>
      </c>
      <c r="H728" s="99">
        <v>0.0</v>
      </c>
      <c r="I728" s="99">
        <v>0.0</v>
      </c>
      <c r="J728" s="99">
        <v>0.0</v>
      </c>
      <c r="K728" s="99">
        <v>0.0</v>
      </c>
      <c r="L728" s="99">
        <v>0.0</v>
      </c>
      <c r="M728" s="100" t="s">
        <v>2404</v>
      </c>
      <c r="N728" s="22" t="s">
        <v>2424</v>
      </c>
      <c r="O728" s="3" t="b">
        <v>1</v>
      </c>
    </row>
    <row r="729">
      <c r="A729" s="3" t="s">
        <v>576</v>
      </c>
      <c r="B729" s="3" t="s">
        <v>2425</v>
      </c>
      <c r="C729" s="96" t="s">
        <v>49</v>
      </c>
      <c r="D729" s="97">
        <v>4851922.05</v>
      </c>
      <c r="E729" s="97">
        <v>641206.29</v>
      </c>
      <c r="F729" s="97">
        <v>3018561.56</v>
      </c>
      <c r="G729" s="98">
        <v>8511689.9</v>
      </c>
      <c r="H729" s="99">
        <v>24758.52</v>
      </c>
      <c r="I729" s="99">
        <v>0.0</v>
      </c>
      <c r="J729" s="99">
        <v>0.0</v>
      </c>
      <c r="K729" s="99">
        <v>24758.52</v>
      </c>
      <c r="L729" s="99">
        <v>24758.52</v>
      </c>
      <c r="M729" s="101">
        <v>1.0</v>
      </c>
      <c r="N729" s="22" t="s">
        <v>2427</v>
      </c>
      <c r="O729" s="3" t="b">
        <v>1</v>
      </c>
    </row>
    <row r="730">
      <c r="A730" s="3" t="s">
        <v>341</v>
      </c>
      <c r="B730" s="3" t="s">
        <v>2434</v>
      </c>
      <c r="C730" s="96" t="s">
        <v>49</v>
      </c>
      <c r="D730" s="97">
        <v>3182971.76</v>
      </c>
      <c r="E730" s="97">
        <v>1035909.86</v>
      </c>
      <c r="F730" s="97">
        <v>2465137.14</v>
      </c>
      <c r="G730" s="98">
        <v>6684018.76</v>
      </c>
      <c r="H730" s="99">
        <v>163707.58</v>
      </c>
      <c r="I730" s="99">
        <v>0.0</v>
      </c>
      <c r="J730" s="99">
        <v>0.0</v>
      </c>
      <c r="K730" s="99">
        <v>163707.58</v>
      </c>
      <c r="L730" s="99">
        <v>163707.58</v>
      </c>
      <c r="M730" s="101">
        <v>1.0</v>
      </c>
      <c r="N730" s="22" t="s">
        <v>2427</v>
      </c>
      <c r="O730" s="3" t="b">
        <v>1</v>
      </c>
    </row>
    <row r="731">
      <c r="A731" s="3" t="s">
        <v>834</v>
      </c>
      <c r="B731" s="3" t="s">
        <v>2434</v>
      </c>
      <c r="C731" s="96" t="s">
        <v>49</v>
      </c>
      <c r="D731" s="97">
        <v>145829.0</v>
      </c>
      <c r="E731" s="97">
        <v>97601.55</v>
      </c>
      <c r="F731" s="97">
        <v>207600.0</v>
      </c>
      <c r="G731" s="98">
        <v>451030.55</v>
      </c>
      <c r="H731" s="99">
        <v>0.0</v>
      </c>
      <c r="I731" s="99">
        <v>0.0</v>
      </c>
      <c r="J731" s="99">
        <v>0.0</v>
      </c>
      <c r="K731" s="99">
        <v>0.0</v>
      </c>
      <c r="L731" s="99">
        <v>0.0</v>
      </c>
      <c r="M731" s="100" t="s">
        <v>2404</v>
      </c>
      <c r="N731" s="22" t="s">
        <v>2424</v>
      </c>
      <c r="O731" s="3" t="b">
        <v>1</v>
      </c>
    </row>
    <row r="732">
      <c r="A732" s="3" t="s">
        <v>617</v>
      </c>
      <c r="B732" s="3" t="s">
        <v>2425</v>
      </c>
      <c r="C732" s="96" t="s">
        <v>49</v>
      </c>
      <c r="D732" s="97">
        <v>3262713.48</v>
      </c>
      <c r="E732" s="97">
        <v>600069.925</v>
      </c>
      <c r="F732" s="97">
        <v>1495195.19</v>
      </c>
      <c r="G732" s="98">
        <v>5357978.595</v>
      </c>
      <c r="H732" s="99">
        <v>0.0</v>
      </c>
      <c r="I732" s="99" t="s">
        <v>2436</v>
      </c>
      <c r="J732" s="99">
        <v>0.0</v>
      </c>
      <c r="K732" s="99" t="s">
        <v>2436</v>
      </c>
      <c r="L732" s="99">
        <v>0.0</v>
      </c>
      <c r="M732" s="102"/>
      <c r="N732" s="22" t="s">
        <v>2427</v>
      </c>
      <c r="O732" s="3" t="b">
        <v>1</v>
      </c>
    </row>
    <row r="733">
      <c r="A733" s="3" t="s">
        <v>402</v>
      </c>
      <c r="B733" s="3" t="s">
        <v>2434</v>
      </c>
      <c r="C733" s="96" t="s">
        <v>49</v>
      </c>
      <c r="D733" s="97">
        <v>1723403.48</v>
      </c>
      <c r="E733" s="97">
        <v>277218.42</v>
      </c>
      <c r="F733" s="97">
        <v>796513.21</v>
      </c>
      <c r="G733" s="98">
        <v>2797135.11</v>
      </c>
      <c r="H733" s="99">
        <v>127846.82</v>
      </c>
      <c r="I733" s="99">
        <v>0.0</v>
      </c>
      <c r="J733" s="99">
        <v>0.0</v>
      </c>
      <c r="K733" s="99">
        <v>127846.82</v>
      </c>
      <c r="L733" s="99">
        <v>127846.82</v>
      </c>
      <c r="M733" s="101">
        <v>1.0</v>
      </c>
      <c r="N733" s="22" t="s">
        <v>2427</v>
      </c>
      <c r="O733" s="3" t="b">
        <v>1</v>
      </c>
    </row>
    <row r="734">
      <c r="A734" s="3" t="s">
        <v>194</v>
      </c>
      <c r="B734" s="3" t="s">
        <v>693</v>
      </c>
      <c r="C734" s="96" t="s">
        <v>49</v>
      </c>
      <c r="D734" s="97">
        <v>1277797.18</v>
      </c>
      <c r="E734" s="97">
        <v>189886.5</v>
      </c>
      <c r="F734" s="97">
        <v>543756.16</v>
      </c>
      <c r="G734" s="98">
        <v>2011439.84</v>
      </c>
      <c r="H734" s="99">
        <v>195022.16</v>
      </c>
      <c r="I734" s="99">
        <v>0.0</v>
      </c>
      <c r="J734" s="99">
        <v>0.0</v>
      </c>
      <c r="K734" s="99">
        <v>195022.16</v>
      </c>
      <c r="L734" s="99">
        <v>195022.16</v>
      </c>
      <c r="M734" s="101">
        <v>1.0</v>
      </c>
      <c r="N734" s="22" t="s">
        <v>2427</v>
      </c>
      <c r="O734" s="3" t="b">
        <v>1</v>
      </c>
    </row>
    <row r="735">
      <c r="A735" s="3" t="s">
        <v>835</v>
      </c>
      <c r="B735" s="3" t="s">
        <v>2426</v>
      </c>
      <c r="C735" s="96" t="s">
        <v>49</v>
      </c>
      <c r="D735" s="97">
        <v>4314673.88</v>
      </c>
      <c r="E735" s="97">
        <v>848132.72</v>
      </c>
      <c r="F735" s="97">
        <v>2621114.29</v>
      </c>
      <c r="G735" s="98">
        <v>7783920.89</v>
      </c>
      <c r="H735" s="99">
        <v>0.0</v>
      </c>
      <c r="I735" s="99">
        <v>0.0</v>
      </c>
      <c r="J735" s="99">
        <v>0.0</v>
      </c>
      <c r="K735" s="99">
        <v>0.0</v>
      </c>
      <c r="L735" s="99">
        <v>0.0</v>
      </c>
      <c r="M735" s="102"/>
      <c r="N735" s="22" t="s">
        <v>2427</v>
      </c>
      <c r="O735" s="3" t="b">
        <v>1</v>
      </c>
    </row>
    <row r="736">
      <c r="A736" s="3" t="s">
        <v>836</v>
      </c>
      <c r="B736" s="3" t="s">
        <v>2426</v>
      </c>
      <c r="C736" s="96" t="s">
        <v>49</v>
      </c>
      <c r="D736" s="97">
        <v>140476.29</v>
      </c>
      <c r="E736" s="97">
        <v>111394.27</v>
      </c>
      <c r="F736" s="97">
        <v>9350.0</v>
      </c>
      <c r="G736" s="98">
        <v>261220.56</v>
      </c>
      <c r="H736" s="99">
        <v>0.0</v>
      </c>
      <c r="I736" s="99">
        <v>0.0</v>
      </c>
      <c r="J736" s="99">
        <v>0.0</v>
      </c>
      <c r="K736" s="99">
        <v>0.0</v>
      </c>
      <c r="L736" s="99">
        <v>0.0</v>
      </c>
      <c r="M736" s="100" t="s">
        <v>2404</v>
      </c>
      <c r="N736" s="22" t="s">
        <v>2424</v>
      </c>
      <c r="O736" s="3" t="b">
        <v>1</v>
      </c>
    </row>
    <row r="737">
      <c r="A737" s="3" t="s">
        <v>703</v>
      </c>
      <c r="B737" s="3" t="s">
        <v>693</v>
      </c>
      <c r="C737" s="96" t="s">
        <v>50</v>
      </c>
      <c r="D737" s="97">
        <v>198855.54</v>
      </c>
      <c r="E737" s="97">
        <v>69972.74</v>
      </c>
      <c r="F737" s="97">
        <v>71203.19</v>
      </c>
      <c r="G737" s="98">
        <v>340031.47</v>
      </c>
      <c r="H737" s="99">
        <v>0.0</v>
      </c>
      <c r="I737" s="99">
        <v>0.0</v>
      </c>
      <c r="J737" s="99">
        <v>0.0</v>
      </c>
      <c r="K737" s="99">
        <v>0.0</v>
      </c>
      <c r="L737" s="99">
        <v>0.0</v>
      </c>
      <c r="M737" s="100" t="s">
        <v>2404</v>
      </c>
      <c r="N737" s="22" t="s">
        <v>2424</v>
      </c>
      <c r="O737" s="3" t="b">
        <v>1</v>
      </c>
    </row>
    <row r="738">
      <c r="A738" s="3" t="s">
        <v>704</v>
      </c>
      <c r="B738" s="3" t="s">
        <v>2425</v>
      </c>
      <c r="C738" s="96" t="s">
        <v>50</v>
      </c>
      <c r="D738" s="97">
        <v>352269.0</v>
      </c>
      <c r="E738" s="97">
        <v>78176.28</v>
      </c>
      <c r="F738" s="97">
        <v>577125.0</v>
      </c>
      <c r="G738" s="98">
        <v>1007570.28</v>
      </c>
      <c r="H738" s="99">
        <v>0.0</v>
      </c>
      <c r="I738" s="99">
        <v>0.0</v>
      </c>
      <c r="J738" s="99">
        <v>0.0</v>
      </c>
      <c r="K738" s="99">
        <v>0.0</v>
      </c>
      <c r="L738" s="99">
        <v>0.0</v>
      </c>
      <c r="M738" s="100" t="s">
        <v>2404</v>
      </c>
      <c r="N738" s="22" t="s">
        <v>2424</v>
      </c>
      <c r="O738" s="3" t="b">
        <v>1</v>
      </c>
    </row>
    <row r="739">
      <c r="A739" s="3" t="s">
        <v>695</v>
      </c>
      <c r="B739" s="3" t="s">
        <v>2425</v>
      </c>
      <c r="C739" s="96" t="s">
        <v>50</v>
      </c>
      <c r="D739" s="97">
        <v>1334706.65</v>
      </c>
      <c r="E739" s="97">
        <v>402395.16</v>
      </c>
      <c r="F739" s="97">
        <v>1779065.79</v>
      </c>
      <c r="G739" s="98">
        <v>3516167.6</v>
      </c>
      <c r="H739" s="99">
        <v>0.0</v>
      </c>
      <c r="I739" s="99">
        <v>0.0</v>
      </c>
      <c r="J739" s="99">
        <v>0.0</v>
      </c>
      <c r="K739" s="99">
        <v>0.0</v>
      </c>
      <c r="L739" s="99">
        <v>0.0</v>
      </c>
      <c r="M739" s="100"/>
      <c r="N739" s="22"/>
      <c r="O739" s="3" t="b">
        <v>1</v>
      </c>
    </row>
    <row r="740">
      <c r="A740" s="3" t="s">
        <v>489</v>
      </c>
      <c r="B740" s="3" t="s">
        <v>2426</v>
      </c>
      <c r="C740" s="96" t="s">
        <v>50</v>
      </c>
      <c r="D740" s="97">
        <v>2964657.73</v>
      </c>
      <c r="E740" s="97">
        <v>199328.24</v>
      </c>
      <c r="F740" s="97">
        <v>1290401.13</v>
      </c>
      <c r="G740" s="98">
        <v>4454387.1</v>
      </c>
      <c r="H740" s="99">
        <v>140000.0</v>
      </c>
      <c r="I740" s="99">
        <v>8752.93</v>
      </c>
      <c r="J740" s="99">
        <v>144500.0</v>
      </c>
      <c r="K740" s="99">
        <v>293252.93</v>
      </c>
      <c r="L740" s="99">
        <v>293252.93</v>
      </c>
      <c r="M740" s="101">
        <v>1.0</v>
      </c>
      <c r="N740" s="22" t="s">
        <v>2427</v>
      </c>
      <c r="O740" s="3" t="b">
        <v>1</v>
      </c>
    </row>
    <row r="741">
      <c r="A741" s="3" t="s">
        <v>495</v>
      </c>
      <c r="B741" s="3" t="s">
        <v>2425</v>
      </c>
      <c r="C741" s="96" t="s">
        <v>50</v>
      </c>
      <c r="D741" s="97">
        <v>3378490.11</v>
      </c>
      <c r="E741" s="97">
        <v>214879.2733</v>
      </c>
      <c r="F741" s="97">
        <v>632493.74</v>
      </c>
      <c r="G741" s="98">
        <v>4225863.123</v>
      </c>
      <c r="H741" s="99">
        <v>69663.27</v>
      </c>
      <c r="I741" s="99">
        <v>19319.65</v>
      </c>
      <c r="J741" s="99">
        <v>0.0</v>
      </c>
      <c r="K741" s="99">
        <v>88982.92</v>
      </c>
      <c r="L741" s="99">
        <v>0.0</v>
      </c>
      <c r="M741" s="100" t="s">
        <v>2404</v>
      </c>
      <c r="N741" s="22" t="s">
        <v>2424</v>
      </c>
      <c r="O741" s="3" t="b">
        <v>1</v>
      </c>
    </row>
    <row r="742">
      <c r="A742" s="3" t="s">
        <v>437</v>
      </c>
      <c r="B742" s="3" t="s">
        <v>2428</v>
      </c>
      <c r="C742" s="96" t="s">
        <v>50</v>
      </c>
      <c r="D742" s="97">
        <v>5304019.75</v>
      </c>
      <c r="E742" s="97">
        <v>539828.96</v>
      </c>
      <c r="F742" s="97">
        <v>1304111.6</v>
      </c>
      <c r="G742" s="98">
        <v>7147960.31</v>
      </c>
      <c r="H742" s="99">
        <v>292500.0</v>
      </c>
      <c r="I742" s="99" t="s">
        <v>2436</v>
      </c>
      <c r="J742" s="99">
        <v>55000.0</v>
      </c>
      <c r="K742" s="99">
        <v>351225.71</v>
      </c>
      <c r="L742" s="99">
        <v>316130.01</v>
      </c>
      <c r="M742" s="101">
        <v>0.9000765064</v>
      </c>
      <c r="N742" s="22" t="s">
        <v>2427</v>
      </c>
      <c r="O742" s="3" t="b">
        <v>1</v>
      </c>
    </row>
    <row r="743">
      <c r="A743" s="3" t="s">
        <v>705</v>
      </c>
      <c r="B743" s="3" t="s">
        <v>693</v>
      </c>
      <c r="C743" s="96" t="s">
        <v>50</v>
      </c>
      <c r="D743" s="97">
        <v>631156.0</v>
      </c>
      <c r="E743" s="97">
        <v>62355.36</v>
      </c>
      <c r="F743" s="97">
        <v>287500.0</v>
      </c>
      <c r="G743" s="98">
        <v>981011.36</v>
      </c>
      <c r="H743" s="99">
        <v>0.0</v>
      </c>
      <c r="I743" s="99">
        <v>0.0</v>
      </c>
      <c r="J743" s="99">
        <v>0.0</v>
      </c>
      <c r="K743" s="99">
        <v>0.0</v>
      </c>
      <c r="L743" s="99">
        <v>0.0</v>
      </c>
      <c r="M743" s="100" t="s">
        <v>2404</v>
      </c>
      <c r="N743" s="22" t="s">
        <v>2424</v>
      </c>
      <c r="O743" s="3" t="b">
        <v>1</v>
      </c>
    </row>
    <row r="744">
      <c r="A744" s="3" t="s">
        <v>327</v>
      </c>
      <c r="B744" s="3" t="s">
        <v>2429</v>
      </c>
      <c r="C744" s="96" t="s">
        <v>50</v>
      </c>
      <c r="D744" s="97">
        <v>7782448.13</v>
      </c>
      <c r="E744" s="97">
        <v>991480.79</v>
      </c>
      <c r="F744" s="97">
        <v>4429149.07</v>
      </c>
      <c r="G744" s="98">
        <v>1.320307799E7</v>
      </c>
      <c r="H744" s="99">
        <v>211896.09</v>
      </c>
      <c r="I744" s="99" t="s">
        <v>2436</v>
      </c>
      <c r="J744" s="99">
        <v>0.0</v>
      </c>
      <c r="K744" s="99">
        <v>212846.09</v>
      </c>
      <c r="L744" s="99">
        <v>212846.09</v>
      </c>
      <c r="M744" s="101">
        <v>1.0</v>
      </c>
      <c r="N744" s="22" t="s">
        <v>2427</v>
      </c>
      <c r="O744" s="3" t="b">
        <v>1</v>
      </c>
    </row>
    <row r="745">
      <c r="A745" s="3" t="s">
        <v>706</v>
      </c>
      <c r="B745" s="3" t="s">
        <v>2429</v>
      </c>
      <c r="C745" s="96" t="s">
        <v>50</v>
      </c>
      <c r="D745" s="97">
        <v>95324.0</v>
      </c>
      <c r="E745" s="97">
        <v>66229.3</v>
      </c>
      <c r="F745" s="97">
        <v>140675.0</v>
      </c>
      <c r="G745" s="98">
        <v>302228.3</v>
      </c>
      <c r="H745" s="99">
        <v>0.0</v>
      </c>
      <c r="I745" s="99" t="s">
        <v>2436</v>
      </c>
      <c r="J745" s="99">
        <v>0.0</v>
      </c>
      <c r="K745" s="99" t="s">
        <v>2436</v>
      </c>
      <c r="L745" s="99">
        <v>0.0</v>
      </c>
      <c r="M745" s="100" t="s">
        <v>2404</v>
      </c>
      <c r="N745" s="22" t="s">
        <v>2424</v>
      </c>
      <c r="O745" s="3" t="b">
        <v>1</v>
      </c>
    </row>
    <row r="746">
      <c r="A746" s="3" t="s">
        <v>450</v>
      </c>
      <c r="B746" s="3" t="s">
        <v>2426</v>
      </c>
      <c r="C746" s="96" t="s">
        <v>50</v>
      </c>
      <c r="D746" s="97">
        <v>6392222.01</v>
      </c>
      <c r="E746" s="97">
        <v>692995.28</v>
      </c>
      <c r="F746" s="97">
        <v>2758997.36</v>
      </c>
      <c r="G746" s="98">
        <v>9844214.65</v>
      </c>
      <c r="H746" s="99">
        <v>94141.94</v>
      </c>
      <c r="I746" s="99">
        <v>0.0</v>
      </c>
      <c r="J746" s="99">
        <v>0.0</v>
      </c>
      <c r="K746" s="99">
        <v>94141.94</v>
      </c>
      <c r="L746" s="99">
        <v>94141.94</v>
      </c>
      <c r="M746" s="101">
        <v>1.0</v>
      </c>
      <c r="N746" s="22" t="s">
        <v>2427</v>
      </c>
      <c r="O746" s="3" t="b">
        <v>1</v>
      </c>
    </row>
    <row r="747">
      <c r="A747" s="3" t="s">
        <v>106</v>
      </c>
      <c r="B747" s="3" t="s">
        <v>2429</v>
      </c>
      <c r="C747" s="96" t="s">
        <v>50</v>
      </c>
      <c r="D747" s="97">
        <v>1.433886141E7</v>
      </c>
      <c r="E747" s="97">
        <v>1728795.36</v>
      </c>
      <c r="F747" s="97">
        <v>5391988.53</v>
      </c>
      <c r="G747" s="98">
        <v>2.14596453E7</v>
      </c>
      <c r="H747" s="99">
        <v>316767.7</v>
      </c>
      <c r="I747" s="99">
        <v>15329.24</v>
      </c>
      <c r="J747" s="99">
        <v>337500.0</v>
      </c>
      <c r="K747" s="99">
        <v>669596.94</v>
      </c>
      <c r="L747" s="99">
        <v>124011.72</v>
      </c>
      <c r="M747" s="101">
        <v>0.1852035345</v>
      </c>
      <c r="N747" s="22" t="s">
        <v>2427</v>
      </c>
      <c r="O747" s="3" t="b">
        <v>1</v>
      </c>
    </row>
    <row r="748">
      <c r="A748" s="3" t="s">
        <v>419</v>
      </c>
      <c r="B748" s="3" t="s">
        <v>2431</v>
      </c>
      <c r="C748" s="96" t="s">
        <v>50</v>
      </c>
      <c r="D748" s="97">
        <v>2918468.84</v>
      </c>
      <c r="E748" s="97">
        <v>921155.37</v>
      </c>
      <c r="F748" s="97">
        <v>2772884.19</v>
      </c>
      <c r="G748" s="98">
        <v>6612508.4</v>
      </c>
      <c r="H748" s="99">
        <v>-78000.0</v>
      </c>
      <c r="I748" s="99" t="s">
        <v>2436</v>
      </c>
      <c r="J748" s="99">
        <v>-68737.75</v>
      </c>
      <c r="K748" s="99">
        <v>-146245.25</v>
      </c>
      <c r="L748" s="99">
        <v>-171245.25</v>
      </c>
      <c r="M748" s="101">
        <v>1.170945723</v>
      </c>
      <c r="N748" s="22" t="s">
        <v>2427</v>
      </c>
      <c r="O748" s="3" t="b">
        <v>1</v>
      </c>
    </row>
    <row r="749">
      <c r="A749" s="3" t="s">
        <v>287</v>
      </c>
      <c r="B749" s="3" t="s">
        <v>2431</v>
      </c>
      <c r="C749" s="96" t="s">
        <v>50</v>
      </c>
      <c r="D749" s="97">
        <v>3782592.42</v>
      </c>
      <c r="E749" s="97">
        <v>341476.2</v>
      </c>
      <c r="F749" s="97">
        <v>1882410.18</v>
      </c>
      <c r="G749" s="98">
        <v>6006478.8</v>
      </c>
      <c r="H749" s="99">
        <v>234936.38</v>
      </c>
      <c r="I749" s="99" t="s">
        <v>2436</v>
      </c>
      <c r="J749" s="99">
        <v>15000.0</v>
      </c>
      <c r="K749" s="99">
        <v>251010.01</v>
      </c>
      <c r="L749" s="99">
        <v>220936.38</v>
      </c>
      <c r="M749" s="101">
        <v>0.8801895191</v>
      </c>
      <c r="N749" s="22" t="s">
        <v>2427</v>
      </c>
      <c r="O749" s="3" t="b">
        <v>1</v>
      </c>
    </row>
    <row r="750">
      <c r="A750" s="3" t="s">
        <v>707</v>
      </c>
      <c r="B750" s="3" t="s">
        <v>2432</v>
      </c>
      <c r="C750" s="96" t="s">
        <v>50</v>
      </c>
      <c r="D750" s="97">
        <v>79500.0</v>
      </c>
      <c r="E750" s="97">
        <v>24407.05</v>
      </c>
      <c r="F750" s="97">
        <v>95400.0</v>
      </c>
      <c r="G750" s="98">
        <v>199307.05</v>
      </c>
      <c r="H750" s="99">
        <v>0.0</v>
      </c>
      <c r="I750" s="99">
        <v>0.0</v>
      </c>
      <c r="J750" s="99">
        <v>0.0</v>
      </c>
      <c r="K750" s="99">
        <v>0.0</v>
      </c>
      <c r="L750" s="99">
        <v>0.0</v>
      </c>
      <c r="M750" s="100" t="s">
        <v>2404</v>
      </c>
      <c r="N750" s="22" t="s">
        <v>2424</v>
      </c>
      <c r="O750" s="3" t="b">
        <v>1</v>
      </c>
    </row>
    <row r="751">
      <c r="A751" s="3" t="s">
        <v>709</v>
      </c>
      <c r="B751" s="3" t="s">
        <v>2434</v>
      </c>
      <c r="C751" s="96" t="s">
        <v>50</v>
      </c>
      <c r="D751" s="97">
        <v>481948.0</v>
      </c>
      <c r="E751" s="97">
        <v>147775.36</v>
      </c>
      <c r="F751" s="97">
        <v>201608.92</v>
      </c>
      <c r="G751" s="98">
        <v>831332.28</v>
      </c>
      <c r="H751" s="99">
        <v>0.0</v>
      </c>
      <c r="I751" s="99">
        <v>0.0</v>
      </c>
      <c r="J751" s="99">
        <v>0.0</v>
      </c>
      <c r="K751" s="99">
        <v>0.0</v>
      </c>
      <c r="L751" s="99">
        <v>0.0</v>
      </c>
      <c r="M751" s="100" t="s">
        <v>2404</v>
      </c>
      <c r="N751" s="22" t="s">
        <v>2424</v>
      </c>
      <c r="O751" s="3" t="b">
        <v>1</v>
      </c>
    </row>
    <row r="752">
      <c r="A752" s="3" t="s">
        <v>710</v>
      </c>
      <c r="B752" s="3" t="s">
        <v>2434</v>
      </c>
      <c r="C752" s="96" t="s">
        <v>50</v>
      </c>
      <c r="D752" s="97">
        <v>4605069.24</v>
      </c>
      <c r="E752" s="97">
        <v>330860.68</v>
      </c>
      <c r="F752" s="97">
        <v>781786.83</v>
      </c>
      <c r="G752" s="98">
        <v>5717716.75</v>
      </c>
      <c r="H752" s="99">
        <v>0.0</v>
      </c>
      <c r="I752" s="99">
        <v>0.0</v>
      </c>
      <c r="J752" s="99">
        <v>0.0</v>
      </c>
      <c r="K752" s="99">
        <v>0.0</v>
      </c>
      <c r="L752" s="99">
        <v>0.0</v>
      </c>
      <c r="M752" s="100" t="s">
        <v>2404</v>
      </c>
      <c r="N752" s="22" t="s">
        <v>2424</v>
      </c>
      <c r="O752" s="3" t="b">
        <v>0</v>
      </c>
    </row>
    <row r="753">
      <c r="A753" s="3" t="s">
        <v>711</v>
      </c>
      <c r="B753" s="3" t="s">
        <v>2434</v>
      </c>
      <c r="C753" s="96" t="s">
        <v>50</v>
      </c>
      <c r="D753" s="97">
        <v>15868.0</v>
      </c>
      <c r="E753" s="97">
        <v>30483.72</v>
      </c>
      <c r="F753" s="97">
        <v>87310.11</v>
      </c>
      <c r="G753" s="98">
        <v>133661.83</v>
      </c>
      <c r="H753" s="99">
        <v>0.0</v>
      </c>
      <c r="I753" s="99">
        <v>0.0</v>
      </c>
      <c r="J753" s="99">
        <v>0.0</v>
      </c>
      <c r="K753" s="99">
        <v>0.0</v>
      </c>
      <c r="L753" s="99">
        <v>0.0</v>
      </c>
      <c r="M753" s="100" t="s">
        <v>2404</v>
      </c>
      <c r="N753" s="22" t="s">
        <v>2424</v>
      </c>
      <c r="O753" s="3" t="b">
        <v>1</v>
      </c>
    </row>
    <row r="754">
      <c r="A754" s="3" t="s">
        <v>713</v>
      </c>
      <c r="B754" s="3" t="s">
        <v>2434</v>
      </c>
      <c r="C754" s="96" t="s">
        <v>50</v>
      </c>
      <c r="D754" s="97">
        <v>2337097.05</v>
      </c>
      <c r="E754" s="97">
        <v>432147.13</v>
      </c>
      <c r="F754" s="97">
        <v>1188793.65</v>
      </c>
      <c r="G754" s="98">
        <v>3958037.83</v>
      </c>
      <c r="H754" s="99">
        <v>0.0</v>
      </c>
      <c r="I754" s="99">
        <v>0.0</v>
      </c>
      <c r="J754" s="99">
        <v>0.0</v>
      </c>
      <c r="K754" s="99">
        <v>0.0</v>
      </c>
      <c r="L754" s="99">
        <v>0.0</v>
      </c>
      <c r="M754" s="102"/>
      <c r="N754" s="22" t="s">
        <v>2427</v>
      </c>
      <c r="O754" s="3" t="b">
        <v>0</v>
      </c>
      <c r="P754" s="3" t="s">
        <v>2435</v>
      </c>
    </row>
    <row r="755">
      <c r="A755" s="3" t="s">
        <v>714</v>
      </c>
      <c r="B755" s="3" t="s">
        <v>2434</v>
      </c>
      <c r="C755" s="96" t="s">
        <v>50</v>
      </c>
      <c r="D755" s="97">
        <v>40000.0</v>
      </c>
      <c r="E755" s="97">
        <v>46384.33</v>
      </c>
      <c r="F755" s="97">
        <v>30000.0</v>
      </c>
      <c r="G755" s="98">
        <v>116384.33</v>
      </c>
      <c r="H755" s="99">
        <v>0.0</v>
      </c>
      <c r="I755" s="99">
        <v>0.0</v>
      </c>
      <c r="J755" s="99">
        <v>0.0</v>
      </c>
      <c r="K755" s="99">
        <v>0.0</v>
      </c>
      <c r="L755" s="99">
        <v>0.0</v>
      </c>
      <c r="M755" s="100" t="s">
        <v>2404</v>
      </c>
      <c r="N755" s="22" t="s">
        <v>2424</v>
      </c>
      <c r="O755" s="3" t="b">
        <v>1</v>
      </c>
    </row>
    <row r="756">
      <c r="A756" s="3" t="s">
        <v>612</v>
      </c>
      <c r="B756" s="3" t="s">
        <v>2425</v>
      </c>
      <c r="C756" s="96" t="s">
        <v>50</v>
      </c>
      <c r="D756" s="97">
        <v>5706983.34</v>
      </c>
      <c r="E756" s="97">
        <v>851384.44</v>
      </c>
      <c r="F756" s="97">
        <v>3136355.66</v>
      </c>
      <c r="G756" s="98">
        <v>9694723.44</v>
      </c>
      <c r="H756" s="99">
        <v>0.0</v>
      </c>
      <c r="I756" s="99">
        <v>8551.74</v>
      </c>
      <c r="J756" s="99">
        <v>0.0</v>
      </c>
      <c r="K756" s="99">
        <v>8551.74</v>
      </c>
      <c r="L756" s="99">
        <v>8551.74</v>
      </c>
      <c r="M756" s="101">
        <v>1.0</v>
      </c>
      <c r="N756" s="22" t="s">
        <v>2427</v>
      </c>
      <c r="O756" s="3" t="b">
        <v>1</v>
      </c>
    </row>
    <row r="757">
      <c r="A757" s="3" t="s">
        <v>715</v>
      </c>
      <c r="B757" s="3" t="s">
        <v>2425</v>
      </c>
      <c r="C757" s="96" t="s">
        <v>50</v>
      </c>
      <c r="D757" s="97">
        <v>3455095.54</v>
      </c>
      <c r="E757" s="97">
        <v>572247.39</v>
      </c>
      <c r="F757" s="97">
        <v>2461275.64</v>
      </c>
      <c r="G757" s="98">
        <v>6488618.57</v>
      </c>
      <c r="H757" s="99">
        <v>0.0</v>
      </c>
      <c r="I757" s="99">
        <v>0.0</v>
      </c>
      <c r="J757" s="99">
        <v>0.0</v>
      </c>
      <c r="K757" s="99">
        <v>0.0</v>
      </c>
      <c r="L757" s="99">
        <v>0.0</v>
      </c>
      <c r="M757" s="102"/>
      <c r="N757" s="22" t="s">
        <v>2427</v>
      </c>
      <c r="O757" s="3" t="b">
        <v>1</v>
      </c>
    </row>
    <row r="758">
      <c r="A758" s="3" t="s">
        <v>716</v>
      </c>
      <c r="B758" s="3" t="s">
        <v>2426</v>
      </c>
      <c r="C758" s="96" t="s">
        <v>50</v>
      </c>
      <c r="D758" s="97">
        <v>100000.0</v>
      </c>
      <c r="E758" s="97">
        <v>13165.93</v>
      </c>
      <c r="F758" s="97">
        <v>125000.0</v>
      </c>
      <c r="G758" s="98">
        <v>238165.93</v>
      </c>
      <c r="H758" s="99">
        <v>0.0</v>
      </c>
      <c r="I758" s="99">
        <v>0.0</v>
      </c>
      <c r="J758" s="99">
        <v>0.0</v>
      </c>
      <c r="K758" s="99">
        <v>0.0</v>
      </c>
      <c r="L758" s="99">
        <v>0.0</v>
      </c>
      <c r="M758" s="100" t="s">
        <v>2404</v>
      </c>
      <c r="N758" s="22" t="s">
        <v>2424</v>
      </c>
      <c r="O758" s="3" t="b">
        <v>1</v>
      </c>
    </row>
    <row r="759">
      <c r="A759" s="3" t="s">
        <v>53</v>
      </c>
      <c r="B759" s="3" t="s">
        <v>2426</v>
      </c>
      <c r="C759" s="96" t="s">
        <v>50</v>
      </c>
      <c r="D759" s="97">
        <v>2873248.93</v>
      </c>
      <c r="E759" s="97">
        <v>454508.77</v>
      </c>
      <c r="F759" s="97">
        <v>1699581.6</v>
      </c>
      <c r="G759" s="98">
        <v>5027339.3</v>
      </c>
      <c r="H759" s="99">
        <v>593837.47</v>
      </c>
      <c r="I759" s="99" t="s">
        <v>2436</v>
      </c>
      <c r="J759" s="99">
        <v>121976.0</v>
      </c>
      <c r="K759" s="99">
        <v>716230.95</v>
      </c>
      <c r="L759" s="99">
        <v>564328.51</v>
      </c>
      <c r="M759" s="101">
        <v>0.7879141637</v>
      </c>
      <c r="N759" s="22" t="s">
        <v>2427</v>
      </c>
      <c r="O759" s="3" t="b">
        <v>1</v>
      </c>
    </row>
    <row r="760">
      <c r="A760" s="3" t="s">
        <v>717</v>
      </c>
      <c r="B760" s="3" t="s">
        <v>2425</v>
      </c>
      <c r="C760" s="96" t="s">
        <v>50</v>
      </c>
      <c r="D760" s="97">
        <v>47554.19</v>
      </c>
      <c r="E760" s="97">
        <v>60223.97</v>
      </c>
      <c r="F760" s="97">
        <v>68188.0</v>
      </c>
      <c r="G760" s="98">
        <v>175966.16</v>
      </c>
      <c r="H760" s="99">
        <v>0.0</v>
      </c>
      <c r="I760" s="99">
        <v>0.0</v>
      </c>
      <c r="J760" s="99">
        <v>0.0</v>
      </c>
      <c r="K760" s="99">
        <v>0.0</v>
      </c>
      <c r="L760" s="99">
        <v>0.0</v>
      </c>
      <c r="M760" s="100" t="s">
        <v>2404</v>
      </c>
      <c r="N760" s="22" t="s">
        <v>2424</v>
      </c>
      <c r="O760" s="3" t="b">
        <v>1</v>
      </c>
    </row>
    <row r="761">
      <c r="A761" s="3" t="s">
        <v>654</v>
      </c>
      <c r="B761" s="3" t="s">
        <v>2428</v>
      </c>
      <c r="C761" s="96" t="s">
        <v>50</v>
      </c>
      <c r="D761" s="97">
        <v>8670054.56</v>
      </c>
      <c r="E761" s="97">
        <v>918649.39</v>
      </c>
      <c r="F761" s="97">
        <v>3908958.9</v>
      </c>
      <c r="G761" s="98">
        <v>1.349766285E7</v>
      </c>
      <c r="H761" s="99">
        <v>0.0</v>
      </c>
      <c r="I761" s="99">
        <v>0.0</v>
      </c>
      <c r="J761" s="99">
        <v>0.0</v>
      </c>
      <c r="K761" s="99">
        <v>0.0</v>
      </c>
      <c r="L761" s="99">
        <v>0.0</v>
      </c>
      <c r="M761" s="102"/>
      <c r="N761" s="22" t="s">
        <v>2427</v>
      </c>
      <c r="O761" s="3" t="b">
        <v>1</v>
      </c>
    </row>
    <row r="762">
      <c r="A762" s="3" t="s">
        <v>674</v>
      </c>
      <c r="B762" s="3" t="s">
        <v>2432</v>
      </c>
      <c r="C762" s="96" t="s">
        <v>50</v>
      </c>
      <c r="D762" s="97">
        <v>7557381.66</v>
      </c>
      <c r="E762" s="97">
        <v>525543.45</v>
      </c>
      <c r="F762" s="97">
        <v>2506837.28</v>
      </c>
      <c r="G762" s="98">
        <v>1.058976239E7</v>
      </c>
      <c r="H762" s="99">
        <v>0.0</v>
      </c>
      <c r="I762" s="99" t="s">
        <v>2436</v>
      </c>
      <c r="J762" s="99">
        <v>0.0</v>
      </c>
      <c r="K762" s="99" t="s">
        <v>2436</v>
      </c>
      <c r="L762" s="99" t="s">
        <v>2436</v>
      </c>
      <c r="M762" s="102"/>
      <c r="N762" s="22" t="s">
        <v>2427</v>
      </c>
      <c r="O762" s="3" t="b">
        <v>1</v>
      </c>
    </row>
    <row r="763">
      <c r="A763" s="3" t="s">
        <v>483</v>
      </c>
      <c r="B763" s="3" t="s">
        <v>2434</v>
      </c>
      <c r="C763" s="96" t="s">
        <v>50</v>
      </c>
      <c r="D763" s="97">
        <v>3732817.85</v>
      </c>
      <c r="E763" s="97">
        <v>284709.16</v>
      </c>
      <c r="F763" s="97">
        <v>745717.2</v>
      </c>
      <c r="G763" s="98">
        <v>4763244.21</v>
      </c>
      <c r="H763" s="99">
        <v>61037.55</v>
      </c>
      <c r="I763" s="99" t="s">
        <v>2436</v>
      </c>
      <c r="J763" s="99">
        <v>0.0</v>
      </c>
      <c r="K763" s="99">
        <v>65466.25</v>
      </c>
      <c r="L763" s="99">
        <v>65466.25</v>
      </c>
      <c r="M763" s="101">
        <v>1.0</v>
      </c>
      <c r="N763" s="22" t="s">
        <v>2427</v>
      </c>
      <c r="O763" s="3" t="b">
        <v>1</v>
      </c>
    </row>
    <row r="764">
      <c r="A764" s="3" t="s">
        <v>180</v>
      </c>
      <c r="B764" s="3" t="s">
        <v>2426</v>
      </c>
      <c r="C764" s="96" t="s">
        <v>50</v>
      </c>
      <c r="D764" s="97">
        <v>4515226.55</v>
      </c>
      <c r="E764" s="97">
        <v>697068.68</v>
      </c>
      <c r="F764" s="97">
        <v>2422547.88</v>
      </c>
      <c r="G764" s="98">
        <v>7634843.11</v>
      </c>
      <c r="H764" s="99">
        <v>359697.69</v>
      </c>
      <c r="I764" s="99">
        <v>19230.98</v>
      </c>
      <c r="J764" s="99">
        <v>110000.0</v>
      </c>
      <c r="K764" s="99">
        <v>488928.67</v>
      </c>
      <c r="L764" s="99">
        <v>386261.67</v>
      </c>
      <c r="M764" s="101">
        <v>0.7900164046</v>
      </c>
      <c r="N764" s="22" t="s">
        <v>2427</v>
      </c>
      <c r="O764" s="3" t="b">
        <v>1</v>
      </c>
    </row>
    <row r="765">
      <c r="A765" s="3" t="s">
        <v>718</v>
      </c>
      <c r="B765" s="3" t="s">
        <v>2425</v>
      </c>
      <c r="C765" s="96" t="s">
        <v>50</v>
      </c>
      <c r="D765" s="97">
        <v>0.0</v>
      </c>
      <c r="E765" s="97">
        <v>0.0</v>
      </c>
      <c r="F765" s="97">
        <v>0.0</v>
      </c>
      <c r="G765" s="98">
        <v>0.0</v>
      </c>
      <c r="H765" s="99">
        <v>0.0</v>
      </c>
      <c r="I765" s="99">
        <v>0.0</v>
      </c>
      <c r="J765" s="99">
        <v>0.0</v>
      </c>
      <c r="K765" s="99">
        <v>0.0</v>
      </c>
      <c r="L765" s="99">
        <v>0.0</v>
      </c>
      <c r="M765" s="100" t="s">
        <v>2404</v>
      </c>
      <c r="N765" s="22" t="s">
        <v>2424</v>
      </c>
      <c r="O765" s="3" t="b">
        <v>0</v>
      </c>
    </row>
    <row r="766">
      <c r="A766" s="3" t="s">
        <v>719</v>
      </c>
      <c r="B766" s="3" t="s">
        <v>2431</v>
      </c>
      <c r="C766" s="96" t="s">
        <v>50</v>
      </c>
      <c r="D766" s="97">
        <v>6287123.68</v>
      </c>
      <c r="E766" s="97">
        <v>568984.79</v>
      </c>
      <c r="F766" s="97">
        <v>3527753.67</v>
      </c>
      <c r="G766" s="98">
        <v>1.038386214E7</v>
      </c>
      <c r="H766" s="99">
        <v>0.0</v>
      </c>
      <c r="I766" s="99" t="s">
        <v>2436</v>
      </c>
      <c r="J766" s="99">
        <v>0.0</v>
      </c>
      <c r="K766" s="99" t="s">
        <v>2436</v>
      </c>
      <c r="L766" s="99">
        <v>0.0</v>
      </c>
      <c r="M766" s="102"/>
      <c r="N766" s="22" t="s">
        <v>2427</v>
      </c>
      <c r="O766" s="3" t="b">
        <v>1</v>
      </c>
    </row>
    <row r="767">
      <c r="A767" s="3" t="s">
        <v>720</v>
      </c>
      <c r="B767" s="3" t="s">
        <v>2431</v>
      </c>
      <c r="C767" s="96" t="s">
        <v>50</v>
      </c>
      <c r="D767" s="97">
        <v>886615.0</v>
      </c>
      <c r="E767" s="97">
        <v>-20812.7</v>
      </c>
      <c r="F767" s="97">
        <v>223750.0</v>
      </c>
      <c r="G767" s="98">
        <v>1089552.3</v>
      </c>
      <c r="H767" s="99">
        <v>0.0</v>
      </c>
      <c r="I767" s="99">
        <v>0.0</v>
      </c>
      <c r="J767" s="99">
        <v>0.0</v>
      </c>
      <c r="K767" s="99">
        <v>0.0</v>
      </c>
      <c r="L767" s="99">
        <v>0.0</v>
      </c>
      <c r="M767" s="100" t="s">
        <v>2404</v>
      </c>
      <c r="N767" s="22" t="s">
        <v>2424</v>
      </c>
      <c r="O767" s="3" t="b">
        <v>1</v>
      </c>
    </row>
    <row r="768">
      <c r="A768" s="3" t="s">
        <v>721</v>
      </c>
      <c r="B768" s="3" t="s">
        <v>2431</v>
      </c>
      <c r="C768" s="96" t="s">
        <v>50</v>
      </c>
      <c r="D768" s="97">
        <v>120000.0</v>
      </c>
      <c r="E768" s="97">
        <v>31097.95</v>
      </c>
      <c r="F768" s="97">
        <v>103653.0</v>
      </c>
      <c r="G768" s="98">
        <v>254750.95</v>
      </c>
      <c r="H768" s="99">
        <v>0.0</v>
      </c>
      <c r="I768" s="99">
        <v>0.0</v>
      </c>
      <c r="J768" s="99">
        <v>0.0</v>
      </c>
      <c r="K768" s="99">
        <v>0.0</v>
      </c>
      <c r="L768" s="99">
        <v>0.0</v>
      </c>
      <c r="M768" s="100" t="s">
        <v>2404</v>
      </c>
      <c r="N768" s="22" t="s">
        <v>2424</v>
      </c>
      <c r="O768" s="3" t="b">
        <v>1</v>
      </c>
    </row>
    <row r="769">
      <c r="A769" s="3" t="s">
        <v>641</v>
      </c>
      <c r="B769" s="3" t="s">
        <v>2429</v>
      </c>
      <c r="C769" s="96" t="s">
        <v>50</v>
      </c>
      <c r="D769" s="97">
        <v>0.0</v>
      </c>
      <c r="E769" s="97">
        <v>41040.48</v>
      </c>
      <c r="F769" s="97">
        <v>57000.0</v>
      </c>
      <c r="G769" s="98">
        <v>98040.48</v>
      </c>
      <c r="H769" s="99">
        <v>0.0</v>
      </c>
      <c r="I769" s="99">
        <v>8835.54</v>
      </c>
      <c r="J769" s="99">
        <v>0.0</v>
      </c>
      <c r="K769" s="99">
        <v>8835.54</v>
      </c>
      <c r="L769" s="99">
        <v>0.0</v>
      </c>
      <c r="M769" s="100" t="s">
        <v>2404</v>
      </c>
      <c r="N769" s="22" t="s">
        <v>2424</v>
      </c>
      <c r="O769" s="3" t="b">
        <v>1</v>
      </c>
    </row>
    <row r="770">
      <c r="A770" s="3" t="s">
        <v>682</v>
      </c>
      <c r="B770" s="3" t="s">
        <v>2429</v>
      </c>
      <c r="C770" s="96" t="s">
        <v>50</v>
      </c>
      <c r="D770" s="97">
        <v>422892.7</v>
      </c>
      <c r="E770" s="97">
        <v>99427.45</v>
      </c>
      <c r="F770" s="97">
        <v>795356.87</v>
      </c>
      <c r="G770" s="98">
        <v>1317677.02</v>
      </c>
      <c r="H770" s="99">
        <v>7500.0</v>
      </c>
      <c r="I770" s="99" t="s">
        <v>2436</v>
      </c>
      <c r="J770" s="99">
        <v>0.0</v>
      </c>
      <c r="K770" s="99">
        <v>8993.8</v>
      </c>
      <c r="L770" s="99">
        <v>0.0</v>
      </c>
      <c r="M770" s="100" t="s">
        <v>2404</v>
      </c>
      <c r="N770" s="22" t="s">
        <v>2424</v>
      </c>
      <c r="O770" s="3" t="b">
        <v>1</v>
      </c>
    </row>
    <row r="771">
      <c r="A771" s="3" t="s">
        <v>722</v>
      </c>
      <c r="B771" s="3" t="s">
        <v>2429</v>
      </c>
      <c r="C771" s="96" t="s">
        <v>50</v>
      </c>
      <c r="D771" s="97">
        <v>133048.29</v>
      </c>
      <c r="E771" s="97">
        <v>38271.22</v>
      </c>
      <c r="F771" s="97">
        <v>160877.04</v>
      </c>
      <c r="G771" s="98">
        <v>332196.55</v>
      </c>
      <c r="H771" s="99">
        <v>0.0</v>
      </c>
      <c r="I771" s="99">
        <v>0.0</v>
      </c>
      <c r="J771" s="99">
        <v>0.0</v>
      </c>
      <c r="K771" s="99">
        <v>0.0</v>
      </c>
      <c r="L771" s="99">
        <v>0.0</v>
      </c>
      <c r="M771" s="100" t="s">
        <v>2404</v>
      </c>
      <c r="N771" s="22" t="s">
        <v>2424</v>
      </c>
      <c r="O771" s="3" t="b">
        <v>1</v>
      </c>
    </row>
    <row r="772">
      <c r="A772" s="3" t="s">
        <v>201</v>
      </c>
      <c r="B772" s="3" t="s">
        <v>2425</v>
      </c>
      <c r="C772" s="96" t="s">
        <v>50</v>
      </c>
      <c r="D772" s="97">
        <v>1.110997198E7</v>
      </c>
      <c r="E772" s="97">
        <v>1536505.43</v>
      </c>
      <c r="F772" s="97">
        <v>4795528.65</v>
      </c>
      <c r="G772" s="98">
        <v>1.744200606E7</v>
      </c>
      <c r="H772" s="99">
        <v>352445.81</v>
      </c>
      <c r="I772" s="99" t="s">
        <v>2436</v>
      </c>
      <c r="J772" s="99">
        <v>0.0</v>
      </c>
      <c r="K772" s="99">
        <v>356629.74</v>
      </c>
      <c r="L772" s="99">
        <v>241081.82</v>
      </c>
      <c r="M772" s="101">
        <v>0.6760003246</v>
      </c>
      <c r="N772" s="22" t="s">
        <v>2427</v>
      </c>
      <c r="O772" s="3" t="b">
        <v>1</v>
      </c>
    </row>
    <row r="773">
      <c r="A773" s="3" t="s">
        <v>280</v>
      </c>
      <c r="B773" s="3" t="s">
        <v>2429</v>
      </c>
      <c r="C773" s="96" t="s">
        <v>50</v>
      </c>
      <c r="D773" s="97">
        <v>7879602.98</v>
      </c>
      <c r="E773" s="97">
        <v>785029.12</v>
      </c>
      <c r="F773" s="97">
        <v>2722638.45</v>
      </c>
      <c r="G773" s="98">
        <v>1.138727055E7</v>
      </c>
      <c r="H773" s="99">
        <v>202542.9</v>
      </c>
      <c r="I773" s="99">
        <v>0.0</v>
      </c>
      <c r="J773" s="99">
        <v>0.0</v>
      </c>
      <c r="K773" s="99">
        <v>202542.9</v>
      </c>
      <c r="L773" s="99">
        <v>202542.9</v>
      </c>
      <c r="M773" s="101">
        <v>1.0</v>
      </c>
      <c r="N773" s="22" t="s">
        <v>2427</v>
      </c>
      <c r="O773" s="3" t="b">
        <v>1</v>
      </c>
    </row>
    <row r="774">
      <c r="A774" s="3" t="s">
        <v>723</v>
      </c>
      <c r="B774" s="3" t="s">
        <v>2425</v>
      </c>
      <c r="C774" s="96" t="s">
        <v>50</v>
      </c>
      <c r="D774" s="97">
        <v>7569.54</v>
      </c>
      <c r="E774" s="97">
        <v>21282.99</v>
      </c>
      <c r="F774" s="97">
        <v>133500.0</v>
      </c>
      <c r="G774" s="98">
        <v>162352.53</v>
      </c>
      <c r="H774" s="99">
        <v>0.0</v>
      </c>
      <c r="I774" s="99">
        <v>0.0</v>
      </c>
      <c r="J774" s="99">
        <v>0.0</v>
      </c>
      <c r="K774" s="99">
        <v>0.0</v>
      </c>
      <c r="L774" s="99">
        <v>0.0</v>
      </c>
      <c r="M774" s="100" t="s">
        <v>2404</v>
      </c>
      <c r="N774" s="22" t="s">
        <v>2424</v>
      </c>
      <c r="O774" s="3" t="b">
        <v>1</v>
      </c>
    </row>
    <row r="775">
      <c r="A775" s="3" t="s">
        <v>241</v>
      </c>
      <c r="B775" s="3" t="s">
        <v>2437</v>
      </c>
      <c r="C775" s="96" t="s">
        <v>50</v>
      </c>
      <c r="D775" s="97">
        <v>5268921.94</v>
      </c>
      <c r="E775" s="97">
        <v>522018.01</v>
      </c>
      <c r="F775" s="97">
        <v>2160123.72</v>
      </c>
      <c r="G775" s="98">
        <v>7951063.67</v>
      </c>
      <c r="H775" s="99">
        <v>123038.17</v>
      </c>
      <c r="I775" s="99">
        <v>6448.39</v>
      </c>
      <c r="J775" s="99">
        <v>27000.0</v>
      </c>
      <c r="K775" s="99">
        <v>156486.56</v>
      </c>
      <c r="L775" s="99">
        <v>111486.56</v>
      </c>
      <c r="M775" s="101">
        <v>0.7124353683</v>
      </c>
      <c r="N775" s="22" t="s">
        <v>2427</v>
      </c>
      <c r="O775" s="3" t="b">
        <v>1</v>
      </c>
    </row>
    <row r="776">
      <c r="A776" s="3" t="s">
        <v>314</v>
      </c>
      <c r="B776" s="3" t="s">
        <v>2438</v>
      </c>
      <c r="C776" s="96" t="s">
        <v>50</v>
      </c>
      <c r="D776" s="97">
        <v>6410133.11</v>
      </c>
      <c r="E776" s="97">
        <v>716106.495</v>
      </c>
      <c r="F776" s="97">
        <v>2424816.28</v>
      </c>
      <c r="G776" s="98">
        <v>9551055.885</v>
      </c>
      <c r="H776" s="99">
        <v>199091.33</v>
      </c>
      <c r="I776" s="99" t="s">
        <v>2436</v>
      </c>
      <c r="J776" s="99">
        <v>55000.0</v>
      </c>
      <c r="K776" s="99">
        <v>255634.16</v>
      </c>
      <c r="L776" s="99">
        <v>199091.33</v>
      </c>
      <c r="M776" s="101">
        <v>0.778813481</v>
      </c>
      <c r="N776" s="22" t="s">
        <v>2427</v>
      </c>
      <c r="O776" s="3" t="b">
        <v>1</v>
      </c>
    </row>
    <row r="777">
      <c r="A777" s="3" t="s">
        <v>369</v>
      </c>
      <c r="B777" s="3" t="s">
        <v>2431</v>
      </c>
      <c r="C777" s="96" t="s">
        <v>50</v>
      </c>
      <c r="D777" s="97">
        <v>5792051.08</v>
      </c>
      <c r="E777" s="97">
        <v>424677.37</v>
      </c>
      <c r="F777" s="97">
        <v>1960462.68</v>
      </c>
      <c r="G777" s="98">
        <v>8177191.13</v>
      </c>
      <c r="H777" s="99">
        <v>177372.09</v>
      </c>
      <c r="I777" s="99">
        <v>0.0</v>
      </c>
      <c r="J777" s="99">
        <v>0.0</v>
      </c>
      <c r="K777" s="99">
        <v>177372.09</v>
      </c>
      <c r="L777" s="99">
        <v>177372.09</v>
      </c>
      <c r="M777" s="101">
        <v>1.0</v>
      </c>
      <c r="N777" s="22" t="s">
        <v>2427</v>
      </c>
      <c r="O777" s="3" t="b">
        <v>1</v>
      </c>
    </row>
    <row r="778">
      <c r="A778" s="3" t="s">
        <v>724</v>
      </c>
      <c r="B778" s="3" t="s">
        <v>693</v>
      </c>
      <c r="C778" s="96" t="s">
        <v>50</v>
      </c>
      <c r="D778" s="97">
        <v>0.0</v>
      </c>
      <c r="E778" s="97">
        <v>42154.94</v>
      </c>
      <c r="F778" s="97">
        <v>75550.0</v>
      </c>
      <c r="G778" s="98">
        <v>117704.94</v>
      </c>
      <c r="H778" s="99">
        <v>0.0</v>
      </c>
      <c r="I778" s="99">
        <v>0.0</v>
      </c>
      <c r="J778" s="99">
        <v>0.0</v>
      </c>
      <c r="K778" s="99">
        <v>0.0</v>
      </c>
      <c r="L778" s="99">
        <v>0.0</v>
      </c>
      <c r="M778" s="100" t="s">
        <v>2404</v>
      </c>
      <c r="N778" s="22" t="s">
        <v>2424</v>
      </c>
      <c r="O778" s="3" t="b">
        <v>1</v>
      </c>
    </row>
    <row r="779">
      <c r="A779" s="3" t="s">
        <v>532</v>
      </c>
      <c r="B779" s="3" t="s">
        <v>2425</v>
      </c>
      <c r="C779" s="96" t="s">
        <v>50</v>
      </c>
      <c r="D779" s="97">
        <v>2403507.54</v>
      </c>
      <c r="E779" s="97">
        <v>359016.6833</v>
      </c>
      <c r="F779" s="97">
        <v>1669779.24</v>
      </c>
      <c r="G779" s="98">
        <v>4432303.463</v>
      </c>
      <c r="H779" s="99">
        <v>0.0</v>
      </c>
      <c r="I779" s="99">
        <v>0.0</v>
      </c>
      <c r="J779" s="99">
        <v>0.0</v>
      </c>
      <c r="K779" s="99">
        <v>0.0</v>
      </c>
      <c r="L779" s="99">
        <v>0.0</v>
      </c>
      <c r="M779" s="102"/>
      <c r="N779" s="22" t="s">
        <v>2427</v>
      </c>
      <c r="O779" s="3" t="b">
        <v>1</v>
      </c>
    </row>
    <row r="780">
      <c r="A780" s="3" t="s">
        <v>725</v>
      </c>
      <c r="B780" s="3" t="s">
        <v>2438</v>
      </c>
      <c r="C780" s="96" t="s">
        <v>50</v>
      </c>
      <c r="D780" s="97">
        <v>1.041216597E7</v>
      </c>
      <c r="E780" s="97">
        <v>998189.585</v>
      </c>
      <c r="F780" s="97">
        <v>3670061.74</v>
      </c>
      <c r="G780" s="98">
        <v>1.50804173E7</v>
      </c>
      <c r="H780" s="99">
        <v>0.0</v>
      </c>
      <c r="I780" s="99">
        <v>0.0</v>
      </c>
      <c r="J780" s="99">
        <v>0.0</v>
      </c>
      <c r="K780" s="99">
        <v>0.0</v>
      </c>
      <c r="L780" s="99">
        <v>0.0</v>
      </c>
      <c r="M780" s="102"/>
      <c r="N780" s="22" t="s">
        <v>2427</v>
      </c>
      <c r="O780" s="3" t="b">
        <v>1</v>
      </c>
    </row>
    <row r="781">
      <c r="A781" s="3" t="s">
        <v>726</v>
      </c>
      <c r="B781" s="3" t="s">
        <v>2434</v>
      </c>
      <c r="C781" s="96" t="s">
        <v>50</v>
      </c>
      <c r="D781" s="97">
        <v>17010.0</v>
      </c>
      <c r="E781" s="97">
        <v>34882.08</v>
      </c>
      <c r="F781" s="97">
        <v>163000.0</v>
      </c>
      <c r="G781" s="98">
        <v>214892.08</v>
      </c>
      <c r="H781" s="99">
        <v>0.0</v>
      </c>
      <c r="I781" s="99">
        <v>0.0</v>
      </c>
      <c r="J781" s="99">
        <v>0.0</v>
      </c>
      <c r="K781" s="99">
        <v>0.0</v>
      </c>
      <c r="L781" s="99">
        <v>0.0</v>
      </c>
      <c r="M781" s="100" t="s">
        <v>2404</v>
      </c>
      <c r="N781" s="22" t="s">
        <v>2424</v>
      </c>
      <c r="O781" s="3" t="b">
        <v>1</v>
      </c>
    </row>
    <row r="782">
      <c r="A782" s="3" t="s">
        <v>727</v>
      </c>
      <c r="B782" s="3" t="s">
        <v>2429</v>
      </c>
      <c r="C782" s="96" t="s">
        <v>50</v>
      </c>
      <c r="D782" s="97">
        <v>8069458.22</v>
      </c>
      <c r="E782" s="97">
        <v>790500.16</v>
      </c>
      <c r="F782" s="97">
        <v>3253304.01</v>
      </c>
      <c r="G782" s="98">
        <v>1.211326239E7</v>
      </c>
      <c r="H782" s="99">
        <v>0.0</v>
      </c>
      <c r="I782" s="99" t="s">
        <v>2436</v>
      </c>
      <c r="J782" s="99">
        <v>0.0</v>
      </c>
      <c r="K782" s="99" t="s">
        <v>2436</v>
      </c>
      <c r="L782" s="99" t="s">
        <v>2436</v>
      </c>
      <c r="M782" s="102"/>
      <c r="N782" s="22" t="s">
        <v>2427</v>
      </c>
      <c r="O782" s="3" t="b">
        <v>1</v>
      </c>
    </row>
    <row r="783">
      <c r="A783" s="3" t="s">
        <v>728</v>
      </c>
      <c r="B783" s="3" t="s">
        <v>2425</v>
      </c>
      <c r="C783" s="96" t="s">
        <v>50</v>
      </c>
      <c r="D783" s="97">
        <v>156500.0</v>
      </c>
      <c r="E783" s="97">
        <v>81182.19</v>
      </c>
      <c r="F783" s="97">
        <v>80000.0</v>
      </c>
      <c r="G783" s="98">
        <v>317682.19</v>
      </c>
      <c r="H783" s="99">
        <v>0.0</v>
      </c>
      <c r="I783" s="99">
        <v>0.0</v>
      </c>
      <c r="J783" s="99">
        <v>0.0</v>
      </c>
      <c r="K783" s="99">
        <v>0.0</v>
      </c>
      <c r="L783" s="99">
        <v>0.0</v>
      </c>
      <c r="M783" s="100" t="s">
        <v>2404</v>
      </c>
      <c r="N783" s="22" t="s">
        <v>2424</v>
      </c>
      <c r="O783" s="3" t="b">
        <v>1</v>
      </c>
    </row>
    <row r="784">
      <c r="A784" s="3" t="s">
        <v>301</v>
      </c>
      <c r="B784" s="3" t="s">
        <v>2428</v>
      </c>
      <c r="C784" s="96" t="s">
        <v>50</v>
      </c>
      <c r="D784" s="97">
        <v>3501334.27</v>
      </c>
      <c r="E784" s="97">
        <v>618445.65</v>
      </c>
      <c r="F784" s="97">
        <v>2452504.87</v>
      </c>
      <c r="G784" s="98">
        <v>6572284.79</v>
      </c>
      <c r="H784" s="99">
        <v>228725.28</v>
      </c>
      <c r="I784" s="99">
        <v>0.0</v>
      </c>
      <c r="J784" s="99">
        <v>0.0</v>
      </c>
      <c r="K784" s="99">
        <v>228725.28</v>
      </c>
      <c r="L784" s="99">
        <v>213534.56</v>
      </c>
      <c r="M784" s="101">
        <v>0.9335853037</v>
      </c>
      <c r="N784" s="22" t="s">
        <v>2427</v>
      </c>
      <c r="O784" s="3" t="b">
        <v>1</v>
      </c>
    </row>
    <row r="785">
      <c r="A785" s="3" t="s">
        <v>729</v>
      </c>
      <c r="B785" s="3" t="s">
        <v>2437</v>
      </c>
      <c r="C785" s="96" t="s">
        <v>50</v>
      </c>
      <c r="D785" s="97">
        <v>5467561.08</v>
      </c>
      <c r="E785" s="97">
        <v>992072.32</v>
      </c>
      <c r="F785" s="97">
        <v>2605042.26</v>
      </c>
      <c r="G785" s="98">
        <v>9064675.66</v>
      </c>
      <c r="H785" s="99">
        <v>0.0</v>
      </c>
      <c r="I785" s="99">
        <v>0.0</v>
      </c>
      <c r="J785" s="99">
        <v>0.0</v>
      </c>
      <c r="K785" s="99">
        <v>0.0</v>
      </c>
      <c r="L785" s="99">
        <v>0.0</v>
      </c>
      <c r="M785" s="102"/>
      <c r="N785" s="22" t="s">
        <v>2427</v>
      </c>
      <c r="O785" s="3" t="b">
        <v>1</v>
      </c>
    </row>
    <row r="786">
      <c r="A786" s="3" t="s">
        <v>730</v>
      </c>
      <c r="B786" s="3" t="s">
        <v>2437</v>
      </c>
      <c r="C786" s="96" t="s">
        <v>50</v>
      </c>
      <c r="D786" s="97">
        <v>156288.5</v>
      </c>
      <c r="E786" s="97">
        <v>56168.14</v>
      </c>
      <c r="F786" s="97">
        <v>226020.48</v>
      </c>
      <c r="G786" s="98">
        <v>438477.12</v>
      </c>
      <c r="H786" s="99">
        <v>0.0</v>
      </c>
      <c r="I786" s="99">
        <v>0.0</v>
      </c>
      <c r="J786" s="99">
        <v>0.0</v>
      </c>
      <c r="K786" s="99">
        <v>0.0</v>
      </c>
      <c r="L786" s="99">
        <v>0.0</v>
      </c>
      <c r="M786" s="100" t="s">
        <v>2404</v>
      </c>
      <c r="N786" s="22" t="s">
        <v>2424</v>
      </c>
      <c r="O786" s="3" t="b">
        <v>1</v>
      </c>
    </row>
    <row r="787">
      <c r="A787" s="3" t="s">
        <v>731</v>
      </c>
      <c r="B787" s="3" t="s">
        <v>2437</v>
      </c>
      <c r="C787" s="96" t="s">
        <v>50</v>
      </c>
      <c r="D787" s="97">
        <v>57500.0</v>
      </c>
      <c r="E787" s="97">
        <v>15502.59</v>
      </c>
      <c r="F787" s="97">
        <v>134625.0</v>
      </c>
      <c r="G787" s="98">
        <v>207627.59</v>
      </c>
      <c r="H787" s="99">
        <v>0.0</v>
      </c>
      <c r="I787" s="99">
        <v>0.0</v>
      </c>
      <c r="J787" s="99">
        <v>0.0</v>
      </c>
      <c r="K787" s="99">
        <v>0.0</v>
      </c>
      <c r="L787" s="99">
        <v>0.0</v>
      </c>
      <c r="M787" s="100" t="s">
        <v>2404</v>
      </c>
      <c r="N787" s="22" t="s">
        <v>2424</v>
      </c>
      <c r="O787" s="3" t="b">
        <v>1</v>
      </c>
    </row>
    <row r="788">
      <c r="A788" s="3" t="s">
        <v>732</v>
      </c>
      <c r="B788" s="3" t="s">
        <v>693</v>
      </c>
      <c r="C788" s="96" t="s">
        <v>50</v>
      </c>
      <c r="D788" s="97">
        <v>252500.0</v>
      </c>
      <c r="E788" s="97">
        <v>44977.25</v>
      </c>
      <c r="F788" s="97">
        <v>345000.0</v>
      </c>
      <c r="G788" s="98">
        <v>642477.25</v>
      </c>
      <c r="H788" s="99">
        <v>0.0</v>
      </c>
      <c r="I788" s="99">
        <v>0.0</v>
      </c>
      <c r="J788" s="99">
        <v>0.0</v>
      </c>
      <c r="K788" s="99">
        <v>0.0</v>
      </c>
      <c r="L788" s="99">
        <v>0.0</v>
      </c>
      <c r="M788" s="100" t="s">
        <v>2404</v>
      </c>
      <c r="N788" s="22" t="s">
        <v>2424</v>
      </c>
      <c r="O788" s="3" t="b">
        <v>1</v>
      </c>
    </row>
    <row r="789">
      <c r="A789" s="3" t="s">
        <v>60</v>
      </c>
      <c r="B789" s="3" t="s">
        <v>2426</v>
      </c>
      <c r="C789" s="96" t="s">
        <v>50</v>
      </c>
      <c r="D789" s="97">
        <v>6951426.32</v>
      </c>
      <c r="E789" s="97">
        <v>1033578.82</v>
      </c>
      <c r="F789" s="97">
        <v>3555147.68</v>
      </c>
      <c r="G789" s="98">
        <v>1.154015282E7</v>
      </c>
      <c r="H789" s="99">
        <v>473651.43</v>
      </c>
      <c r="I789" s="99">
        <v>6893.79</v>
      </c>
      <c r="J789" s="99">
        <v>351086.13</v>
      </c>
      <c r="K789" s="99">
        <v>831631.35</v>
      </c>
      <c r="L789" s="99">
        <v>831631.35</v>
      </c>
      <c r="M789" s="101">
        <v>1.0</v>
      </c>
      <c r="N789" s="22" t="s">
        <v>2427</v>
      </c>
      <c r="O789" s="3" t="b">
        <v>1</v>
      </c>
    </row>
    <row r="790">
      <c r="A790" s="3" t="s">
        <v>523</v>
      </c>
      <c r="B790" s="3" t="s">
        <v>693</v>
      </c>
      <c r="C790" s="96" t="s">
        <v>50</v>
      </c>
      <c r="D790" s="97">
        <v>3483208.55</v>
      </c>
      <c r="E790" s="97">
        <v>387786.33</v>
      </c>
      <c r="F790" s="97">
        <v>1120069.2</v>
      </c>
      <c r="G790" s="98">
        <v>4991064.08</v>
      </c>
      <c r="H790" s="99">
        <v>0.0</v>
      </c>
      <c r="I790" s="99" t="s">
        <v>2436</v>
      </c>
      <c r="J790" s="99">
        <v>0.0</v>
      </c>
      <c r="K790" s="99" t="s">
        <v>2436</v>
      </c>
      <c r="L790" s="99" t="s">
        <v>2436</v>
      </c>
      <c r="M790" s="102"/>
      <c r="N790" s="22" t="s">
        <v>2427</v>
      </c>
      <c r="O790" s="3" t="b">
        <v>1</v>
      </c>
    </row>
    <row r="791">
      <c r="A791" s="3" t="s">
        <v>733</v>
      </c>
      <c r="B791" s="3" t="s">
        <v>693</v>
      </c>
      <c r="C791" s="96" t="s">
        <v>50</v>
      </c>
      <c r="D791" s="97">
        <v>17500.0</v>
      </c>
      <c r="E791" s="97">
        <v>29617.41</v>
      </c>
      <c r="F791" s="97">
        <v>100500.0</v>
      </c>
      <c r="G791" s="98">
        <v>147617.41</v>
      </c>
      <c r="H791" s="99">
        <v>0.0</v>
      </c>
      <c r="I791" s="99">
        <v>0.0</v>
      </c>
      <c r="J791" s="99">
        <v>0.0</v>
      </c>
      <c r="K791" s="99">
        <v>0.0</v>
      </c>
      <c r="L791" s="99">
        <v>0.0</v>
      </c>
      <c r="M791" s="100" t="s">
        <v>2404</v>
      </c>
      <c r="N791" s="22" t="s">
        <v>2424</v>
      </c>
      <c r="O791" s="3" t="b">
        <v>1</v>
      </c>
    </row>
    <row r="792">
      <c r="A792" s="3" t="s">
        <v>734</v>
      </c>
      <c r="B792" s="3" t="s">
        <v>2434</v>
      </c>
      <c r="C792" s="96" t="s">
        <v>50</v>
      </c>
      <c r="D792" s="97">
        <v>0.0</v>
      </c>
      <c r="E792" s="97">
        <v>17193.36</v>
      </c>
      <c r="F792" s="97">
        <v>92000.0</v>
      </c>
      <c r="G792" s="98">
        <v>109193.36</v>
      </c>
      <c r="H792" s="99">
        <v>0.0</v>
      </c>
      <c r="I792" s="99">
        <v>0.0</v>
      </c>
      <c r="J792" s="99">
        <v>0.0</v>
      </c>
      <c r="K792" s="99">
        <v>0.0</v>
      </c>
      <c r="L792" s="99">
        <v>0.0</v>
      </c>
      <c r="M792" s="100" t="s">
        <v>2404</v>
      </c>
      <c r="N792" s="22" t="s">
        <v>2424</v>
      </c>
      <c r="O792" s="3" t="b">
        <v>1</v>
      </c>
    </row>
    <row r="793">
      <c r="A793" s="3" t="s">
        <v>476</v>
      </c>
      <c r="B793" s="3" t="s">
        <v>2434</v>
      </c>
      <c r="C793" s="96" t="s">
        <v>50</v>
      </c>
      <c r="D793" s="97">
        <v>3336239.11</v>
      </c>
      <c r="E793" s="97">
        <v>812040.18</v>
      </c>
      <c r="F793" s="97">
        <v>1444028.58</v>
      </c>
      <c r="G793" s="98">
        <v>5592307.87</v>
      </c>
      <c r="H793" s="99">
        <v>83507.5</v>
      </c>
      <c r="I793" s="99" t="s">
        <v>2436</v>
      </c>
      <c r="J793" s="99">
        <v>10500.0</v>
      </c>
      <c r="K793" s="99">
        <v>96990.45</v>
      </c>
      <c r="L793" s="99">
        <v>81507.5</v>
      </c>
      <c r="M793" s="101">
        <v>0.8403662422</v>
      </c>
      <c r="N793" s="22" t="s">
        <v>2427</v>
      </c>
      <c r="O793" s="3" t="b">
        <v>1</v>
      </c>
    </row>
    <row r="794">
      <c r="A794" s="3" t="s">
        <v>395</v>
      </c>
      <c r="B794" s="3" t="s">
        <v>2431</v>
      </c>
      <c r="C794" s="96" t="s">
        <v>50</v>
      </c>
      <c r="D794" s="97">
        <v>5104168.66</v>
      </c>
      <c r="E794" s="97">
        <v>695842.8</v>
      </c>
      <c r="F794" s="97">
        <v>2403384.04</v>
      </c>
      <c r="G794" s="98">
        <v>8203395.5</v>
      </c>
      <c r="H794" s="99">
        <v>135544.96</v>
      </c>
      <c r="I794" s="99">
        <v>8841.88</v>
      </c>
      <c r="J794" s="99">
        <v>0.0</v>
      </c>
      <c r="K794" s="99">
        <v>144386.84</v>
      </c>
      <c r="L794" s="99">
        <v>119386.84</v>
      </c>
      <c r="M794" s="101">
        <v>0.8268540263</v>
      </c>
      <c r="N794" s="22" t="s">
        <v>2427</v>
      </c>
      <c r="O794" s="3" t="b">
        <v>1</v>
      </c>
    </row>
    <row r="795">
      <c r="A795" s="3" t="s">
        <v>736</v>
      </c>
      <c r="B795" s="3" t="s">
        <v>2425</v>
      </c>
      <c r="C795" s="96" t="s">
        <v>50</v>
      </c>
      <c r="D795" s="97">
        <v>2979828.05</v>
      </c>
      <c r="E795" s="97">
        <v>322141.52</v>
      </c>
      <c r="F795" s="97">
        <v>908631.62</v>
      </c>
      <c r="G795" s="98">
        <v>4210601.19</v>
      </c>
      <c r="H795" s="99">
        <v>0.0</v>
      </c>
      <c r="I795" s="99">
        <v>0.0</v>
      </c>
      <c r="J795" s="99">
        <v>0.0</v>
      </c>
      <c r="K795" s="99">
        <v>0.0</v>
      </c>
      <c r="L795" s="99">
        <v>0.0</v>
      </c>
      <c r="M795" s="102"/>
      <c r="N795" s="22" t="s">
        <v>2427</v>
      </c>
      <c r="O795" s="3" t="b">
        <v>1</v>
      </c>
    </row>
    <row r="796">
      <c r="A796" s="3" t="s">
        <v>220</v>
      </c>
      <c r="B796" s="3" t="s">
        <v>2428</v>
      </c>
      <c r="C796" s="96" t="s">
        <v>50</v>
      </c>
      <c r="D796" s="97">
        <v>1.291631336E7</v>
      </c>
      <c r="E796" s="97">
        <v>1024706.82</v>
      </c>
      <c r="F796" s="97">
        <v>5994804.08</v>
      </c>
      <c r="G796" s="98">
        <v>1.993582426E7</v>
      </c>
      <c r="H796" s="99">
        <v>101367.5</v>
      </c>
      <c r="I796" s="99" t="s">
        <v>2436</v>
      </c>
      <c r="J796" s="99">
        <v>37500.0</v>
      </c>
      <c r="K796" s="99">
        <v>141507.1</v>
      </c>
      <c r="L796" s="99">
        <v>81763.84</v>
      </c>
      <c r="M796" s="101">
        <v>0.5778073326</v>
      </c>
      <c r="N796" s="22" t="s">
        <v>2427</v>
      </c>
      <c r="O796" s="3" t="b">
        <v>1</v>
      </c>
    </row>
    <row r="797">
      <c r="A797" s="3" t="s">
        <v>159</v>
      </c>
      <c r="B797" s="3" t="s">
        <v>2425</v>
      </c>
      <c r="C797" s="96" t="s">
        <v>50</v>
      </c>
      <c r="D797" s="97">
        <v>5366456.45</v>
      </c>
      <c r="E797" s="97">
        <v>948450.08</v>
      </c>
      <c r="F797" s="97">
        <v>3780688.59</v>
      </c>
      <c r="G797" s="98">
        <v>1.009559512E7</v>
      </c>
      <c r="H797" s="99">
        <v>991063.43</v>
      </c>
      <c r="I797" s="99">
        <v>32018.78</v>
      </c>
      <c r="J797" s="99">
        <v>100000.0</v>
      </c>
      <c r="K797" s="99">
        <v>1123082.21</v>
      </c>
      <c r="L797" s="99">
        <v>257871.69</v>
      </c>
      <c r="M797" s="101">
        <v>0.2296106979</v>
      </c>
      <c r="N797" s="22" t="s">
        <v>2427</v>
      </c>
      <c r="O797" s="3" t="b">
        <v>1</v>
      </c>
    </row>
    <row r="798">
      <c r="A798" s="3" t="s">
        <v>737</v>
      </c>
      <c r="B798" s="3" t="s">
        <v>2429</v>
      </c>
      <c r="C798" s="96" t="s">
        <v>50</v>
      </c>
      <c r="D798" s="97">
        <v>911260.36</v>
      </c>
      <c r="E798" s="97">
        <v>103935.82</v>
      </c>
      <c r="F798" s="97">
        <v>722750.0</v>
      </c>
      <c r="G798" s="98">
        <v>1737946.18</v>
      </c>
      <c r="H798" s="99">
        <v>0.0</v>
      </c>
      <c r="I798" s="99">
        <v>0.0</v>
      </c>
      <c r="J798" s="99">
        <v>0.0</v>
      </c>
      <c r="K798" s="99">
        <v>0.0</v>
      </c>
      <c r="L798" s="99">
        <v>0.0</v>
      </c>
      <c r="M798" s="100" t="s">
        <v>2404</v>
      </c>
      <c r="N798" s="22" t="s">
        <v>2424</v>
      </c>
      <c r="O798" s="3" t="b">
        <v>1</v>
      </c>
    </row>
    <row r="799">
      <c r="A799" s="3" t="s">
        <v>738</v>
      </c>
      <c r="B799" s="3" t="s">
        <v>2437</v>
      </c>
      <c r="C799" s="96" t="s">
        <v>50</v>
      </c>
      <c r="D799" s="97">
        <v>1097376.01</v>
      </c>
      <c r="E799" s="97">
        <v>354055.17</v>
      </c>
      <c r="F799" s="97">
        <v>429888.0</v>
      </c>
      <c r="G799" s="98">
        <v>1881319.18</v>
      </c>
      <c r="H799" s="99">
        <v>0.0</v>
      </c>
      <c r="I799" s="99">
        <v>0.0</v>
      </c>
      <c r="J799" s="99">
        <v>0.0</v>
      </c>
      <c r="K799" s="99">
        <v>0.0</v>
      </c>
      <c r="L799" s="99">
        <v>0.0</v>
      </c>
      <c r="M799" s="100" t="s">
        <v>2404</v>
      </c>
      <c r="N799" s="22" t="s">
        <v>2424</v>
      </c>
      <c r="O799" s="3" t="b">
        <v>1</v>
      </c>
    </row>
    <row r="800">
      <c r="A800" s="3" t="s">
        <v>739</v>
      </c>
      <c r="B800" s="3" t="s">
        <v>2431</v>
      </c>
      <c r="C800" s="96" t="s">
        <v>50</v>
      </c>
      <c r="D800" s="97">
        <v>1180000.0</v>
      </c>
      <c r="E800" s="97">
        <v>216505.46</v>
      </c>
      <c r="F800" s="97">
        <v>720228.63</v>
      </c>
      <c r="G800" s="98">
        <v>2116734.09</v>
      </c>
      <c r="H800" s="99">
        <v>0.0</v>
      </c>
      <c r="I800" s="99">
        <v>0.0</v>
      </c>
      <c r="J800" s="99">
        <v>0.0</v>
      </c>
      <c r="K800" s="99">
        <v>0.0</v>
      </c>
      <c r="L800" s="99">
        <v>0.0</v>
      </c>
      <c r="M800" s="100" t="s">
        <v>2404</v>
      </c>
      <c r="N800" s="22" t="s">
        <v>2424</v>
      </c>
      <c r="O800" s="3" t="b">
        <v>1</v>
      </c>
    </row>
    <row r="801">
      <c r="A801" s="3" t="s">
        <v>740</v>
      </c>
      <c r="B801" s="3" t="s">
        <v>2428</v>
      </c>
      <c r="C801" s="96" t="s">
        <v>50</v>
      </c>
      <c r="D801" s="97">
        <v>2082136.9</v>
      </c>
      <c r="E801" s="97">
        <v>556701.46</v>
      </c>
      <c r="F801" s="97">
        <v>1709949.28</v>
      </c>
      <c r="G801" s="98">
        <v>4348787.64</v>
      </c>
      <c r="H801" s="99">
        <v>0.0</v>
      </c>
      <c r="I801" s="99">
        <v>0.0</v>
      </c>
      <c r="J801" s="99">
        <v>0.0</v>
      </c>
      <c r="K801" s="99">
        <v>0.0</v>
      </c>
      <c r="L801" s="99">
        <v>0.0</v>
      </c>
      <c r="M801" s="102"/>
      <c r="N801" s="22" t="s">
        <v>2427</v>
      </c>
      <c r="O801" s="3" t="b">
        <v>1</v>
      </c>
    </row>
    <row r="802">
      <c r="A802" s="3" t="s">
        <v>127</v>
      </c>
      <c r="B802" s="3" t="s">
        <v>2429</v>
      </c>
      <c r="C802" s="96" t="s">
        <v>50</v>
      </c>
      <c r="D802" s="97">
        <v>8551610.52</v>
      </c>
      <c r="E802" s="97">
        <v>849846.545</v>
      </c>
      <c r="F802" s="97">
        <v>2750216.46</v>
      </c>
      <c r="G802" s="98">
        <v>1.215167353E7</v>
      </c>
      <c r="H802" s="99">
        <v>2501093.6</v>
      </c>
      <c r="I802" s="99">
        <v>15794.46</v>
      </c>
      <c r="J802" s="99">
        <v>380000.0</v>
      </c>
      <c r="K802" s="99">
        <v>2896888.06</v>
      </c>
      <c r="L802" s="99">
        <v>131843.6</v>
      </c>
      <c r="M802" s="101">
        <v>0.04551214865</v>
      </c>
      <c r="N802" s="22" t="s">
        <v>2427</v>
      </c>
      <c r="O802" s="3" t="b">
        <v>1</v>
      </c>
    </row>
    <row r="803">
      <c r="A803" s="3" t="s">
        <v>376</v>
      </c>
      <c r="B803" s="3" t="s">
        <v>2428</v>
      </c>
      <c r="C803" s="96" t="s">
        <v>50</v>
      </c>
      <c r="D803" s="97">
        <v>9519719.27</v>
      </c>
      <c r="E803" s="97">
        <v>1127619.755</v>
      </c>
      <c r="F803" s="97">
        <v>4037013.05</v>
      </c>
      <c r="G803" s="98">
        <v>1.468435208E7</v>
      </c>
      <c r="H803" s="99">
        <v>151528.18</v>
      </c>
      <c r="I803" s="99">
        <v>0.0</v>
      </c>
      <c r="J803" s="99">
        <v>0.0</v>
      </c>
      <c r="K803" s="99">
        <v>151528.18</v>
      </c>
      <c r="L803" s="99">
        <v>151528.18</v>
      </c>
      <c r="M803" s="101">
        <v>1.0</v>
      </c>
      <c r="N803" s="22" t="s">
        <v>2427</v>
      </c>
      <c r="O803" s="3" t="b">
        <v>0</v>
      </c>
      <c r="P803" s="3" t="s">
        <v>2591</v>
      </c>
    </row>
    <row r="804">
      <c r="A804" s="3" t="s">
        <v>741</v>
      </c>
      <c r="B804" s="3" t="s">
        <v>2438</v>
      </c>
      <c r="C804" s="96" t="s">
        <v>50</v>
      </c>
      <c r="D804" s="97">
        <v>2633423.56</v>
      </c>
      <c r="E804" s="97">
        <v>615028.7784</v>
      </c>
      <c r="F804" s="97">
        <v>1298504.48</v>
      </c>
      <c r="G804" s="98">
        <v>4546956.818</v>
      </c>
      <c r="H804" s="99">
        <v>0.0</v>
      </c>
      <c r="I804" s="99">
        <v>0.0</v>
      </c>
      <c r="J804" s="99">
        <v>0.0</v>
      </c>
      <c r="K804" s="99">
        <v>0.0</v>
      </c>
      <c r="L804" s="99">
        <v>0.0</v>
      </c>
      <c r="M804" s="102"/>
      <c r="N804" s="22" t="s">
        <v>2427</v>
      </c>
      <c r="O804" s="3" t="b">
        <v>1</v>
      </c>
    </row>
    <row r="805">
      <c r="A805" s="3" t="s">
        <v>742</v>
      </c>
      <c r="B805" s="3" t="s">
        <v>2434</v>
      </c>
      <c r="C805" s="96" t="s">
        <v>50</v>
      </c>
      <c r="D805" s="97">
        <v>916213.07</v>
      </c>
      <c r="E805" s="97">
        <v>434742.3</v>
      </c>
      <c r="F805" s="97">
        <v>1191648.6</v>
      </c>
      <c r="G805" s="98">
        <v>2542603.97</v>
      </c>
      <c r="H805" s="99">
        <v>0.0</v>
      </c>
      <c r="I805" s="99">
        <v>0.0</v>
      </c>
      <c r="J805" s="99">
        <v>0.0</v>
      </c>
      <c r="K805" s="99">
        <v>0.0</v>
      </c>
      <c r="L805" s="99">
        <v>0.0</v>
      </c>
      <c r="M805" s="102"/>
      <c r="N805" s="22" t="s">
        <v>2427</v>
      </c>
      <c r="O805" s="3" t="b">
        <v>1</v>
      </c>
    </row>
    <row r="806">
      <c r="A806" s="3" t="s">
        <v>743</v>
      </c>
      <c r="B806" s="3" t="s">
        <v>693</v>
      </c>
      <c r="C806" s="96" t="s">
        <v>50</v>
      </c>
      <c r="D806" s="97">
        <v>45450.0</v>
      </c>
      <c r="E806" s="97">
        <v>11878.84</v>
      </c>
      <c r="F806" s="97">
        <v>0.0</v>
      </c>
      <c r="G806" s="98">
        <v>57328.84</v>
      </c>
      <c r="H806" s="99">
        <v>0.0</v>
      </c>
      <c r="I806" s="99">
        <v>0.0</v>
      </c>
      <c r="J806" s="99">
        <v>0.0</v>
      </c>
      <c r="K806" s="99">
        <v>0.0</v>
      </c>
      <c r="L806" s="99">
        <v>0.0</v>
      </c>
      <c r="M806" s="100" t="s">
        <v>2404</v>
      </c>
      <c r="N806" s="22" t="s">
        <v>2424</v>
      </c>
      <c r="O806" s="3" t="b">
        <v>0</v>
      </c>
    </row>
    <row r="807">
      <c r="A807" s="3" t="s">
        <v>92</v>
      </c>
      <c r="B807" s="3" t="s">
        <v>693</v>
      </c>
      <c r="C807" s="96" t="s">
        <v>50</v>
      </c>
      <c r="D807" s="97">
        <v>5940076.64</v>
      </c>
      <c r="E807" s="97">
        <v>558601.51</v>
      </c>
      <c r="F807" s="97">
        <v>2156519.95</v>
      </c>
      <c r="G807" s="98">
        <v>8655198.1</v>
      </c>
      <c r="H807" s="99">
        <v>367289.16</v>
      </c>
      <c r="I807" s="99">
        <v>70957.34</v>
      </c>
      <c r="J807" s="99">
        <v>0.0</v>
      </c>
      <c r="K807" s="99">
        <v>438246.5</v>
      </c>
      <c r="L807" s="99">
        <v>418987.02</v>
      </c>
      <c r="M807" s="101">
        <v>0.956053317</v>
      </c>
      <c r="N807" s="22" t="s">
        <v>2427</v>
      </c>
      <c r="O807" s="3" t="b">
        <v>1</v>
      </c>
    </row>
    <row r="808">
      <c r="A808" s="3" t="s">
        <v>592</v>
      </c>
      <c r="B808" s="3" t="s">
        <v>2429</v>
      </c>
      <c r="C808" s="96" t="s">
        <v>50</v>
      </c>
      <c r="D808" s="97">
        <v>4832667.13</v>
      </c>
      <c r="E808" s="97">
        <v>310385.19</v>
      </c>
      <c r="F808" s="97">
        <v>1164199.6</v>
      </c>
      <c r="G808" s="98">
        <v>6307251.92</v>
      </c>
      <c r="H808" s="99">
        <v>0.0</v>
      </c>
      <c r="I808" s="99">
        <v>-11408.37</v>
      </c>
      <c r="J808" s="99">
        <v>29988.55</v>
      </c>
      <c r="K808" s="99">
        <v>18580.18</v>
      </c>
      <c r="L808" s="99">
        <v>0.0</v>
      </c>
      <c r="M808" s="100" t="s">
        <v>2404</v>
      </c>
      <c r="N808" s="22" t="s">
        <v>2424</v>
      </c>
      <c r="O808" s="3" t="b">
        <v>1</v>
      </c>
    </row>
    <row r="809">
      <c r="A809" s="3" t="s">
        <v>744</v>
      </c>
      <c r="B809" s="3" t="s">
        <v>693</v>
      </c>
      <c r="C809" s="96" t="s">
        <v>50</v>
      </c>
      <c r="D809" s="97">
        <v>3587736.86</v>
      </c>
      <c r="E809" s="97">
        <v>551425.44</v>
      </c>
      <c r="F809" s="97">
        <v>1376198.73</v>
      </c>
      <c r="G809" s="98">
        <v>5515361.03</v>
      </c>
      <c r="H809" s="99">
        <v>0.0</v>
      </c>
      <c r="I809" s="99">
        <v>0.0</v>
      </c>
      <c r="J809" s="99">
        <v>0.0</v>
      </c>
      <c r="K809" s="99">
        <v>0.0</v>
      </c>
      <c r="L809" s="99">
        <v>0.0</v>
      </c>
      <c r="M809" s="102"/>
      <c r="N809" s="22" t="s">
        <v>2427</v>
      </c>
      <c r="O809" s="3" t="b">
        <v>1</v>
      </c>
    </row>
    <row r="810">
      <c r="A810" s="3" t="s">
        <v>746</v>
      </c>
      <c r="B810" s="3" t="s">
        <v>2425</v>
      </c>
      <c r="C810" s="96" t="s">
        <v>50</v>
      </c>
      <c r="D810" s="97">
        <v>10000.0</v>
      </c>
      <c r="E810" s="97">
        <v>51006.22</v>
      </c>
      <c r="F810" s="97">
        <v>138655.0</v>
      </c>
      <c r="G810" s="98">
        <v>199661.22</v>
      </c>
      <c r="H810" s="99">
        <v>0.0</v>
      </c>
      <c r="I810" s="99">
        <v>0.0</v>
      </c>
      <c r="J810" s="99">
        <v>0.0</v>
      </c>
      <c r="K810" s="99">
        <v>0.0</v>
      </c>
      <c r="L810" s="99">
        <v>0.0</v>
      </c>
      <c r="M810" s="100" t="s">
        <v>2404</v>
      </c>
      <c r="N810" s="22" t="s">
        <v>2424</v>
      </c>
      <c r="O810" s="3" t="b">
        <v>0</v>
      </c>
    </row>
    <row r="811">
      <c r="A811" s="3" t="s">
        <v>426</v>
      </c>
      <c r="B811" s="3" t="s">
        <v>2429</v>
      </c>
      <c r="C811" s="96" t="s">
        <v>50</v>
      </c>
      <c r="D811" s="97">
        <v>6102506.56</v>
      </c>
      <c r="E811" s="97">
        <v>822319.7</v>
      </c>
      <c r="F811" s="97">
        <v>2612634.4</v>
      </c>
      <c r="G811" s="98">
        <v>9537460.66</v>
      </c>
      <c r="H811" s="99">
        <v>95291.64</v>
      </c>
      <c r="I811" s="99" t="s">
        <v>2436</v>
      </c>
      <c r="J811" s="99">
        <v>0.0</v>
      </c>
      <c r="K811" s="99">
        <v>97711.64</v>
      </c>
      <c r="L811" s="99" t="s">
        <v>2436</v>
      </c>
      <c r="M811" s="102"/>
      <c r="N811" s="22" t="s">
        <v>2427</v>
      </c>
      <c r="O811" s="3" t="b">
        <v>1</v>
      </c>
    </row>
    <row r="812">
      <c r="A812" s="3" t="s">
        <v>680</v>
      </c>
      <c r="B812" s="3" t="s">
        <v>2428</v>
      </c>
      <c r="C812" s="96" t="s">
        <v>50</v>
      </c>
      <c r="D812" s="97">
        <v>6766211.04</v>
      </c>
      <c r="E812" s="97">
        <v>680554.65</v>
      </c>
      <c r="F812" s="97">
        <v>2490156.72</v>
      </c>
      <c r="G812" s="98">
        <v>9936922.41</v>
      </c>
      <c r="H812" s="99">
        <v>0.0</v>
      </c>
      <c r="I812" s="99">
        <v>0.0</v>
      </c>
      <c r="J812" s="99">
        <v>0.0</v>
      </c>
      <c r="K812" s="99">
        <v>0.0</v>
      </c>
      <c r="L812" s="99">
        <v>0.0</v>
      </c>
      <c r="M812" s="102"/>
      <c r="N812" s="22" t="s">
        <v>2427</v>
      </c>
      <c r="O812" s="3" t="b">
        <v>1</v>
      </c>
    </row>
    <row r="813">
      <c r="A813" s="3" t="s">
        <v>747</v>
      </c>
      <c r="B813" s="3" t="s">
        <v>2426</v>
      </c>
      <c r="C813" s="96" t="s">
        <v>50</v>
      </c>
      <c r="D813" s="97">
        <v>3979089.18</v>
      </c>
      <c r="E813" s="97">
        <v>265471.27</v>
      </c>
      <c r="F813" s="97">
        <v>993325.0</v>
      </c>
      <c r="G813" s="98">
        <v>5237885.45</v>
      </c>
      <c r="H813" s="99">
        <v>0.0</v>
      </c>
      <c r="I813" s="99">
        <v>0.0</v>
      </c>
      <c r="J813" s="99">
        <v>0.0</v>
      </c>
      <c r="K813" s="99">
        <v>0.0</v>
      </c>
      <c r="L813" s="99">
        <v>0.0</v>
      </c>
      <c r="M813" s="102"/>
      <c r="N813" s="22" t="s">
        <v>2427</v>
      </c>
      <c r="O813" s="3" t="b">
        <v>1</v>
      </c>
    </row>
    <row r="814">
      <c r="A814" s="3" t="s">
        <v>141</v>
      </c>
      <c r="B814" s="3" t="s">
        <v>2434</v>
      </c>
      <c r="C814" s="96" t="s">
        <v>50</v>
      </c>
      <c r="D814" s="97">
        <v>1.377753348E7</v>
      </c>
      <c r="E814" s="97">
        <v>2229738.8</v>
      </c>
      <c r="F814" s="97">
        <v>6428491.23</v>
      </c>
      <c r="G814" s="98">
        <v>2.243576351E7</v>
      </c>
      <c r="H814" s="99">
        <v>295181.21</v>
      </c>
      <c r="I814" s="99">
        <v>-3847.2</v>
      </c>
      <c r="J814" s="99">
        <v>0.0</v>
      </c>
      <c r="K814" s="99">
        <v>291334.01</v>
      </c>
      <c r="L814" s="99">
        <v>217418.18</v>
      </c>
      <c r="M814" s="101">
        <v>0.7462849257</v>
      </c>
      <c r="N814" s="22" t="s">
        <v>2427</v>
      </c>
      <c r="O814" s="3" t="b">
        <v>1</v>
      </c>
    </row>
    <row r="815">
      <c r="A815" s="3" t="s">
        <v>748</v>
      </c>
      <c r="B815" s="3" t="s">
        <v>2431</v>
      </c>
      <c r="C815" s="96" t="s">
        <v>50</v>
      </c>
      <c r="D815" s="97">
        <v>49000.0</v>
      </c>
      <c r="E815" s="97">
        <v>20658.75</v>
      </c>
      <c r="F815" s="97">
        <v>59515.0</v>
      </c>
      <c r="G815" s="98">
        <v>129173.75</v>
      </c>
      <c r="H815" s="99">
        <v>0.0</v>
      </c>
      <c r="I815" s="99">
        <v>0.0</v>
      </c>
      <c r="J815" s="99">
        <v>0.0</v>
      </c>
      <c r="K815" s="99">
        <v>0.0</v>
      </c>
      <c r="L815" s="99">
        <v>0.0</v>
      </c>
      <c r="M815" s="100" t="s">
        <v>2404</v>
      </c>
      <c r="N815" s="22" t="s">
        <v>2424</v>
      </c>
      <c r="O815" s="3" t="b">
        <v>1</v>
      </c>
    </row>
    <row r="816">
      <c r="A816" s="3" t="s">
        <v>670</v>
      </c>
      <c r="B816" s="3" t="s">
        <v>2431</v>
      </c>
      <c r="C816" s="96" t="s">
        <v>50</v>
      </c>
      <c r="D816" s="97">
        <v>96424.09</v>
      </c>
      <c r="E816" s="97">
        <v>60547.87</v>
      </c>
      <c r="F816" s="97">
        <v>23000.0</v>
      </c>
      <c r="G816" s="98">
        <v>179971.96</v>
      </c>
      <c r="H816" s="99">
        <v>0.0</v>
      </c>
      <c r="I816" s="99">
        <v>12763.6</v>
      </c>
      <c r="J816" s="99">
        <v>0.0</v>
      </c>
      <c r="K816" s="99">
        <v>12763.6</v>
      </c>
      <c r="L816" s="99">
        <v>0.0</v>
      </c>
      <c r="M816" s="100" t="s">
        <v>2404</v>
      </c>
      <c r="N816" s="22" t="s">
        <v>2424</v>
      </c>
      <c r="O816" s="3" t="b">
        <v>1</v>
      </c>
    </row>
    <row r="817">
      <c r="A817" s="3" t="s">
        <v>749</v>
      </c>
      <c r="B817" s="3" t="s">
        <v>2429</v>
      </c>
      <c r="C817" s="96" t="s">
        <v>50</v>
      </c>
      <c r="D817" s="97">
        <v>5725152.36</v>
      </c>
      <c r="E817" s="97">
        <v>546447.59</v>
      </c>
      <c r="F817" s="97">
        <v>2401737.74</v>
      </c>
      <c r="G817" s="98">
        <v>8673337.69</v>
      </c>
      <c r="H817" s="99">
        <v>0.0</v>
      </c>
      <c r="I817" s="99">
        <v>0.0</v>
      </c>
      <c r="J817" s="99">
        <v>0.0</v>
      </c>
      <c r="K817" s="99">
        <v>0.0</v>
      </c>
      <c r="L817" s="99">
        <v>0.0</v>
      </c>
      <c r="M817" s="102"/>
      <c r="N817" s="22" t="s">
        <v>2427</v>
      </c>
      <c r="O817" s="3" t="b">
        <v>1</v>
      </c>
    </row>
    <row r="818">
      <c r="A818" s="3" t="s">
        <v>750</v>
      </c>
      <c r="B818" s="3" t="s">
        <v>2431</v>
      </c>
      <c r="C818" s="96" t="s">
        <v>50</v>
      </c>
      <c r="D818" s="97">
        <v>2411558.93</v>
      </c>
      <c r="E818" s="97">
        <v>322205.13</v>
      </c>
      <c r="F818" s="97">
        <v>1616728.71</v>
      </c>
      <c r="G818" s="98">
        <v>4350492.77</v>
      </c>
      <c r="H818" s="99">
        <v>0.0</v>
      </c>
      <c r="I818" s="99">
        <v>0.0</v>
      </c>
      <c r="J818" s="99">
        <v>0.0</v>
      </c>
      <c r="K818" s="99">
        <v>0.0</v>
      </c>
      <c r="L818" s="99">
        <v>0.0</v>
      </c>
      <c r="M818" s="102"/>
      <c r="N818" s="22" t="s">
        <v>2427</v>
      </c>
      <c r="O818" s="3" t="b">
        <v>1</v>
      </c>
    </row>
    <row r="819">
      <c r="A819" s="3" t="s">
        <v>751</v>
      </c>
      <c r="B819" s="3" t="s">
        <v>2429</v>
      </c>
      <c r="C819" s="96" t="s">
        <v>50</v>
      </c>
      <c r="D819" s="97">
        <v>3940250.39</v>
      </c>
      <c r="E819" s="97">
        <v>529221.4</v>
      </c>
      <c r="F819" s="97">
        <v>2024156.25</v>
      </c>
      <c r="G819" s="98">
        <v>6493628.04</v>
      </c>
      <c r="H819" s="99">
        <v>0.0</v>
      </c>
      <c r="I819" s="99">
        <v>0.0</v>
      </c>
      <c r="J819" s="99">
        <v>0.0</v>
      </c>
      <c r="K819" s="99">
        <v>0.0</v>
      </c>
      <c r="L819" s="99">
        <v>0.0</v>
      </c>
      <c r="M819" s="102"/>
      <c r="N819" s="22" t="s">
        <v>2427</v>
      </c>
      <c r="O819" s="3" t="b">
        <v>1</v>
      </c>
    </row>
    <row r="820">
      <c r="A820" s="3" t="s">
        <v>752</v>
      </c>
      <c r="B820" s="3" t="s">
        <v>2429</v>
      </c>
      <c r="C820" s="96" t="s">
        <v>50</v>
      </c>
      <c r="D820" s="97">
        <v>15812.5</v>
      </c>
      <c r="E820" s="97">
        <v>9261.9</v>
      </c>
      <c r="F820" s="97">
        <v>17476.5</v>
      </c>
      <c r="G820" s="98">
        <v>42550.9</v>
      </c>
      <c r="H820" s="99">
        <v>0.0</v>
      </c>
      <c r="I820" s="99">
        <v>0.0</v>
      </c>
      <c r="J820" s="99">
        <v>0.0</v>
      </c>
      <c r="K820" s="99">
        <v>0.0</v>
      </c>
      <c r="L820" s="99">
        <v>0.0</v>
      </c>
      <c r="M820" s="100" t="s">
        <v>2404</v>
      </c>
      <c r="N820" s="22" t="s">
        <v>2424</v>
      </c>
      <c r="O820" s="3" t="b">
        <v>1</v>
      </c>
    </row>
    <row r="821">
      <c r="A821" s="3" t="s">
        <v>166</v>
      </c>
      <c r="B821" s="3" t="s">
        <v>2426</v>
      </c>
      <c r="C821" s="96" t="s">
        <v>50</v>
      </c>
      <c r="D821" s="97">
        <v>7039555.41</v>
      </c>
      <c r="E821" s="97">
        <v>980981.21</v>
      </c>
      <c r="F821" s="97">
        <v>3661517.62</v>
      </c>
      <c r="G821" s="98">
        <v>1.168205424E7</v>
      </c>
      <c r="H821" s="99">
        <v>338357.48</v>
      </c>
      <c r="I821" s="99">
        <v>22478.69</v>
      </c>
      <c r="J821" s="99">
        <v>121250.0</v>
      </c>
      <c r="K821" s="99">
        <v>482086.17</v>
      </c>
      <c r="L821" s="99">
        <v>359632.83</v>
      </c>
      <c r="M821" s="101">
        <v>0.7459928378</v>
      </c>
      <c r="N821" s="22" t="s">
        <v>2427</v>
      </c>
      <c r="O821" s="3" t="b">
        <v>1</v>
      </c>
    </row>
    <row r="822">
      <c r="A822" s="3" t="s">
        <v>753</v>
      </c>
      <c r="B822" s="3" t="s">
        <v>2426</v>
      </c>
      <c r="C822" s="96" t="s">
        <v>50</v>
      </c>
      <c r="D822" s="97">
        <v>41000.0</v>
      </c>
      <c r="E822" s="97">
        <v>65570.15</v>
      </c>
      <c r="F822" s="97">
        <v>0.0</v>
      </c>
      <c r="G822" s="98">
        <v>106570.15</v>
      </c>
      <c r="H822" s="99">
        <v>0.0</v>
      </c>
      <c r="I822" s="99">
        <v>0.0</v>
      </c>
      <c r="J822" s="99">
        <v>0.0</v>
      </c>
      <c r="K822" s="99">
        <v>0.0</v>
      </c>
      <c r="L822" s="99">
        <v>0.0</v>
      </c>
      <c r="M822" s="100" t="s">
        <v>2404</v>
      </c>
      <c r="N822" s="22" t="s">
        <v>2424</v>
      </c>
      <c r="O822" s="3" t="b">
        <v>1</v>
      </c>
    </row>
    <row r="823">
      <c r="A823" s="3" t="s">
        <v>542</v>
      </c>
      <c r="B823" s="3" t="s">
        <v>2429</v>
      </c>
      <c r="C823" s="96" t="s">
        <v>50</v>
      </c>
      <c r="D823" s="97">
        <v>1.724648305E7</v>
      </c>
      <c r="E823" s="97">
        <v>1022122.1</v>
      </c>
      <c r="F823" s="97">
        <v>5484498.24</v>
      </c>
      <c r="G823" s="98">
        <v>2.375310339E7</v>
      </c>
      <c r="H823" s="99">
        <v>0.0</v>
      </c>
      <c r="I823" s="99">
        <v>0.0</v>
      </c>
      <c r="J823" s="99">
        <v>0.0</v>
      </c>
      <c r="K823" s="99">
        <v>0.0</v>
      </c>
      <c r="L823" s="99">
        <v>0.0</v>
      </c>
      <c r="M823" s="102"/>
      <c r="N823" s="22" t="s">
        <v>2427</v>
      </c>
      <c r="O823" s="3" t="b">
        <v>1</v>
      </c>
    </row>
    <row r="824">
      <c r="A824" s="3" t="s">
        <v>658</v>
      </c>
      <c r="B824" s="3" t="s">
        <v>2431</v>
      </c>
      <c r="C824" s="96" t="s">
        <v>50</v>
      </c>
      <c r="D824" s="97">
        <v>5121017.38</v>
      </c>
      <c r="E824" s="97">
        <v>484255.02</v>
      </c>
      <c r="F824" s="97">
        <v>1283280.14</v>
      </c>
      <c r="G824" s="98">
        <v>6888552.54</v>
      </c>
      <c r="H824" s="99">
        <v>0.0</v>
      </c>
      <c r="I824" s="99" t="s">
        <v>2436</v>
      </c>
      <c r="J824" s="99">
        <v>0.0</v>
      </c>
      <c r="K824" s="99" t="s">
        <v>2436</v>
      </c>
      <c r="L824" s="99">
        <v>0.0</v>
      </c>
      <c r="M824" s="102"/>
      <c r="N824" s="22" t="s">
        <v>2427</v>
      </c>
      <c r="O824" s="3" t="b">
        <v>1</v>
      </c>
    </row>
    <row r="825">
      <c r="A825" s="3" t="s">
        <v>754</v>
      </c>
      <c r="B825" s="3" t="s">
        <v>2432</v>
      </c>
      <c r="C825" s="96" t="s">
        <v>50</v>
      </c>
      <c r="D825" s="97">
        <v>441967.66</v>
      </c>
      <c r="E825" s="97">
        <v>93891.51</v>
      </c>
      <c r="F825" s="97">
        <v>278636.98</v>
      </c>
      <c r="G825" s="98">
        <v>814496.15</v>
      </c>
      <c r="H825" s="99">
        <v>0.0</v>
      </c>
      <c r="I825" s="99">
        <v>0.0</v>
      </c>
      <c r="J825" s="99">
        <v>0.0</v>
      </c>
      <c r="K825" s="99">
        <v>0.0</v>
      </c>
      <c r="L825" s="99">
        <v>0.0</v>
      </c>
      <c r="M825" s="102"/>
      <c r="N825" s="22" t="s">
        <v>2427</v>
      </c>
      <c r="O825" s="3" t="b">
        <v>1</v>
      </c>
    </row>
    <row r="826">
      <c r="A826" s="3" t="s">
        <v>656</v>
      </c>
      <c r="B826" s="3" t="s">
        <v>2431</v>
      </c>
      <c r="C826" s="96" t="s">
        <v>50</v>
      </c>
      <c r="D826" s="97">
        <v>1445118.91</v>
      </c>
      <c r="E826" s="97">
        <v>380439.95</v>
      </c>
      <c r="F826" s="97">
        <v>1245072.7</v>
      </c>
      <c r="G826" s="98">
        <v>3070631.56</v>
      </c>
      <c r="H826" s="99">
        <v>15000.0</v>
      </c>
      <c r="I826" s="99" t="s">
        <v>2436</v>
      </c>
      <c r="J826" s="99">
        <v>5750.0</v>
      </c>
      <c r="K826" s="99">
        <v>20916.66</v>
      </c>
      <c r="L826" s="99">
        <v>20916.66</v>
      </c>
      <c r="M826" s="101">
        <v>1.0</v>
      </c>
      <c r="N826" s="22" t="s">
        <v>2427</v>
      </c>
      <c r="O826" s="3" t="b">
        <v>1</v>
      </c>
    </row>
    <row r="827">
      <c r="A827" s="3" t="s">
        <v>755</v>
      </c>
      <c r="B827" s="3" t="s">
        <v>2428</v>
      </c>
      <c r="C827" s="96" t="s">
        <v>50</v>
      </c>
      <c r="D827" s="97">
        <v>465000.0</v>
      </c>
      <c r="E827" s="97">
        <v>176935.06</v>
      </c>
      <c r="F827" s="97">
        <v>42000.0</v>
      </c>
      <c r="G827" s="98">
        <v>683935.06</v>
      </c>
      <c r="H827" s="99">
        <v>0.0</v>
      </c>
      <c r="I827" s="99">
        <v>0.0</v>
      </c>
      <c r="J827" s="99">
        <v>0.0</v>
      </c>
      <c r="K827" s="99">
        <v>0.0</v>
      </c>
      <c r="L827" s="99">
        <v>0.0</v>
      </c>
      <c r="M827" s="100" t="s">
        <v>2404</v>
      </c>
      <c r="N827" s="22" t="s">
        <v>2424</v>
      </c>
      <c r="O827" s="3" t="b">
        <v>1</v>
      </c>
    </row>
    <row r="828">
      <c r="A828" s="3" t="s">
        <v>756</v>
      </c>
      <c r="B828" s="3" t="s">
        <v>2428</v>
      </c>
      <c r="C828" s="96" t="s">
        <v>50</v>
      </c>
      <c r="D828" s="97">
        <v>82875.0</v>
      </c>
      <c r="E828" s="97">
        <v>55074.61</v>
      </c>
      <c r="F828" s="97">
        <v>96189.67</v>
      </c>
      <c r="G828" s="98">
        <v>234139.28</v>
      </c>
      <c r="H828" s="99">
        <v>0.0</v>
      </c>
      <c r="I828" s="99">
        <v>0.0</v>
      </c>
      <c r="J828" s="99">
        <v>0.0</v>
      </c>
      <c r="K828" s="99">
        <v>0.0</v>
      </c>
      <c r="L828" s="99">
        <v>0.0</v>
      </c>
      <c r="M828" s="100" t="s">
        <v>2404</v>
      </c>
      <c r="N828" s="22" t="s">
        <v>2424</v>
      </c>
      <c r="O828" s="3" t="b">
        <v>1</v>
      </c>
    </row>
    <row r="829">
      <c r="A829" s="3" t="s">
        <v>757</v>
      </c>
      <c r="B829" s="3" t="s">
        <v>2437</v>
      </c>
      <c r="C829" s="96" t="s">
        <v>50</v>
      </c>
      <c r="D829" s="97">
        <v>3270141.33</v>
      </c>
      <c r="E829" s="97">
        <v>525771.43</v>
      </c>
      <c r="F829" s="97">
        <v>1125842.99</v>
      </c>
      <c r="G829" s="98">
        <v>4921755.75</v>
      </c>
      <c r="H829" s="99">
        <v>0.0</v>
      </c>
      <c r="I829" s="99">
        <v>0.0</v>
      </c>
      <c r="J829" s="99">
        <v>0.0</v>
      </c>
      <c r="K829" s="99">
        <v>0.0</v>
      </c>
      <c r="L829" s="99">
        <v>0.0</v>
      </c>
      <c r="M829" s="102"/>
      <c r="N829" s="22" t="s">
        <v>2427</v>
      </c>
      <c r="O829" s="3" t="b">
        <v>1</v>
      </c>
    </row>
    <row r="830">
      <c r="A830" s="3" t="s">
        <v>608</v>
      </c>
      <c r="B830" s="3" t="s">
        <v>2429</v>
      </c>
      <c r="C830" s="96" t="s">
        <v>50</v>
      </c>
      <c r="D830" s="97">
        <v>1.146582383E7</v>
      </c>
      <c r="E830" s="97">
        <v>1494182.125</v>
      </c>
      <c r="F830" s="97">
        <v>6122419.63</v>
      </c>
      <c r="G830" s="98">
        <v>1.908242559E7</v>
      </c>
      <c r="H830" s="99">
        <v>0.0</v>
      </c>
      <c r="I830" s="99" t="s">
        <v>2436</v>
      </c>
      <c r="J830" s="99">
        <v>0.0</v>
      </c>
      <c r="K830" s="99" t="s">
        <v>2436</v>
      </c>
      <c r="L830" s="99">
        <v>0.0</v>
      </c>
      <c r="M830" s="102"/>
      <c r="N830" s="22" t="s">
        <v>2427</v>
      </c>
      <c r="O830" s="3" t="b">
        <v>1</v>
      </c>
    </row>
    <row r="831">
      <c r="A831" s="3" t="s">
        <v>639</v>
      </c>
      <c r="B831" s="3" t="s">
        <v>2429</v>
      </c>
      <c r="C831" s="96" t="s">
        <v>50</v>
      </c>
      <c r="D831" s="97">
        <v>9658664.1</v>
      </c>
      <c r="E831" s="97">
        <v>-687227.6</v>
      </c>
      <c r="F831" s="97">
        <v>2286656.15</v>
      </c>
      <c r="G831" s="98">
        <v>1.125809265E7</v>
      </c>
      <c r="H831" s="99">
        <v>0.0</v>
      </c>
      <c r="I831" s="99">
        <v>0.0</v>
      </c>
      <c r="J831" s="99">
        <v>0.0</v>
      </c>
      <c r="K831" s="99">
        <v>0.0</v>
      </c>
      <c r="L831" s="99">
        <v>0.0</v>
      </c>
      <c r="M831" s="102"/>
      <c r="N831" s="22" t="s">
        <v>2427</v>
      </c>
      <c r="O831" s="3" t="b">
        <v>1</v>
      </c>
    </row>
    <row r="832">
      <c r="A832" s="3" t="s">
        <v>758</v>
      </c>
      <c r="B832" s="3" t="s">
        <v>2425</v>
      </c>
      <c r="C832" s="96" t="s">
        <v>50</v>
      </c>
      <c r="D832" s="97">
        <v>523235.28</v>
      </c>
      <c r="E832" s="97">
        <v>117015.81</v>
      </c>
      <c r="F832" s="97">
        <v>279490.63</v>
      </c>
      <c r="G832" s="98">
        <v>919741.72</v>
      </c>
      <c r="H832" s="99">
        <v>0.0</v>
      </c>
      <c r="I832" s="99">
        <v>0.0</v>
      </c>
      <c r="J832" s="99">
        <v>0.0</v>
      </c>
      <c r="K832" s="99">
        <v>0.0</v>
      </c>
      <c r="L832" s="99">
        <v>0.0</v>
      </c>
      <c r="M832" s="100" t="s">
        <v>2404</v>
      </c>
      <c r="N832" s="22" t="s">
        <v>2424</v>
      </c>
      <c r="O832" s="3" t="b">
        <v>1</v>
      </c>
    </row>
    <row r="833">
      <c r="A833" s="3" t="s">
        <v>684</v>
      </c>
      <c r="B833" s="3" t="s">
        <v>2425</v>
      </c>
      <c r="C833" s="96" t="s">
        <v>50</v>
      </c>
      <c r="D833" s="97">
        <v>9138230.45</v>
      </c>
      <c r="E833" s="97">
        <v>860219.43</v>
      </c>
      <c r="F833" s="97">
        <v>3626351.66</v>
      </c>
      <c r="G833" s="98">
        <v>1.362480154E7</v>
      </c>
      <c r="H833" s="99">
        <v>0.0</v>
      </c>
      <c r="I833" s="99" t="s">
        <v>2436</v>
      </c>
      <c r="J833" s="99">
        <v>0.0</v>
      </c>
      <c r="K833" s="99" t="s">
        <v>2436</v>
      </c>
      <c r="L833" s="99">
        <v>0.0</v>
      </c>
      <c r="M833" s="102"/>
      <c r="N833" s="22" t="s">
        <v>2427</v>
      </c>
      <c r="O833" s="3" t="b">
        <v>1</v>
      </c>
    </row>
    <row r="834">
      <c r="A834" s="3" t="s">
        <v>690</v>
      </c>
      <c r="B834" s="3" t="s">
        <v>2426</v>
      </c>
      <c r="C834" s="96" t="s">
        <v>50</v>
      </c>
      <c r="D834" s="97">
        <v>137000.0</v>
      </c>
      <c r="E834" s="97">
        <v>22247.94</v>
      </c>
      <c r="F834" s="97">
        <v>116921.4</v>
      </c>
      <c r="G834" s="98">
        <v>276169.34</v>
      </c>
      <c r="H834" s="99">
        <v>0.0</v>
      </c>
      <c r="I834" s="99" t="s">
        <v>2436</v>
      </c>
      <c r="J834" s="99">
        <v>0.0</v>
      </c>
      <c r="K834" s="99" t="s">
        <v>2436</v>
      </c>
      <c r="L834" s="99">
        <v>0.0</v>
      </c>
      <c r="M834" s="100" t="s">
        <v>2404</v>
      </c>
      <c r="N834" s="22" t="s">
        <v>2424</v>
      </c>
      <c r="O834" s="3" t="b">
        <v>0</v>
      </c>
    </row>
    <row r="835">
      <c r="A835" s="3" t="s">
        <v>759</v>
      </c>
      <c r="B835" s="3" t="s">
        <v>2426</v>
      </c>
      <c r="C835" s="96" t="s">
        <v>50</v>
      </c>
      <c r="D835" s="97">
        <v>0.0</v>
      </c>
      <c r="E835" s="97">
        <v>8954.1</v>
      </c>
      <c r="F835" s="97">
        <v>0.0</v>
      </c>
      <c r="G835" s="98">
        <v>8954.1</v>
      </c>
      <c r="H835" s="99">
        <v>0.0</v>
      </c>
      <c r="I835" s="99">
        <v>0.0</v>
      </c>
      <c r="J835" s="99">
        <v>0.0</v>
      </c>
      <c r="K835" s="99">
        <v>0.0</v>
      </c>
      <c r="L835" s="99">
        <v>0.0</v>
      </c>
      <c r="M835" s="100" t="s">
        <v>2404</v>
      </c>
      <c r="N835" s="22" t="s">
        <v>2424</v>
      </c>
      <c r="O835" s="3" t="b">
        <v>1</v>
      </c>
    </row>
    <row r="836">
      <c r="A836" s="3" t="s">
        <v>761</v>
      </c>
      <c r="B836" s="3" t="s">
        <v>2437</v>
      </c>
      <c r="C836" s="96" t="s">
        <v>50</v>
      </c>
      <c r="D836" s="97">
        <v>216642.91</v>
      </c>
      <c r="E836" s="97">
        <v>77600.97</v>
      </c>
      <c r="F836" s="97">
        <v>54328.0</v>
      </c>
      <c r="G836" s="98">
        <v>348571.88</v>
      </c>
      <c r="H836" s="99">
        <v>0.0</v>
      </c>
      <c r="I836" s="99">
        <v>0.0</v>
      </c>
      <c r="J836" s="99">
        <v>0.0</v>
      </c>
      <c r="K836" s="99">
        <v>0.0</v>
      </c>
      <c r="L836" s="99">
        <v>0.0</v>
      </c>
      <c r="M836" s="100" t="s">
        <v>2404</v>
      </c>
      <c r="N836" s="22" t="s">
        <v>2424</v>
      </c>
      <c r="O836" s="3" t="b">
        <v>1</v>
      </c>
    </row>
    <row r="837">
      <c r="A837" s="3" t="s">
        <v>762</v>
      </c>
      <c r="B837" s="3" t="s">
        <v>2429</v>
      </c>
      <c r="C837" s="96" t="s">
        <v>50</v>
      </c>
      <c r="D837" s="97">
        <v>1.455307136E7</v>
      </c>
      <c r="E837" s="97">
        <v>1078335.225</v>
      </c>
      <c r="F837" s="97">
        <v>3809408.93</v>
      </c>
      <c r="G837" s="98">
        <v>1.944081552E7</v>
      </c>
      <c r="H837" s="99">
        <v>0.0</v>
      </c>
      <c r="I837" s="99">
        <v>0.0</v>
      </c>
      <c r="J837" s="99">
        <v>0.0</v>
      </c>
      <c r="K837" s="99">
        <v>0.0</v>
      </c>
      <c r="L837" s="99">
        <v>0.0</v>
      </c>
      <c r="M837" s="102"/>
      <c r="N837" s="22" t="s">
        <v>2427</v>
      </c>
      <c r="O837" s="3" t="b">
        <v>0</v>
      </c>
    </row>
    <row r="838">
      <c r="A838" s="3" t="s">
        <v>764</v>
      </c>
      <c r="B838" s="3" t="s">
        <v>2437</v>
      </c>
      <c r="C838" s="96" t="s">
        <v>50</v>
      </c>
      <c r="D838" s="97">
        <v>54995.46</v>
      </c>
      <c r="E838" s="97">
        <v>45350.52</v>
      </c>
      <c r="F838" s="97">
        <v>38500.0</v>
      </c>
      <c r="G838" s="98">
        <v>138845.98</v>
      </c>
      <c r="H838" s="99">
        <v>0.0</v>
      </c>
      <c r="I838" s="99">
        <v>0.0</v>
      </c>
      <c r="J838" s="99">
        <v>0.0</v>
      </c>
      <c r="K838" s="99">
        <v>0.0</v>
      </c>
      <c r="L838" s="99">
        <v>0.0</v>
      </c>
      <c r="M838" s="100" t="s">
        <v>2404</v>
      </c>
      <c r="N838" s="22" t="s">
        <v>2424</v>
      </c>
      <c r="O838" s="3" t="b">
        <v>1</v>
      </c>
    </row>
    <row r="839">
      <c r="A839" s="3" t="s">
        <v>765</v>
      </c>
      <c r="B839" s="3" t="s">
        <v>2437</v>
      </c>
      <c r="C839" s="96" t="s">
        <v>50</v>
      </c>
      <c r="D839" s="97">
        <v>91040.27</v>
      </c>
      <c r="E839" s="97">
        <v>41960.5</v>
      </c>
      <c r="F839" s="97">
        <v>0.0</v>
      </c>
      <c r="G839" s="98">
        <v>133000.77</v>
      </c>
      <c r="H839" s="99">
        <v>0.0</v>
      </c>
      <c r="I839" s="99">
        <v>0.0</v>
      </c>
      <c r="J839" s="99">
        <v>0.0</v>
      </c>
      <c r="K839" s="99">
        <v>0.0</v>
      </c>
      <c r="L839" s="99">
        <v>0.0</v>
      </c>
      <c r="M839" s="100" t="s">
        <v>2404</v>
      </c>
      <c r="N839" s="22" t="s">
        <v>2424</v>
      </c>
      <c r="O839" s="3" t="b">
        <v>1</v>
      </c>
    </row>
    <row r="840">
      <c r="A840" s="3" t="s">
        <v>766</v>
      </c>
      <c r="B840" s="3" t="s">
        <v>2425</v>
      </c>
      <c r="C840" s="96" t="s">
        <v>50</v>
      </c>
      <c r="D840" s="97">
        <v>40500.0</v>
      </c>
      <c r="E840" s="97">
        <v>46924.52</v>
      </c>
      <c r="F840" s="97">
        <v>64635.0</v>
      </c>
      <c r="G840" s="98">
        <v>152059.52</v>
      </c>
      <c r="H840" s="99">
        <v>0.0</v>
      </c>
      <c r="I840" s="99">
        <v>0.0</v>
      </c>
      <c r="J840" s="99">
        <v>0.0</v>
      </c>
      <c r="K840" s="99">
        <v>0.0</v>
      </c>
      <c r="L840" s="99">
        <v>0.0</v>
      </c>
      <c r="M840" s="100" t="s">
        <v>2404</v>
      </c>
      <c r="N840" s="22" t="s">
        <v>2424</v>
      </c>
      <c r="O840" s="3" t="b">
        <v>1</v>
      </c>
    </row>
    <row r="841">
      <c r="A841" s="3" t="s">
        <v>248</v>
      </c>
      <c r="B841" s="3" t="s">
        <v>2425</v>
      </c>
      <c r="C841" s="96" t="s">
        <v>50</v>
      </c>
      <c r="D841" s="97">
        <v>423152.0</v>
      </c>
      <c r="E841" s="97">
        <v>138455.8</v>
      </c>
      <c r="F841" s="97">
        <v>183758.28</v>
      </c>
      <c r="G841" s="98">
        <v>745366.08</v>
      </c>
      <c r="H841" s="99">
        <v>1150000.0</v>
      </c>
      <c r="I841" s="99">
        <v>27122.98</v>
      </c>
      <c r="J841" s="99">
        <v>103155.0</v>
      </c>
      <c r="K841" s="99">
        <v>1280277.98</v>
      </c>
      <c r="L841" s="99">
        <v>0.0</v>
      </c>
      <c r="M841" s="100" t="s">
        <v>2404</v>
      </c>
      <c r="N841" s="22" t="s">
        <v>2424</v>
      </c>
      <c r="O841" s="3" t="b">
        <v>1</v>
      </c>
    </row>
    <row r="842">
      <c r="A842" s="3" t="s">
        <v>227</v>
      </c>
      <c r="B842" s="3" t="s">
        <v>2425</v>
      </c>
      <c r="C842" s="96" t="s">
        <v>50</v>
      </c>
      <c r="D842" s="97">
        <v>9378592.19</v>
      </c>
      <c r="E842" s="97">
        <v>682155.14</v>
      </c>
      <c r="F842" s="97">
        <v>1646288.31</v>
      </c>
      <c r="G842" s="98">
        <v>1.170703564E7</v>
      </c>
      <c r="H842" s="99">
        <v>297420.24</v>
      </c>
      <c r="I842" s="99" t="s">
        <v>2436</v>
      </c>
      <c r="J842" s="99">
        <v>109706.76</v>
      </c>
      <c r="K842" s="99">
        <v>411498.2</v>
      </c>
      <c r="L842" s="99">
        <v>288593.04</v>
      </c>
      <c r="M842" s="101">
        <v>0.7013227275</v>
      </c>
      <c r="N842" s="22" t="s">
        <v>2427</v>
      </c>
      <c r="O842" s="3" t="b">
        <v>1</v>
      </c>
    </row>
    <row r="843">
      <c r="A843" s="3" t="s">
        <v>767</v>
      </c>
      <c r="B843" s="3" t="s">
        <v>2429</v>
      </c>
      <c r="C843" s="96" t="s">
        <v>50</v>
      </c>
      <c r="D843" s="97">
        <v>1365583.85</v>
      </c>
      <c r="E843" s="97">
        <v>229659.93</v>
      </c>
      <c r="F843" s="97">
        <v>1443125.0</v>
      </c>
      <c r="G843" s="98">
        <v>3038368.78</v>
      </c>
      <c r="H843" s="99">
        <v>0.0</v>
      </c>
      <c r="I843" s="99">
        <v>0.0</v>
      </c>
      <c r="J843" s="99">
        <v>0.0</v>
      </c>
      <c r="K843" s="99">
        <v>0.0</v>
      </c>
      <c r="L843" s="99">
        <v>0.0</v>
      </c>
      <c r="M843" s="100" t="s">
        <v>2404</v>
      </c>
      <c r="N843" s="22" t="s">
        <v>2424</v>
      </c>
      <c r="O843" s="3" t="b">
        <v>1</v>
      </c>
    </row>
    <row r="844">
      <c r="A844" s="3" t="s">
        <v>259</v>
      </c>
      <c r="B844" s="3" t="s">
        <v>2431</v>
      </c>
      <c r="C844" s="96" t="s">
        <v>50</v>
      </c>
      <c r="D844" s="97">
        <v>5290100.72</v>
      </c>
      <c r="E844" s="97">
        <v>524473.11</v>
      </c>
      <c r="F844" s="97">
        <v>1992167.91</v>
      </c>
      <c r="G844" s="98">
        <v>7806741.74</v>
      </c>
      <c r="H844" s="99">
        <v>0.0</v>
      </c>
      <c r="I844" s="99">
        <v>14417.2</v>
      </c>
      <c r="J844" s="99">
        <v>0.0</v>
      </c>
      <c r="K844" s="99">
        <v>14417.2</v>
      </c>
      <c r="L844" s="99">
        <v>14417.2</v>
      </c>
      <c r="M844" s="101">
        <v>1.0</v>
      </c>
      <c r="N844" s="22" t="s">
        <v>2427</v>
      </c>
      <c r="O844" s="3" t="b">
        <v>1</v>
      </c>
    </row>
    <row r="845">
      <c r="A845" s="3" t="s">
        <v>768</v>
      </c>
      <c r="B845" s="3" t="s">
        <v>2428</v>
      </c>
      <c r="C845" s="96" t="s">
        <v>50</v>
      </c>
      <c r="D845" s="97">
        <v>9032923.58</v>
      </c>
      <c r="E845" s="97">
        <v>1168004.92</v>
      </c>
      <c r="F845" s="97">
        <v>2936854.14</v>
      </c>
      <c r="G845" s="98">
        <v>1.313778264E7</v>
      </c>
      <c r="H845" s="99">
        <v>0.0</v>
      </c>
      <c r="I845" s="99">
        <v>0.0</v>
      </c>
      <c r="J845" s="99">
        <v>0.0</v>
      </c>
      <c r="K845" s="99">
        <v>0.0</v>
      </c>
      <c r="L845" s="99">
        <v>0.0</v>
      </c>
      <c r="M845" s="102"/>
      <c r="N845" s="22" t="s">
        <v>2427</v>
      </c>
      <c r="O845" s="3" t="b">
        <v>1</v>
      </c>
    </row>
    <row r="846">
      <c r="A846" s="3" t="s">
        <v>769</v>
      </c>
      <c r="B846" s="3" t="s">
        <v>2425</v>
      </c>
      <c r="C846" s="96" t="s">
        <v>50</v>
      </c>
      <c r="D846" s="97">
        <v>8000.0</v>
      </c>
      <c r="E846" s="97">
        <v>65896.1</v>
      </c>
      <c r="F846" s="97">
        <v>139769.48</v>
      </c>
      <c r="G846" s="98">
        <v>213665.58</v>
      </c>
      <c r="H846" s="99">
        <v>0.0</v>
      </c>
      <c r="I846" s="99">
        <v>0.0</v>
      </c>
      <c r="J846" s="99">
        <v>0.0</v>
      </c>
      <c r="K846" s="99">
        <v>0.0</v>
      </c>
      <c r="L846" s="99">
        <v>0.0</v>
      </c>
      <c r="M846" s="100" t="s">
        <v>2404</v>
      </c>
      <c r="N846" s="22" t="s">
        <v>2424</v>
      </c>
      <c r="O846" s="3" t="b">
        <v>0</v>
      </c>
      <c r="P846" s="3" t="s">
        <v>2445</v>
      </c>
    </row>
    <row r="847">
      <c r="A847" s="3" t="s">
        <v>770</v>
      </c>
      <c r="B847" s="3" t="s">
        <v>2428</v>
      </c>
      <c r="C847" s="96" t="s">
        <v>50</v>
      </c>
      <c r="D847" s="97">
        <v>4196305.0</v>
      </c>
      <c r="E847" s="97">
        <v>1075789.12</v>
      </c>
      <c r="F847" s="97">
        <v>2333521.19</v>
      </c>
      <c r="G847" s="98">
        <v>7605615.31</v>
      </c>
      <c r="H847" s="99">
        <v>0.0</v>
      </c>
      <c r="I847" s="99">
        <v>0.0</v>
      </c>
      <c r="J847" s="99">
        <v>0.0</v>
      </c>
      <c r="K847" s="99">
        <v>0.0</v>
      </c>
      <c r="L847" s="99">
        <v>0.0</v>
      </c>
      <c r="M847" s="102"/>
      <c r="N847" s="22" t="s">
        <v>2427</v>
      </c>
      <c r="O847" s="3" t="b">
        <v>1</v>
      </c>
    </row>
    <row r="848">
      <c r="A848" s="3" t="s">
        <v>771</v>
      </c>
      <c r="B848" s="3" t="s">
        <v>2425</v>
      </c>
      <c r="C848" s="96" t="s">
        <v>50</v>
      </c>
      <c r="D848" s="97">
        <v>262882.0</v>
      </c>
      <c r="E848" s="97">
        <v>52828.06</v>
      </c>
      <c r="F848" s="97">
        <v>136958.98</v>
      </c>
      <c r="G848" s="98">
        <v>452669.04</v>
      </c>
      <c r="H848" s="99">
        <v>0.0</v>
      </c>
      <c r="I848" s="99">
        <v>0.0</v>
      </c>
      <c r="J848" s="99">
        <v>0.0</v>
      </c>
      <c r="K848" s="99">
        <v>0.0</v>
      </c>
      <c r="L848" s="99">
        <v>0.0</v>
      </c>
      <c r="M848" s="100" t="s">
        <v>2404</v>
      </c>
      <c r="N848" s="22" t="s">
        <v>2424</v>
      </c>
      <c r="O848" s="3" t="b">
        <v>1</v>
      </c>
    </row>
    <row r="849">
      <c r="A849" s="3" t="s">
        <v>688</v>
      </c>
      <c r="B849" s="3" t="s">
        <v>2425</v>
      </c>
      <c r="C849" s="96" t="s">
        <v>50</v>
      </c>
      <c r="D849" s="97">
        <v>3870428.0</v>
      </c>
      <c r="E849" s="97">
        <v>539774.25</v>
      </c>
      <c r="F849" s="97">
        <v>1421493.99</v>
      </c>
      <c r="G849" s="98">
        <v>5831696.24</v>
      </c>
      <c r="H849" s="99">
        <v>0.0</v>
      </c>
      <c r="I849" s="99">
        <v>0.0</v>
      </c>
      <c r="J849" s="99">
        <v>0.0</v>
      </c>
      <c r="K849" s="99">
        <v>0.0</v>
      </c>
      <c r="L849" s="99">
        <v>0.0</v>
      </c>
      <c r="M849" s="102"/>
      <c r="N849" s="22" t="s">
        <v>2427</v>
      </c>
      <c r="O849" s="3" t="b">
        <v>1</v>
      </c>
    </row>
    <row r="850">
      <c r="A850" s="3" t="s">
        <v>469</v>
      </c>
      <c r="B850" s="3" t="s">
        <v>2431</v>
      </c>
      <c r="C850" s="96" t="s">
        <v>50</v>
      </c>
      <c r="D850" s="97">
        <v>2164906.24</v>
      </c>
      <c r="E850" s="97">
        <v>469915.27</v>
      </c>
      <c r="F850" s="97">
        <v>3044905.75</v>
      </c>
      <c r="G850" s="98">
        <v>5679727.26</v>
      </c>
      <c r="H850" s="99">
        <v>98728.91</v>
      </c>
      <c r="I850" s="99">
        <v>0.0</v>
      </c>
      <c r="J850" s="99">
        <v>0.0</v>
      </c>
      <c r="K850" s="99">
        <v>98728.91</v>
      </c>
      <c r="L850" s="99">
        <v>98728.91</v>
      </c>
      <c r="M850" s="101">
        <v>1.0</v>
      </c>
      <c r="N850" s="22" t="s">
        <v>2427</v>
      </c>
      <c r="O850" s="3" t="b">
        <v>1</v>
      </c>
    </row>
    <row r="851">
      <c r="A851" s="3" t="s">
        <v>213</v>
      </c>
      <c r="B851" s="3" t="s">
        <v>2426</v>
      </c>
      <c r="C851" s="96" t="s">
        <v>50</v>
      </c>
      <c r="D851" s="97">
        <v>8857095.57</v>
      </c>
      <c r="E851" s="97">
        <v>1200601.93</v>
      </c>
      <c r="F851" s="97">
        <v>7044311.53</v>
      </c>
      <c r="G851" s="98">
        <v>1.710200903E7</v>
      </c>
      <c r="H851" s="99">
        <v>100874.64</v>
      </c>
      <c r="I851" s="99" t="s">
        <v>2436</v>
      </c>
      <c r="J851" s="99">
        <v>59000.0</v>
      </c>
      <c r="K851" s="99">
        <v>160723.65</v>
      </c>
      <c r="L851" s="99">
        <v>0.0</v>
      </c>
      <c r="M851" s="101">
        <v>0.0</v>
      </c>
      <c r="N851" s="22" t="s">
        <v>2427</v>
      </c>
      <c r="O851" s="3" t="b">
        <v>1</v>
      </c>
    </row>
    <row r="852">
      <c r="A852" s="3" t="s">
        <v>678</v>
      </c>
      <c r="B852" s="3" t="s">
        <v>2432</v>
      </c>
      <c r="C852" s="96" t="s">
        <v>50</v>
      </c>
      <c r="D852" s="97">
        <v>4429641.44</v>
      </c>
      <c r="E852" s="97">
        <v>559363.6</v>
      </c>
      <c r="F852" s="97">
        <v>1786046.51</v>
      </c>
      <c r="G852" s="98">
        <v>6775051.55</v>
      </c>
      <c r="H852" s="99">
        <v>0.0</v>
      </c>
      <c r="I852" s="99">
        <v>0.0</v>
      </c>
      <c r="J852" s="99">
        <v>0.0</v>
      </c>
      <c r="K852" s="99">
        <v>0.0</v>
      </c>
      <c r="L852" s="99">
        <v>0.0</v>
      </c>
      <c r="M852" s="102"/>
      <c r="N852" s="22" t="s">
        <v>2427</v>
      </c>
      <c r="O852" s="3" t="b">
        <v>1</v>
      </c>
    </row>
    <row r="853">
      <c r="A853" s="3" t="s">
        <v>773</v>
      </c>
      <c r="B853" s="3" t="s">
        <v>2429</v>
      </c>
      <c r="C853" s="96" t="s">
        <v>50</v>
      </c>
      <c r="D853" s="97">
        <v>864970.36</v>
      </c>
      <c r="E853" s="97">
        <v>79052.28</v>
      </c>
      <c r="F853" s="97">
        <v>565950.0</v>
      </c>
      <c r="G853" s="98">
        <v>1509972.64</v>
      </c>
      <c r="H853" s="99">
        <v>0.0</v>
      </c>
      <c r="I853" s="99">
        <v>0.0</v>
      </c>
      <c r="J853" s="99">
        <v>0.0</v>
      </c>
      <c r="K853" s="99">
        <v>0.0</v>
      </c>
      <c r="L853" s="99">
        <v>0.0</v>
      </c>
      <c r="M853" s="100" t="s">
        <v>2404</v>
      </c>
      <c r="N853" s="22" t="s">
        <v>2424</v>
      </c>
      <c r="O853" s="3" t="b">
        <v>1</v>
      </c>
    </row>
    <row r="854">
      <c r="A854" s="3" t="s">
        <v>553</v>
      </c>
      <c r="B854" s="3" t="s">
        <v>2438</v>
      </c>
      <c r="C854" s="96" t="s">
        <v>50</v>
      </c>
      <c r="D854" s="97">
        <v>6224947.43</v>
      </c>
      <c r="E854" s="97">
        <v>1271978.522</v>
      </c>
      <c r="F854" s="97">
        <v>3217288.83</v>
      </c>
      <c r="G854" s="98">
        <v>1.071421478E7</v>
      </c>
      <c r="H854" s="99">
        <v>37400.72</v>
      </c>
      <c r="I854" s="99">
        <v>0.0</v>
      </c>
      <c r="J854" s="99" t="s">
        <v>2436</v>
      </c>
      <c r="K854" s="99">
        <v>38300.72</v>
      </c>
      <c r="L854" s="99">
        <v>27400.72</v>
      </c>
      <c r="M854" s="101">
        <v>0.7154100497</v>
      </c>
      <c r="N854" s="22" t="s">
        <v>2427</v>
      </c>
      <c r="O854" s="3" t="b">
        <v>1</v>
      </c>
    </row>
    <row r="855">
      <c r="A855" s="3" t="s">
        <v>637</v>
      </c>
      <c r="B855" s="3" t="s">
        <v>2431</v>
      </c>
      <c r="C855" s="96" t="s">
        <v>50</v>
      </c>
      <c r="D855" s="97">
        <v>2702883.46</v>
      </c>
      <c r="E855" s="97">
        <v>464680.53</v>
      </c>
      <c r="F855" s="97">
        <v>1199830.85</v>
      </c>
      <c r="G855" s="98">
        <v>4367394.84</v>
      </c>
      <c r="H855" s="99">
        <v>0.0</v>
      </c>
      <c r="I855" s="99">
        <v>0.0</v>
      </c>
      <c r="J855" s="99">
        <v>0.0</v>
      </c>
      <c r="K855" s="99">
        <v>0.0</v>
      </c>
      <c r="L855" s="99">
        <v>0.0</v>
      </c>
      <c r="M855" s="102"/>
      <c r="N855" s="22" t="s">
        <v>2427</v>
      </c>
      <c r="O855" s="3" t="b">
        <v>1</v>
      </c>
    </row>
    <row r="856">
      <c r="A856" s="3" t="s">
        <v>774</v>
      </c>
      <c r="B856" s="3" t="s">
        <v>2431</v>
      </c>
      <c r="C856" s="96" t="s">
        <v>50</v>
      </c>
      <c r="D856" s="97">
        <v>217039.0</v>
      </c>
      <c r="E856" s="97">
        <v>85726.29</v>
      </c>
      <c r="F856" s="97">
        <v>186615.7</v>
      </c>
      <c r="G856" s="98">
        <v>489380.99</v>
      </c>
      <c r="H856" s="99">
        <v>0.0</v>
      </c>
      <c r="I856" s="99">
        <v>0.0</v>
      </c>
      <c r="J856" s="99">
        <v>0.0</v>
      </c>
      <c r="K856" s="99">
        <v>0.0</v>
      </c>
      <c r="L856" s="99">
        <v>0.0</v>
      </c>
      <c r="M856" s="100" t="s">
        <v>2404</v>
      </c>
      <c r="N856" s="22" t="s">
        <v>2424</v>
      </c>
      <c r="O856" s="3" t="b">
        <v>1</v>
      </c>
    </row>
    <row r="857">
      <c r="A857" s="3" t="s">
        <v>775</v>
      </c>
      <c r="B857" s="3" t="s">
        <v>2431</v>
      </c>
      <c r="C857" s="96" t="s">
        <v>50</v>
      </c>
      <c r="D857" s="97">
        <v>69500.0</v>
      </c>
      <c r="E857" s="97">
        <v>16522.78</v>
      </c>
      <c r="F857" s="97">
        <v>64935.0</v>
      </c>
      <c r="G857" s="98">
        <v>150957.78</v>
      </c>
      <c r="H857" s="99">
        <v>0.0</v>
      </c>
      <c r="I857" s="99">
        <v>0.0</v>
      </c>
      <c r="J857" s="99">
        <v>0.0</v>
      </c>
      <c r="K857" s="99">
        <v>0.0</v>
      </c>
      <c r="L857" s="99">
        <v>0.0</v>
      </c>
      <c r="M857" s="100" t="s">
        <v>2404</v>
      </c>
      <c r="N857" s="22" t="s">
        <v>2424</v>
      </c>
      <c r="O857" s="3" t="b">
        <v>1</v>
      </c>
    </row>
    <row r="858">
      <c r="A858" s="3" t="s">
        <v>362</v>
      </c>
      <c r="B858" s="3" t="s">
        <v>693</v>
      </c>
      <c r="C858" s="96" t="s">
        <v>50</v>
      </c>
      <c r="D858" s="97">
        <v>7214138.46</v>
      </c>
      <c r="E858" s="97">
        <v>1104139.19</v>
      </c>
      <c r="F858" s="97">
        <v>2561153.42</v>
      </c>
      <c r="G858" s="98">
        <v>1.087943107E7</v>
      </c>
      <c r="H858" s="99">
        <v>143934.29</v>
      </c>
      <c r="I858" s="99" t="s">
        <v>2436</v>
      </c>
      <c r="J858" s="99">
        <v>0.0</v>
      </c>
      <c r="K858" s="99">
        <v>145659.59</v>
      </c>
      <c r="L858" s="99">
        <v>0.0</v>
      </c>
      <c r="M858" s="101">
        <v>0.0</v>
      </c>
      <c r="N858" s="22" t="s">
        <v>2427</v>
      </c>
      <c r="O858" s="3" t="b">
        <v>1</v>
      </c>
    </row>
    <row r="859">
      <c r="A859" s="3" t="s">
        <v>697</v>
      </c>
      <c r="B859" s="3" t="s">
        <v>2425</v>
      </c>
      <c r="C859" s="96" t="s">
        <v>50</v>
      </c>
      <c r="D859" s="97">
        <v>5624204.41</v>
      </c>
      <c r="E859" s="97">
        <v>756748.89</v>
      </c>
      <c r="F859" s="97">
        <v>3118874.49</v>
      </c>
      <c r="G859" s="98">
        <v>9499827.79</v>
      </c>
      <c r="H859" s="99">
        <v>0.0</v>
      </c>
      <c r="I859" s="99">
        <v>29091.96</v>
      </c>
      <c r="J859" s="99">
        <v>0.0</v>
      </c>
      <c r="K859" s="99">
        <v>29091.96</v>
      </c>
      <c r="L859" s="99">
        <v>29091.96</v>
      </c>
      <c r="M859" s="101">
        <v>1.0</v>
      </c>
      <c r="N859" s="22" t="s">
        <v>2427</v>
      </c>
      <c r="O859" s="3" t="b">
        <v>1</v>
      </c>
    </row>
    <row r="860">
      <c r="A860" s="3" t="s">
        <v>776</v>
      </c>
      <c r="B860" s="3" t="s">
        <v>2438</v>
      </c>
      <c r="C860" s="96" t="s">
        <v>50</v>
      </c>
      <c r="D860" s="97">
        <v>30000.0</v>
      </c>
      <c r="E860" s="97">
        <v>33563.75</v>
      </c>
      <c r="F860" s="97">
        <v>49165.38</v>
      </c>
      <c r="G860" s="98">
        <v>112729.13</v>
      </c>
      <c r="H860" s="99">
        <v>0.0</v>
      </c>
      <c r="I860" s="99">
        <v>0.0</v>
      </c>
      <c r="J860" s="99">
        <v>0.0</v>
      </c>
      <c r="K860" s="99">
        <v>0.0</v>
      </c>
      <c r="L860" s="99">
        <v>0.0</v>
      </c>
      <c r="M860" s="100" t="s">
        <v>2404</v>
      </c>
      <c r="N860" s="22" t="s">
        <v>2424</v>
      </c>
      <c r="O860" s="3" t="b">
        <v>1</v>
      </c>
    </row>
    <row r="861">
      <c r="A861" s="3" t="s">
        <v>777</v>
      </c>
      <c r="B861" s="3" t="s">
        <v>2429</v>
      </c>
      <c r="C861" s="96" t="s">
        <v>50</v>
      </c>
      <c r="D861" s="97">
        <v>224207.0</v>
      </c>
      <c r="E861" s="97">
        <v>49325.66</v>
      </c>
      <c r="F861" s="97">
        <v>66938.95</v>
      </c>
      <c r="G861" s="98">
        <v>340471.61</v>
      </c>
      <c r="H861" s="99">
        <v>0.0</v>
      </c>
      <c r="I861" s="99">
        <v>0.0</v>
      </c>
      <c r="J861" s="99">
        <v>0.0</v>
      </c>
      <c r="K861" s="99">
        <v>0.0</v>
      </c>
      <c r="L861" s="99">
        <v>0.0</v>
      </c>
      <c r="M861" s="100" t="s">
        <v>2404</v>
      </c>
      <c r="N861" s="22" t="s">
        <v>2424</v>
      </c>
      <c r="O861" s="3" t="b">
        <v>1</v>
      </c>
    </row>
    <row r="862">
      <c r="A862" s="3" t="s">
        <v>778</v>
      </c>
      <c r="B862" s="3" t="s">
        <v>2431</v>
      </c>
      <c r="C862" s="96" t="s">
        <v>50</v>
      </c>
      <c r="D862" s="97">
        <v>446656.0</v>
      </c>
      <c r="E862" s="97">
        <v>68749.97</v>
      </c>
      <c r="F862" s="97">
        <v>254342.7</v>
      </c>
      <c r="G862" s="98">
        <v>769748.67</v>
      </c>
      <c r="H862" s="99">
        <v>0.0</v>
      </c>
      <c r="I862" s="99">
        <v>0.0</v>
      </c>
      <c r="J862" s="99">
        <v>0.0</v>
      </c>
      <c r="K862" s="99">
        <v>0.0</v>
      </c>
      <c r="L862" s="99">
        <v>0.0</v>
      </c>
      <c r="M862" s="100" t="s">
        <v>2404</v>
      </c>
      <c r="N862" s="22" t="s">
        <v>2424</v>
      </c>
      <c r="O862" s="3" t="b">
        <v>1</v>
      </c>
    </row>
    <row r="863">
      <c r="A863" s="3" t="s">
        <v>567</v>
      </c>
      <c r="B863" s="3" t="s">
        <v>2429</v>
      </c>
      <c r="C863" s="96" t="s">
        <v>50</v>
      </c>
      <c r="D863" s="97">
        <v>9661102.7</v>
      </c>
      <c r="E863" s="97">
        <v>527723.5</v>
      </c>
      <c r="F863" s="97">
        <v>2731382.86</v>
      </c>
      <c r="G863" s="98">
        <v>1.292020906E7</v>
      </c>
      <c r="H863" s="99">
        <v>0.0</v>
      </c>
      <c r="I863" s="99" t="s">
        <v>2436</v>
      </c>
      <c r="J863" s="99">
        <v>0.0</v>
      </c>
      <c r="K863" s="99" t="s">
        <v>2436</v>
      </c>
      <c r="L863" s="99">
        <v>0.0</v>
      </c>
      <c r="M863" s="102"/>
      <c r="N863" s="22" t="s">
        <v>2427</v>
      </c>
      <c r="O863" s="3" t="b">
        <v>1</v>
      </c>
    </row>
    <row r="864">
      <c r="A864" s="3" t="s">
        <v>779</v>
      </c>
      <c r="B864" s="3" t="s">
        <v>2434</v>
      </c>
      <c r="C864" s="96" t="s">
        <v>50</v>
      </c>
      <c r="D864" s="97">
        <v>30469.67</v>
      </c>
      <c r="E864" s="97">
        <v>9955.98</v>
      </c>
      <c r="F864" s="97">
        <v>0.0</v>
      </c>
      <c r="G864" s="98">
        <v>40425.65</v>
      </c>
      <c r="H864" s="99">
        <v>0.0</v>
      </c>
      <c r="I864" s="99">
        <v>0.0</v>
      </c>
      <c r="J864" s="99">
        <v>0.0</v>
      </c>
      <c r="K864" s="99">
        <v>0.0</v>
      </c>
      <c r="L864" s="99">
        <v>0.0</v>
      </c>
      <c r="M864" s="100" t="s">
        <v>2404</v>
      </c>
      <c r="N864" s="22" t="s">
        <v>2424</v>
      </c>
      <c r="O864" s="3" t="b">
        <v>1</v>
      </c>
    </row>
    <row r="865">
      <c r="A865" s="3" t="s">
        <v>780</v>
      </c>
      <c r="B865" s="3" t="s">
        <v>2438</v>
      </c>
      <c r="C865" s="96" t="s">
        <v>50</v>
      </c>
      <c r="D865" s="97">
        <v>7276908.54</v>
      </c>
      <c r="E865" s="97">
        <v>691637.84</v>
      </c>
      <c r="F865" s="97">
        <v>1841984.71</v>
      </c>
      <c r="G865" s="98">
        <v>9810531.09</v>
      </c>
      <c r="H865" s="99">
        <v>0.0</v>
      </c>
      <c r="I865" s="99">
        <v>0.0</v>
      </c>
      <c r="J865" s="99">
        <v>0.0</v>
      </c>
      <c r="K865" s="99">
        <v>0.0</v>
      </c>
      <c r="L865" s="99">
        <v>0.0</v>
      </c>
      <c r="M865" s="102"/>
      <c r="N865" s="22" t="s">
        <v>2427</v>
      </c>
      <c r="O865" s="3" t="b">
        <v>1</v>
      </c>
    </row>
    <row r="866">
      <c r="A866" s="3" t="s">
        <v>781</v>
      </c>
      <c r="B866" s="3" t="s">
        <v>2425</v>
      </c>
      <c r="C866" s="96" t="s">
        <v>50</v>
      </c>
      <c r="D866" s="97">
        <v>1231470.99</v>
      </c>
      <c r="E866" s="97">
        <v>162825.52</v>
      </c>
      <c r="F866" s="97">
        <v>651763.2</v>
      </c>
      <c r="G866" s="98">
        <v>2046059.71</v>
      </c>
      <c r="H866" s="99">
        <v>0.0</v>
      </c>
      <c r="I866" s="99">
        <v>0.0</v>
      </c>
      <c r="J866" s="99">
        <v>0.0</v>
      </c>
      <c r="K866" s="99">
        <v>0.0</v>
      </c>
      <c r="L866" s="99">
        <v>0.0</v>
      </c>
      <c r="M866" s="100" t="s">
        <v>2404</v>
      </c>
      <c r="N866" s="22" t="s">
        <v>2424</v>
      </c>
      <c r="O866" s="3" t="b">
        <v>1</v>
      </c>
    </row>
    <row r="867">
      <c r="A867" s="3" t="s">
        <v>782</v>
      </c>
      <c r="B867" s="3" t="s">
        <v>2437</v>
      </c>
      <c r="C867" s="96" t="s">
        <v>50</v>
      </c>
      <c r="D867" s="97">
        <v>5662036.41</v>
      </c>
      <c r="E867" s="97">
        <v>405511.37</v>
      </c>
      <c r="F867" s="97">
        <v>1627227.87</v>
      </c>
      <c r="G867" s="98">
        <v>7694775.65</v>
      </c>
      <c r="H867" s="99">
        <v>0.0</v>
      </c>
      <c r="I867" s="99">
        <v>0.0</v>
      </c>
      <c r="J867" s="99">
        <v>0.0</v>
      </c>
      <c r="K867" s="99">
        <v>0.0</v>
      </c>
      <c r="L867" s="99">
        <v>0.0</v>
      </c>
      <c r="M867" s="102"/>
      <c r="N867" s="22" t="s">
        <v>2427</v>
      </c>
      <c r="O867" s="3" t="b">
        <v>1</v>
      </c>
    </row>
    <row r="868">
      <c r="A868" s="3" t="s">
        <v>783</v>
      </c>
      <c r="B868" s="3" t="s">
        <v>2437</v>
      </c>
      <c r="C868" s="96" t="s">
        <v>50</v>
      </c>
      <c r="D868" s="97">
        <v>56000.0</v>
      </c>
      <c r="E868" s="97">
        <v>78654.87</v>
      </c>
      <c r="F868" s="97">
        <v>169510.0</v>
      </c>
      <c r="G868" s="98">
        <v>304164.87</v>
      </c>
      <c r="H868" s="99">
        <v>0.0</v>
      </c>
      <c r="I868" s="99">
        <v>0.0</v>
      </c>
      <c r="J868" s="99">
        <v>0.0</v>
      </c>
      <c r="K868" s="99">
        <v>0.0</v>
      </c>
      <c r="L868" s="99">
        <v>0.0</v>
      </c>
      <c r="M868" s="100" t="s">
        <v>2404</v>
      </c>
      <c r="N868" s="22" t="s">
        <v>2424</v>
      </c>
      <c r="O868" s="3" t="b">
        <v>1</v>
      </c>
    </row>
    <row r="869">
      <c r="A869" s="3" t="s">
        <v>307</v>
      </c>
      <c r="B869" s="3" t="s">
        <v>693</v>
      </c>
      <c r="C869" s="96" t="s">
        <v>50</v>
      </c>
      <c r="D869" s="97">
        <v>1973057.87</v>
      </c>
      <c r="E869" s="97">
        <v>498985.84</v>
      </c>
      <c r="F869" s="97">
        <v>1334006.83</v>
      </c>
      <c r="G869" s="98">
        <v>3806050.54</v>
      </c>
      <c r="H869" s="99">
        <v>210644.61</v>
      </c>
      <c r="I869" s="99">
        <v>0.0</v>
      </c>
      <c r="J869" s="99">
        <v>0.0</v>
      </c>
      <c r="K869" s="99">
        <v>210644.61</v>
      </c>
      <c r="L869" s="99">
        <v>210644.61</v>
      </c>
      <c r="M869" s="101">
        <v>1.0</v>
      </c>
      <c r="N869" s="22" t="s">
        <v>2427</v>
      </c>
      <c r="O869" s="3" t="b">
        <v>1</v>
      </c>
    </row>
    <row r="870">
      <c r="A870" s="3" t="s">
        <v>234</v>
      </c>
      <c r="B870" s="3" t="s">
        <v>2426</v>
      </c>
      <c r="C870" s="96" t="s">
        <v>50</v>
      </c>
      <c r="D870" s="97">
        <v>5062743.79</v>
      </c>
      <c r="E870" s="97">
        <v>978717.28</v>
      </c>
      <c r="F870" s="97">
        <v>3100346.32</v>
      </c>
      <c r="G870" s="98">
        <v>9141807.39</v>
      </c>
      <c r="H870" s="99">
        <v>139590.93</v>
      </c>
      <c r="I870" s="99" t="s">
        <v>2436</v>
      </c>
      <c r="J870" s="99">
        <v>0.0</v>
      </c>
      <c r="K870" s="99">
        <v>139702.78</v>
      </c>
      <c r="L870" s="99">
        <v>45857.0</v>
      </c>
      <c r="M870" s="101">
        <v>0.3282468681</v>
      </c>
      <c r="N870" s="22" t="s">
        <v>2427</v>
      </c>
      <c r="O870" s="3" t="b">
        <v>1</v>
      </c>
    </row>
    <row r="871">
      <c r="A871" s="3" t="s">
        <v>785</v>
      </c>
      <c r="B871" s="3" t="s">
        <v>2438</v>
      </c>
      <c r="C871" s="96" t="s">
        <v>50</v>
      </c>
      <c r="D871" s="97">
        <v>33427.0</v>
      </c>
      <c r="E871" s="97">
        <v>15079.06</v>
      </c>
      <c r="F871" s="97" t="s">
        <v>2436</v>
      </c>
      <c r="G871" s="98">
        <v>52906.06</v>
      </c>
      <c r="H871" s="99">
        <v>0.0</v>
      </c>
      <c r="I871" s="99">
        <v>0.0</v>
      </c>
      <c r="J871" s="99">
        <v>0.0</v>
      </c>
      <c r="K871" s="99">
        <v>0.0</v>
      </c>
      <c r="L871" s="99">
        <v>0.0</v>
      </c>
      <c r="M871" s="100" t="s">
        <v>2404</v>
      </c>
      <c r="N871" s="22" t="s">
        <v>2424</v>
      </c>
      <c r="O871" s="3" t="b">
        <v>1</v>
      </c>
    </row>
    <row r="872">
      <c r="A872" s="3" t="s">
        <v>786</v>
      </c>
      <c r="B872" s="3" t="s">
        <v>2438</v>
      </c>
      <c r="C872" s="96" t="s">
        <v>50</v>
      </c>
      <c r="D872" s="97">
        <v>4439131.45</v>
      </c>
      <c r="E872" s="97">
        <v>694802.05</v>
      </c>
      <c r="F872" s="97">
        <v>2189266.16</v>
      </c>
      <c r="G872" s="98">
        <v>7323199.66</v>
      </c>
      <c r="H872" s="99">
        <v>0.0</v>
      </c>
      <c r="I872" s="99">
        <v>0.0</v>
      </c>
      <c r="J872" s="99">
        <v>0.0</v>
      </c>
      <c r="K872" s="99">
        <v>0.0</v>
      </c>
      <c r="L872" s="99">
        <v>0.0</v>
      </c>
      <c r="M872" s="102"/>
      <c r="N872" s="22" t="s">
        <v>2427</v>
      </c>
      <c r="O872" s="3" t="b">
        <v>1</v>
      </c>
    </row>
    <row r="873">
      <c r="A873" s="3" t="s">
        <v>334</v>
      </c>
      <c r="B873" s="3" t="s">
        <v>2437</v>
      </c>
      <c r="C873" s="96" t="s">
        <v>50</v>
      </c>
      <c r="D873" s="97">
        <v>9279678.76</v>
      </c>
      <c r="E873" s="97">
        <v>1841528.77</v>
      </c>
      <c r="F873" s="97">
        <v>3744794.35</v>
      </c>
      <c r="G873" s="98">
        <v>1.486600188E7</v>
      </c>
      <c r="H873" s="99">
        <v>128601.29</v>
      </c>
      <c r="I873" s="99">
        <v>-2322.2</v>
      </c>
      <c r="J873" s="99">
        <v>0.0</v>
      </c>
      <c r="K873" s="99">
        <v>126279.09</v>
      </c>
      <c r="L873" s="99">
        <v>128601.29</v>
      </c>
      <c r="M873" s="101">
        <v>1.018389426</v>
      </c>
      <c r="N873" s="22" t="s">
        <v>2427</v>
      </c>
      <c r="O873" s="3" t="b">
        <v>1</v>
      </c>
    </row>
    <row r="874">
      <c r="A874" s="3" t="s">
        <v>787</v>
      </c>
      <c r="B874" s="3" t="s">
        <v>2437</v>
      </c>
      <c r="C874" s="96" t="s">
        <v>50</v>
      </c>
      <c r="D874" s="97">
        <v>305799.4</v>
      </c>
      <c r="E874" s="97">
        <v>153856.61</v>
      </c>
      <c r="F874" s="97">
        <v>172909.2</v>
      </c>
      <c r="G874" s="98">
        <v>632565.21</v>
      </c>
      <c r="H874" s="99">
        <v>0.0</v>
      </c>
      <c r="I874" s="99">
        <v>0.0</v>
      </c>
      <c r="J874" s="99">
        <v>0.0</v>
      </c>
      <c r="K874" s="99">
        <v>0.0</v>
      </c>
      <c r="L874" s="99">
        <v>0.0</v>
      </c>
      <c r="M874" s="100" t="s">
        <v>2404</v>
      </c>
      <c r="N874" s="22" t="s">
        <v>2424</v>
      </c>
      <c r="O874" s="3" t="b">
        <v>1</v>
      </c>
      <c r="P874" s="3" t="s">
        <v>2449</v>
      </c>
    </row>
    <row r="875">
      <c r="A875" s="3" t="s">
        <v>788</v>
      </c>
      <c r="B875" s="3" t="s">
        <v>2432</v>
      </c>
      <c r="C875" s="96" t="s">
        <v>50</v>
      </c>
      <c r="D875" s="97">
        <v>338053.58</v>
      </c>
      <c r="E875" s="97">
        <v>34235.19</v>
      </c>
      <c r="F875" s="97">
        <v>253750.0</v>
      </c>
      <c r="G875" s="98">
        <v>626038.77</v>
      </c>
      <c r="H875" s="99">
        <v>0.0</v>
      </c>
      <c r="I875" s="99">
        <v>0.0</v>
      </c>
      <c r="J875" s="99">
        <v>0.0</v>
      </c>
      <c r="K875" s="99">
        <v>0.0</v>
      </c>
      <c r="L875" s="99">
        <v>0.0</v>
      </c>
      <c r="M875" s="100" t="s">
        <v>2404</v>
      </c>
      <c r="N875" s="22" t="s">
        <v>2424</v>
      </c>
      <c r="O875" s="3" t="b">
        <v>1</v>
      </c>
    </row>
    <row r="876">
      <c r="A876" s="3" t="s">
        <v>789</v>
      </c>
      <c r="B876" s="3" t="s">
        <v>2432</v>
      </c>
      <c r="C876" s="96" t="s">
        <v>50</v>
      </c>
      <c r="D876" s="97">
        <v>1.070877692E7</v>
      </c>
      <c r="E876" s="97">
        <v>1278651.54</v>
      </c>
      <c r="F876" s="97">
        <v>5514206.49</v>
      </c>
      <c r="G876" s="98">
        <v>1.750163495E7</v>
      </c>
      <c r="H876" s="99">
        <v>0.0</v>
      </c>
      <c r="I876" s="99">
        <v>0.0</v>
      </c>
      <c r="J876" s="99">
        <v>0.0</v>
      </c>
      <c r="K876" s="99">
        <v>0.0</v>
      </c>
      <c r="L876" s="99">
        <v>0.0</v>
      </c>
      <c r="M876" s="100" t="s">
        <v>2404</v>
      </c>
      <c r="N876" s="22" t="s">
        <v>2424</v>
      </c>
      <c r="O876" s="3" t="b">
        <v>1</v>
      </c>
      <c r="P876" s="3" t="s">
        <v>2450</v>
      </c>
    </row>
    <row r="877">
      <c r="A877" s="3" t="s">
        <v>790</v>
      </c>
      <c r="B877" s="3" t="s">
        <v>2429</v>
      </c>
      <c r="C877" s="96" t="s">
        <v>50</v>
      </c>
      <c r="D877" s="97">
        <v>220237.0</v>
      </c>
      <c r="E877" s="97">
        <v>26348.89</v>
      </c>
      <c r="F877" s="97">
        <v>182713.6</v>
      </c>
      <c r="G877" s="98">
        <v>429299.49</v>
      </c>
      <c r="H877" s="99">
        <v>0.0</v>
      </c>
      <c r="I877" s="99">
        <v>0.0</v>
      </c>
      <c r="J877" s="99">
        <v>0.0</v>
      </c>
      <c r="K877" s="99">
        <v>0.0</v>
      </c>
      <c r="L877" s="99">
        <v>0.0</v>
      </c>
      <c r="M877" s="100" t="s">
        <v>2404</v>
      </c>
      <c r="N877" s="22" t="s">
        <v>2424</v>
      </c>
      <c r="O877" s="3" t="b">
        <v>1</v>
      </c>
    </row>
    <row r="878">
      <c r="A878" s="3" t="s">
        <v>791</v>
      </c>
      <c r="B878" s="3" t="s">
        <v>2431</v>
      </c>
      <c r="C878" s="96" t="s">
        <v>50</v>
      </c>
      <c r="D878" s="97">
        <v>1226137.0</v>
      </c>
      <c r="E878" s="97">
        <v>103406.04</v>
      </c>
      <c r="F878" s="97">
        <v>415785.98</v>
      </c>
      <c r="G878" s="98">
        <v>1745329.02</v>
      </c>
      <c r="H878" s="99">
        <v>0.0</v>
      </c>
      <c r="I878" s="99">
        <v>0.0</v>
      </c>
      <c r="J878" s="99">
        <v>0.0</v>
      </c>
      <c r="K878" s="99">
        <v>0.0</v>
      </c>
      <c r="L878" s="99">
        <v>0.0</v>
      </c>
      <c r="M878" s="100" t="s">
        <v>2404</v>
      </c>
      <c r="N878" s="22" t="s">
        <v>2424</v>
      </c>
      <c r="O878" s="3" t="b">
        <v>1</v>
      </c>
    </row>
    <row r="879">
      <c r="A879" s="3" t="s">
        <v>120</v>
      </c>
      <c r="B879" s="3" t="s">
        <v>2425</v>
      </c>
      <c r="C879" s="96" t="s">
        <v>50</v>
      </c>
      <c r="D879" s="97">
        <v>9205606.54</v>
      </c>
      <c r="E879" s="97">
        <v>1610631.793</v>
      </c>
      <c r="F879" s="97">
        <v>3860641.3</v>
      </c>
      <c r="G879" s="98">
        <v>1.467687963E7</v>
      </c>
      <c r="H879" s="99">
        <v>251149.66</v>
      </c>
      <c r="I879" s="99" t="s">
        <v>2436</v>
      </c>
      <c r="J879" s="99">
        <v>0.0</v>
      </c>
      <c r="K879" s="99">
        <v>255333.56</v>
      </c>
      <c r="L879" s="99">
        <v>231149.66</v>
      </c>
      <c r="M879" s="101">
        <v>0.905285071</v>
      </c>
      <c r="N879" s="22" t="s">
        <v>2427</v>
      </c>
      <c r="O879" s="3" t="b">
        <v>1</v>
      </c>
    </row>
    <row r="880">
      <c r="A880" s="3" t="s">
        <v>792</v>
      </c>
      <c r="B880" s="3" t="s">
        <v>2425</v>
      </c>
      <c r="C880" s="96" t="s">
        <v>50</v>
      </c>
      <c r="D880" s="97">
        <v>356280.0</v>
      </c>
      <c r="E880" s="97">
        <v>70292.89</v>
      </c>
      <c r="F880" s="97">
        <v>619400.0</v>
      </c>
      <c r="G880" s="98">
        <v>1045972.89</v>
      </c>
      <c r="H880" s="99">
        <v>0.0</v>
      </c>
      <c r="I880" s="99">
        <v>0.0</v>
      </c>
      <c r="J880" s="99">
        <v>0.0</v>
      </c>
      <c r="K880" s="99">
        <v>0.0</v>
      </c>
      <c r="L880" s="99">
        <v>0.0</v>
      </c>
      <c r="M880" s="100" t="s">
        <v>2404</v>
      </c>
      <c r="N880" s="22" t="s">
        <v>2424</v>
      </c>
      <c r="O880" s="3" t="b">
        <v>1</v>
      </c>
    </row>
    <row r="881">
      <c r="A881" s="3" t="s">
        <v>187</v>
      </c>
      <c r="B881" s="3" t="s">
        <v>2431</v>
      </c>
      <c r="C881" s="96" t="s">
        <v>50</v>
      </c>
      <c r="D881" s="97">
        <v>5001598.73</v>
      </c>
      <c r="E881" s="97">
        <v>503205.68</v>
      </c>
      <c r="F881" s="97">
        <v>2223666.96</v>
      </c>
      <c r="G881" s="98">
        <v>7728471.37</v>
      </c>
      <c r="H881" s="99">
        <v>0.0</v>
      </c>
      <c r="I881" s="99">
        <v>20537.2</v>
      </c>
      <c r="J881" s="99">
        <v>0.0</v>
      </c>
      <c r="K881" s="99">
        <v>20537.2</v>
      </c>
      <c r="L881" s="99">
        <v>20537.2</v>
      </c>
      <c r="M881" s="101">
        <v>1.0</v>
      </c>
      <c r="N881" s="22" t="s">
        <v>2427</v>
      </c>
      <c r="O881" s="3" t="b">
        <v>1</v>
      </c>
    </row>
    <row r="882">
      <c r="A882" s="3" t="s">
        <v>604</v>
      </c>
      <c r="B882" s="3" t="s">
        <v>693</v>
      </c>
      <c r="C882" s="96" t="s">
        <v>50</v>
      </c>
      <c r="D882" s="97">
        <v>5191141.92</v>
      </c>
      <c r="E882" s="97">
        <v>1295499.32</v>
      </c>
      <c r="F882" s="97">
        <v>4387570.29</v>
      </c>
      <c r="G882" s="98">
        <v>1.087421153E7</v>
      </c>
      <c r="H882" s="99">
        <v>0.0</v>
      </c>
      <c r="I882" s="99">
        <v>0.0</v>
      </c>
      <c r="J882" s="99">
        <v>0.0</v>
      </c>
      <c r="K882" s="99">
        <v>0.0</v>
      </c>
      <c r="L882" s="99">
        <v>0.0</v>
      </c>
      <c r="M882" s="102"/>
      <c r="N882" s="22" t="s">
        <v>2427</v>
      </c>
      <c r="O882" s="3" t="b">
        <v>1</v>
      </c>
    </row>
    <row r="883">
      <c r="A883" s="3" t="s">
        <v>266</v>
      </c>
      <c r="B883" s="3" t="s">
        <v>693</v>
      </c>
      <c r="C883" s="96" t="s">
        <v>50</v>
      </c>
      <c r="D883" s="97">
        <v>3699635.67</v>
      </c>
      <c r="E883" s="97">
        <v>454541.87</v>
      </c>
      <c r="F883" s="97">
        <v>1452823.4</v>
      </c>
      <c r="G883" s="98">
        <v>5607000.94</v>
      </c>
      <c r="H883" s="99">
        <v>331507.31</v>
      </c>
      <c r="I883" s="99">
        <v>0.0</v>
      </c>
      <c r="J883" s="99">
        <v>0.0</v>
      </c>
      <c r="K883" s="99">
        <v>331507.31</v>
      </c>
      <c r="L883" s="99">
        <v>310959.72</v>
      </c>
      <c r="M883" s="101">
        <v>0.9380176865</v>
      </c>
      <c r="N883" s="22" t="s">
        <v>2427</v>
      </c>
      <c r="O883" s="3" t="b">
        <v>1</v>
      </c>
    </row>
    <row r="884">
      <c r="A884" s="3" t="s">
        <v>152</v>
      </c>
      <c r="B884" s="3" t="s">
        <v>2432</v>
      </c>
      <c r="C884" s="96" t="s">
        <v>50</v>
      </c>
      <c r="D884" s="97">
        <v>8825668.11</v>
      </c>
      <c r="E884" s="97">
        <v>878202.83</v>
      </c>
      <c r="F884" s="97">
        <v>3485674.93</v>
      </c>
      <c r="G884" s="98">
        <v>1.318954587E7</v>
      </c>
      <c r="H884" s="99">
        <v>296440.9</v>
      </c>
      <c r="I884" s="99">
        <v>25531.55</v>
      </c>
      <c r="J884" s="99">
        <v>25000.0</v>
      </c>
      <c r="K884" s="99">
        <v>346972.45</v>
      </c>
      <c r="L884" s="99">
        <v>346972.45</v>
      </c>
      <c r="M884" s="101">
        <v>1.0</v>
      </c>
      <c r="N884" s="22" t="s">
        <v>2427</v>
      </c>
      <c r="O884" s="3" t="b">
        <v>1</v>
      </c>
    </row>
    <row r="885">
      <c r="A885" s="3" t="s">
        <v>793</v>
      </c>
      <c r="B885" s="3" t="s">
        <v>2431</v>
      </c>
      <c r="C885" s="96" t="s">
        <v>50</v>
      </c>
      <c r="D885" s="97">
        <v>4019771.27</v>
      </c>
      <c r="E885" s="97">
        <v>542690.46</v>
      </c>
      <c r="F885" s="97">
        <v>1974967.66</v>
      </c>
      <c r="G885" s="98">
        <v>6537429.39</v>
      </c>
      <c r="H885" s="99">
        <v>0.0</v>
      </c>
      <c r="I885" s="99">
        <v>0.0</v>
      </c>
      <c r="J885" s="99">
        <v>0.0</v>
      </c>
      <c r="K885" s="99">
        <v>0.0</v>
      </c>
      <c r="L885" s="99">
        <v>0.0</v>
      </c>
      <c r="M885" s="102"/>
      <c r="N885" s="22" t="s">
        <v>2427</v>
      </c>
      <c r="O885" s="3" t="b">
        <v>1</v>
      </c>
    </row>
    <row r="886">
      <c r="A886" s="3" t="s">
        <v>794</v>
      </c>
      <c r="B886" s="3" t="s">
        <v>2428</v>
      </c>
      <c r="C886" s="96" t="s">
        <v>50</v>
      </c>
      <c r="D886" s="97">
        <v>105100.0</v>
      </c>
      <c r="E886" s="97">
        <v>31460.62</v>
      </c>
      <c r="F886" s="97">
        <v>405700.0</v>
      </c>
      <c r="G886" s="98">
        <v>542260.62</v>
      </c>
      <c r="H886" s="99">
        <v>0.0</v>
      </c>
      <c r="I886" s="99">
        <v>0.0</v>
      </c>
      <c r="J886" s="99">
        <v>0.0</v>
      </c>
      <c r="K886" s="99">
        <v>0.0</v>
      </c>
      <c r="L886" s="99">
        <v>0.0</v>
      </c>
      <c r="M886" s="100" t="s">
        <v>2404</v>
      </c>
      <c r="N886" s="22" t="s">
        <v>2424</v>
      </c>
      <c r="O886" s="3" t="b">
        <v>1</v>
      </c>
    </row>
    <row r="887">
      <c r="A887" s="3" t="s">
        <v>795</v>
      </c>
      <c r="B887" s="3" t="s">
        <v>2434</v>
      </c>
      <c r="C887" s="96" t="s">
        <v>50</v>
      </c>
      <c r="D887" s="97">
        <v>149640.63</v>
      </c>
      <c r="E887" s="97">
        <v>60421.21</v>
      </c>
      <c r="F887" s="97">
        <v>66541.14</v>
      </c>
      <c r="G887" s="98">
        <v>276602.98</v>
      </c>
      <c r="H887" s="99">
        <v>0.0</v>
      </c>
      <c r="I887" s="99">
        <v>0.0</v>
      </c>
      <c r="J887" s="99">
        <v>0.0</v>
      </c>
      <c r="K887" s="99">
        <v>0.0</v>
      </c>
      <c r="L887" s="99">
        <v>0.0</v>
      </c>
      <c r="M887" s="100" t="s">
        <v>2404</v>
      </c>
      <c r="N887" s="22" t="s">
        <v>2424</v>
      </c>
      <c r="O887" s="3" t="b">
        <v>1</v>
      </c>
    </row>
    <row r="888">
      <c r="A888" s="3" t="s">
        <v>796</v>
      </c>
      <c r="B888" s="3" t="s">
        <v>2426</v>
      </c>
      <c r="C888" s="96" t="s">
        <v>50</v>
      </c>
      <c r="D888" s="97">
        <v>88666.67</v>
      </c>
      <c r="E888" s="97">
        <v>71162.48</v>
      </c>
      <c r="F888" s="97">
        <v>239250.0</v>
      </c>
      <c r="G888" s="98">
        <v>399079.15</v>
      </c>
      <c r="H888" s="99">
        <v>0.0</v>
      </c>
      <c r="I888" s="99">
        <v>0.0</v>
      </c>
      <c r="J888" s="99">
        <v>0.0</v>
      </c>
      <c r="K888" s="99">
        <v>0.0</v>
      </c>
      <c r="L888" s="99">
        <v>0.0</v>
      </c>
      <c r="M888" s="100" t="s">
        <v>2404</v>
      </c>
      <c r="N888" s="22" t="s">
        <v>2424</v>
      </c>
      <c r="O888" s="3" t="b">
        <v>1</v>
      </c>
      <c r="P888" s="3" t="s">
        <v>2452</v>
      </c>
    </row>
    <row r="889">
      <c r="A889" s="3" t="s">
        <v>134</v>
      </c>
      <c r="B889" s="3" t="s">
        <v>2432</v>
      </c>
      <c r="C889" s="96" t="s">
        <v>50</v>
      </c>
      <c r="D889" s="97">
        <v>9103103.55</v>
      </c>
      <c r="E889" s="97">
        <v>756530.37</v>
      </c>
      <c r="F889" s="97">
        <v>2507513.41</v>
      </c>
      <c r="G889" s="98">
        <v>1.236714733E7</v>
      </c>
      <c r="H889" s="99">
        <v>164425.66</v>
      </c>
      <c r="I889" s="99">
        <v>5828.06</v>
      </c>
      <c r="J889" s="99">
        <v>0.0</v>
      </c>
      <c r="K889" s="99">
        <v>170253.72</v>
      </c>
      <c r="L889" s="99">
        <v>170253.72</v>
      </c>
      <c r="M889" s="101">
        <v>1.0</v>
      </c>
      <c r="N889" s="22" t="s">
        <v>2427</v>
      </c>
      <c r="O889" s="3" t="b">
        <v>1</v>
      </c>
    </row>
    <row r="890">
      <c r="A890" s="3" t="s">
        <v>585</v>
      </c>
      <c r="B890" s="3" t="s">
        <v>693</v>
      </c>
      <c r="C890" s="96" t="s">
        <v>50</v>
      </c>
      <c r="D890" s="97">
        <v>1120763.21</v>
      </c>
      <c r="E890" s="97">
        <v>279727.25</v>
      </c>
      <c r="F890" s="97">
        <v>447730.32</v>
      </c>
      <c r="G890" s="98">
        <v>1848220.78</v>
      </c>
      <c r="H890" s="99">
        <v>41717.82</v>
      </c>
      <c r="I890" s="99">
        <v>0.0</v>
      </c>
      <c r="J890" s="99">
        <v>0.0</v>
      </c>
      <c r="K890" s="99">
        <v>41717.82</v>
      </c>
      <c r="L890" s="99">
        <v>0.0</v>
      </c>
      <c r="M890" s="101">
        <v>0.0</v>
      </c>
      <c r="N890" s="22" t="s">
        <v>2427</v>
      </c>
      <c r="O890" s="3" t="b">
        <v>1</v>
      </c>
    </row>
    <row r="891">
      <c r="A891" s="3" t="s">
        <v>797</v>
      </c>
      <c r="B891" s="3" t="s">
        <v>2429</v>
      </c>
      <c r="C891" s="96" t="s">
        <v>50</v>
      </c>
      <c r="D891" s="97">
        <v>4047351.16</v>
      </c>
      <c r="E891" s="97">
        <v>183026.64</v>
      </c>
      <c r="F891" s="97">
        <v>942035.08</v>
      </c>
      <c r="G891" s="98">
        <v>5172412.88</v>
      </c>
      <c r="H891" s="99">
        <v>0.0</v>
      </c>
      <c r="I891" s="99">
        <v>0.0</v>
      </c>
      <c r="J891" s="99">
        <v>0.0</v>
      </c>
      <c r="K891" s="99">
        <v>0.0</v>
      </c>
      <c r="L891" s="99">
        <v>0.0</v>
      </c>
      <c r="M891" s="100" t="s">
        <v>2404</v>
      </c>
      <c r="N891" s="22" t="s">
        <v>2424</v>
      </c>
      <c r="O891" s="3" t="b">
        <v>1</v>
      </c>
    </row>
    <row r="892">
      <c r="A892" s="3" t="s">
        <v>99</v>
      </c>
      <c r="B892" s="3" t="s">
        <v>693</v>
      </c>
      <c r="C892" s="96" t="s">
        <v>50</v>
      </c>
      <c r="D892" s="97">
        <v>3476079.84</v>
      </c>
      <c r="E892" s="97">
        <v>1184936.66</v>
      </c>
      <c r="F892" s="97">
        <v>2825243.44</v>
      </c>
      <c r="G892" s="98">
        <v>7486259.94</v>
      </c>
      <c r="H892" s="99">
        <v>1045829.57</v>
      </c>
      <c r="I892" s="99">
        <v>108386.4</v>
      </c>
      <c r="J892" s="99">
        <v>96098.24</v>
      </c>
      <c r="K892" s="99">
        <v>1250314.21</v>
      </c>
      <c r="L892" s="99">
        <v>1109866.46</v>
      </c>
      <c r="M892" s="101">
        <v>0.8876700362</v>
      </c>
      <c r="N892" s="22" t="s">
        <v>2427</v>
      </c>
      <c r="O892" s="3" t="b">
        <v>1</v>
      </c>
    </row>
    <row r="893">
      <c r="A893" s="3" t="s">
        <v>646</v>
      </c>
      <c r="B893" s="3" t="s">
        <v>693</v>
      </c>
      <c r="C893" s="96" t="s">
        <v>50</v>
      </c>
      <c r="D893" s="97">
        <v>4280594.41</v>
      </c>
      <c r="E893" s="97">
        <v>825412.18</v>
      </c>
      <c r="F893" s="97">
        <v>2412134.09</v>
      </c>
      <c r="G893" s="98">
        <v>7518140.68</v>
      </c>
      <c r="H893" s="99">
        <v>12500.0</v>
      </c>
      <c r="I893" s="99">
        <v>0.0</v>
      </c>
      <c r="J893" s="99">
        <v>0.0</v>
      </c>
      <c r="K893" s="99">
        <v>12500.0</v>
      </c>
      <c r="L893" s="99">
        <v>0.0</v>
      </c>
      <c r="M893" s="101">
        <v>0.0</v>
      </c>
      <c r="N893" s="22" t="s">
        <v>2427</v>
      </c>
      <c r="O893" s="3" t="b">
        <v>1</v>
      </c>
    </row>
    <row r="894">
      <c r="A894" s="3" t="s">
        <v>602</v>
      </c>
      <c r="B894" s="3" t="s">
        <v>2429</v>
      </c>
      <c r="C894" s="96" t="s">
        <v>50</v>
      </c>
      <c r="D894" s="97">
        <v>1.188076512E7</v>
      </c>
      <c r="E894" s="97">
        <v>1251931.395</v>
      </c>
      <c r="F894" s="97">
        <v>5477726.95</v>
      </c>
      <c r="G894" s="98">
        <v>1.861042347E7</v>
      </c>
      <c r="H894" s="99">
        <v>0.0</v>
      </c>
      <c r="I894" s="99">
        <v>0.0</v>
      </c>
      <c r="J894" s="99">
        <v>0.0</v>
      </c>
      <c r="K894" s="99">
        <v>0.0</v>
      </c>
      <c r="L894" s="99">
        <v>0.0</v>
      </c>
      <c r="M894" s="102"/>
      <c r="N894" s="22" t="s">
        <v>2427</v>
      </c>
      <c r="O894" s="3" t="b">
        <v>0</v>
      </c>
    </row>
    <row r="895">
      <c r="A895" s="3" t="s">
        <v>798</v>
      </c>
      <c r="B895" s="3" t="s">
        <v>2425</v>
      </c>
      <c r="C895" s="96" t="s">
        <v>50</v>
      </c>
      <c r="D895" s="97">
        <v>1727384.93</v>
      </c>
      <c r="E895" s="97">
        <v>497189.73</v>
      </c>
      <c r="F895" s="97">
        <v>2071216.38</v>
      </c>
      <c r="G895" s="98">
        <v>4295791.04</v>
      </c>
      <c r="H895" s="99">
        <v>0.0</v>
      </c>
      <c r="I895" s="99">
        <v>0.0</v>
      </c>
      <c r="J895" s="99">
        <v>0.0</v>
      </c>
      <c r="K895" s="99">
        <v>0.0</v>
      </c>
      <c r="L895" s="99">
        <v>0.0</v>
      </c>
      <c r="M895" s="100" t="s">
        <v>2404</v>
      </c>
      <c r="N895" s="22" t="s">
        <v>2424</v>
      </c>
      <c r="O895" s="3" t="b">
        <v>1</v>
      </c>
    </row>
    <row r="896">
      <c r="A896" s="3" t="s">
        <v>799</v>
      </c>
      <c r="B896" s="3" t="s">
        <v>2429</v>
      </c>
      <c r="C896" s="96" t="s">
        <v>50</v>
      </c>
      <c r="D896" s="97">
        <v>573099.44</v>
      </c>
      <c r="E896" s="97">
        <v>152917.795</v>
      </c>
      <c r="F896" s="97">
        <v>613824.53</v>
      </c>
      <c r="G896" s="98">
        <v>1339841.765</v>
      </c>
      <c r="H896" s="99">
        <v>0.0</v>
      </c>
      <c r="I896" s="99">
        <v>0.0</v>
      </c>
      <c r="J896" s="99">
        <v>0.0</v>
      </c>
      <c r="K896" s="99">
        <v>0.0</v>
      </c>
      <c r="L896" s="99">
        <v>0.0</v>
      </c>
      <c r="M896" s="100" t="s">
        <v>2404</v>
      </c>
      <c r="N896" s="22" t="s">
        <v>2424</v>
      </c>
      <c r="O896" s="3" t="b">
        <v>1</v>
      </c>
    </row>
    <row r="897">
      <c r="A897" s="3" t="s">
        <v>801</v>
      </c>
      <c r="B897" s="3" t="s">
        <v>2429</v>
      </c>
      <c r="C897" s="96" t="s">
        <v>50</v>
      </c>
      <c r="D897" s="97">
        <v>2246239.34</v>
      </c>
      <c r="E897" s="97">
        <v>158103.57</v>
      </c>
      <c r="F897" s="97">
        <v>541473.81</v>
      </c>
      <c r="G897" s="98">
        <v>2945816.72</v>
      </c>
      <c r="H897" s="99">
        <v>0.0</v>
      </c>
      <c r="I897" s="99">
        <v>0.0</v>
      </c>
      <c r="J897" s="99">
        <v>0.0</v>
      </c>
      <c r="K897" s="99">
        <v>0.0</v>
      </c>
      <c r="L897" s="99">
        <v>0.0</v>
      </c>
      <c r="M897" s="100" t="s">
        <v>2404</v>
      </c>
      <c r="N897" s="22" t="s">
        <v>2424</v>
      </c>
      <c r="O897" s="3" t="b">
        <v>1</v>
      </c>
    </row>
    <row r="898">
      <c r="A898" s="3" t="s">
        <v>572</v>
      </c>
      <c r="B898" s="3" t="s">
        <v>2428</v>
      </c>
      <c r="C898" s="96" t="s">
        <v>50</v>
      </c>
      <c r="D898" s="97">
        <v>4244510.3</v>
      </c>
      <c r="E898" s="97">
        <v>529070.895</v>
      </c>
      <c r="F898" s="97">
        <v>3586309.55</v>
      </c>
      <c r="G898" s="98">
        <v>8359890.745</v>
      </c>
      <c r="H898" s="99">
        <v>0.0</v>
      </c>
      <c r="I898" s="99">
        <v>12018.51</v>
      </c>
      <c r="J898" s="99">
        <v>0.0</v>
      </c>
      <c r="K898" s="99">
        <v>12018.51</v>
      </c>
      <c r="L898" s="99">
        <v>0.0</v>
      </c>
      <c r="M898" s="101">
        <v>0.0</v>
      </c>
      <c r="N898" s="22" t="s">
        <v>2427</v>
      </c>
      <c r="O898" s="3" t="b">
        <v>1</v>
      </c>
    </row>
    <row r="899">
      <c r="A899" s="3" t="s">
        <v>433</v>
      </c>
      <c r="B899" s="3" t="s">
        <v>693</v>
      </c>
      <c r="C899" s="96" t="s">
        <v>50</v>
      </c>
      <c r="D899" s="97">
        <v>3696415.47</v>
      </c>
      <c r="E899" s="97">
        <v>560291.88</v>
      </c>
      <c r="F899" s="97">
        <v>2338290.75</v>
      </c>
      <c r="G899" s="98">
        <v>6594998.1</v>
      </c>
      <c r="H899" s="99">
        <v>300000.0</v>
      </c>
      <c r="I899" s="99">
        <v>11033.77</v>
      </c>
      <c r="J899" s="99">
        <v>165000.0</v>
      </c>
      <c r="K899" s="99">
        <v>476033.77</v>
      </c>
      <c r="L899" s="99">
        <v>476033.77</v>
      </c>
      <c r="M899" s="101">
        <v>1.0</v>
      </c>
      <c r="N899" s="22" t="s">
        <v>2427</v>
      </c>
      <c r="O899" s="3" t="b">
        <v>0</v>
      </c>
    </row>
    <row r="900">
      <c r="A900" s="3" t="s">
        <v>516</v>
      </c>
      <c r="B900" s="3" t="s">
        <v>2434</v>
      </c>
      <c r="C900" s="96" t="s">
        <v>50</v>
      </c>
      <c r="D900" s="97">
        <v>-978134.15</v>
      </c>
      <c r="E900" s="97">
        <v>942921.17</v>
      </c>
      <c r="F900" s="97">
        <v>3051725.37</v>
      </c>
      <c r="G900" s="98">
        <v>3016512.39</v>
      </c>
      <c r="H900" s="99">
        <v>69302.96</v>
      </c>
      <c r="I900" s="99">
        <v>0.0</v>
      </c>
      <c r="J900" s="99">
        <v>0.0</v>
      </c>
      <c r="K900" s="99">
        <v>69302.96</v>
      </c>
      <c r="L900" s="99">
        <v>69302.96</v>
      </c>
      <c r="M900" s="101">
        <v>1.0</v>
      </c>
      <c r="N900" s="22" t="s">
        <v>2427</v>
      </c>
      <c r="O900" s="3" t="b">
        <v>1</v>
      </c>
    </row>
    <row r="901">
      <c r="A901" s="3" t="s">
        <v>650</v>
      </c>
      <c r="B901" s="3" t="s">
        <v>2425</v>
      </c>
      <c r="C901" s="96" t="s">
        <v>50</v>
      </c>
      <c r="D901" s="97">
        <v>8428475.18</v>
      </c>
      <c r="E901" s="97">
        <v>803413.48</v>
      </c>
      <c r="F901" s="97">
        <v>3259979.38</v>
      </c>
      <c r="G901" s="98">
        <v>1.249186804E7</v>
      </c>
      <c r="H901" s="99">
        <v>0.0</v>
      </c>
      <c r="I901" s="99">
        <v>10963.8</v>
      </c>
      <c r="J901" s="99">
        <v>0.0</v>
      </c>
      <c r="K901" s="99">
        <v>10963.8</v>
      </c>
      <c r="L901" s="99">
        <v>0.0</v>
      </c>
      <c r="M901" s="101">
        <v>0.0</v>
      </c>
      <c r="N901" s="22" t="s">
        <v>2427</v>
      </c>
      <c r="O901" s="3" t="b">
        <v>1</v>
      </c>
    </row>
    <row r="902">
      <c r="A902" s="3" t="s">
        <v>321</v>
      </c>
      <c r="B902" s="3" t="s">
        <v>693</v>
      </c>
      <c r="C902" s="96" t="s">
        <v>50</v>
      </c>
      <c r="D902" s="97">
        <v>8280952.26</v>
      </c>
      <c r="E902" s="97">
        <v>501838.7</v>
      </c>
      <c r="F902" s="97">
        <v>1264657.24</v>
      </c>
      <c r="G902" s="98">
        <v>1.00474482E7</v>
      </c>
      <c r="H902" s="99">
        <v>0.0</v>
      </c>
      <c r="I902" s="99">
        <v>0.0</v>
      </c>
      <c r="J902" s="99">
        <v>0.0</v>
      </c>
      <c r="K902" s="99">
        <v>0.0</v>
      </c>
      <c r="L902" s="99">
        <v>0.0</v>
      </c>
      <c r="M902" s="102"/>
      <c r="N902" s="22" t="s">
        <v>2427</v>
      </c>
      <c r="O902" s="3" t="b">
        <v>1</v>
      </c>
    </row>
    <row r="903">
      <c r="A903" s="3" t="s">
        <v>444</v>
      </c>
      <c r="B903" s="3" t="s">
        <v>2434</v>
      </c>
      <c r="C903" s="96" t="s">
        <v>50</v>
      </c>
      <c r="D903" s="97">
        <v>9910585.91</v>
      </c>
      <c r="E903" s="97">
        <v>1203223.4</v>
      </c>
      <c r="F903" s="97">
        <v>3290592.0</v>
      </c>
      <c r="G903" s="98">
        <v>1.440440131E7</v>
      </c>
      <c r="H903" s="99">
        <v>161062.11</v>
      </c>
      <c r="I903" s="99">
        <v>0.0</v>
      </c>
      <c r="J903" s="99">
        <v>0.0</v>
      </c>
      <c r="K903" s="99">
        <v>161062.11</v>
      </c>
      <c r="L903" s="99">
        <v>161062.11</v>
      </c>
      <c r="M903" s="101">
        <v>1.0</v>
      </c>
      <c r="N903" s="22" t="s">
        <v>2427</v>
      </c>
      <c r="O903" s="3" t="b">
        <v>1</v>
      </c>
    </row>
    <row r="904">
      <c r="A904" s="3" t="s">
        <v>662</v>
      </c>
      <c r="B904" s="3" t="s">
        <v>2426</v>
      </c>
      <c r="C904" s="96" t="s">
        <v>50</v>
      </c>
      <c r="D904" s="97">
        <v>1106349.73</v>
      </c>
      <c r="E904" s="97">
        <v>67103.32</v>
      </c>
      <c r="F904" s="97">
        <v>160000.0</v>
      </c>
      <c r="G904" s="98">
        <v>1333453.05</v>
      </c>
      <c r="H904" s="99">
        <v>0.0</v>
      </c>
      <c r="I904" s="99" t="s">
        <v>2436</v>
      </c>
      <c r="J904" s="99">
        <v>0.0</v>
      </c>
      <c r="K904" s="99" t="s">
        <v>2436</v>
      </c>
      <c r="L904" s="99">
        <v>0.0</v>
      </c>
      <c r="M904" s="100" t="s">
        <v>2404</v>
      </c>
      <c r="N904" s="22" t="s">
        <v>2424</v>
      </c>
      <c r="O904" s="3" t="b">
        <v>1</v>
      </c>
    </row>
    <row r="905">
      <c r="A905" s="3" t="s">
        <v>802</v>
      </c>
      <c r="B905" s="3" t="s">
        <v>2426</v>
      </c>
      <c r="C905" s="96" t="s">
        <v>50</v>
      </c>
      <c r="D905" s="97">
        <v>758060.97</v>
      </c>
      <c r="E905" s="97">
        <v>78065.91</v>
      </c>
      <c r="F905" s="97">
        <v>168969.95</v>
      </c>
      <c r="G905" s="98">
        <v>1005096.83</v>
      </c>
      <c r="H905" s="99">
        <v>0.0</v>
      </c>
      <c r="I905" s="99">
        <v>0.0</v>
      </c>
      <c r="J905" s="99">
        <v>0.0</v>
      </c>
      <c r="K905" s="99">
        <v>0.0</v>
      </c>
      <c r="L905" s="99">
        <v>0.0</v>
      </c>
      <c r="M905" s="100" t="s">
        <v>2404</v>
      </c>
      <c r="N905" s="22" t="s">
        <v>2424</v>
      </c>
      <c r="O905" s="3" t="b">
        <v>1</v>
      </c>
    </row>
    <row r="906">
      <c r="A906" s="3" t="s">
        <v>85</v>
      </c>
      <c r="B906" s="3" t="s">
        <v>2426</v>
      </c>
      <c r="C906" s="96" t="s">
        <v>50</v>
      </c>
      <c r="D906" s="97">
        <v>3684648.08</v>
      </c>
      <c r="E906" s="97">
        <v>1382781.03</v>
      </c>
      <c r="F906" s="97">
        <v>4733502.27</v>
      </c>
      <c r="G906" s="98">
        <v>9800931.38</v>
      </c>
      <c r="H906" s="99">
        <v>720683.16</v>
      </c>
      <c r="I906" s="99">
        <v>11493.81</v>
      </c>
      <c r="J906" s="99">
        <v>163000.0</v>
      </c>
      <c r="K906" s="99">
        <v>895176.97</v>
      </c>
      <c r="L906" s="99">
        <v>895176.97</v>
      </c>
      <c r="M906" s="101">
        <v>1.0</v>
      </c>
      <c r="N906" s="22" t="s">
        <v>2427</v>
      </c>
      <c r="O906" s="3" t="b">
        <v>1</v>
      </c>
    </row>
    <row r="907">
      <c r="A907" s="3" t="s">
        <v>803</v>
      </c>
      <c r="B907" s="3" t="s">
        <v>2437</v>
      </c>
      <c r="C907" s="96" t="s">
        <v>50</v>
      </c>
      <c r="D907" s="97">
        <v>6343236.23</v>
      </c>
      <c r="E907" s="97">
        <v>986218.19</v>
      </c>
      <c r="F907" s="97">
        <v>2238785.39</v>
      </c>
      <c r="G907" s="98">
        <v>9568239.81</v>
      </c>
      <c r="H907" s="99">
        <v>0.0</v>
      </c>
      <c r="I907" s="99">
        <v>0.0</v>
      </c>
      <c r="J907" s="99">
        <v>0.0</v>
      </c>
      <c r="K907" s="99">
        <v>0.0</v>
      </c>
      <c r="L907" s="99">
        <v>0.0</v>
      </c>
      <c r="M907" s="102"/>
      <c r="N907" s="22" t="s">
        <v>2427</v>
      </c>
      <c r="O907" s="3" t="b">
        <v>1</v>
      </c>
    </row>
    <row r="908">
      <c r="A908" s="3" t="s">
        <v>457</v>
      </c>
      <c r="B908" s="3" t="s">
        <v>2434</v>
      </c>
      <c r="C908" s="96" t="s">
        <v>50</v>
      </c>
      <c r="D908" s="97">
        <v>7723354.25</v>
      </c>
      <c r="E908" s="97">
        <v>635357.83</v>
      </c>
      <c r="F908" s="97">
        <v>2726752.5</v>
      </c>
      <c r="G908" s="98">
        <v>1.108546458E7</v>
      </c>
      <c r="H908" s="99">
        <v>123945.24</v>
      </c>
      <c r="I908" s="99">
        <v>0.0</v>
      </c>
      <c r="J908" s="99">
        <v>0.0</v>
      </c>
      <c r="K908" s="99">
        <v>123945.24</v>
      </c>
      <c r="L908" s="99">
        <v>123945.24</v>
      </c>
      <c r="M908" s="101">
        <v>1.0</v>
      </c>
      <c r="N908" s="22" t="s">
        <v>2427</v>
      </c>
      <c r="O908" s="3" t="b">
        <v>1</v>
      </c>
    </row>
    <row r="909">
      <c r="A909" s="3" t="s">
        <v>804</v>
      </c>
      <c r="B909" s="3" t="s">
        <v>2434</v>
      </c>
      <c r="C909" s="96" t="s">
        <v>50</v>
      </c>
      <c r="D909" s="97">
        <v>8000.0</v>
      </c>
      <c r="E909" s="97" t="s">
        <v>2436</v>
      </c>
      <c r="F909" s="97">
        <v>9800.0</v>
      </c>
      <c r="G909" s="98">
        <v>20947.97</v>
      </c>
      <c r="H909" s="99">
        <v>0.0</v>
      </c>
      <c r="I909" s="99">
        <v>0.0</v>
      </c>
      <c r="J909" s="99">
        <v>0.0</v>
      </c>
      <c r="K909" s="99">
        <v>0.0</v>
      </c>
      <c r="L909" s="99">
        <v>0.0</v>
      </c>
      <c r="M909" s="100" t="s">
        <v>2404</v>
      </c>
      <c r="N909" s="22" t="s">
        <v>2424</v>
      </c>
      <c r="O909" s="3" t="b">
        <v>1</v>
      </c>
    </row>
    <row r="910">
      <c r="A910" s="3" t="s">
        <v>805</v>
      </c>
      <c r="B910" s="3" t="s">
        <v>2432</v>
      </c>
      <c r="C910" s="96" t="s">
        <v>50</v>
      </c>
      <c r="D910" s="97">
        <v>32992.0</v>
      </c>
      <c r="E910" s="97">
        <v>50540.15</v>
      </c>
      <c r="F910" s="97" t="s">
        <v>2436</v>
      </c>
      <c r="G910" s="98">
        <v>87532.15</v>
      </c>
      <c r="H910" s="99">
        <v>0.0</v>
      </c>
      <c r="I910" s="99">
        <v>0.0</v>
      </c>
      <c r="J910" s="99">
        <v>0.0</v>
      </c>
      <c r="K910" s="99">
        <v>0.0</v>
      </c>
      <c r="L910" s="99">
        <v>0.0</v>
      </c>
      <c r="M910" s="100" t="s">
        <v>2404</v>
      </c>
      <c r="N910" s="22" t="s">
        <v>2424</v>
      </c>
      <c r="O910" s="3" t="b">
        <v>1</v>
      </c>
    </row>
    <row r="911">
      <c r="A911" s="3" t="s">
        <v>806</v>
      </c>
      <c r="B911" s="3" t="s">
        <v>693</v>
      </c>
      <c r="C911" s="96" t="s">
        <v>50</v>
      </c>
      <c r="D911" s="97">
        <v>512909.5</v>
      </c>
      <c r="E911" s="97">
        <v>187687.65</v>
      </c>
      <c r="F911" s="97">
        <v>288180.09</v>
      </c>
      <c r="G911" s="98">
        <v>988777.24</v>
      </c>
      <c r="H911" s="99">
        <v>0.0</v>
      </c>
      <c r="I911" s="99">
        <v>0.0</v>
      </c>
      <c r="J911" s="99">
        <v>0.0</v>
      </c>
      <c r="K911" s="99">
        <v>0.0</v>
      </c>
      <c r="L911" s="99">
        <v>0.0</v>
      </c>
      <c r="M911" s="100" t="s">
        <v>2404</v>
      </c>
      <c r="N911" s="22" t="s">
        <v>2424</v>
      </c>
      <c r="O911" s="3" t="b">
        <v>1</v>
      </c>
    </row>
    <row r="912">
      <c r="A912" s="3" t="s">
        <v>807</v>
      </c>
      <c r="B912" s="3" t="s">
        <v>2432</v>
      </c>
      <c r="C912" s="96" t="s">
        <v>50</v>
      </c>
      <c r="D912" s="97">
        <v>1063430.92</v>
      </c>
      <c r="E912" s="97">
        <v>258071.64</v>
      </c>
      <c r="F912" s="97">
        <v>182029.66</v>
      </c>
      <c r="G912" s="98">
        <v>1503532.22</v>
      </c>
      <c r="H912" s="99">
        <v>0.0</v>
      </c>
      <c r="I912" s="99">
        <v>0.0</v>
      </c>
      <c r="J912" s="99">
        <v>0.0</v>
      </c>
      <c r="K912" s="99">
        <v>0.0</v>
      </c>
      <c r="L912" s="99">
        <v>0.0</v>
      </c>
      <c r="M912" s="100" t="s">
        <v>2404</v>
      </c>
      <c r="N912" s="22" t="s">
        <v>2424</v>
      </c>
      <c r="O912" s="3" t="b">
        <v>1</v>
      </c>
    </row>
    <row r="913">
      <c r="A913" s="3" t="s">
        <v>808</v>
      </c>
      <c r="B913" s="3" t="s">
        <v>693</v>
      </c>
      <c r="C913" s="96" t="s">
        <v>50</v>
      </c>
      <c r="D913" s="97">
        <v>2135940.32</v>
      </c>
      <c r="E913" s="97">
        <v>604329.67</v>
      </c>
      <c r="F913" s="97">
        <v>2986486.45</v>
      </c>
      <c r="G913" s="98">
        <v>5726756.44</v>
      </c>
      <c r="H913" s="99">
        <v>0.0</v>
      </c>
      <c r="I913" s="99">
        <v>0.0</v>
      </c>
      <c r="J913" s="99">
        <v>0.0</v>
      </c>
      <c r="K913" s="99">
        <v>0.0</v>
      </c>
      <c r="L913" s="99">
        <v>0.0</v>
      </c>
      <c r="M913" s="102"/>
      <c r="N913" s="22" t="s">
        <v>2427</v>
      </c>
      <c r="O913" s="3" t="b">
        <v>0</v>
      </c>
    </row>
    <row r="914">
      <c r="A914" s="3" t="s">
        <v>809</v>
      </c>
      <c r="B914" s="3" t="s">
        <v>2428</v>
      </c>
      <c r="C914" s="96" t="s">
        <v>50</v>
      </c>
      <c r="D914" s="97">
        <v>737203.34</v>
      </c>
      <c r="E914" s="97">
        <v>74400.12</v>
      </c>
      <c r="F914" s="97">
        <v>454000.0</v>
      </c>
      <c r="G914" s="98">
        <v>1265603.46</v>
      </c>
      <c r="H914" s="99">
        <v>0.0</v>
      </c>
      <c r="I914" s="99">
        <v>0.0</v>
      </c>
      <c r="J914" s="99">
        <v>0.0</v>
      </c>
      <c r="K914" s="99">
        <v>0.0</v>
      </c>
      <c r="L914" s="99">
        <v>0.0</v>
      </c>
      <c r="M914" s="100" t="s">
        <v>2404</v>
      </c>
      <c r="N914" s="22" t="s">
        <v>2424</v>
      </c>
      <c r="O914" s="3" t="b">
        <v>1</v>
      </c>
    </row>
    <row r="915">
      <c r="A915" s="3" t="s">
        <v>810</v>
      </c>
      <c r="B915" s="3" t="s">
        <v>2431</v>
      </c>
      <c r="C915" s="96" t="s">
        <v>50</v>
      </c>
      <c r="D915" s="97">
        <v>1022899.18</v>
      </c>
      <c r="E915" s="97">
        <v>80001.2</v>
      </c>
      <c r="F915" s="97">
        <v>391240.0</v>
      </c>
      <c r="G915" s="98">
        <v>1494140.38</v>
      </c>
      <c r="H915" s="99">
        <v>0.0</v>
      </c>
      <c r="I915" s="99">
        <v>0.0</v>
      </c>
      <c r="J915" s="99">
        <v>0.0</v>
      </c>
      <c r="K915" s="99">
        <v>0.0</v>
      </c>
      <c r="L915" s="99">
        <v>0.0</v>
      </c>
      <c r="M915" s="100" t="s">
        <v>2404</v>
      </c>
      <c r="N915" s="22" t="s">
        <v>2424</v>
      </c>
      <c r="O915" s="3" t="b">
        <v>1</v>
      </c>
    </row>
    <row r="916">
      <c r="A916" s="3" t="s">
        <v>811</v>
      </c>
      <c r="B916" s="3" t="s">
        <v>2429</v>
      </c>
      <c r="C916" s="96" t="s">
        <v>50</v>
      </c>
      <c r="D916" s="97">
        <v>46000.0</v>
      </c>
      <c r="E916" s="97">
        <v>90688.93</v>
      </c>
      <c r="F916" s="97">
        <v>99745.91</v>
      </c>
      <c r="G916" s="98">
        <v>236434.84</v>
      </c>
      <c r="H916" s="99">
        <v>0.0</v>
      </c>
      <c r="I916" s="99">
        <v>0.0</v>
      </c>
      <c r="J916" s="99">
        <v>0.0</v>
      </c>
      <c r="K916" s="99">
        <v>0.0</v>
      </c>
      <c r="L916" s="99">
        <v>0.0</v>
      </c>
      <c r="M916" s="100" t="s">
        <v>2404</v>
      </c>
      <c r="N916" s="22" t="s">
        <v>2424</v>
      </c>
      <c r="O916" s="3" t="b">
        <v>1</v>
      </c>
    </row>
    <row r="917">
      <c r="A917" s="3" t="s">
        <v>812</v>
      </c>
      <c r="B917" s="3" t="s">
        <v>2434</v>
      </c>
      <c r="C917" s="96" t="s">
        <v>50</v>
      </c>
      <c r="D917" s="97">
        <v>246945.0</v>
      </c>
      <c r="E917" s="97">
        <v>45562.65</v>
      </c>
      <c r="F917" s="97">
        <v>144000.0</v>
      </c>
      <c r="G917" s="98">
        <v>436507.65</v>
      </c>
      <c r="H917" s="99">
        <v>0.0</v>
      </c>
      <c r="I917" s="99">
        <v>0.0</v>
      </c>
      <c r="J917" s="99">
        <v>0.0</v>
      </c>
      <c r="K917" s="99">
        <v>0.0</v>
      </c>
      <c r="L917" s="99">
        <v>0.0</v>
      </c>
      <c r="M917" s="100" t="s">
        <v>2404</v>
      </c>
      <c r="N917" s="22" t="s">
        <v>2424</v>
      </c>
      <c r="O917" s="3" t="b">
        <v>1</v>
      </c>
    </row>
    <row r="918">
      <c r="A918" s="3" t="s">
        <v>348</v>
      </c>
      <c r="B918" s="3" t="s">
        <v>2438</v>
      </c>
      <c r="C918" s="96" t="s">
        <v>50</v>
      </c>
      <c r="D918" s="97">
        <v>8424914.2</v>
      </c>
      <c r="E918" s="97">
        <v>784550.27</v>
      </c>
      <c r="F918" s="97">
        <v>2819855.59</v>
      </c>
      <c r="G918" s="98">
        <v>1.202932006E7</v>
      </c>
      <c r="H918" s="99">
        <v>61806.0</v>
      </c>
      <c r="I918" s="99">
        <v>0.0</v>
      </c>
      <c r="J918" s="99">
        <v>0.0</v>
      </c>
      <c r="K918" s="99">
        <v>61806.0</v>
      </c>
      <c r="L918" s="99">
        <v>61806.0</v>
      </c>
      <c r="M918" s="101">
        <v>1.0</v>
      </c>
      <c r="N918" s="22" t="s">
        <v>2427</v>
      </c>
      <c r="O918" s="3" t="b">
        <v>1</v>
      </c>
    </row>
    <row r="919">
      <c r="A919" s="3" t="s">
        <v>813</v>
      </c>
      <c r="B919" s="3" t="s">
        <v>2438</v>
      </c>
      <c r="C919" s="96" t="s">
        <v>50</v>
      </c>
      <c r="D919" s="97">
        <v>2459395.19</v>
      </c>
      <c r="E919" s="97">
        <v>520592.13</v>
      </c>
      <c r="F919" s="97">
        <v>1790479.69</v>
      </c>
      <c r="G919" s="98">
        <v>4770467.01</v>
      </c>
      <c r="H919" s="99">
        <v>0.0</v>
      </c>
      <c r="I919" s="99">
        <v>0.0</v>
      </c>
      <c r="J919" s="99">
        <v>0.0</v>
      </c>
      <c r="K919" s="99">
        <v>0.0</v>
      </c>
      <c r="L919" s="99">
        <v>0.0</v>
      </c>
      <c r="M919" s="102"/>
      <c r="N919" s="22" t="s">
        <v>2427</v>
      </c>
      <c r="O919" s="3" t="b">
        <v>1</v>
      </c>
    </row>
    <row r="920">
      <c r="A920" s="3" t="s">
        <v>525</v>
      </c>
      <c r="B920" s="3" t="s">
        <v>2434</v>
      </c>
      <c r="C920" s="96" t="s">
        <v>50</v>
      </c>
      <c r="D920" s="97">
        <v>1149075.99</v>
      </c>
      <c r="E920" s="97">
        <v>283356.12</v>
      </c>
      <c r="F920" s="97">
        <v>792912.16</v>
      </c>
      <c r="G920" s="98">
        <v>2225344.27</v>
      </c>
      <c r="H920" s="99">
        <v>63111.52</v>
      </c>
      <c r="I920" s="99">
        <v>0.0</v>
      </c>
      <c r="J920" s="99">
        <v>0.0</v>
      </c>
      <c r="K920" s="99">
        <v>63111.52</v>
      </c>
      <c r="L920" s="99">
        <v>0.0</v>
      </c>
      <c r="M920" s="101">
        <v>0.0</v>
      </c>
      <c r="N920" s="22" t="s">
        <v>2427</v>
      </c>
      <c r="O920" s="3" t="b">
        <v>1</v>
      </c>
    </row>
    <row r="921">
      <c r="A921" s="3" t="s">
        <v>814</v>
      </c>
      <c r="B921" s="3" t="s">
        <v>2429</v>
      </c>
      <c r="C921" s="96" t="s">
        <v>50</v>
      </c>
      <c r="D921" s="97">
        <v>-104800.0</v>
      </c>
      <c r="E921" s="97">
        <v>47315.03</v>
      </c>
      <c r="F921" s="97">
        <v>226856.0</v>
      </c>
      <c r="G921" s="98">
        <v>169371.03</v>
      </c>
      <c r="H921" s="99">
        <v>0.0</v>
      </c>
      <c r="I921" s="99">
        <v>0.0</v>
      </c>
      <c r="J921" s="99">
        <v>0.0</v>
      </c>
      <c r="K921" s="99">
        <v>0.0</v>
      </c>
      <c r="L921" s="99">
        <v>0.0</v>
      </c>
      <c r="M921" s="100" t="s">
        <v>2404</v>
      </c>
      <c r="N921" s="22" t="s">
        <v>2424</v>
      </c>
      <c r="O921" s="3" t="b">
        <v>1</v>
      </c>
    </row>
    <row r="922">
      <c r="A922" s="3" t="s">
        <v>815</v>
      </c>
      <c r="B922" s="3" t="s">
        <v>2426</v>
      </c>
      <c r="C922" s="96" t="s">
        <v>50</v>
      </c>
      <c r="D922" s="97">
        <v>546731.81</v>
      </c>
      <c r="E922" s="97">
        <v>43988.55</v>
      </c>
      <c r="F922" s="97">
        <v>8250.0</v>
      </c>
      <c r="G922" s="98">
        <v>598970.36</v>
      </c>
      <c r="H922" s="99">
        <v>0.0</v>
      </c>
      <c r="I922" s="99">
        <v>0.0</v>
      </c>
      <c r="J922" s="99">
        <v>0.0</v>
      </c>
      <c r="K922" s="99">
        <v>0.0</v>
      </c>
      <c r="L922" s="99">
        <v>0.0</v>
      </c>
      <c r="M922" s="100" t="s">
        <v>2404</v>
      </c>
      <c r="N922" s="22" t="s">
        <v>2424</v>
      </c>
      <c r="O922" s="3" t="b">
        <v>1</v>
      </c>
    </row>
    <row r="923">
      <c r="A923" s="3" t="s">
        <v>816</v>
      </c>
      <c r="B923" s="3" t="s">
        <v>693</v>
      </c>
      <c r="C923" s="96" t="s">
        <v>50</v>
      </c>
      <c r="D923" s="97">
        <v>665840.28</v>
      </c>
      <c r="E923" s="97">
        <v>155897.24</v>
      </c>
      <c r="F923" s="97">
        <v>410712.32</v>
      </c>
      <c r="G923" s="98">
        <v>1232449.84</v>
      </c>
      <c r="H923" s="99">
        <v>0.0</v>
      </c>
      <c r="I923" s="99">
        <v>0.0</v>
      </c>
      <c r="J923" s="99">
        <v>0.0</v>
      </c>
      <c r="K923" s="99">
        <v>0.0</v>
      </c>
      <c r="L923" s="99">
        <v>0.0</v>
      </c>
      <c r="M923" s="100" t="s">
        <v>2404</v>
      </c>
      <c r="N923" s="22" t="s">
        <v>2424</v>
      </c>
      <c r="O923" s="3" t="b">
        <v>1</v>
      </c>
    </row>
    <row r="924">
      <c r="A924" s="3" t="s">
        <v>273</v>
      </c>
      <c r="B924" s="3" t="s">
        <v>2431</v>
      </c>
      <c r="C924" s="96" t="s">
        <v>50</v>
      </c>
      <c r="D924" s="97">
        <v>2239030.6</v>
      </c>
      <c r="E924" s="97">
        <v>685542.52</v>
      </c>
      <c r="F924" s="97">
        <v>2202731.33</v>
      </c>
      <c r="G924" s="98">
        <v>5127304.45</v>
      </c>
      <c r="H924" s="99">
        <v>296695.35</v>
      </c>
      <c r="I924" s="99">
        <v>0.0</v>
      </c>
      <c r="J924" s="99">
        <v>0.0</v>
      </c>
      <c r="K924" s="99">
        <v>296695.35</v>
      </c>
      <c r="L924" s="99">
        <v>296695.35</v>
      </c>
      <c r="M924" s="101">
        <v>1.0</v>
      </c>
      <c r="N924" s="22" t="s">
        <v>2427</v>
      </c>
      <c r="O924" s="3" t="b">
        <v>1</v>
      </c>
    </row>
    <row r="925">
      <c r="A925" s="3" t="s">
        <v>817</v>
      </c>
      <c r="B925" s="3" t="s">
        <v>2432</v>
      </c>
      <c r="C925" s="96" t="s">
        <v>50</v>
      </c>
      <c r="D925" s="97">
        <v>334036.45</v>
      </c>
      <c r="E925" s="97">
        <v>86055.08</v>
      </c>
      <c r="F925" s="97">
        <v>322218.04</v>
      </c>
      <c r="G925" s="98">
        <v>742309.57</v>
      </c>
      <c r="H925" s="99">
        <v>0.0</v>
      </c>
      <c r="I925" s="99">
        <v>0.0</v>
      </c>
      <c r="J925" s="99">
        <v>0.0</v>
      </c>
      <c r="K925" s="99">
        <v>0.0</v>
      </c>
      <c r="L925" s="99">
        <v>0.0</v>
      </c>
      <c r="M925" s="100" t="s">
        <v>2404</v>
      </c>
      <c r="N925" s="22" t="s">
        <v>2424</v>
      </c>
      <c r="O925" s="3" t="b">
        <v>1</v>
      </c>
    </row>
    <row r="926">
      <c r="A926" s="3" t="s">
        <v>502</v>
      </c>
      <c r="B926" s="3" t="s">
        <v>2425</v>
      </c>
      <c r="C926" s="96" t="s">
        <v>50</v>
      </c>
      <c r="D926" s="97">
        <v>1255976.19</v>
      </c>
      <c r="E926" s="97">
        <v>356416.53</v>
      </c>
      <c r="F926" s="97">
        <v>1090512.21</v>
      </c>
      <c r="G926" s="98">
        <v>2702904.93</v>
      </c>
      <c r="H926" s="99">
        <v>78256.92</v>
      </c>
      <c r="I926" s="99">
        <v>0.0</v>
      </c>
      <c r="J926" s="99">
        <v>0.0</v>
      </c>
      <c r="K926" s="99">
        <v>78256.92</v>
      </c>
      <c r="L926" s="99">
        <v>0.0</v>
      </c>
      <c r="M926" s="101">
        <v>0.0</v>
      </c>
      <c r="N926" s="22" t="s">
        <v>2427</v>
      </c>
      <c r="O926" s="3" t="b">
        <v>1</v>
      </c>
    </row>
    <row r="927">
      <c r="A927" s="3" t="s">
        <v>148</v>
      </c>
      <c r="B927" s="3" t="s">
        <v>2429</v>
      </c>
      <c r="C927" s="96" t="s">
        <v>50</v>
      </c>
      <c r="D927" s="97">
        <v>9601721.71</v>
      </c>
      <c r="E927" s="97">
        <v>1623517.705</v>
      </c>
      <c r="F927" s="97">
        <v>2858171.63</v>
      </c>
      <c r="G927" s="98">
        <v>1.408341105E7</v>
      </c>
      <c r="H927" s="99">
        <v>0.0</v>
      </c>
      <c r="I927" s="99">
        <v>0.0</v>
      </c>
      <c r="J927" s="99">
        <v>0.0</v>
      </c>
      <c r="K927" s="99">
        <v>0.0</v>
      </c>
      <c r="L927" s="99">
        <v>0.0</v>
      </c>
      <c r="M927" s="102"/>
      <c r="N927" s="22" t="s">
        <v>2427</v>
      </c>
      <c r="O927" s="3" t="b">
        <v>1</v>
      </c>
    </row>
    <row r="928">
      <c r="A928" s="3" t="s">
        <v>509</v>
      </c>
      <c r="B928" s="3" t="s">
        <v>2425</v>
      </c>
      <c r="C928" s="96" t="s">
        <v>50</v>
      </c>
      <c r="D928" s="97">
        <v>5059887.42</v>
      </c>
      <c r="E928" s="97">
        <v>814275.82</v>
      </c>
      <c r="F928" s="97">
        <v>2208652.11</v>
      </c>
      <c r="G928" s="98">
        <v>8082815.35</v>
      </c>
      <c r="H928" s="99">
        <v>50000.0</v>
      </c>
      <c r="I928" s="99">
        <v>16968.87</v>
      </c>
      <c r="J928" s="99">
        <v>100000.0</v>
      </c>
      <c r="K928" s="99">
        <v>166968.87</v>
      </c>
      <c r="L928" s="99">
        <v>166968.87</v>
      </c>
      <c r="M928" s="101">
        <v>1.0</v>
      </c>
      <c r="N928" s="22" t="s">
        <v>2427</v>
      </c>
      <c r="O928" s="3" t="b">
        <v>1</v>
      </c>
    </row>
    <row r="929">
      <c r="A929" s="3" t="s">
        <v>818</v>
      </c>
      <c r="B929" s="3" t="s">
        <v>2434</v>
      </c>
      <c r="C929" s="96" t="s">
        <v>50</v>
      </c>
      <c r="D929" s="97">
        <v>308535.0</v>
      </c>
      <c r="E929" s="97">
        <v>82430.12</v>
      </c>
      <c r="F929" s="97">
        <v>203461.72</v>
      </c>
      <c r="G929" s="98">
        <v>594426.84</v>
      </c>
      <c r="H929" s="99">
        <v>0.0</v>
      </c>
      <c r="I929" s="99">
        <v>0.0</v>
      </c>
      <c r="J929" s="99">
        <v>0.0</v>
      </c>
      <c r="K929" s="99">
        <v>0.0</v>
      </c>
      <c r="L929" s="99">
        <v>0.0</v>
      </c>
      <c r="M929" s="100" t="s">
        <v>2404</v>
      </c>
      <c r="N929" s="22" t="s">
        <v>2424</v>
      </c>
      <c r="O929" s="3" t="b">
        <v>1</v>
      </c>
    </row>
    <row r="930">
      <c r="A930" s="3" t="s">
        <v>819</v>
      </c>
      <c r="B930" s="3" t="s">
        <v>2425</v>
      </c>
      <c r="C930" s="96" t="s">
        <v>50</v>
      </c>
      <c r="D930" s="97">
        <v>2706065.9</v>
      </c>
      <c r="E930" s="97">
        <v>719266.96</v>
      </c>
      <c r="F930" s="97">
        <v>2169114.18</v>
      </c>
      <c r="G930" s="98">
        <v>5594447.04</v>
      </c>
      <c r="H930" s="99">
        <v>0.0</v>
      </c>
      <c r="I930" s="99">
        <v>0.0</v>
      </c>
      <c r="J930" s="99">
        <v>0.0</v>
      </c>
      <c r="K930" s="99">
        <v>0.0</v>
      </c>
      <c r="L930" s="99">
        <v>0.0</v>
      </c>
      <c r="M930" s="102"/>
      <c r="N930" s="22" t="s">
        <v>2427</v>
      </c>
      <c r="O930" s="3" t="b">
        <v>1</v>
      </c>
    </row>
    <row r="931">
      <c r="A931" s="3" t="s">
        <v>820</v>
      </c>
      <c r="B931" s="3" t="s">
        <v>2428</v>
      </c>
      <c r="C931" s="96" t="s">
        <v>50</v>
      </c>
      <c r="D931" s="97">
        <v>-60083.0</v>
      </c>
      <c r="E931" s="97">
        <v>89019.38</v>
      </c>
      <c r="F931" s="97">
        <v>315884.87</v>
      </c>
      <c r="G931" s="98">
        <v>344821.25</v>
      </c>
      <c r="H931" s="99">
        <v>0.0</v>
      </c>
      <c r="I931" s="99">
        <v>0.0</v>
      </c>
      <c r="J931" s="99">
        <v>0.0</v>
      </c>
      <c r="K931" s="99">
        <v>0.0</v>
      </c>
      <c r="L931" s="99">
        <v>0.0</v>
      </c>
      <c r="M931" s="100" t="s">
        <v>2404</v>
      </c>
      <c r="N931" s="22" t="s">
        <v>2424</v>
      </c>
      <c r="O931" s="3" t="b">
        <v>1</v>
      </c>
    </row>
    <row r="932">
      <c r="A932" s="3" t="s">
        <v>821</v>
      </c>
      <c r="B932" s="3" t="s">
        <v>2428</v>
      </c>
      <c r="C932" s="96" t="s">
        <v>50</v>
      </c>
      <c r="D932" s="97">
        <v>2419068.48</v>
      </c>
      <c r="E932" s="97">
        <v>566395.02</v>
      </c>
      <c r="F932" s="97">
        <v>1875578.24</v>
      </c>
      <c r="G932" s="98">
        <v>4861041.74</v>
      </c>
      <c r="H932" s="99">
        <v>0.0</v>
      </c>
      <c r="I932" s="99">
        <v>0.0</v>
      </c>
      <c r="J932" s="99">
        <v>0.0</v>
      </c>
      <c r="K932" s="99">
        <v>0.0</v>
      </c>
      <c r="L932" s="99">
        <v>0.0</v>
      </c>
      <c r="M932" s="102"/>
      <c r="N932" s="22" t="s">
        <v>2427</v>
      </c>
      <c r="O932" s="3" t="b">
        <v>1</v>
      </c>
    </row>
    <row r="933">
      <c r="A933" s="3" t="s">
        <v>822</v>
      </c>
      <c r="B933" s="3" t="s">
        <v>2428</v>
      </c>
      <c r="C933" s="96" t="s">
        <v>50</v>
      </c>
      <c r="D933" s="97">
        <v>167439.3</v>
      </c>
      <c r="E933" s="97">
        <v>50211.36</v>
      </c>
      <c r="F933" s="97">
        <v>95500.0</v>
      </c>
      <c r="G933" s="98">
        <v>313150.66</v>
      </c>
      <c r="H933" s="99">
        <v>0.0</v>
      </c>
      <c r="I933" s="99">
        <v>0.0</v>
      </c>
      <c r="J933" s="99">
        <v>0.0</v>
      </c>
      <c r="K933" s="99">
        <v>0.0</v>
      </c>
      <c r="L933" s="99">
        <v>0.0</v>
      </c>
      <c r="M933" s="100" t="s">
        <v>2404</v>
      </c>
      <c r="N933" s="22" t="s">
        <v>2424</v>
      </c>
      <c r="O933" s="3" t="b">
        <v>1</v>
      </c>
    </row>
    <row r="934">
      <c r="A934" s="3" t="s">
        <v>823</v>
      </c>
      <c r="B934" s="3" t="s">
        <v>2428</v>
      </c>
      <c r="C934" s="96" t="s">
        <v>50</v>
      </c>
      <c r="D934" s="97">
        <v>193487.58</v>
      </c>
      <c r="E934" s="97">
        <v>84103.7</v>
      </c>
      <c r="F934" s="97">
        <v>174507.0</v>
      </c>
      <c r="G934" s="98">
        <v>452098.28</v>
      </c>
      <c r="H934" s="99">
        <v>0.0</v>
      </c>
      <c r="I934" s="99">
        <v>0.0</v>
      </c>
      <c r="J934" s="99">
        <v>0.0</v>
      </c>
      <c r="K934" s="99">
        <v>0.0</v>
      </c>
      <c r="L934" s="99">
        <v>0.0</v>
      </c>
      <c r="M934" s="100" t="s">
        <v>2404</v>
      </c>
      <c r="N934" s="22" t="s">
        <v>2424</v>
      </c>
      <c r="O934" s="3" t="b">
        <v>1</v>
      </c>
    </row>
    <row r="935">
      <c r="A935" s="3" t="s">
        <v>824</v>
      </c>
      <c r="B935" s="3" t="s">
        <v>2425</v>
      </c>
      <c r="C935" s="96" t="s">
        <v>50</v>
      </c>
      <c r="D935" s="97">
        <v>6923633.22</v>
      </c>
      <c r="E935" s="97">
        <v>490102.81</v>
      </c>
      <c r="F935" s="97">
        <v>1626348.3</v>
      </c>
      <c r="G935" s="98">
        <v>9040084.33</v>
      </c>
      <c r="H935" s="99">
        <v>0.0</v>
      </c>
      <c r="I935" s="99">
        <v>0.0</v>
      </c>
      <c r="J935" s="99">
        <v>0.0</v>
      </c>
      <c r="K935" s="99">
        <v>0.0</v>
      </c>
      <c r="L935" s="99">
        <v>0.0</v>
      </c>
      <c r="M935" s="102"/>
      <c r="N935" s="22" t="s">
        <v>2427</v>
      </c>
      <c r="O935" s="3" t="b">
        <v>1</v>
      </c>
    </row>
    <row r="936">
      <c r="A936" s="3" t="s">
        <v>560</v>
      </c>
      <c r="B936" s="3" t="s">
        <v>693</v>
      </c>
      <c r="C936" s="96" t="s">
        <v>50</v>
      </c>
      <c r="D936" s="97">
        <v>3344191.03</v>
      </c>
      <c r="E936" s="97">
        <v>692182.92</v>
      </c>
      <c r="F936" s="97">
        <v>2076889.66</v>
      </c>
      <c r="G936" s="98">
        <v>6113263.61</v>
      </c>
      <c r="H936" s="99">
        <v>31172.19</v>
      </c>
      <c r="I936" s="99">
        <v>0.0</v>
      </c>
      <c r="J936" s="99">
        <v>0.0</v>
      </c>
      <c r="K936" s="99">
        <v>31172.19</v>
      </c>
      <c r="L936" s="99">
        <v>31172.19</v>
      </c>
      <c r="M936" s="101">
        <v>1.0</v>
      </c>
      <c r="N936" s="22" t="s">
        <v>2427</v>
      </c>
      <c r="O936" s="3" t="b">
        <v>1</v>
      </c>
    </row>
    <row r="937">
      <c r="A937" s="3" t="s">
        <v>825</v>
      </c>
      <c r="B937" s="3" t="s">
        <v>2429</v>
      </c>
      <c r="C937" s="96" t="s">
        <v>50</v>
      </c>
      <c r="D937" s="97">
        <v>0.0</v>
      </c>
      <c r="E937" s="97">
        <v>0.0</v>
      </c>
      <c r="F937" s="97">
        <v>0.0</v>
      </c>
      <c r="G937" s="98">
        <v>0.0</v>
      </c>
      <c r="H937" s="99">
        <v>0.0</v>
      </c>
      <c r="I937" s="99">
        <v>0.0</v>
      </c>
      <c r="J937" s="99">
        <v>0.0</v>
      </c>
      <c r="K937" s="99">
        <v>0.0</v>
      </c>
      <c r="L937" s="99">
        <v>0.0</v>
      </c>
      <c r="M937" s="100" t="s">
        <v>2404</v>
      </c>
      <c r="N937" s="22" t="s">
        <v>2424</v>
      </c>
      <c r="O937" s="3" t="b">
        <v>1</v>
      </c>
    </row>
    <row r="938">
      <c r="A938" s="3" t="s">
        <v>536</v>
      </c>
      <c r="B938" s="3" t="s">
        <v>2438</v>
      </c>
      <c r="C938" s="96" t="s">
        <v>50</v>
      </c>
      <c r="D938" s="97">
        <v>106378.73</v>
      </c>
      <c r="E938" s="97">
        <v>36212.02</v>
      </c>
      <c r="F938" s="97">
        <v>91900.0</v>
      </c>
      <c r="G938" s="98">
        <v>234490.75</v>
      </c>
      <c r="H938" s="99">
        <v>0.0</v>
      </c>
      <c r="I938" s="99" t="s">
        <v>2436</v>
      </c>
      <c r="J938" s="99">
        <v>0.0</v>
      </c>
      <c r="K938" s="99" t="s">
        <v>2436</v>
      </c>
      <c r="L938" s="99">
        <v>0.0</v>
      </c>
      <c r="M938" s="100" t="s">
        <v>2404</v>
      </c>
      <c r="N938" s="22" t="s">
        <v>2424</v>
      </c>
      <c r="O938" s="3" t="b">
        <v>1</v>
      </c>
    </row>
    <row r="939">
      <c r="A939" s="3" t="s">
        <v>826</v>
      </c>
      <c r="B939" s="3" t="s">
        <v>2425</v>
      </c>
      <c r="C939" s="96" t="s">
        <v>50</v>
      </c>
      <c r="D939" s="97">
        <v>358770.79</v>
      </c>
      <c r="E939" s="97">
        <v>76143.15</v>
      </c>
      <c r="F939" s="97">
        <v>487250.0</v>
      </c>
      <c r="G939" s="98">
        <v>922163.94</v>
      </c>
      <c r="H939" s="99">
        <v>0.0</v>
      </c>
      <c r="I939" s="99">
        <v>0.0</v>
      </c>
      <c r="J939" s="99">
        <v>0.0</v>
      </c>
      <c r="K939" s="99">
        <v>0.0</v>
      </c>
      <c r="L939" s="99">
        <v>0.0</v>
      </c>
      <c r="M939" s="100" t="s">
        <v>2404</v>
      </c>
      <c r="N939" s="22" t="s">
        <v>2424</v>
      </c>
      <c r="O939" s="3" t="b">
        <v>1</v>
      </c>
    </row>
    <row r="940">
      <c r="A940" s="3" t="s">
        <v>827</v>
      </c>
      <c r="B940" s="3" t="s">
        <v>2425</v>
      </c>
      <c r="C940" s="96" t="s">
        <v>50</v>
      </c>
      <c r="D940" s="97">
        <v>268000.0</v>
      </c>
      <c r="E940" s="97">
        <v>13776.68</v>
      </c>
      <c r="F940" s="97">
        <v>165000.0</v>
      </c>
      <c r="G940" s="98">
        <v>446776.68</v>
      </c>
      <c r="H940" s="99">
        <v>0.0</v>
      </c>
      <c r="I940" s="99">
        <v>0.0</v>
      </c>
      <c r="J940" s="99">
        <v>0.0</v>
      </c>
      <c r="K940" s="99">
        <v>0.0</v>
      </c>
      <c r="L940" s="99">
        <v>0.0</v>
      </c>
      <c r="M940" s="100" t="s">
        <v>2404</v>
      </c>
      <c r="N940" s="22" t="s">
        <v>2424</v>
      </c>
      <c r="O940" s="3" t="b">
        <v>1</v>
      </c>
    </row>
    <row r="941">
      <c r="A941" s="3" t="s">
        <v>113</v>
      </c>
      <c r="B941" s="3" t="s">
        <v>2426</v>
      </c>
      <c r="C941" s="96" t="s">
        <v>50</v>
      </c>
      <c r="D941" s="97">
        <v>1.077846189E7</v>
      </c>
      <c r="E941" s="97">
        <v>1349828.4</v>
      </c>
      <c r="F941" s="97">
        <v>5355870.63</v>
      </c>
      <c r="G941" s="98">
        <v>1.748416092E7</v>
      </c>
      <c r="H941" s="99">
        <v>1834831.09</v>
      </c>
      <c r="I941" s="99">
        <v>62338.56</v>
      </c>
      <c r="J941" s="99">
        <v>150000.0</v>
      </c>
      <c r="K941" s="99">
        <v>2047169.65</v>
      </c>
      <c r="L941" s="99">
        <v>2046598.25</v>
      </c>
      <c r="M941" s="101">
        <v>0.9997208829</v>
      </c>
      <c r="N941" s="22" t="s">
        <v>2427</v>
      </c>
      <c r="O941" s="3" t="b">
        <v>1</v>
      </c>
    </row>
    <row r="942">
      <c r="A942" s="3" t="s">
        <v>254</v>
      </c>
      <c r="B942" s="3" t="s">
        <v>2429</v>
      </c>
      <c r="C942" s="96" t="s">
        <v>50</v>
      </c>
      <c r="D942" s="97">
        <v>9532968.11</v>
      </c>
      <c r="E942" s="97">
        <v>850447.6</v>
      </c>
      <c r="F942" s="97">
        <v>5716829.99</v>
      </c>
      <c r="G942" s="98">
        <v>1.61002457E7</v>
      </c>
      <c r="H942" s="99">
        <v>235862.88</v>
      </c>
      <c r="I942" s="99" t="s">
        <v>2436</v>
      </c>
      <c r="J942" s="99">
        <v>129988.55</v>
      </c>
      <c r="K942" s="99">
        <v>369567.09</v>
      </c>
      <c r="L942" s="99">
        <v>338533.5</v>
      </c>
      <c r="M942" s="101">
        <v>0.916027182</v>
      </c>
      <c r="N942" s="22" t="s">
        <v>2427</v>
      </c>
      <c r="O942" s="3" t="b">
        <v>0</v>
      </c>
    </row>
    <row r="943">
      <c r="A943" s="3" t="s">
        <v>546</v>
      </c>
      <c r="B943" s="3" t="s">
        <v>2431</v>
      </c>
      <c r="C943" s="96" t="s">
        <v>50</v>
      </c>
      <c r="D943" s="97">
        <v>981359.89</v>
      </c>
      <c r="E943" s="97">
        <v>195044.55</v>
      </c>
      <c r="F943" s="97">
        <v>538614.54</v>
      </c>
      <c r="G943" s="98">
        <v>1715018.98</v>
      </c>
      <c r="H943" s="99">
        <v>47436.04</v>
      </c>
      <c r="I943" s="99">
        <v>0.0</v>
      </c>
      <c r="J943" s="99">
        <v>0.0</v>
      </c>
      <c r="K943" s="99">
        <v>47436.04</v>
      </c>
      <c r="L943" s="99">
        <v>47436.04</v>
      </c>
      <c r="M943" s="101">
        <v>1.0</v>
      </c>
      <c r="N943" s="22" t="s">
        <v>2427</v>
      </c>
      <c r="O943" s="3" t="b">
        <v>1</v>
      </c>
    </row>
    <row r="944">
      <c r="A944" s="3" t="s">
        <v>294</v>
      </c>
      <c r="B944" s="3" t="s">
        <v>2426</v>
      </c>
      <c r="C944" s="96" t="s">
        <v>50</v>
      </c>
      <c r="D944" s="97">
        <v>2600786.54</v>
      </c>
      <c r="E944" s="97">
        <v>579860.7</v>
      </c>
      <c r="F944" s="97">
        <v>2717838.96</v>
      </c>
      <c r="G944" s="98">
        <v>5898486.2</v>
      </c>
      <c r="H944" s="99">
        <v>257650.09</v>
      </c>
      <c r="I944" s="99" t="s">
        <v>2436</v>
      </c>
      <c r="J944" s="99">
        <v>9125.0</v>
      </c>
      <c r="K944" s="99">
        <v>268112.89</v>
      </c>
      <c r="L944" s="99">
        <v>131554.2</v>
      </c>
      <c r="M944" s="101">
        <v>0.4906671962</v>
      </c>
      <c r="N944" s="22" t="s">
        <v>2427</v>
      </c>
      <c r="O944" s="3" t="b">
        <v>1</v>
      </c>
    </row>
    <row r="945">
      <c r="A945" s="3" t="s">
        <v>828</v>
      </c>
      <c r="B945" s="3" t="s">
        <v>2434</v>
      </c>
      <c r="C945" s="96" t="s">
        <v>50</v>
      </c>
      <c r="D945" s="97">
        <v>2063125.18</v>
      </c>
      <c r="E945" s="97">
        <v>378959.24</v>
      </c>
      <c r="F945" s="97">
        <v>845520.96</v>
      </c>
      <c r="G945" s="98">
        <v>3287605.38</v>
      </c>
      <c r="H945" s="99">
        <v>0.0</v>
      </c>
      <c r="I945" s="99">
        <v>0.0</v>
      </c>
      <c r="J945" s="99">
        <v>0.0</v>
      </c>
      <c r="K945" s="99">
        <v>0.0</v>
      </c>
      <c r="L945" s="99">
        <v>0.0</v>
      </c>
      <c r="M945" s="100" t="s">
        <v>2404</v>
      </c>
      <c r="N945" s="22" t="s">
        <v>2424</v>
      </c>
      <c r="O945" s="3" t="b">
        <v>1</v>
      </c>
    </row>
    <row r="946">
      <c r="A946" s="3" t="s">
        <v>78</v>
      </c>
      <c r="B946" s="3" t="s">
        <v>2437</v>
      </c>
      <c r="C946" s="96" t="s">
        <v>50</v>
      </c>
      <c r="D946" s="97">
        <v>1.22828807E7</v>
      </c>
      <c r="E946" s="97">
        <v>2312994.54</v>
      </c>
      <c r="F946" s="97">
        <v>5098490.99</v>
      </c>
      <c r="G946" s="98">
        <v>1.969436623E7</v>
      </c>
      <c r="H946" s="99">
        <v>334439.43</v>
      </c>
      <c r="I946" s="99">
        <v>0.0</v>
      </c>
      <c r="J946" s="99">
        <v>0.0</v>
      </c>
      <c r="K946" s="99">
        <v>334439.43</v>
      </c>
      <c r="L946" s="99">
        <v>334439.43</v>
      </c>
      <c r="M946" s="101">
        <v>1.0</v>
      </c>
      <c r="N946" s="22" t="s">
        <v>2427</v>
      </c>
      <c r="O946" s="3" t="b">
        <v>1</v>
      </c>
    </row>
    <row r="947">
      <c r="A947" s="3" t="s">
        <v>676</v>
      </c>
      <c r="B947" s="3" t="s">
        <v>2429</v>
      </c>
      <c r="C947" s="96" t="s">
        <v>50</v>
      </c>
      <c r="D947" s="97">
        <v>5352848.58</v>
      </c>
      <c r="E947" s="97">
        <v>850317.18</v>
      </c>
      <c r="F947" s="97">
        <v>3276033.46</v>
      </c>
      <c r="G947" s="98">
        <v>9479199.22</v>
      </c>
      <c r="H947" s="99">
        <v>0.0</v>
      </c>
      <c r="I947" s="99" t="s">
        <v>2436</v>
      </c>
      <c r="J947" s="99">
        <v>0.0</v>
      </c>
      <c r="K947" s="99" t="s">
        <v>2436</v>
      </c>
      <c r="L947" s="99">
        <v>0.0</v>
      </c>
      <c r="M947" s="102"/>
      <c r="N947" s="22" t="s">
        <v>2427</v>
      </c>
      <c r="O947" s="3" t="b">
        <v>1</v>
      </c>
    </row>
    <row r="948">
      <c r="A948" s="3" t="s">
        <v>381</v>
      </c>
      <c r="B948" s="3" t="s">
        <v>2425</v>
      </c>
      <c r="C948" s="96" t="s">
        <v>50</v>
      </c>
      <c r="D948" s="97">
        <v>3989212.21</v>
      </c>
      <c r="E948" s="97">
        <v>362352.08</v>
      </c>
      <c r="F948" s="97">
        <v>1871571.45</v>
      </c>
      <c r="G948" s="98">
        <v>6223135.74</v>
      </c>
      <c r="H948" s="99">
        <v>139274.08</v>
      </c>
      <c r="I948" s="99">
        <v>0.0</v>
      </c>
      <c r="J948" s="99">
        <v>0.0</v>
      </c>
      <c r="K948" s="99">
        <v>139274.08</v>
      </c>
      <c r="L948" s="99">
        <v>139274.08</v>
      </c>
      <c r="M948" s="101">
        <v>1.0</v>
      </c>
      <c r="N948" s="22" t="s">
        <v>2427</v>
      </c>
      <c r="O948" s="3" t="b">
        <v>1</v>
      </c>
    </row>
    <row r="949">
      <c r="A949" s="3" t="s">
        <v>672</v>
      </c>
      <c r="B949" s="3" t="s">
        <v>2432</v>
      </c>
      <c r="C949" s="96" t="s">
        <v>50</v>
      </c>
      <c r="D949" s="97">
        <v>9338922.72</v>
      </c>
      <c r="E949" s="97">
        <v>817332.867</v>
      </c>
      <c r="F949" s="97">
        <v>2761835.4</v>
      </c>
      <c r="G949" s="98">
        <v>1.291809099E7</v>
      </c>
      <c r="H949" s="99">
        <v>0.0</v>
      </c>
      <c r="I949" s="99">
        <v>0.0</v>
      </c>
      <c r="J949" s="99">
        <v>0.0</v>
      </c>
      <c r="K949" s="99">
        <v>0.0</v>
      </c>
      <c r="L949" s="99">
        <v>0.0</v>
      </c>
      <c r="M949" s="102"/>
      <c r="N949" s="22" t="s">
        <v>2427</v>
      </c>
      <c r="O949" s="3" t="b">
        <v>1</v>
      </c>
    </row>
    <row r="950">
      <c r="A950" s="3" t="s">
        <v>626</v>
      </c>
      <c r="B950" s="3" t="s">
        <v>2434</v>
      </c>
      <c r="C950" s="96" t="s">
        <v>50</v>
      </c>
      <c r="D950" s="97">
        <v>3360995.33</v>
      </c>
      <c r="E950" s="97">
        <v>1022915.56</v>
      </c>
      <c r="F950" s="97">
        <v>3623061.19</v>
      </c>
      <c r="G950" s="98">
        <v>8006972.08</v>
      </c>
      <c r="H950" s="99">
        <v>0.0</v>
      </c>
      <c r="I950" s="99">
        <v>0.0</v>
      </c>
      <c r="J950" s="99">
        <v>0.0</v>
      </c>
      <c r="K950" s="99">
        <v>0.0</v>
      </c>
      <c r="L950" s="99">
        <v>0.0</v>
      </c>
      <c r="M950" s="100" t="s">
        <v>2404</v>
      </c>
      <c r="N950" s="22" t="s">
        <v>2424</v>
      </c>
      <c r="O950" s="3" t="b">
        <v>1</v>
      </c>
    </row>
    <row r="951">
      <c r="A951" s="3" t="s">
        <v>67</v>
      </c>
      <c r="B951" s="3" t="s">
        <v>693</v>
      </c>
      <c r="C951" s="96" t="s">
        <v>50</v>
      </c>
      <c r="D951" s="97">
        <v>4813837.58</v>
      </c>
      <c r="E951" s="97">
        <v>884770.93</v>
      </c>
      <c r="F951" s="97">
        <v>2649111.61</v>
      </c>
      <c r="G951" s="98">
        <v>8347720.12</v>
      </c>
      <c r="H951" s="99">
        <v>654176.14</v>
      </c>
      <c r="I951" s="99">
        <v>41275.27</v>
      </c>
      <c r="J951" s="99">
        <v>245000.0</v>
      </c>
      <c r="K951" s="99">
        <v>940451.41</v>
      </c>
      <c r="L951" s="99">
        <v>298226.84</v>
      </c>
      <c r="M951" s="101">
        <v>0.317110312</v>
      </c>
      <c r="N951" s="22" t="s">
        <v>2427</v>
      </c>
      <c r="O951" s="3" t="b">
        <v>1</v>
      </c>
    </row>
    <row r="952">
      <c r="A952" s="3" t="s">
        <v>464</v>
      </c>
      <c r="B952" s="3" t="s">
        <v>2434</v>
      </c>
      <c r="C952" s="96" t="s">
        <v>50</v>
      </c>
      <c r="D952" s="97">
        <v>7622704.13</v>
      </c>
      <c r="E952" s="97">
        <v>950036.74</v>
      </c>
      <c r="F952" s="97">
        <v>2584135.91</v>
      </c>
      <c r="G952" s="98">
        <v>1.115687678E7</v>
      </c>
      <c r="H952" s="99">
        <v>0.0</v>
      </c>
      <c r="I952" s="99">
        <v>0.0</v>
      </c>
      <c r="J952" s="99">
        <v>0.0</v>
      </c>
      <c r="K952" s="99">
        <v>0.0</v>
      </c>
      <c r="L952" s="99">
        <v>0.0</v>
      </c>
      <c r="M952" s="102"/>
      <c r="N952" s="22" t="s">
        <v>2427</v>
      </c>
      <c r="O952" s="3" t="b">
        <v>1</v>
      </c>
    </row>
    <row r="953">
      <c r="A953" s="3" t="s">
        <v>173</v>
      </c>
      <c r="B953" s="3" t="s">
        <v>2437</v>
      </c>
      <c r="C953" s="96" t="s">
        <v>50</v>
      </c>
      <c r="D953" s="97">
        <v>9853405.52</v>
      </c>
      <c r="E953" s="97">
        <v>2256170.2</v>
      </c>
      <c r="F953" s="97">
        <v>4662504.26</v>
      </c>
      <c r="G953" s="98">
        <v>1.677207998E7</v>
      </c>
      <c r="H953" s="99">
        <v>236841.67</v>
      </c>
      <c r="I953" s="99">
        <v>5928.05</v>
      </c>
      <c r="J953" s="99">
        <v>24495.0</v>
      </c>
      <c r="K953" s="99">
        <v>267264.72</v>
      </c>
      <c r="L953" s="99">
        <v>111841.67</v>
      </c>
      <c r="M953" s="101">
        <v>0.4184677648</v>
      </c>
      <c r="N953" s="22" t="s">
        <v>2427</v>
      </c>
      <c r="O953" s="3" t="b">
        <v>1</v>
      </c>
    </row>
    <row r="954">
      <c r="A954" s="3" t="s">
        <v>388</v>
      </c>
      <c r="B954" s="3" t="s">
        <v>2425</v>
      </c>
      <c r="C954" s="96" t="s">
        <v>50</v>
      </c>
      <c r="D954" s="97">
        <v>7219272.69</v>
      </c>
      <c r="E954" s="97">
        <v>672485.11</v>
      </c>
      <c r="F954" s="97">
        <v>3193121.18</v>
      </c>
      <c r="G954" s="98">
        <v>1.108487898E7</v>
      </c>
      <c r="H954" s="99">
        <v>131111.12</v>
      </c>
      <c r="I954" s="99">
        <v>0.0</v>
      </c>
      <c r="J954" s="99">
        <v>0.0</v>
      </c>
      <c r="K954" s="99">
        <v>131111.12</v>
      </c>
      <c r="L954" s="99">
        <v>0.0</v>
      </c>
      <c r="M954" s="101">
        <v>0.0</v>
      </c>
      <c r="N954" s="22" t="s">
        <v>2427</v>
      </c>
      <c r="O954" s="3" t="b">
        <v>1</v>
      </c>
    </row>
    <row r="955">
      <c r="A955" s="3" t="s">
        <v>208</v>
      </c>
      <c r="B955" s="3" t="s">
        <v>2434</v>
      </c>
      <c r="C955" s="96" t="s">
        <v>50</v>
      </c>
      <c r="D955" s="97">
        <v>7727463.87</v>
      </c>
      <c r="E955" s="97">
        <v>1441716.403</v>
      </c>
      <c r="F955" s="97">
        <v>4515757.21</v>
      </c>
      <c r="G955" s="98">
        <v>1.368493748E7</v>
      </c>
      <c r="H955" s="99">
        <v>304929.9</v>
      </c>
      <c r="I955" s="99">
        <v>51182.92</v>
      </c>
      <c r="J955" s="99">
        <v>0.0</v>
      </c>
      <c r="K955" s="99">
        <v>356112.82</v>
      </c>
      <c r="L955" s="99">
        <v>351065.22</v>
      </c>
      <c r="M955" s="101">
        <v>0.9858258402</v>
      </c>
      <c r="N955" s="22" t="s">
        <v>2427</v>
      </c>
      <c r="O955" s="3" t="b">
        <v>0</v>
      </c>
    </row>
    <row r="956">
      <c r="A956" s="3" t="s">
        <v>413</v>
      </c>
      <c r="B956" s="3" t="s">
        <v>2434</v>
      </c>
      <c r="C956" s="96" t="s">
        <v>50</v>
      </c>
      <c r="D956" s="97">
        <v>1.052824285E7</v>
      </c>
      <c r="E956" s="97">
        <v>910349.73</v>
      </c>
      <c r="F956" s="97">
        <v>3850008.12</v>
      </c>
      <c r="G956" s="98">
        <v>1.52886007E7</v>
      </c>
      <c r="H956" s="99">
        <v>140925.17</v>
      </c>
      <c r="I956" s="99" t="s">
        <v>2436</v>
      </c>
      <c r="J956" s="99">
        <v>0.0</v>
      </c>
      <c r="K956" s="99">
        <v>140981.17</v>
      </c>
      <c r="L956" s="99">
        <v>107408.54</v>
      </c>
      <c r="M956" s="101">
        <v>0.7618644391</v>
      </c>
      <c r="N956" s="22" t="s">
        <v>2427</v>
      </c>
      <c r="O956" s="3" t="b">
        <v>1</v>
      </c>
    </row>
    <row r="957">
      <c r="A957" s="3" t="s">
        <v>686</v>
      </c>
      <c r="B957" s="3" t="s">
        <v>2425</v>
      </c>
      <c r="C957" s="96" t="s">
        <v>50</v>
      </c>
      <c r="D957" s="97">
        <v>2123730.5</v>
      </c>
      <c r="E957" s="97">
        <v>213627.7</v>
      </c>
      <c r="F957" s="97">
        <v>1074454.4</v>
      </c>
      <c r="G957" s="98">
        <v>3411812.6</v>
      </c>
      <c r="H957" s="99">
        <v>0.0</v>
      </c>
      <c r="I957" s="99">
        <v>0.0</v>
      </c>
      <c r="J957" s="99">
        <v>0.0</v>
      </c>
      <c r="K957" s="99">
        <v>0.0</v>
      </c>
      <c r="L957" s="99">
        <v>0.0</v>
      </c>
      <c r="M957" s="100" t="s">
        <v>2404</v>
      </c>
      <c r="N957" s="22" t="s">
        <v>2424</v>
      </c>
      <c r="O957" s="3" t="b">
        <v>1</v>
      </c>
    </row>
    <row r="958">
      <c r="A958" s="3" t="s">
        <v>668</v>
      </c>
      <c r="B958" s="3" t="s">
        <v>2425</v>
      </c>
      <c r="C958" s="96" t="s">
        <v>50</v>
      </c>
      <c r="D958" s="97">
        <v>2107199.63</v>
      </c>
      <c r="E958" s="97">
        <v>473001.06</v>
      </c>
      <c r="F958" s="97">
        <v>1427855.56</v>
      </c>
      <c r="G958" s="98">
        <v>4008056.25</v>
      </c>
      <c r="H958" s="99">
        <v>0.0</v>
      </c>
      <c r="I958" s="99" t="s">
        <v>2436</v>
      </c>
      <c r="J958" s="99">
        <v>0.0</v>
      </c>
      <c r="K958" s="99" t="s">
        <v>2436</v>
      </c>
      <c r="L958" s="99">
        <v>0.0</v>
      </c>
      <c r="M958" s="102"/>
      <c r="N958" s="22" t="s">
        <v>2427</v>
      </c>
      <c r="O958" s="3" t="b">
        <v>1</v>
      </c>
    </row>
    <row r="959">
      <c r="A959" s="3" t="s">
        <v>830</v>
      </c>
      <c r="B959" s="3" t="s">
        <v>2431</v>
      </c>
      <c r="C959" s="96" t="s">
        <v>50</v>
      </c>
      <c r="D959" s="97">
        <v>7781182.46</v>
      </c>
      <c r="E959" s="97">
        <v>864225.05</v>
      </c>
      <c r="F959" s="97">
        <v>3892133.13</v>
      </c>
      <c r="G959" s="98">
        <v>1.253754064E7</v>
      </c>
      <c r="H959" s="99">
        <v>0.0</v>
      </c>
      <c r="I959" s="99">
        <v>0.0</v>
      </c>
      <c r="J959" s="99">
        <v>0.0</v>
      </c>
      <c r="K959" s="99">
        <v>0.0</v>
      </c>
      <c r="L959" s="99">
        <v>0.0</v>
      </c>
      <c r="M959" s="102"/>
      <c r="N959" s="22" t="s">
        <v>2427</v>
      </c>
      <c r="O959" s="3" t="b">
        <v>1</v>
      </c>
    </row>
    <row r="960">
      <c r="A960" s="3" t="s">
        <v>831</v>
      </c>
      <c r="B960" s="3" t="s">
        <v>2429</v>
      </c>
      <c r="C960" s="96" t="s">
        <v>50</v>
      </c>
      <c r="D960" s="97">
        <v>150280.0</v>
      </c>
      <c r="E960" s="97">
        <v>59326.3</v>
      </c>
      <c r="F960" s="97">
        <v>56000.0</v>
      </c>
      <c r="G960" s="98">
        <v>265606.3</v>
      </c>
      <c r="H960" s="99">
        <v>0.0</v>
      </c>
      <c r="I960" s="99">
        <v>0.0</v>
      </c>
      <c r="J960" s="99">
        <v>0.0</v>
      </c>
      <c r="K960" s="99">
        <v>0.0</v>
      </c>
      <c r="L960" s="99">
        <v>0.0</v>
      </c>
      <c r="M960" s="100" t="s">
        <v>2404</v>
      </c>
      <c r="N960" s="22" t="s">
        <v>2424</v>
      </c>
      <c r="O960" s="3" t="b">
        <v>1</v>
      </c>
    </row>
    <row r="961">
      <c r="A961" s="3" t="s">
        <v>832</v>
      </c>
      <c r="B961" s="3" t="s">
        <v>2434</v>
      </c>
      <c r="C961" s="96" t="s">
        <v>50</v>
      </c>
      <c r="D961" s="97">
        <v>2540679.31</v>
      </c>
      <c r="E961" s="97">
        <v>122747.48</v>
      </c>
      <c r="F961" s="97">
        <v>239500.0</v>
      </c>
      <c r="G961" s="98">
        <v>2902926.79</v>
      </c>
      <c r="H961" s="99">
        <v>0.0</v>
      </c>
      <c r="I961" s="99">
        <v>0.0</v>
      </c>
      <c r="J961" s="99">
        <v>0.0</v>
      </c>
      <c r="K961" s="99">
        <v>0.0</v>
      </c>
      <c r="L961" s="99">
        <v>0.0</v>
      </c>
      <c r="M961" s="100" t="s">
        <v>2404</v>
      </c>
      <c r="N961" s="22" t="s">
        <v>2424</v>
      </c>
      <c r="O961" s="3" t="b">
        <v>1</v>
      </c>
    </row>
    <row r="962">
      <c r="A962" s="3" t="s">
        <v>632</v>
      </c>
      <c r="B962" s="3" t="s">
        <v>2431</v>
      </c>
      <c r="C962" s="96" t="s">
        <v>50</v>
      </c>
      <c r="D962" s="97">
        <v>5168640.54</v>
      </c>
      <c r="E962" s="97">
        <v>219379.72</v>
      </c>
      <c r="F962" s="97">
        <v>1123814.75</v>
      </c>
      <c r="G962" s="98">
        <v>6511835.01</v>
      </c>
      <c r="H962" s="99">
        <v>0.0</v>
      </c>
      <c r="I962" s="99">
        <v>0.0</v>
      </c>
      <c r="J962" s="99">
        <v>0.0</v>
      </c>
      <c r="K962" s="99">
        <v>0.0</v>
      </c>
      <c r="L962" s="99">
        <v>0.0</v>
      </c>
      <c r="M962" s="102"/>
      <c r="N962" s="22" t="s">
        <v>2427</v>
      </c>
      <c r="O962" s="3" t="b">
        <v>1</v>
      </c>
    </row>
    <row r="963">
      <c r="A963" s="3" t="s">
        <v>355</v>
      </c>
      <c r="B963" s="3" t="s">
        <v>2428</v>
      </c>
      <c r="C963" s="96" t="s">
        <v>50</v>
      </c>
      <c r="D963" s="97">
        <v>3399018.25</v>
      </c>
      <c r="E963" s="97">
        <v>878187.46</v>
      </c>
      <c r="F963" s="97">
        <v>2386552.59</v>
      </c>
      <c r="G963" s="98">
        <v>6663758.3</v>
      </c>
      <c r="H963" s="99">
        <v>183462.67</v>
      </c>
      <c r="I963" s="99">
        <v>0.0</v>
      </c>
      <c r="J963" s="99">
        <v>0.0</v>
      </c>
      <c r="K963" s="99">
        <v>183462.67</v>
      </c>
      <c r="L963" s="99">
        <v>183462.67</v>
      </c>
      <c r="M963" s="101">
        <v>1.0</v>
      </c>
      <c r="N963" s="22" t="s">
        <v>2427</v>
      </c>
      <c r="O963" s="3" t="b">
        <v>1</v>
      </c>
    </row>
    <row r="964">
      <c r="A964" s="3" t="s">
        <v>619</v>
      </c>
      <c r="B964" s="3" t="s">
        <v>693</v>
      </c>
      <c r="C964" s="96" t="s">
        <v>50</v>
      </c>
      <c r="D964" s="97">
        <v>498058.45</v>
      </c>
      <c r="E964" s="97">
        <v>133965.02</v>
      </c>
      <c r="F964" s="97">
        <v>470066.92</v>
      </c>
      <c r="G964" s="98">
        <v>1102090.39</v>
      </c>
      <c r="H964" s="99">
        <v>16046.61</v>
      </c>
      <c r="I964" s="99">
        <v>0.0</v>
      </c>
      <c r="J964" s="99">
        <v>0.0</v>
      </c>
      <c r="K964" s="99">
        <v>16046.61</v>
      </c>
      <c r="L964" s="99">
        <v>16046.61</v>
      </c>
      <c r="M964" s="101">
        <v>1.0</v>
      </c>
      <c r="N964" s="22" t="s">
        <v>2427</v>
      </c>
      <c r="O964" s="3" t="b">
        <v>1</v>
      </c>
    </row>
    <row r="965">
      <c r="A965" s="3" t="s">
        <v>628</v>
      </c>
      <c r="B965" s="3" t="s">
        <v>2429</v>
      </c>
      <c r="C965" s="96" t="s">
        <v>50</v>
      </c>
      <c r="D965" s="97">
        <v>1998643.91</v>
      </c>
      <c r="E965" s="97">
        <v>499561.7</v>
      </c>
      <c r="F965" s="97">
        <v>2686906.95</v>
      </c>
      <c r="G965" s="98">
        <v>5185112.56</v>
      </c>
      <c r="H965" s="99">
        <v>0.0</v>
      </c>
      <c r="I965" s="99">
        <v>0.0</v>
      </c>
      <c r="J965" s="99">
        <v>0.0</v>
      </c>
      <c r="K965" s="99">
        <v>0.0</v>
      </c>
      <c r="L965" s="99">
        <v>0.0</v>
      </c>
      <c r="M965" s="102"/>
      <c r="N965" s="22" t="s">
        <v>2427</v>
      </c>
      <c r="O965" s="3" t="b">
        <v>1</v>
      </c>
    </row>
    <row r="966">
      <c r="A966" s="3" t="s">
        <v>833</v>
      </c>
      <c r="B966" s="3" t="s">
        <v>2425</v>
      </c>
      <c r="C966" s="96" t="s">
        <v>50</v>
      </c>
      <c r="D966" s="97">
        <v>45500.0</v>
      </c>
      <c r="E966" s="97">
        <v>26613.94</v>
      </c>
      <c r="F966" s="97">
        <v>63750.0</v>
      </c>
      <c r="G966" s="98">
        <v>135863.94</v>
      </c>
      <c r="H966" s="99">
        <v>0.0</v>
      </c>
      <c r="I966" s="99">
        <v>0.0</v>
      </c>
      <c r="J966" s="99">
        <v>0.0</v>
      </c>
      <c r="K966" s="99">
        <v>0.0</v>
      </c>
      <c r="L966" s="99">
        <v>0.0</v>
      </c>
      <c r="M966" s="100" t="s">
        <v>2404</v>
      </c>
      <c r="N966" s="22" t="s">
        <v>2424</v>
      </c>
      <c r="O966" s="3" t="b">
        <v>1</v>
      </c>
    </row>
    <row r="967">
      <c r="A967" s="3" t="s">
        <v>576</v>
      </c>
      <c r="B967" s="3" t="s">
        <v>2425</v>
      </c>
      <c r="C967" s="96" t="s">
        <v>50</v>
      </c>
      <c r="D967" s="97">
        <v>5485058.31</v>
      </c>
      <c r="E967" s="97">
        <v>714057.84</v>
      </c>
      <c r="F967" s="97">
        <v>2503464.07</v>
      </c>
      <c r="G967" s="98">
        <v>8702580.22</v>
      </c>
      <c r="H967" s="99">
        <v>25088.12</v>
      </c>
      <c r="I967" s="99">
        <v>0.0</v>
      </c>
      <c r="J967" s="99">
        <v>0.0</v>
      </c>
      <c r="K967" s="99">
        <v>25088.12</v>
      </c>
      <c r="L967" s="99">
        <v>25088.12</v>
      </c>
      <c r="M967" s="101">
        <v>1.0</v>
      </c>
      <c r="N967" s="22" t="s">
        <v>2427</v>
      </c>
      <c r="O967" s="3" t="b">
        <v>1</v>
      </c>
    </row>
    <row r="968">
      <c r="A968" s="3" t="s">
        <v>341</v>
      </c>
      <c r="B968" s="3" t="s">
        <v>2434</v>
      </c>
      <c r="C968" s="96" t="s">
        <v>50</v>
      </c>
      <c r="D968" s="97">
        <v>9955603.08</v>
      </c>
      <c r="E968" s="97">
        <v>922771.22</v>
      </c>
      <c r="F968" s="97">
        <v>2748927.67</v>
      </c>
      <c r="G968" s="98">
        <v>1.362730197E7</v>
      </c>
      <c r="H968" s="99">
        <v>166236.87</v>
      </c>
      <c r="I968" s="99">
        <v>0.0</v>
      </c>
      <c r="J968" s="99">
        <v>0.0</v>
      </c>
      <c r="K968" s="99">
        <v>166236.87</v>
      </c>
      <c r="L968" s="99">
        <v>166236.87</v>
      </c>
      <c r="M968" s="101">
        <v>1.0</v>
      </c>
      <c r="N968" s="22" t="s">
        <v>2427</v>
      </c>
      <c r="O968" s="3" t="b">
        <v>1</v>
      </c>
    </row>
    <row r="969">
      <c r="A969" s="3" t="s">
        <v>834</v>
      </c>
      <c r="B969" s="3" t="s">
        <v>2434</v>
      </c>
      <c r="C969" s="96" t="s">
        <v>50</v>
      </c>
      <c r="D969" s="97">
        <v>140907.0</v>
      </c>
      <c r="E969" s="97">
        <v>127621.04</v>
      </c>
      <c r="F969" s="97">
        <v>136735.28</v>
      </c>
      <c r="G969" s="98">
        <v>405263.32</v>
      </c>
      <c r="H969" s="99">
        <v>0.0</v>
      </c>
      <c r="I969" s="99">
        <v>0.0</v>
      </c>
      <c r="J969" s="99">
        <v>0.0</v>
      </c>
      <c r="K969" s="99">
        <v>0.0</v>
      </c>
      <c r="L969" s="99">
        <v>0.0</v>
      </c>
      <c r="M969" s="100" t="s">
        <v>2404</v>
      </c>
      <c r="N969" s="22" t="s">
        <v>2424</v>
      </c>
      <c r="O969" s="3" t="b">
        <v>1</v>
      </c>
    </row>
    <row r="970">
      <c r="A970" s="3" t="s">
        <v>617</v>
      </c>
      <c r="B970" s="3" t="s">
        <v>2425</v>
      </c>
      <c r="C970" s="96" t="s">
        <v>50</v>
      </c>
      <c r="D970" s="97">
        <v>3718972.4</v>
      </c>
      <c r="E970" s="97">
        <v>570155.46</v>
      </c>
      <c r="F970" s="97">
        <v>2019507.61</v>
      </c>
      <c r="G970" s="98">
        <v>6308635.47</v>
      </c>
      <c r="H970" s="99">
        <v>30000.0</v>
      </c>
      <c r="I970" s="99" t="s">
        <v>2436</v>
      </c>
      <c r="J970" s="99">
        <v>47000.0</v>
      </c>
      <c r="K970" s="99">
        <v>80759.48</v>
      </c>
      <c r="L970" s="99">
        <v>0.0</v>
      </c>
      <c r="M970" s="101">
        <v>0.0</v>
      </c>
      <c r="N970" s="22" t="s">
        <v>2427</v>
      </c>
      <c r="O970" s="3" t="b">
        <v>1</v>
      </c>
    </row>
    <row r="971">
      <c r="A971" s="3" t="s">
        <v>402</v>
      </c>
      <c r="B971" s="3" t="s">
        <v>2434</v>
      </c>
      <c r="C971" s="96" t="s">
        <v>50</v>
      </c>
      <c r="D971" s="97">
        <v>901052.92</v>
      </c>
      <c r="E971" s="97">
        <v>307985.55</v>
      </c>
      <c r="F971" s="97">
        <v>867293.21</v>
      </c>
      <c r="G971" s="98">
        <v>2076331.68</v>
      </c>
      <c r="H971" s="99">
        <v>129189.44</v>
      </c>
      <c r="I971" s="99">
        <v>0.0</v>
      </c>
      <c r="J971" s="99">
        <v>0.0</v>
      </c>
      <c r="K971" s="99">
        <v>129189.44</v>
      </c>
      <c r="L971" s="99">
        <v>129189.44</v>
      </c>
      <c r="M971" s="101">
        <v>1.0</v>
      </c>
      <c r="N971" s="22" t="s">
        <v>2427</v>
      </c>
      <c r="O971" s="3" t="b">
        <v>1</v>
      </c>
    </row>
    <row r="972">
      <c r="A972" s="3" t="s">
        <v>194</v>
      </c>
      <c r="B972" s="3" t="s">
        <v>693</v>
      </c>
      <c r="C972" s="96" t="s">
        <v>50</v>
      </c>
      <c r="D972" s="97">
        <v>621907.47</v>
      </c>
      <c r="E972" s="97">
        <v>253387.74</v>
      </c>
      <c r="F972" s="97">
        <v>511850.0</v>
      </c>
      <c r="G972" s="98">
        <v>1387145.21</v>
      </c>
      <c r="H972" s="99">
        <v>198269.34</v>
      </c>
      <c r="I972" s="99">
        <v>0.0</v>
      </c>
      <c r="J972" s="99">
        <v>0.0</v>
      </c>
      <c r="K972" s="99">
        <v>198269.34</v>
      </c>
      <c r="L972" s="99">
        <v>198269.34</v>
      </c>
      <c r="M972" s="101">
        <v>1.0</v>
      </c>
      <c r="N972" s="22" t="s">
        <v>2427</v>
      </c>
      <c r="O972" s="3" t="b">
        <v>1</v>
      </c>
    </row>
    <row r="973">
      <c r="A973" s="3" t="s">
        <v>835</v>
      </c>
      <c r="B973" s="3" t="s">
        <v>2426</v>
      </c>
      <c r="C973" s="96" t="s">
        <v>50</v>
      </c>
      <c r="D973" s="97">
        <v>8822854.59</v>
      </c>
      <c r="E973" s="97">
        <v>937461.88</v>
      </c>
      <c r="F973" s="97">
        <v>2917197.32</v>
      </c>
      <c r="G973" s="98">
        <v>1.267751379E7</v>
      </c>
      <c r="H973" s="99">
        <v>0.0</v>
      </c>
      <c r="I973" s="99">
        <v>0.0</v>
      </c>
      <c r="J973" s="99">
        <v>0.0</v>
      </c>
      <c r="K973" s="99">
        <v>0.0</v>
      </c>
      <c r="L973" s="99">
        <v>0.0</v>
      </c>
      <c r="M973" s="102"/>
      <c r="N973" s="22" t="s">
        <v>2427</v>
      </c>
      <c r="O973" s="3" t="b">
        <v>1</v>
      </c>
    </row>
    <row r="974">
      <c r="A974" s="3" t="s">
        <v>836</v>
      </c>
      <c r="B974" s="3" t="s">
        <v>2426</v>
      </c>
      <c r="C974" s="96" t="s">
        <v>50</v>
      </c>
      <c r="D974" s="97">
        <v>79722.94</v>
      </c>
      <c r="E974" s="97">
        <v>176673.76</v>
      </c>
      <c r="F974" s="97">
        <v>149250.0</v>
      </c>
      <c r="G974" s="98">
        <v>405646.7</v>
      </c>
      <c r="H974" s="99">
        <v>0.0</v>
      </c>
      <c r="I974" s="99">
        <v>0.0</v>
      </c>
      <c r="J974" s="99">
        <v>0.0</v>
      </c>
      <c r="K974" s="99">
        <v>0.0</v>
      </c>
      <c r="L974" s="99">
        <v>0.0</v>
      </c>
      <c r="M974" s="100" t="s">
        <v>2404</v>
      </c>
      <c r="N974" s="22" t="s">
        <v>2424</v>
      </c>
      <c r="O974" s="3" t="b">
        <v>1</v>
      </c>
    </row>
    <row r="975">
      <c r="A975" s="3" t="s">
        <v>703</v>
      </c>
      <c r="B975" s="3" t="s">
        <v>693</v>
      </c>
      <c r="C975" s="96" t="s">
        <v>51</v>
      </c>
      <c r="D975" s="97">
        <v>232347.23</v>
      </c>
      <c r="E975" s="97">
        <v>62487.69</v>
      </c>
      <c r="F975" s="97">
        <v>117190.28</v>
      </c>
      <c r="G975" s="98">
        <v>412025.2</v>
      </c>
      <c r="H975" s="99">
        <v>0.0</v>
      </c>
      <c r="I975" s="99">
        <v>0.0</v>
      </c>
      <c r="J975" s="99">
        <v>0.0</v>
      </c>
      <c r="K975" s="99">
        <v>0.0</v>
      </c>
      <c r="L975" s="99">
        <v>0.0</v>
      </c>
      <c r="M975" s="100" t="s">
        <v>2404</v>
      </c>
      <c r="N975" s="22" t="s">
        <v>2424</v>
      </c>
      <c r="O975" s="3" t="b">
        <v>1</v>
      </c>
    </row>
    <row r="976">
      <c r="A976" s="3" t="s">
        <v>704</v>
      </c>
      <c r="B976" s="3" t="s">
        <v>2425</v>
      </c>
      <c r="C976" s="96" t="s">
        <v>51</v>
      </c>
      <c r="D976" s="97">
        <v>357633.06</v>
      </c>
      <c r="E976" s="97">
        <v>79613.82</v>
      </c>
      <c r="F976" s="97">
        <v>361117.0</v>
      </c>
      <c r="G976" s="98">
        <v>798363.88</v>
      </c>
      <c r="H976" s="99">
        <v>0.0</v>
      </c>
      <c r="I976" s="99">
        <v>0.0</v>
      </c>
      <c r="J976" s="99">
        <v>0.0</v>
      </c>
      <c r="K976" s="99">
        <v>0.0</v>
      </c>
      <c r="L976" s="99">
        <v>0.0</v>
      </c>
      <c r="M976" s="100" t="s">
        <v>2404</v>
      </c>
      <c r="N976" s="22" t="s">
        <v>2424</v>
      </c>
      <c r="O976" s="3" t="b">
        <v>1</v>
      </c>
    </row>
    <row r="977">
      <c r="A977" s="3" t="s">
        <v>695</v>
      </c>
      <c r="B977" s="3" t="s">
        <v>2425</v>
      </c>
      <c r="C977" s="96" t="s">
        <v>51</v>
      </c>
      <c r="D977" s="97">
        <v>1963623.52</v>
      </c>
      <c r="E977" s="97">
        <v>479892.93</v>
      </c>
      <c r="F977" s="97">
        <v>1506794.47</v>
      </c>
      <c r="G977" s="98">
        <v>3950310.92</v>
      </c>
      <c r="H977" s="99">
        <v>0.0</v>
      </c>
      <c r="I977" s="99">
        <v>0.0</v>
      </c>
      <c r="J977" s="99">
        <v>0.0</v>
      </c>
      <c r="K977" s="99">
        <v>0.0</v>
      </c>
      <c r="L977" s="99">
        <v>0.0</v>
      </c>
      <c r="M977" s="100"/>
      <c r="N977" s="22"/>
      <c r="O977" s="3" t="b">
        <v>1</v>
      </c>
    </row>
    <row r="978">
      <c r="A978" s="3" t="s">
        <v>489</v>
      </c>
      <c r="B978" s="3" t="s">
        <v>2426</v>
      </c>
      <c r="C978" s="96" t="s">
        <v>51</v>
      </c>
      <c r="D978" s="97">
        <v>1618955.29</v>
      </c>
      <c r="E978" s="97">
        <v>129648.01</v>
      </c>
      <c r="F978" s="97">
        <v>1166759.0</v>
      </c>
      <c r="G978" s="98">
        <v>2915362.3</v>
      </c>
      <c r="H978" s="99">
        <v>0.0</v>
      </c>
      <c r="I978" s="99">
        <v>0.0</v>
      </c>
      <c r="J978" s="99">
        <v>0.0</v>
      </c>
      <c r="K978" s="99">
        <v>0.0</v>
      </c>
      <c r="L978" s="99">
        <v>0.0</v>
      </c>
      <c r="M978" s="102"/>
      <c r="N978" s="22" t="s">
        <v>2427</v>
      </c>
      <c r="O978" s="3" t="b">
        <v>1</v>
      </c>
    </row>
    <row r="979">
      <c r="A979" s="3" t="s">
        <v>495</v>
      </c>
      <c r="B979" s="3" t="s">
        <v>2425</v>
      </c>
      <c r="C979" s="96" t="s">
        <v>51</v>
      </c>
      <c r="D979" s="97">
        <v>679606.75</v>
      </c>
      <c r="E979" s="97">
        <v>184755.4067</v>
      </c>
      <c r="F979" s="97">
        <v>780291.55</v>
      </c>
      <c r="G979" s="98">
        <v>1644653.707</v>
      </c>
      <c r="H979" s="99">
        <v>71190.8</v>
      </c>
      <c r="I979" s="99" t="s">
        <v>2436</v>
      </c>
      <c r="J979" s="99">
        <v>0.0</v>
      </c>
      <c r="K979" s="99">
        <v>71503.2</v>
      </c>
      <c r="L979" s="99">
        <v>0.0</v>
      </c>
      <c r="M979" s="100" t="s">
        <v>2404</v>
      </c>
      <c r="N979" s="22" t="s">
        <v>2424</v>
      </c>
      <c r="O979" s="3" t="b">
        <v>1</v>
      </c>
    </row>
    <row r="980">
      <c r="A980" s="3" t="s">
        <v>437</v>
      </c>
      <c r="B980" s="3" t="s">
        <v>2428</v>
      </c>
      <c r="C980" s="96" t="s">
        <v>51</v>
      </c>
      <c r="D980" s="97">
        <v>4406070.37</v>
      </c>
      <c r="E980" s="97">
        <v>475421.9</v>
      </c>
      <c r="F980" s="97">
        <v>2516046.56</v>
      </c>
      <c r="G980" s="98">
        <v>7397538.83</v>
      </c>
      <c r="H980" s="99">
        <v>0.0</v>
      </c>
      <c r="I980" s="99" t="s">
        <v>2436</v>
      </c>
      <c r="J980" s="99">
        <v>30000.0</v>
      </c>
      <c r="K980" s="99">
        <v>33296.67</v>
      </c>
      <c r="L980" s="99">
        <v>33296.67</v>
      </c>
      <c r="M980" s="101">
        <v>1.0</v>
      </c>
      <c r="N980" s="22" t="s">
        <v>2427</v>
      </c>
      <c r="O980" s="3" t="b">
        <v>1</v>
      </c>
    </row>
    <row r="981">
      <c r="A981" s="3" t="s">
        <v>705</v>
      </c>
      <c r="B981" s="3" t="s">
        <v>693</v>
      </c>
      <c r="C981" s="96" t="s">
        <v>51</v>
      </c>
      <c r="D981" s="97">
        <v>630566.0</v>
      </c>
      <c r="E981" s="97">
        <v>110156.16</v>
      </c>
      <c r="F981" s="97">
        <v>380600.0</v>
      </c>
      <c r="G981" s="98">
        <v>1121322.16</v>
      </c>
      <c r="H981" s="99">
        <v>0.0</v>
      </c>
      <c r="I981" s="99">
        <v>0.0</v>
      </c>
      <c r="J981" s="99">
        <v>0.0</v>
      </c>
      <c r="K981" s="99">
        <v>0.0</v>
      </c>
      <c r="L981" s="99">
        <v>0.0</v>
      </c>
      <c r="M981" s="100" t="s">
        <v>2404</v>
      </c>
      <c r="N981" s="22" t="s">
        <v>2424</v>
      </c>
      <c r="O981" s="3" t="b">
        <v>1</v>
      </c>
    </row>
    <row r="982">
      <c r="A982" s="3" t="s">
        <v>327</v>
      </c>
      <c r="B982" s="3" t="s">
        <v>2429</v>
      </c>
      <c r="C982" s="96" t="s">
        <v>51</v>
      </c>
      <c r="D982" s="97">
        <v>1.288473731E7</v>
      </c>
      <c r="E982" s="97">
        <v>1054109.67</v>
      </c>
      <c r="F982" s="97">
        <v>5442517.32</v>
      </c>
      <c r="G982" s="98">
        <v>1.93813643E7</v>
      </c>
      <c r="H982" s="99">
        <v>209104.23</v>
      </c>
      <c r="I982" s="99">
        <v>9588.11</v>
      </c>
      <c r="J982" s="99">
        <v>0.0</v>
      </c>
      <c r="K982" s="99">
        <v>218692.34</v>
      </c>
      <c r="L982" s="99">
        <v>218692.34</v>
      </c>
      <c r="M982" s="101">
        <v>1.0</v>
      </c>
      <c r="N982" s="22" t="s">
        <v>2427</v>
      </c>
      <c r="O982" s="3" t="b">
        <v>1</v>
      </c>
    </row>
    <row r="983">
      <c r="A983" s="3" t="s">
        <v>706</v>
      </c>
      <c r="B983" s="3" t="s">
        <v>2429</v>
      </c>
      <c r="C983" s="96" t="s">
        <v>51</v>
      </c>
      <c r="D983" s="97">
        <v>340432.44</v>
      </c>
      <c r="E983" s="97">
        <v>37211.18</v>
      </c>
      <c r="F983" s="97">
        <v>172209.78</v>
      </c>
      <c r="G983" s="98">
        <v>549853.4</v>
      </c>
      <c r="H983" s="99">
        <v>0.0</v>
      </c>
      <c r="I983" s="99">
        <v>0.0</v>
      </c>
      <c r="J983" s="99">
        <v>0.0</v>
      </c>
      <c r="K983" s="99">
        <v>0.0</v>
      </c>
      <c r="L983" s="99">
        <v>0.0</v>
      </c>
      <c r="M983" s="100" t="s">
        <v>2404</v>
      </c>
      <c r="N983" s="22" t="s">
        <v>2424</v>
      </c>
      <c r="O983" s="3" t="b">
        <v>1</v>
      </c>
    </row>
    <row r="984">
      <c r="A984" s="3" t="s">
        <v>450</v>
      </c>
      <c r="B984" s="3" t="s">
        <v>2426</v>
      </c>
      <c r="C984" s="96" t="s">
        <v>51</v>
      </c>
      <c r="D984" s="97">
        <v>4238015.49</v>
      </c>
      <c r="E984" s="97">
        <v>645625.14</v>
      </c>
      <c r="F984" s="97">
        <v>2576107.44</v>
      </c>
      <c r="G984" s="98">
        <v>7459748.07</v>
      </c>
      <c r="H984" s="99">
        <v>97588.37</v>
      </c>
      <c r="I984" s="99" t="s">
        <v>2436</v>
      </c>
      <c r="J984" s="99">
        <v>0.0</v>
      </c>
      <c r="K984" s="99">
        <v>101434.45</v>
      </c>
      <c r="L984" s="99">
        <v>97588.37</v>
      </c>
      <c r="M984" s="101">
        <v>0.962083099</v>
      </c>
      <c r="N984" s="22" t="s">
        <v>2427</v>
      </c>
      <c r="O984" s="3" t="b">
        <v>1</v>
      </c>
    </row>
    <row r="985">
      <c r="A985" s="3" t="s">
        <v>106</v>
      </c>
      <c r="B985" s="3" t="s">
        <v>2429</v>
      </c>
      <c r="C985" s="96" t="s">
        <v>51</v>
      </c>
      <c r="D985" s="97">
        <v>2.099323292E7</v>
      </c>
      <c r="E985" s="97">
        <v>2049567.26</v>
      </c>
      <c r="F985" s="97">
        <v>8535367.52</v>
      </c>
      <c r="G985" s="98">
        <v>3.15781677E7</v>
      </c>
      <c r="H985" s="99">
        <v>426569.7</v>
      </c>
      <c r="I985" s="99">
        <v>16991.21</v>
      </c>
      <c r="J985" s="99">
        <v>186519.41</v>
      </c>
      <c r="K985" s="99">
        <v>630080.32</v>
      </c>
      <c r="L985" s="99">
        <v>132961.94</v>
      </c>
      <c r="M985" s="101">
        <v>0.2110237946</v>
      </c>
      <c r="N985" s="22" t="s">
        <v>2427</v>
      </c>
      <c r="O985" s="3" t="b">
        <v>1</v>
      </c>
    </row>
    <row r="986">
      <c r="A986" s="3" t="s">
        <v>419</v>
      </c>
      <c r="B986" s="3" t="s">
        <v>2431</v>
      </c>
      <c r="C986" s="96" t="s">
        <v>51</v>
      </c>
      <c r="D986" s="97">
        <v>8971187.05</v>
      </c>
      <c r="E986" s="97">
        <v>978798.72</v>
      </c>
      <c r="F986" s="97">
        <v>4659603.41</v>
      </c>
      <c r="G986" s="98">
        <v>1.460958918E7</v>
      </c>
      <c r="H986" s="99">
        <v>27500.0</v>
      </c>
      <c r="I986" s="99" t="s">
        <v>2436</v>
      </c>
      <c r="J986" s="99">
        <v>6877.77</v>
      </c>
      <c r="K986" s="99">
        <v>36227.77</v>
      </c>
      <c r="L986" s="99">
        <v>0.0</v>
      </c>
      <c r="M986" s="101">
        <v>0.0</v>
      </c>
      <c r="N986" s="22" t="s">
        <v>2427</v>
      </c>
      <c r="O986" s="3" t="b">
        <v>1</v>
      </c>
    </row>
    <row r="987">
      <c r="A987" s="3" t="s">
        <v>287</v>
      </c>
      <c r="B987" s="3" t="s">
        <v>2431</v>
      </c>
      <c r="C987" s="96" t="s">
        <v>51</v>
      </c>
      <c r="D987" s="97">
        <v>2306669.65</v>
      </c>
      <c r="E987" s="97">
        <v>307626.86</v>
      </c>
      <c r="F987" s="97">
        <v>1129597.59</v>
      </c>
      <c r="G987" s="98">
        <v>3743894.1</v>
      </c>
      <c r="H987" s="99">
        <v>271104.85</v>
      </c>
      <c r="I987" s="99" t="s">
        <v>2436</v>
      </c>
      <c r="J987" s="99">
        <v>0.0</v>
      </c>
      <c r="K987" s="99">
        <v>275104.85</v>
      </c>
      <c r="L987" s="99">
        <v>271104.85</v>
      </c>
      <c r="M987" s="101">
        <v>0.9854600891</v>
      </c>
      <c r="N987" s="22" t="s">
        <v>2427</v>
      </c>
      <c r="O987" s="3" t="b">
        <v>1</v>
      </c>
    </row>
    <row r="988">
      <c r="A988" s="3" t="s">
        <v>707</v>
      </c>
      <c r="B988" s="3" t="s">
        <v>2432</v>
      </c>
      <c r="C988" s="96" t="s">
        <v>51</v>
      </c>
      <c r="D988" s="97">
        <v>64980.0</v>
      </c>
      <c r="E988" s="97">
        <v>44813.75</v>
      </c>
      <c r="F988" s="97">
        <v>46200.0</v>
      </c>
      <c r="G988" s="98">
        <v>155993.75</v>
      </c>
      <c r="H988" s="99">
        <v>0.0</v>
      </c>
      <c r="I988" s="99">
        <v>0.0</v>
      </c>
      <c r="J988" s="99">
        <v>0.0</v>
      </c>
      <c r="K988" s="99">
        <v>0.0</v>
      </c>
      <c r="L988" s="99">
        <v>0.0</v>
      </c>
      <c r="M988" s="100" t="s">
        <v>2404</v>
      </c>
      <c r="N988" s="22" t="s">
        <v>2424</v>
      </c>
      <c r="O988" s="3" t="b">
        <v>1</v>
      </c>
    </row>
    <row r="989">
      <c r="A989" s="3" t="s">
        <v>709</v>
      </c>
      <c r="B989" s="3" t="s">
        <v>2434</v>
      </c>
      <c r="C989" s="96" t="s">
        <v>51</v>
      </c>
      <c r="D989" s="97">
        <v>273499.0</v>
      </c>
      <c r="E989" s="97">
        <v>104772.69</v>
      </c>
      <c r="F989" s="97">
        <v>368098.57</v>
      </c>
      <c r="G989" s="98">
        <v>746370.26</v>
      </c>
      <c r="H989" s="99">
        <v>0.0</v>
      </c>
      <c r="I989" s="99">
        <v>0.0</v>
      </c>
      <c r="J989" s="99">
        <v>0.0</v>
      </c>
      <c r="K989" s="99">
        <v>0.0</v>
      </c>
      <c r="L989" s="99">
        <v>0.0</v>
      </c>
      <c r="M989" s="100" t="s">
        <v>2404</v>
      </c>
      <c r="N989" s="22" t="s">
        <v>2424</v>
      </c>
      <c r="O989" s="3" t="b">
        <v>1</v>
      </c>
    </row>
    <row r="990">
      <c r="A990" s="3" t="s">
        <v>711</v>
      </c>
      <c r="B990" s="3" t="s">
        <v>2434</v>
      </c>
      <c r="C990" s="96" t="s">
        <v>51</v>
      </c>
      <c r="D990" s="97">
        <v>106421.0</v>
      </c>
      <c r="E990" s="97">
        <v>52715.61</v>
      </c>
      <c r="F990" s="97">
        <v>101250.0</v>
      </c>
      <c r="G990" s="98">
        <v>260386.61</v>
      </c>
      <c r="H990" s="99">
        <v>0.0</v>
      </c>
      <c r="I990" s="99">
        <v>0.0</v>
      </c>
      <c r="J990" s="99">
        <v>0.0</v>
      </c>
      <c r="K990" s="99">
        <v>0.0</v>
      </c>
      <c r="L990" s="99">
        <v>0.0</v>
      </c>
      <c r="M990" s="100" t="s">
        <v>2404</v>
      </c>
      <c r="N990" s="22" t="s">
        <v>2424</v>
      </c>
      <c r="O990" s="3" t="b">
        <v>1</v>
      </c>
    </row>
    <row r="991">
      <c r="A991" s="3" t="s">
        <v>712</v>
      </c>
      <c r="B991" s="3" t="s">
        <v>2434</v>
      </c>
      <c r="C991" s="96" t="s">
        <v>51</v>
      </c>
      <c r="D991" s="97">
        <v>3593312.97</v>
      </c>
      <c r="E991" s="97">
        <v>571425.34</v>
      </c>
      <c r="F991" s="97">
        <v>1578854.62</v>
      </c>
      <c r="G991" s="98">
        <v>5743592.93</v>
      </c>
      <c r="H991" s="99">
        <v>0.0</v>
      </c>
      <c r="I991" s="99">
        <v>0.0</v>
      </c>
      <c r="J991" s="99">
        <v>0.0</v>
      </c>
      <c r="K991" s="99">
        <v>0.0</v>
      </c>
      <c r="L991" s="99">
        <v>0.0</v>
      </c>
      <c r="M991" s="102"/>
      <c r="N991" s="22" t="s">
        <v>2427</v>
      </c>
      <c r="O991" s="3" t="b">
        <v>0</v>
      </c>
      <c r="P991" s="3" t="s">
        <v>2694</v>
      </c>
    </row>
    <row r="992">
      <c r="A992" s="3" t="s">
        <v>714</v>
      </c>
      <c r="B992" s="3" t="s">
        <v>2434</v>
      </c>
      <c r="C992" s="96" t="s">
        <v>51</v>
      </c>
      <c r="D992" s="97">
        <v>20000.0</v>
      </c>
      <c r="E992" s="97">
        <v>49122.2</v>
      </c>
      <c r="F992" s="97">
        <v>15000.0</v>
      </c>
      <c r="G992" s="98">
        <v>84122.2</v>
      </c>
      <c r="H992" s="99">
        <v>0.0</v>
      </c>
      <c r="I992" s="99">
        <v>0.0</v>
      </c>
      <c r="J992" s="99">
        <v>0.0</v>
      </c>
      <c r="K992" s="99">
        <v>0.0</v>
      </c>
      <c r="L992" s="99">
        <v>0.0</v>
      </c>
      <c r="M992" s="100" t="s">
        <v>2404</v>
      </c>
      <c r="N992" s="22" t="s">
        <v>2424</v>
      </c>
      <c r="O992" s="3" t="b">
        <v>1</v>
      </c>
    </row>
    <row r="993">
      <c r="A993" s="3" t="s">
        <v>612</v>
      </c>
      <c r="B993" s="3" t="s">
        <v>2425</v>
      </c>
      <c r="C993" s="96" t="s">
        <v>51</v>
      </c>
      <c r="D993" s="97">
        <v>1.076473599E7</v>
      </c>
      <c r="E993" s="97">
        <v>927021.11</v>
      </c>
      <c r="F993" s="97">
        <v>3407005.45</v>
      </c>
      <c r="G993" s="98">
        <v>1.509876255E7</v>
      </c>
      <c r="H993" s="99">
        <v>10000.0</v>
      </c>
      <c r="I993" s="99">
        <v>11590.88</v>
      </c>
      <c r="J993" s="99">
        <v>50000.0</v>
      </c>
      <c r="K993" s="99">
        <v>71590.88</v>
      </c>
      <c r="L993" s="99">
        <v>71590.88</v>
      </c>
      <c r="M993" s="101">
        <v>1.0</v>
      </c>
      <c r="N993" s="22" t="s">
        <v>2427</v>
      </c>
      <c r="O993" s="3" t="b">
        <v>1</v>
      </c>
    </row>
    <row r="994">
      <c r="A994" s="3" t="s">
        <v>715</v>
      </c>
      <c r="B994" s="3" t="s">
        <v>2425</v>
      </c>
      <c r="C994" s="96" t="s">
        <v>51</v>
      </c>
      <c r="D994" s="97">
        <v>6049814.65</v>
      </c>
      <c r="E994" s="97">
        <v>705989.22</v>
      </c>
      <c r="F994" s="97">
        <v>2026108.05</v>
      </c>
      <c r="G994" s="98">
        <v>8781911.92</v>
      </c>
      <c r="H994" s="99">
        <v>0.0</v>
      </c>
      <c r="I994" s="99">
        <v>0.0</v>
      </c>
      <c r="J994" s="99">
        <v>0.0</v>
      </c>
      <c r="K994" s="99">
        <v>0.0</v>
      </c>
      <c r="L994" s="99">
        <v>0.0</v>
      </c>
      <c r="M994" s="102"/>
      <c r="N994" s="22" t="s">
        <v>2427</v>
      </c>
      <c r="O994" s="3" t="b">
        <v>1</v>
      </c>
    </row>
    <row r="995">
      <c r="A995" s="3" t="s">
        <v>716</v>
      </c>
      <c r="B995" s="3" t="s">
        <v>2426</v>
      </c>
      <c r="C995" s="96" t="s">
        <v>51</v>
      </c>
      <c r="D995" s="97">
        <v>0.0</v>
      </c>
      <c r="E995" s="97">
        <v>20672.34</v>
      </c>
      <c r="F995" s="97">
        <v>0.0</v>
      </c>
      <c r="G995" s="98">
        <v>20672.34</v>
      </c>
      <c r="H995" s="99">
        <v>0.0</v>
      </c>
      <c r="I995" s="99">
        <v>0.0</v>
      </c>
      <c r="J995" s="99">
        <v>0.0</v>
      </c>
      <c r="K995" s="99">
        <v>0.0</v>
      </c>
      <c r="L995" s="99">
        <v>0.0</v>
      </c>
      <c r="M995" s="100" t="s">
        <v>2404</v>
      </c>
      <c r="N995" s="22" t="s">
        <v>2424</v>
      </c>
      <c r="O995" s="3" t="b">
        <v>1</v>
      </c>
    </row>
    <row r="996">
      <c r="A996" s="3" t="s">
        <v>53</v>
      </c>
      <c r="B996" s="3" t="s">
        <v>2426</v>
      </c>
      <c r="C996" s="96" t="s">
        <v>51</v>
      </c>
      <c r="D996" s="97">
        <v>8644778.23</v>
      </c>
      <c r="E996" s="97">
        <v>672114.425</v>
      </c>
      <c r="F996" s="97">
        <v>1862718.27</v>
      </c>
      <c r="G996" s="98">
        <v>1.117961093E7</v>
      </c>
      <c r="H996" s="99">
        <v>614048.52</v>
      </c>
      <c r="I996" s="99" t="s">
        <v>2436</v>
      </c>
      <c r="J996" s="99">
        <v>0.0</v>
      </c>
      <c r="K996" s="99">
        <v>617550.42</v>
      </c>
      <c r="L996" s="99">
        <v>459228.21</v>
      </c>
      <c r="M996" s="101">
        <v>0.7436286903</v>
      </c>
      <c r="N996" s="22" t="s">
        <v>2427</v>
      </c>
      <c r="O996" s="3" t="b">
        <v>1</v>
      </c>
    </row>
    <row r="997">
      <c r="A997" s="3" t="s">
        <v>717</v>
      </c>
      <c r="B997" s="3" t="s">
        <v>2425</v>
      </c>
      <c r="C997" s="96" t="s">
        <v>51</v>
      </c>
      <c r="D997" s="97">
        <v>396471.06</v>
      </c>
      <c r="E997" s="97">
        <v>59932.15</v>
      </c>
      <c r="F997" s="97">
        <v>205000.0</v>
      </c>
      <c r="G997" s="98">
        <v>661403.21</v>
      </c>
      <c r="H997" s="99">
        <v>0.0</v>
      </c>
      <c r="I997" s="99">
        <v>0.0</v>
      </c>
      <c r="J997" s="99">
        <v>0.0</v>
      </c>
      <c r="K997" s="99">
        <v>0.0</v>
      </c>
      <c r="L997" s="99">
        <v>0.0</v>
      </c>
      <c r="M997" s="100" t="s">
        <v>2404</v>
      </c>
      <c r="N997" s="22" t="s">
        <v>2424</v>
      </c>
      <c r="O997" s="3" t="b">
        <v>1</v>
      </c>
    </row>
    <row r="998">
      <c r="A998" s="3" t="s">
        <v>654</v>
      </c>
      <c r="B998" s="3" t="s">
        <v>2428</v>
      </c>
      <c r="C998" s="96" t="s">
        <v>51</v>
      </c>
      <c r="D998" s="97">
        <v>1.080099232E7</v>
      </c>
      <c r="E998" s="97">
        <v>1097726.44</v>
      </c>
      <c r="F998" s="97">
        <v>4726337.19</v>
      </c>
      <c r="G998" s="98">
        <v>1.662505595E7</v>
      </c>
      <c r="H998" s="99">
        <v>0.0</v>
      </c>
      <c r="I998" s="99" t="s">
        <v>2436</v>
      </c>
      <c r="J998" s="99">
        <v>28702.5</v>
      </c>
      <c r="K998" s="99">
        <v>28812.05</v>
      </c>
      <c r="L998" s="99">
        <v>0.0</v>
      </c>
      <c r="M998" s="101">
        <v>0.0</v>
      </c>
      <c r="N998" s="22" t="s">
        <v>2427</v>
      </c>
      <c r="O998" s="3" t="b">
        <v>1</v>
      </c>
    </row>
    <row r="999">
      <c r="A999" s="3" t="s">
        <v>674</v>
      </c>
      <c r="B999" s="3" t="s">
        <v>2432</v>
      </c>
      <c r="C999" s="96" t="s">
        <v>51</v>
      </c>
      <c r="D999" s="97">
        <v>3838114.55</v>
      </c>
      <c r="E999" s="97">
        <v>607887.87</v>
      </c>
      <c r="F999" s="97">
        <v>3194170.93</v>
      </c>
      <c r="G999" s="98">
        <v>7640173.35</v>
      </c>
      <c r="H999" s="99">
        <v>0.0</v>
      </c>
      <c r="I999" s="99">
        <v>10321.1</v>
      </c>
      <c r="J999" s="99">
        <v>0.0</v>
      </c>
      <c r="K999" s="99">
        <v>10321.1</v>
      </c>
      <c r="L999" s="99">
        <v>10321.1</v>
      </c>
      <c r="M999" s="101">
        <v>1.0</v>
      </c>
      <c r="N999" s="22" t="s">
        <v>2427</v>
      </c>
      <c r="O999" s="3" t="b">
        <v>1</v>
      </c>
    </row>
    <row r="1000">
      <c r="A1000" s="3" t="s">
        <v>483</v>
      </c>
      <c r="B1000" s="3" t="s">
        <v>2434</v>
      </c>
      <c r="C1000" s="96" t="s">
        <v>51</v>
      </c>
      <c r="D1000" s="97">
        <v>900878.01</v>
      </c>
      <c r="E1000" s="97">
        <v>275826.51</v>
      </c>
      <c r="F1000" s="97">
        <v>1101554.59</v>
      </c>
      <c r="G1000" s="98">
        <v>2278259.11</v>
      </c>
      <c r="H1000" s="99">
        <v>100000.0</v>
      </c>
      <c r="I1000" s="99">
        <v>9022.74</v>
      </c>
      <c r="J1000" s="99">
        <v>50000.0</v>
      </c>
      <c r="K1000" s="99">
        <v>159022.74</v>
      </c>
      <c r="L1000" s="99">
        <v>159022.74</v>
      </c>
      <c r="M1000" s="101">
        <v>1.0</v>
      </c>
      <c r="N1000" s="22" t="s">
        <v>2427</v>
      </c>
      <c r="O1000" s="3" t="b">
        <v>1</v>
      </c>
    </row>
    <row r="1001">
      <c r="A1001" s="3" t="s">
        <v>180</v>
      </c>
      <c r="B1001" s="3" t="s">
        <v>2426</v>
      </c>
      <c r="C1001" s="96" t="s">
        <v>51</v>
      </c>
      <c r="D1001" s="97">
        <v>7055336.79</v>
      </c>
      <c r="E1001" s="97">
        <v>854340.29</v>
      </c>
      <c r="F1001" s="97">
        <v>2276073.37</v>
      </c>
      <c r="G1001" s="98">
        <v>1.018575045E7</v>
      </c>
      <c r="H1001" s="99">
        <v>367917.32</v>
      </c>
      <c r="I1001" s="99">
        <v>66442.6</v>
      </c>
      <c r="J1001" s="99">
        <v>0.0</v>
      </c>
      <c r="K1001" s="99">
        <v>434359.92</v>
      </c>
      <c r="L1001" s="99">
        <v>330263.13</v>
      </c>
      <c r="M1001" s="101">
        <v>0.7603443937</v>
      </c>
      <c r="N1001" s="22" t="s">
        <v>2427</v>
      </c>
      <c r="O1001" s="3" t="b">
        <v>1</v>
      </c>
    </row>
    <row r="1002">
      <c r="A1002" s="3" t="s">
        <v>719</v>
      </c>
      <c r="B1002" s="3" t="s">
        <v>2431</v>
      </c>
      <c r="C1002" s="96" t="s">
        <v>51</v>
      </c>
      <c r="D1002" s="97">
        <v>1.100265405E7</v>
      </c>
      <c r="E1002" s="97">
        <v>743556.19</v>
      </c>
      <c r="F1002" s="97">
        <v>3823661.0</v>
      </c>
      <c r="G1002" s="98">
        <v>1.556987124E7</v>
      </c>
      <c r="H1002" s="99">
        <v>0.0</v>
      </c>
      <c r="I1002" s="99">
        <v>0.0</v>
      </c>
      <c r="J1002" s="99">
        <v>0.0</v>
      </c>
      <c r="K1002" s="99">
        <v>0.0</v>
      </c>
      <c r="L1002" s="99">
        <v>0.0</v>
      </c>
      <c r="M1002" s="102"/>
      <c r="N1002" s="22" t="s">
        <v>2427</v>
      </c>
      <c r="O1002" s="3" t="b">
        <v>1</v>
      </c>
    </row>
    <row r="1003">
      <c r="A1003" s="3" t="s">
        <v>720</v>
      </c>
      <c r="B1003" s="3" t="s">
        <v>2431</v>
      </c>
      <c r="C1003" s="96" t="s">
        <v>51</v>
      </c>
      <c r="D1003" s="97">
        <v>12000.0</v>
      </c>
      <c r="E1003" s="97">
        <v>42550.06</v>
      </c>
      <c r="F1003" s="97">
        <v>51000.0</v>
      </c>
      <c r="G1003" s="98">
        <v>105550.06</v>
      </c>
      <c r="H1003" s="99">
        <v>0.0</v>
      </c>
      <c r="I1003" s="99">
        <v>0.0</v>
      </c>
      <c r="J1003" s="99">
        <v>0.0</v>
      </c>
      <c r="K1003" s="99">
        <v>0.0</v>
      </c>
      <c r="L1003" s="99">
        <v>0.0</v>
      </c>
      <c r="M1003" s="100" t="s">
        <v>2404</v>
      </c>
      <c r="N1003" s="22" t="s">
        <v>2424</v>
      </c>
      <c r="O1003" s="3" t="b">
        <v>1</v>
      </c>
    </row>
    <row r="1004">
      <c r="A1004" s="3" t="s">
        <v>721</v>
      </c>
      <c r="B1004" s="3" t="s">
        <v>2431</v>
      </c>
      <c r="C1004" s="96" t="s">
        <v>51</v>
      </c>
      <c r="D1004" s="97">
        <v>72200.0</v>
      </c>
      <c r="E1004" s="97">
        <v>38234.41</v>
      </c>
      <c r="F1004" s="97">
        <v>162083.28</v>
      </c>
      <c r="G1004" s="98">
        <v>272517.69</v>
      </c>
      <c r="H1004" s="99">
        <v>0.0</v>
      </c>
      <c r="I1004" s="99">
        <v>0.0</v>
      </c>
      <c r="J1004" s="99">
        <v>0.0</v>
      </c>
      <c r="K1004" s="99">
        <v>0.0</v>
      </c>
      <c r="L1004" s="99">
        <v>0.0</v>
      </c>
      <c r="M1004" s="100" t="s">
        <v>2404</v>
      </c>
      <c r="N1004" s="22" t="s">
        <v>2424</v>
      </c>
      <c r="O1004" s="3" t="b">
        <v>1</v>
      </c>
    </row>
    <row r="1005">
      <c r="A1005" s="3" t="s">
        <v>641</v>
      </c>
      <c r="B1005" s="3" t="s">
        <v>2429</v>
      </c>
      <c r="C1005" s="96" t="s">
        <v>51</v>
      </c>
      <c r="D1005" s="97">
        <v>500000.0</v>
      </c>
      <c r="E1005" s="97">
        <v>85197.59</v>
      </c>
      <c r="F1005" s="97">
        <v>210000.0</v>
      </c>
      <c r="G1005" s="98">
        <v>795197.59</v>
      </c>
      <c r="H1005" s="99">
        <v>0.0</v>
      </c>
      <c r="I1005" s="99">
        <v>11678.42</v>
      </c>
      <c r="J1005" s="99">
        <v>0.0</v>
      </c>
      <c r="K1005" s="99">
        <v>11678.42</v>
      </c>
      <c r="L1005" s="99">
        <v>0.0</v>
      </c>
      <c r="M1005" s="100" t="s">
        <v>2404</v>
      </c>
      <c r="N1005" s="22" t="s">
        <v>2424</v>
      </c>
      <c r="O1005" s="3" t="b">
        <v>1</v>
      </c>
    </row>
    <row r="1006">
      <c r="A1006" s="3" t="s">
        <v>682</v>
      </c>
      <c r="B1006" s="3" t="s">
        <v>2429</v>
      </c>
      <c r="C1006" s="96" t="s">
        <v>51</v>
      </c>
      <c r="D1006" s="97">
        <v>870400.4</v>
      </c>
      <c r="E1006" s="97">
        <v>141305.27</v>
      </c>
      <c r="F1006" s="97">
        <v>541750.0</v>
      </c>
      <c r="G1006" s="98">
        <v>1553455.67</v>
      </c>
      <c r="H1006" s="99">
        <v>0.0</v>
      </c>
      <c r="I1006" s="99">
        <v>0.0</v>
      </c>
      <c r="J1006" s="99">
        <v>0.0</v>
      </c>
      <c r="K1006" s="99">
        <v>0.0</v>
      </c>
      <c r="L1006" s="99">
        <v>0.0</v>
      </c>
      <c r="M1006" s="100" t="s">
        <v>2404</v>
      </c>
      <c r="N1006" s="22" t="s">
        <v>2424</v>
      </c>
      <c r="O1006" s="3" t="b">
        <v>1</v>
      </c>
    </row>
    <row r="1007">
      <c r="A1007" s="3" t="s">
        <v>722</v>
      </c>
      <c r="B1007" s="3" t="s">
        <v>2429</v>
      </c>
      <c r="C1007" s="96" t="s">
        <v>51</v>
      </c>
      <c r="D1007" s="97">
        <v>35464.0</v>
      </c>
      <c r="E1007" s="97">
        <v>36743.96</v>
      </c>
      <c r="F1007" s="97">
        <v>268094.29</v>
      </c>
      <c r="G1007" s="98">
        <v>340302.25</v>
      </c>
      <c r="H1007" s="99">
        <v>0.0</v>
      </c>
      <c r="I1007" s="99">
        <v>0.0</v>
      </c>
      <c r="J1007" s="99">
        <v>0.0</v>
      </c>
      <c r="K1007" s="99">
        <v>0.0</v>
      </c>
      <c r="L1007" s="99">
        <v>0.0</v>
      </c>
      <c r="M1007" s="100" t="s">
        <v>2404</v>
      </c>
      <c r="N1007" s="22" t="s">
        <v>2424</v>
      </c>
      <c r="O1007" s="3" t="b">
        <v>1</v>
      </c>
    </row>
    <row r="1008">
      <c r="A1008" s="3" t="s">
        <v>201</v>
      </c>
      <c r="B1008" s="3" t="s">
        <v>2425</v>
      </c>
      <c r="C1008" s="96" t="s">
        <v>51</v>
      </c>
      <c r="D1008" s="97">
        <v>9820439.81</v>
      </c>
      <c r="E1008" s="97">
        <v>1442324.03</v>
      </c>
      <c r="F1008" s="97">
        <v>6620588.94</v>
      </c>
      <c r="G1008" s="98">
        <v>1.788335278E7</v>
      </c>
      <c r="H1008" s="99">
        <v>526077.16</v>
      </c>
      <c r="I1008" s="99" t="s">
        <v>2436</v>
      </c>
      <c r="J1008" s="99">
        <v>15000.0</v>
      </c>
      <c r="K1008" s="99">
        <v>542817.18</v>
      </c>
      <c r="L1008" s="99">
        <v>246794.57</v>
      </c>
      <c r="M1008" s="101">
        <v>0.4546550461</v>
      </c>
      <c r="N1008" s="22" t="s">
        <v>2427</v>
      </c>
      <c r="O1008" s="3" t="b">
        <v>1</v>
      </c>
    </row>
    <row r="1009">
      <c r="A1009" s="3" t="s">
        <v>280</v>
      </c>
      <c r="B1009" s="3" t="s">
        <v>2429</v>
      </c>
      <c r="C1009" s="96" t="s">
        <v>51</v>
      </c>
      <c r="D1009" s="97">
        <v>7286956.11</v>
      </c>
      <c r="E1009" s="97">
        <v>888865.49</v>
      </c>
      <c r="F1009" s="97">
        <v>3489362.82</v>
      </c>
      <c r="G1009" s="98">
        <v>1.166518442E7</v>
      </c>
      <c r="H1009" s="99">
        <v>209957.76</v>
      </c>
      <c r="I1009" s="99">
        <v>0.0</v>
      </c>
      <c r="J1009" s="99">
        <v>0.0</v>
      </c>
      <c r="K1009" s="99">
        <v>209957.76</v>
      </c>
      <c r="L1009" s="99">
        <v>209957.76</v>
      </c>
      <c r="M1009" s="101">
        <v>1.0</v>
      </c>
      <c r="N1009" s="22" t="s">
        <v>2427</v>
      </c>
      <c r="O1009" s="3" t="b">
        <v>1</v>
      </c>
    </row>
    <row r="1010">
      <c r="A1010" s="3" t="s">
        <v>723</v>
      </c>
      <c r="B1010" s="3" t="s">
        <v>2425</v>
      </c>
      <c r="C1010" s="96" t="s">
        <v>51</v>
      </c>
      <c r="D1010" s="97">
        <v>532500.0</v>
      </c>
      <c r="E1010" s="97">
        <v>66453.97</v>
      </c>
      <c r="F1010" s="97">
        <v>177446.3</v>
      </c>
      <c r="G1010" s="98">
        <v>776400.27</v>
      </c>
      <c r="H1010" s="99">
        <v>0.0</v>
      </c>
      <c r="I1010" s="99">
        <v>0.0</v>
      </c>
      <c r="J1010" s="99">
        <v>0.0</v>
      </c>
      <c r="K1010" s="99">
        <v>0.0</v>
      </c>
      <c r="L1010" s="99">
        <v>0.0</v>
      </c>
      <c r="M1010" s="100" t="s">
        <v>2404</v>
      </c>
      <c r="N1010" s="22" t="s">
        <v>2424</v>
      </c>
      <c r="O1010" s="3" t="b">
        <v>1</v>
      </c>
    </row>
    <row r="1011">
      <c r="A1011" s="3" t="s">
        <v>241</v>
      </c>
      <c r="B1011" s="3" t="s">
        <v>2437</v>
      </c>
      <c r="C1011" s="96" t="s">
        <v>51</v>
      </c>
      <c r="D1011" s="97">
        <v>4502618.3</v>
      </c>
      <c r="E1011" s="97">
        <v>496798.36</v>
      </c>
      <c r="F1011" s="97">
        <v>1811543.0</v>
      </c>
      <c r="G1011" s="98">
        <v>6810959.66</v>
      </c>
      <c r="H1011" s="99">
        <v>106422.39</v>
      </c>
      <c r="I1011" s="99" t="s">
        <v>2436</v>
      </c>
      <c r="J1011" s="99">
        <v>0.0</v>
      </c>
      <c r="K1011" s="99">
        <v>108257.79</v>
      </c>
      <c r="L1011" s="99">
        <v>108257.79</v>
      </c>
      <c r="M1011" s="101">
        <v>1.0</v>
      </c>
      <c r="N1011" s="22" t="s">
        <v>2427</v>
      </c>
      <c r="O1011" s="3" t="b">
        <v>1</v>
      </c>
    </row>
    <row r="1012">
      <c r="A1012" s="3" t="s">
        <v>314</v>
      </c>
      <c r="B1012" s="3" t="s">
        <v>2438</v>
      </c>
      <c r="C1012" s="96" t="s">
        <v>51</v>
      </c>
      <c r="D1012" s="97">
        <v>7237367.37</v>
      </c>
      <c r="E1012" s="97">
        <v>682329.41</v>
      </c>
      <c r="F1012" s="97">
        <v>2678206.07</v>
      </c>
      <c r="G1012" s="98">
        <v>1.059790285E7</v>
      </c>
      <c r="H1012" s="99">
        <v>204152.33</v>
      </c>
      <c r="I1012" s="99">
        <v>0.0</v>
      </c>
      <c r="J1012" s="99">
        <v>0.0</v>
      </c>
      <c r="K1012" s="99">
        <v>204152.33</v>
      </c>
      <c r="L1012" s="99">
        <v>204152.33</v>
      </c>
      <c r="M1012" s="101">
        <v>1.0</v>
      </c>
      <c r="N1012" s="22" t="s">
        <v>2427</v>
      </c>
      <c r="O1012" s="3" t="b">
        <v>1</v>
      </c>
    </row>
    <row r="1013">
      <c r="A1013" s="3" t="s">
        <v>369</v>
      </c>
      <c r="B1013" s="3" t="s">
        <v>2431</v>
      </c>
      <c r="C1013" s="96" t="s">
        <v>51</v>
      </c>
      <c r="D1013" s="97">
        <v>6593448.7</v>
      </c>
      <c r="E1013" s="97">
        <v>546508.92</v>
      </c>
      <c r="F1013" s="97">
        <v>2882305.3</v>
      </c>
      <c r="G1013" s="98">
        <v>1.002226292E7</v>
      </c>
      <c r="H1013" s="99">
        <v>183865.48</v>
      </c>
      <c r="I1013" s="99">
        <v>0.0</v>
      </c>
      <c r="J1013" s="99">
        <v>0.0</v>
      </c>
      <c r="K1013" s="99">
        <v>183865.48</v>
      </c>
      <c r="L1013" s="99">
        <v>183865.48</v>
      </c>
      <c r="M1013" s="101">
        <v>1.0</v>
      </c>
      <c r="N1013" s="22" t="s">
        <v>2427</v>
      </c>
      <c r="O1013" s="3" t="b">
        <v>1</v>
      </c>
    </row>
    <row r="1014">
      <c r="A1014" s="3" t="s">
        <v>724</v>
      </c>
      <c r="B1014" s="3" t="s">
        <v>693</v>
      </c>
      <c r="C1014" s="96" t="s">
        <v>51</v>
      </c>
      <c r="D1014" s="97">
        <v>20000.0</v>
      </c>
      <c r="E1014" s="97">
        <v>-1083.17</v>
      </c>
      <c r="F1014" s="97">
        <v>30000.0</v>
      </c>
      <c r="G1014" s="98">
        <v>48916.83</v>
      </c>
      <c r="H1014" s="99">
        <v>0.0</v>
      </c>
      <c r="I1014" s="99">
        <v>0.0</v>
      </c>
      <c r="J1014" s="99">
        <v>0.0</v>
      </c>
      <c r="K1014" s="99">
        <v>0.0</v>
      </c>
      <c r="L1014" s="99">
        <v>0.0</v>
      </c>
      <c r="M1014" s="100" t="s">
        <v>2404</v>
      </c>
      <c r="N1014" s="22" t="s">
        <v>2424</v>
      </c>
      <c r="O1014" s="3" t="b">
        <v>1</v>
      </c>
    </row>
    <row r="1015">
      <c r="A1015" s="3" t="s">
        <v>532</v>
      </c>
      <c r="B1015" s="3" t="s">
        <v>2425</v>
      </c>
      <c r="C1015" s="96" t="s">
        <v>51</v>
      </c>
      <c r="D1015" s="97">
        <v>6266341.32</v>
      </c>
      <c r="E1015" s="97">
        <v>472560.5867</v>
      </c>
      <c r="F1015" s="97">
        <v>1306504.07</v>
      </c>
      <c r="G1015" s="98">
        <v>8045405.977</v>
      </c>
      <c r="H1015" s="99">
        <v>0.0</v>
      </c>
      <c r="I1015" s="99">
        <v>0.0</v>
      </c>
      <c r="J1015" s="99">
        <v>0.0</v>
      </c>
      <c r="K1015" s="99">
        <v>0.0</v>
      </c>
      <c r="L1015" s="99">
        <v>0.0</v>
      </c>
      <c r="M1015" s="102"/>
      <c r="N1015" s="22" t="s">
        <v>2427</v>
      </c>
      <c r="O1015" s="3" t="b">
        <v>1</v>
      </c>
    </row>
    <row r="1016">
      <c r="A1016" s="3" t="s">
        <v>725</v>
      </c>
      <c r="B1016" s="3" t="s">
        <v>2438</v>
      </c>
      <c r="C1016" s="96" t="s">
        <v>51</v>
      </c>
      <c r="D1016" s="97">
        <v>5400498.09</v>
      </c>
      <c r="E1016" s="97">
        <v>938535.205</v>
      </c>
      <c r="F1016" s="97">
        <v>3797436.08</v>
      </c>
      <c r="G1016" s="98">
        <v>1.013646938E7</v>
      </c>
      <c r="H1016" s="99">
        <v>0.0</v>
      </c>
      <c r="I1016" s="99">
        <v>0.0</v>
      </c>
      <c r="J1016" s="99">
        <v>0.0</v>
      </c>
      <c r="K1016" s="99">
        <v>0.0</v>
      </c>
      <c r="L1016" s="99">
        <v>0.0</v>
      </c>
      <c r="M1016" s="102"/>
      <c r="N1016" s="22" t="s">
        <v>2427</v>
      </c>
      <c r="O1016" s="3" t="b">
        <v>1</v>
      </c>
    </row>
    <row r="1017">
      <c r="A1017" s="3" t="s">
        <v>726</v>
      </c>
      <c r="B1017" s="3" t="s">
        <v>2434</v>
      </c>
      <c r="C1017" s="96" t="s">
        <v>51</v>
      </c>
      <c r="D1017" s="97">
        <v>625300.0</v>
      </c>
      <c r="E1017" s="97">
        <v>24085.32</v>
      </c>
      <c r="F1017" s="97">
        <v>27000.0</v>
      </c>
      <c r="G1017" s="98">
        <v>676385.32</v>
      </c>
      <c r="H1017" s="99">
        <v>0.0</v>
      </c>
      <c r="I1017" s="99">
        <v>0.0</v>
      </c>
      <c r="J1017" s="99">
        <v>0.0</v>
      </c>
      <c r="K1017" s="99">
        <v>0.0</v>
      </c>
      <c r="L1017" s="99">
        <v>0.0</v>
      </c>
      <c r="M1017" s="100" t="s">
        <v>2404</v>
      </c>
      <c r="N1017" s="22" t="s">
        <v>2424</v>
      </c>
      <c r="O1017" s="3" t="b">
        <v>1</v>
      </c>
    </row>
    <row r="1018">
      <c r="A1018" s="3" t="s">
        <v>727</v>
      </c>
      <c r="B1018" s="3" t="s">
        <v>2429</v>
      </c>
      <c r="C1018" s="96" t="s">
        <v>51</v>
      </c>
      <c r="D1018" s="97">
        <v>1.239632353E7</v>
      </c>
      <c r="E1018" s="97">
        <v>885853.77</v>
      </c>
      <c r="F1018" s="97">
        <v>3999490.49</v>
      </c>
      <c r="G1018" s="98">
        <v>1.728166779E7</v>
      </c>
      <c r="H1018" s="99">
        <v>-800.0</v>
      </c>
      <c r="I1018" s="99" t="s">
        <v>2436</v>
      </c>
      <c r="J1018" s="99">
        <v>0.0</v>
      </c>
      <c r="K1018" s="99" t="s">
        <v>2436</v>
      </c>
      <c r="L1018" s="99" t="s">
        <v>2436</v>
      </c>
      <c r="M1018" s="102"/>
      <c r="N1018" s="22" t="s">
        <v>2427</v>
      </c>
      <c r="O1018" s="3" t="b">
        <v>1</v>
      </c>
    </row>
    <row r="1019">
      <c r="A1019" s="3" t="s">
        <v>728</v>
      </c>
      <c r="B1019" s="3" t="s">
        <v>2425</v>
      </c>
      <c r="C1019" s="96" t="s">
        <v>51</v>
      </c>
      <c r="D1019" s="97">
        <v>176000.0</v>
      </c>
      <c r="E1019" s="97">
        <v>62496.705</v>
      </c>
      <c r="F1019" s="97">
        <v>413500.0</v>
      </c>
      <c r="G1019" s="98">
        <v>651996.705</v>
      </c>
      <c r="H1019" s="99">
        <v>0.0</v>
      </c>
      <c r="I1019" s="99">
        <v>0.0</v>
      </c>
      <c r="J1019" s="99">
        <v>0.0</v>
      </c>
      <c r="K1019" s="99">
        <v>0.0</v>
      </c>
      <c r="L1019" s="99">
        <v>0.0</v>
      </c>
      <c r="M1019" s="100" t="s">
        <v>2404</v>
      </c>
      <c r="N1019" s="22" t="s">
        <v>2424</v>
      </c>
      <c r="O1019" s="3" t="b">
        <v>1</v>
      </c>
    </row>
    <row r="1020">
      <c r="A1020" s="3" t="s">
        <v>301</v>
      </c>
      <c r="B1020" s="3" t="s">
        <v>2428</v>
      </c>
      <c r="C1020" s="96" t="s">
        <v>51</v>
      </c>
      <c r="D1020" s="97">
        <v>5676532.13</v>
      </c>
      <c r="E1020" s="97">
        <v>805165.64</v>
      </c>
      <c r="F1020" s="97">
        <v>2365435.36</v>
      </c>
      <c r="G1020" s="98">
        <v>8847133.13</v>
      </c>
      <c r="H1020" s="99">
        <v>232095.43</v>
      </c>
      <c r="I1020" s="99">
        <v>0.0</v>
      </c>
      <c r="J1020" s="99">
        <v>0.0</v>
      </c>
      <c r="K1020" s="99">
        <v>232095.43</v>
      </c>
      <c r="L1020" s="99">
        <v>216348.6</v>
      </c>
      <c r="M1020" s="101">
        <v>0.9321536404</v>
      </c>
      <c r="N1020" s="22" t="s">
        <v>2427</v>
      </c>
      <c r="O1020" s="3" t="b">
        <v>1</v>
      </c>
    </row>
    <row r="1021">
      <c r="A1021" s="3" t="s">
        <v>729</v>
      </c>
      <c r="B1021" s="3" t="s">
        <v>2437</v>
      </c>
      <c r="C1021" s="96" t="s">
        <v>51</v>
      </c>
      <c r="D1021" s="97">
        <v>3886179.75</v>
      </c>
      <c r="E1021" s="97">
        <v>1357092.57</v>
      </c>
      <c r="F1021" s="97">
        <v>2431329.23</v>
      </c>
      <c r="G1021" s="98">
        <v>7674601.55</v>
      </c>
      <c r="H1021" s="99">
        <v>0.0</v>
      </c>
      <c r="I1021" s="99">
        <v>0.0</v>
      </c>
      <c r="J1021" s="99">
        <v>0.0</v>
      </c>
      <c r="K1021" s="99">
        <v>0.0</v>
      </c>
      <c r="L1021" s="99">
        <v>0.0</v>
      </c>
      <c r="M1021" s="102"/>
      <c r="N1021" s="22" t="s">
        <v>2427</v>
      </c>
      <c r="O1021" s="3" t="b">
        <v>1</v>
      </c>
    </row>
    <row r="1022">
      <c r="A1022" s="3" t="s">
        <v>730</v>
      </c>
      <c r="B1022" s="3" t="s">
        <v>2437</v>
      </c>
      <c r="C1022" s="96" t="s">
        <v>51</v>
      </c>
      <c r="D1022" s="97">
        <v>416882.55</v>
      </c>
      <c r="E1022" s="97">
        <v>117552.82</v>
      </c>
      <c r="F1022" s="97">
        <v>228033.86</v>
      </c>
      <c r="G1022" s="98">
        <v>762469.23</v>
      </c>
      <c r="H1022" s="99">
        <v>0.0</v>
      </c>
      <c r="I1022" s="99">
        <v>0.0</v>
      </c>
      <c r="J1022" s="99">
        <v>0.0</v>
      </c>
      <c r="K1022" s="99">
        <v>0.0</v>
      </c>
      <c r="L1022" s="99">
        <v>0.0</v>
      </c>
      <c r="M1022" s="100" t="s">
        <v>2404</v>
      </c>
      <c r="N1022" s="22" t="s">
        <v>2424</v>
      </c>
      <c r="O1022" s="3" t="b">
        <v>1</v>
      </c>
    </row>
    <row r="1023">
      <c r="A1023" s="3" t="s">
        <v>731</v>
      </c>
      <c r="B1023" s="3" t="s">
        <v>2437</v>
      </c>
      <c r="C1023" s="96" t="s">
        <v>51</v>
      </c>
      <c r="D1023" s="97">
        <v>26500.0</v>
      </c>
      <c r="E1023" s="97">
        <v>27108.04</v>
      </c>
      <c r="F1023" s="97">
        <v>37925.0</v>
      </c>
      <c r="G1023" s="98">
        <v>91533.04</v>
      </c>
      <c r="H1023" s="99">
        <v>0.0</v>
      </c>
      <c r="I1023" s="99">
        <v>0.0</v>
      </c>
      <c r="J1023" s="99">
        <v>0.0</v>
      </c>
      <c r="K1023" s="99">
        <v>0.0</v>
      </c>
      <c r="L1023" s="99">
        <v>0.0</v>
      </c>
      <c r="M1023" s="100" t="s">
        <v>2404</v>
      </c>
      <c r="N1023" s="22" t="s">
        <v>2424</v>
      </c>
      <c r="O1023" s="3" t="b">
        <v>1</v>
      </c>
    </row>
    <row r="1024">
      <c r="A1024" s="3" t="s">
        <v>732</v>
      </c>
      <c r="B1024" s="3" t="s">
        <v>693</v>
      </c>
      <c r="C1024" s="96" t="s">
        <v>51</v>
      </c>
      <c r="D1024" s="97">
        <v>88439.0</v>
      </c>
      <c r="E1024" s="97">
        <v>50647.1</v>
      </c>
      <c r="F1024" s="97">
        <v>477500.0</v>
      </c>
      <c r="G1024" s="98">
        <v>616586.1</v>
      </c>
      <c r="H1024" s="99">
        <v>0.0</v>
      </c>
      <c r="I1024" s="99">
        <v>0.0</v>
      </c>
      <c r="J1024" s="99">
        <v>0.0</v>
      </c>
      <c r="K1024" s="99">
        <v>0.0</v>
      </c>
      <c r="L1024" s="99">
        <v>0.0</v>
      </c>
      <c r="M1024" s="100" t="s">
        <v>2404</v>
      </c>
      <c r="N1024" s="22" t="s">
        <v>2424</v>
      </c>
      <c r="O1024" s="3" t="b">
        <v>1</v>
      </c>
    </row>
    <row r="1025">
      <c r="A1025" s="3" t="s">
        <v>60</v>
      </c>
      <c r="B1025" s="3" t="s">
        <v>2426</v>
      </c>
      <c r="C1025" s="96" t="s">
        <v>51</v>
      </c>
      <c r="D1025" s="97">
        <v>4123191.09</v>
      </c>
      <c r="E1025" s="97">
        <v>1103539.82</v>
      </c>
      <c r="F1025" s="97">
        <v>3637263.7</v>
      </c>
      <c r="G1025" s="98">
        <v>8863994.61</v>
      </c>
      <c r="H1025" s="99">
        <v>460752.35</v>
      </c>
      <c r="I1025" s="99">
        <v>0.0</v>
      </c>
      <c r="J1025" s="99">
        <v>0.0</v>
      </c>
      <c r="K1025" s="99">
        <v>460752.35</v>
      </c>
      <c r="L1025" s="99">
        <v>460752.35</v>
      </c>
      <c r="M1025" s="101">
        <v>1.0</v>
      </c>
      <c r="N1025" s="22" t="s">
        <v>2427</v>
      </c>
      <c r="O1025" s="3" t="b">
        <v>1</v>
      </c>
    </row>
    <row r="1026">
      <c r="A1026" s="3" t="s">
        <v>523</v>
      </c>
      <c r="B1026" s="3" t="s">
        <v>693</v>
      </c>
      <c r="C1026" s="96" t="s">
        <v>51</v>
      </c>
      <c r="D1026" s="97">
        <v>3914856.295</v>
      </c>
      <c r="E1026" s="97">
        <v>409574.35</v>
      </c>
      <c r="F1026" s="97">
        <v>939228.9</v>
      </c>
      <c r="G1026" s="98">
        <v>5263659.545</v>
      </c>
      <c r="H1026" s="99">
        <v>250000.0</v>
      </c>
      <c r="I1026" s="99">
        <v>8871.4</v>
      </c>
      <c r="J1026" s="99">
        <v>70000.0</v>
      </c>
      <c r="K1026" s="99">
        <v>328871.4</v>
      </c>
      <c r="L1026" s="99">
        <v>328871.4</v>
      </c>
      <c r="M1026" s="101">
        <v>1.0</v>
      </c>
      <c r="N1026" s="22" t="s">
        <v>2427</v>
      </c>
      <c r="O1026" s="3" t="b">
        <v>1</v>
      </c>
    </row>
    <row r="1027">
      <c r="A1027" s="3" t="s">
        <v>733</v>
      </c>
      <c r="B1027" s="3" t="s">
        <v>693</v>
      </c>
      <c r="C1027" s="96" t="s">
        <v>51</v>
      </c>
      <c r="D1027" s="97">
        <v>53472.5</v>
      </c>
      <c r="E1027" s="97">
        <v>120768.25</v>
      </c>
      <c r="F1027" s="97">
        <v>60087.98</v>
      </c>
      <c r="G1027" s="98">
        <v>234328.73</v>
      </c>
      <c r="H1027" s="99">
        <v>0.0</v>
      </c>
      <c r="I1027" s="99">
        <v>0.0</v>
      </c>
      <c r="J1027" s="99">
        <v>0.0</v>
      </c>
      <c r="K1027" s="99">
        <v>0.0</v>
      </c>
      <c r="L1027" s="99">
        <v>0.0</v>
      </c>
      <c r="M1027" s="100" t="s">
        <v>2404</v>
      </c>
      <c r="N1027" s="22" t="s">
        <v>2424</v>
      </c>
      <c r="O1027" s="3" t="b">
        <v>1</v>
      </c>
    </row>
    <row r="1028">
      <c r="A1028" s="3" t="s">
        <v>734</v>
      </c>
      <c r="B1028" s="3" t="s">
        <v>2434</v>
      </c>
      <c r="C1028" s="96" t="s">
        <v>51</v>
      </c>
      <c r="D1028" s="97">
        <v>0.0</v>
      </c>
      <c r="E1028" s="97">
        <v>20740.2</v>
      </c>
      <c r="F1028" s="97">
        <v>0.0</v>
      </c>
      <c r="G1028" s="98">
        <v>20740.2</v>
      </c>
      <c r="H1028" s="99">
        <v>0.0</v>
      </c>
      <c r="I1028" s="99">
        <v>0.0</v>
      </c>
      <c r="J1028" s="99">
        <v>0.0</v>
      </c>
      <c r="K1028" s="99">
        <v>0.0</v>
      </c>
      <c r="L1028" s="99">
        <v>0.0</v>
      </c>
      <c r="M1028" s="100" t="s">
        <v>2404</v>
      </c>
      <c r="N1028" s="22" t="s">
        <v>2424</v>
      </c>
      <c r="O1028" s="3" t="b">
        <v>1</v>
      </c>
    </row>
    <row r="1029">
      <c r="A1029" s="3" t="s">
        <v>476</v>
      </c>
      <c r="B1029" s="3" t="s">
        <v>2434</v>
      </c>
      <c r="C1029" s="96" t="s">
        <v>51</v>
      </c>
      <c r="D1029" s="97">
        <v>6144222.23</v>
      </c>
      <c r="E1029" s="97">
        <v>773006.8</v>
      </c>
      <c r="F1029" s="97">
        <v>2705415.69</v>
      </c>
      <c r="G1029" s="98">
        <v>9622644.72</v>
      </c>
      <c r="H1029" s="99">
        <v>84491.4</v>
      </c>
      <c r="I1029" s="99" t="s">
        <v>2436</v>
      </c>
      <c r="J1029" s="99">
        <v>0.0</v>
      </c>
      <c r="K1029" s="99">
        <v>88176.64</v>
      </c>
      <c r="L1029" s="99">
        <v>84491.4</v>
      </c>
      <c r="M1029" s="101">
        <v>0.9582061644</v>
      </c>
      <c r="N1029" s="22" t="s">
        <v>2427</v>
      </c>
      <c r="O1029" s="3" t="b">
        <v>1</v>
      </c>
    </row>
    <row r="1030">
      <c r="A1030" s="3" t="s">
        <v>395</v>
      </c>
      <c r="B1030" s="3" t="s">
        <v>2431</v>
      </c>
      <c r="C1030" s="96" t="s">
        <v>51</v>
      </c>
      <c r="D1030" s="97">
        <v>1.323618415E7</v>
      </c>
      <c r="E1030" s="97">
        <v>839017.51</v>
      </c>
      <c r="F1030" s="97">
        <v>4014600.78</v>
      </c>
      <c r="G1030" s="98">
        <v>1.808980244E7</v>
      </c>
      <c r="H1030" s="99">
        <v>114591.89</v>
      </c>
      <c r="I1030" s="99">
        <v>13254.42</v>
      </c>
      <c r="J1030" s="99">
        <v>42500.0</v>
      </c>
      <c r="K1030" s="99">
        <v>170346.31</v>
      </c>
      <c r="L1030" s="99">
        <v>127846.31</v>
      </c>
      <c r="M1030" s="101">
        <v>0.7505082441</v>
      </c>
      <c r="N1030" s="22" t="s">
        <v>2427</v>
      </c>
      <c r="O1030" s="3" t="b">
        <v>1</v>
      </c>
    </row>
    <row r="1031">
      <c r="A1031" s="3" t="s">
        <v>736</v>
      </c>
      <c r="B1031" s="3" t="s">
        <v>2425</v>
      </c>
      <c r="C1031" s="96" t="s">
        <v>51</v>
      </c>
      <c r="D1031" s="97">
        <v>1.140027027E7</v>
      </c>
      <c r="E1031" s="97">
        <v>487206.44</v>
      </c>
      <c r="F1031" s="97">
        <v>1701633.08</v>
      </c>
      <c r="G1031" s="98">
        <v>1.358910979E7</v>
      </c>
      <c r="H1031" s="99">
        <v>0.0</v>
      </c>
      <c r="I1031" s="99">
        <v>0.0</v>
      </c>
      <c r="J1031" s="99">
        <v>0.0</v>
      </c>
      <c r="K1031" s="99">
        <v>0.0</v>
      </c>
      <c r="L1031" s="99">
        <v>0.0</v>
      </c>
      <c r="M1031" s="102"/>
      <c r="N1031" s="22" t="s">
        <v>2427</v>
      </c>
      <c r="O1031" s="3" t="b">
        <v>1</v>
      </c>
    </row>
    <row r="1032">
      <c r="A1032" s="3" t="s">
        <v>220</v>
      </c>
      <c r="B1032" s="3" t="s">
        <v>2428</v>
      </c>
      <c r="C1032" s="96" t="s">
        <v>51</v>
      </c>
      <c r="D1032" s="97">
        <v>1.132741314E7</v>
      </c>
      <c r="E1032" s="97">
        <v>1190057.68</v>
      </c>
      <c r="F1032" s="97">
        <v>4107225.02</v>
      </c>
      <c r="G1032" s="98">
        <v>1.662469584E7</v>
      </c>
      <c r="H1032" s="99">
        <v>128921.06</v>
      </c>
      <c r="I1032" s="99">
        <v>11763.2</v>
      </c>
      <c r="J1032" s="99">
        <v>0.0</v>
      </c>
      <c r="K1032" s="99">
        <v>140684.26</v>
      </c>
      <c r="L1032" s="99">
        <v>93443.76</v>
      </c>
      <c r="M1032" s="101">
        <v>0.6642090594</v>
      </c>
      <c r="N1032" s="22" t="s">
        <v>2427</v>
      </c>
      <c r="O1032" s="3" t="b">
        <v>1</v>
      </c>
    </row>
    <row r="1033">
      <c r="A1033" s="3" t="s">
        <v>159</v>
      </c>
      <c r="B1033" s="3" t="s">
        <v>2425</v>
      </c>
      <c r="C1033" s="96" t="s">
        <v>51</v>
      </c>
      <c r="D1033" s="97">
        <v>1.119549738E7</v>
      </c>
      <c r="E1033" s="97">
        <v>1035721.94</v>
      </c>
      <c r="F1033" s="97">
        <v>3200680.7</v>
      </c>
      <c r="G1033" s="98">
        <v>1.543190002E7</v>
      </c>
      <c r="H1033" s="99">
        <v>568046.98</v>
      </c>
      <c r="I1033" s="99">
        <v>41282.99</v>
      </c>
      <c r="J1033" s="99">
        <v>315000.0</v>
      </c>
      <c r="K1033" s="99">
        <v>924329.97</v>
      </c>
      <c r="L1033" s="99">
        <v>656550.42</v>
      </c>
      <c r="M1033" s="101">
        <v>0.7102987475</v>
      </c>
      <c r="N1033" s="22" t="s">
        <v>2427</v>
      </c>
      <c r="O1033" s="3" t="b">
        <v>1</v>
      </c>
    </row>
    <row r="1034">
      <c r="A1034" s="3" t="s">
        <v>737</v>
      </c>
      <c r="B1034" s="3" t="s">
        <v>2429</v>
      </c>
      <c r="C1034" s="96" t="s">
        <v>51</v>
      </c>
      <c r="D1034" s="97">
        <v>349756.0</v>
      </c>
      <c r="E1034" s="97">
        <v>101292.57</v>
      </c>
      <c r="F1034" s="97">
        <v>394266.65</v>
      </c>
      <c r="G1034" s="98">
        <v>845315.22</v>
      </c>
      <c r="H1034" s="99">
        <v>0.0</v>
      </c>
      <c r="I1034" s="99">
        <v>0.0</v>
      </c>
      <c r="J1034" s="99">
        <v>0.0</v>
      </c>
      <c r="K1034" s="99">
        <v>0.0</v>
      </c>
      <c r="L1034" s="99">
        <v>0.0</v>
      </c>
      <c r="M1034" s="100" t="s">
        <v>2404</v>
      </c>
      <c r="N1034" s="22" t="s">
        <v>2424</v>
      </c>
      <c r="O1034" s="3" t="b">
        <v>1</v>
      </c>
    </row>
    <row r="1035">
      <c r="A1035" s="3" t="s">
        <v>738</v>
      </c>
      <c r="B1035" s="3" t="s">
        <v>2437</v>
      </c>
      <c r="C1035" s="96" t="s">
        <v>51</v>
      </c>
      <c r="D1035" s="97">
        <v>2453453.8</v>
      </c>
      <c r="E1035" s="97">
        <v>277238.98</v>
      </c>
      <c r="F1035" s="97">
        <v>1120611.8</v>
      </c>
      <c r="G1035" s="98">
        <v>3851304.58</v>
      </c>
      <c r="H1035" s="99">
        <v>0.0</v>
      </c>
      <c r="I1035" s="99">
        <v>0.0</v>
      </c>
      <c r="J1035" s="99">
        <v>0.0</v>
      </c>
      <c r="K1035" s="99">
        <v>0.0</v>
      </c>
      <c r="L1035" s="99">
        <v>0.0</v>
      </c>
      <c r="M1035" s="100" t="s">
        <v>2404</v>
      </c>
      <c r="N1035" s="22" t="s">
        <v>2424</v>
      </c>
      <c r="O1035" s="3" t="b">
        <v>1</v>
      </c>
    </row>
    <row r="1036">
      <c r="A1036" s="3" t="s">
        <v>739</v>
      </c>
      <c r="B1036" s="3" t="s">
        <v>2431</v>
      </c>
      <c r="C1036" s="96" t="s">
        <v>51</v>
      </c>
      <c r="D1036" s="97">
        <v>1702600.0</v>
      </c>
      <c r="E1036" s="97">
        <v>180239.89</v>
      </c>
      <c r="F1036" s="97">
        <v>565291.0</v>
      </c>
      <c r="G1036" s="98">
        <v>2448130.89</v>
      </c>
      <c r="H1036" s="99">
        <v>0.0</v>
      </c>
      <c r="I1036" s="99">
        <v>0.0</v>
      </c>
      <c r="J1036" s="99">
        <v>0.0</v>
      </c>
      <c r="K1036" s="99">
        <v>0.0</v>
      </c>
      <c r="L1036" s="99">
        <v>0.0</v>
      </c>
      <c r="M1036" s="100" t="s">
        <v>2404</v>
      </c>
      <c r="N1036" s="22" t="s">
        <v>2424</v>
      </c>
      <c r="O1036" s="3" t="b">
        <v>1</v>
      </c>
    </row>
    <row r="1037">
      <c r="A1037" s="3" t="s">
        <v>740</v>
      </c>
      <c r="B1037" s="3" t="s">
        <v>2428</v>
      </c>
      <c r="C1037" s="96" t="s">
        <v>51</v>
      </c>
      <c r="D1037" s="97">
        <v>4768387.02</v>
      </c>
      <c r="E1037" s="97">
        <v>716840.85</v>
      </c>
      <c r="F1037" s="97">
        <v>2357942.91</v>
      </c>
      <c r="G1037" s="98">
        <v>7843170.78</v>
      </c>
      <c r="H1037" s="99">
        <v>0.0</v>
      </c>
      <c r="I1037" s="99">
        <v>0.0</v>
      </c>
      <c r="J1037" s="99">
        <v>0.0</v>
      </c>
      <c r="K1037" s="99">
        <v>0.0</v>
      </c>
      <c r="L1037" s="99">
        <v>0.0</v>
      </c>
      <c r="M1037" s="102"/>
      <c r="N1037" s="22" t="s">
        <v>2427</v>
      </c>
      <c r="O1037" s="3" t="b">
        <v>1</v>
      </c>
    </row>
    <row r="1038">
      <c r="A1038" s="3" t="s">
        <v>127</v>
      </c>
      <c r="B1038" s="3" t="s">
        <v>2429</v>
      </c>
      <c r="C1038" s="96" t="s">
        <v>51</v>
      </c>
      <c r="D1038" s="97">
        <v>5021111.56</v>
      </c>
      <c r="E1038" s="97">
        <v>741990.64</v>
      </c>
      <c r="F1038" s="97">
        <v>3333969.24</v>
      </c>
      <c r="G1038" s="98">
        <v>9097071.44</v>
      </c>
      <c r="H1038" s="99">
        <v>414787.74</v>
      </c>
      <c r="I1038" s="99">
        <v>0.0</v>
      </c>
      <c r="J1038" s="99">
        <v>0.0</v>
      </c>
      <c r="K1038" s="99">
        <v>414787.74</v>
      </c>
      <c r="L1038" s="99">
        <v>136073.46</v>
      </c>
      <c r="M1038" s="101">
        <v>0.328055646</v>
      </c>
      <c r="N1038" s="22" t="s">
        <v>2427</v>
      </c>
      <c r="O1038" s="3" t="b">
        <v>1</v>
      </c>
    </row>
    <row r="1039">
      <c r="A1039" s="3" t="s">
        <v>376</v>
      </c>
      <c r="B1039" s="3" t="s">
        <v>2428</v>
      </c>
      <c r="C1039" s="96" t="s">
        <v>51</v>
      </c>
      <c r="D1039" s="97">
        <v>1.049044988E7</v>
      </c>
      <c r="E1039" s="97">
        <v>1146303.92</v>
      </c>
      <c r="F1039" s="97">
        <v>5475460.71</v>
      </c>
      <c r="G1039" s="98">
        <v>1.711221451E7</v>
      </c>
      <c r="H1039" s="99">
        <v>283293.93</v>
      </c>
      <c r="I1039" s="99" t="s">
        <v>2436</v>
      </c>
      <c r="J1039" s="99">
        <v>0.0</v>
      </c>
      <c r="K1039" s="99">
        <v>287941.08</v>
      </c>
      <c r="L1039" s="99">
        <v>283293.93</v>
      </c>
      <c r="M1039" s="101">
        <v>0.9838607607</v>
      </c>
      <c r="N1039" s="22" t="s">
        <v>2427</v>
      </c>
      <c r="O1039" s="3" t="b">
        <v>0</v>
      </c>
      <c r="P1039" s="3" t="s">
        <v>2591</v>
      </c>
    </row>
    <row r="1040">
      <c r="A1040" s="3" t="s">
        <v>741</v>
      </c>
      <c r="B1040" s="3" t="s">
        <v>2438</v>
      </c>
      <c r="C1040" s="96" t="s">
        <v>51</v>
      </c>
      <c r="D1040" s="97">
        <v>2376368.61</v>
      </c>
      <c r="E1040" s="97">
        <v>652452.04</v>
      </c>
      <c r="F1040" s="97">
        <v>1597961.78</v>
      </c>
      <c r="G1040" s="98">
        <v>4626782.43</v>
      </c>
      <c r="H1040" s="99">
        <v>0.0</v>
      </c>
      <c r="I1040" s="99">
        <v>0.0</v>
      </c>
      <c r="J1040" s="99">
        <v>0.0</v>
      </c>
      <c r="K1040" s="99">
        <v>0.0</v>
      </c>
      <c r="L1040" s="99">
        <v>0.0</v>
      </c>
      <c r="M1040" s="102"/>
      <c r="N1040" s="22" t="s">
        <v>2427</v>
      </c>
      <c r="O1040" s="3" t="b">
        <v>1</v>
      </c>
    </row>
    <row r="1041">
      <c r="A1041" s="3" t="s">
        <v>742</v>
      </c>
      <c r="B1041" s="3" t="s">
        <v>2434</v>
      </c>
      <c r="C1041" s="96" t="s">
        <v>51</v>
      </c>
      <c r="D1041" s="97">
        <v>2450703.78</v>
      </c>
      <c r="E1041" s="97">
        <v>743626.38</v>
      </c>
      <c r="F1041" s="97">
        <v>2139980.2</v>
      </c>
      <c r="G1041" s="98">
        <v>5334310.36</v>
      </c>
      <c r="H1041" s="99">
        <v>0.0</v>
      </c>
      <c r="I1041" s="99">
        <v>0.0</v>
      </c>
      <c r="J1041" s="99">
        <v>0.0</v>
      </c>
      <c r="K1041" s="99">
        <v>0.0</v>
      </c>
      <c r="L1041" s="99">
        <v>0.0</v>
      </c>
      <c r="M1041" s="102"/>
      <c r="N1041" s="22" t="s">
        <v>2427</v>
      </c>
      <c r="O1041" s="3" t="b">
        <v>1</v>
      </c>
    </row>
    <row r="1042">
      <c r="A1042" s="3" t="s">
        <v>743</v>
      </c>
      <c r="B1042" s="3" t="s">
        <v>693</v>
      </c>
      <c r="C1042" s="96" t="s">
        <v>51</v>
      </c>
      <c r="D1042" s="97">
        <v>38767.0</v>
      </c>
      <c r="E1042" s="97">
        <v>10827.18</v>
      </c>
      <c r="F1042" s="97">
        <v>144920.9</v>
      </c>
      <c r="G1042" s="98">
        <v>194515.08</v>
      </c>
      <c r="H1042" s="99">
        <v>0.0</v>
      </c>
      <c r="I1042" s="99">
        <v>0.0</v>
      </c>
      <c r="J1042" s="99">
        <v>0.0</v>
      </c>
      <c r="K1042" s="99">
        <v>0.0</v>
      </c>
      <c r="L1042" s="99">
        <v>0.0</v>
      </c>
      <c r="M1042" s="100" t="s">
        <v>2404</v>
      </c>
      <c r="N1042" s="22" t="s">
        <v>2424</v>
      </c>
      <c r="O1042" s="3" t="b">
        <v>0</v>
      </c>
    </row>
    <row r="1043">
      <c r="A1043" s="3" t="s">
        <v>92</v>
      </c>
      <c r="B1043" s="3" t="s">
        <v>693</v>
      </c>
      <c r="C1043" s="96" t="s">
        <v>51</v>
      </c>
      <c r="D1043" s="97">
        <v>9724562.94</v>
      </c>
      <c r="E1043" s="97">
        <v>843126.02</v>
      </c>
      <c r="F1043" s="97">
        <v>3225453.5</v>
      </c>
      <c r="G1043" s="98">
        <v>1.379314246E7</v>
      </c>
      <c r="H1043" s="99">
        <v>4139648.35</v>
      </c>
      <c r="I1043" s="99">
        <v>26303.95</v>
      </c>
      <c r="J1043" s="99">
        <v>497000.0</v>
      </c>
      <c r="K1043" s="99">
        <v>4662952.3</v>
      </c>
      <c r="L1043" s="99">
        <v>3357635.66</v>
      </c>
      <c r="M1043" s="101">
        <v>0.7200664823</v>
      </c>
      <c r="N1043" s="22" t="s">
        <v>2427</v>
      </c>
      <c r="O1043" s="3" t="b">
        <v>1</v>
      </c>
    </row>
    <row r="1044">
      <c r="A1044" s="3" t="s">
        <v>592</v>
      </c>
      <c r="B1044" s="3" t="s">
        <v>2429</v>
      </c>
      <c r="C1044" s="96" t="s">
        <v>51</v>
      </c>
      <c r="D1044" s="97">
        <v>2118217.39</v>
      </c>
      <c r="E1044" s="97">
        <v>290913.02</v>
      </c>
      <c r="F1044" s="97">
        <v>799376.97</v>
      </c>
      <c r="G1044" s="98">
        <v>3208507.38</v>
      </c>
      <c r="H1044" s="99">
        <v>0.0</v>
      </c>
      <c r="I1044" s="99">
        <v>0.0</v>
      </c>
      <c r="J1044" s="99">
        <v>0.0</v>
      </c>
      <c r="K1044" s="99">
        <v>0.0</v>
      </c>
      <c r="L1044" s="99">
        <v>0.0</v>
      </c>
      <c r="M1044" s="100" t="s">
        <v>2404</v>
      </c>
      <c r="N1044" s="22" t="s">
        <v>2424</v>
      </c>
      <c r="O1044" s="3" t="b">
        <v>1</v>
      </c>
    </row>
    <row r="1045">
      <c r="A1045" s="3" t="s">
        <v>744</v>
      </c>
      <c r="B1045" s="3" t="s">
        <v>693</v>
      </c>
      <c r="C1045" s="96" t="s">
        <v>51</v>
      </c>
      <c r="D1045" s="97">
        <v>7930549.54</v>
      </c>
      <c r="E1045" s="97">
        <v>680639.45</v>
      </c>
      <c r="F1045" s="97">
        <v>2698110.16</v>
      </c>
      <c r="G1045" s="98">
        <v>1.130929915E7</v>
      </c>
      <c r="H1045" s="99">
        <v>0.0</v>
      </c>
      <c r="I1045" s="99">
        <v>0.0</v>
      </c>
      <c r="J1045" s="99">
        <v>0.0</v>
      </c>
      <c r="K1045" s="99">
        <v>0.0</v>
      </c>
      <c r="L1045" s="99">
        <v>0.0</v>
      </c>
      <c r="M1045" s="102"/>
      <c r="N1045" s="22" t="s">
        <v>2427</v>
      </c>
      <c r="O1045" s="3" t="b">
        <v>1</v>
      </c>
    </row>
    <row r="1046">
      <c r="A1046" s="3" t="s">
        <v>745</v>
      </c>
      <c r="B1046" s="3" t="s">
        <v>2425</v>
      </c>
      <c r="C1046" s="96" t="s">
        <v>51</v>
      </c>
      <c r="D1046" s="97">
        <v>403313.93</v>
      </c>
      <c r="E1046" s="97">
        <v>57052.43</v>
      </c>
      <c r="F1046" s="97">
        <v>288466.5</v>
      </c>
      <c r="G1046" s="98">
        <v>748832.86</v>
      </c>
      <c r="H1046" s="99">
        <v>0.0</v>
      </c>
      <c r="I1046" s="99">
        <v>0.0</v>
      </c>
      <c r="J1046" s="99">
        <v>0.0</v>
      </c>
      <c r="K1046" s="99">
        <v>0.0</v>
      </c>
      <c r="L1046" s="99">
        <v>0.0</v>
      </c>
      <c r="M1046" s="100" t="s">
        <v>2404</v>
      </c>
      <c r="N1046" s="22" t="s">
        <v>2424</v>
      </c>
      <c r="O1046" s="3" t="b">
        <v>0</v>
      </c>
      <c r="P1046" s="3" t="s">
        <v>2695</v>
      </c>
    </row>
    <row r="1047">
      <c r="A1047" s="3" t="s">
        <v>426</v>
      </c>
      <c r="B1047" s="3" t="s">
        <v>2429</v>
      </c>
      <c r="C1047" s="96" t="s">
        <v>51</v>
      </c>
      <c r="D1047" s="97">
        <v>4229287.76</v>
      </c>
      <c r="E1047" s="97">
        <v>1097934.1</v>
      </c>
      <c r="F1047" s="97">
        <v>2838899.51</v>
      </c>
      <c r="G1047" s="98">
        <v>8166121.37</v>
      </c>
      <c r="H1047" s="99">
        <v>97758.62</v>
      </c>
      <c r="I1047" s="99" t="s">
        <v>2436</v>
      </c>
      <c r="J1047" s="99">
        <v>0.0</v>
      </c>
      <c r="K1047" s="99">
        <v>100788.32</v>
      </c>
      <c r="L1047" s="99" t="s">
        <v>2436</v>
      </c>
      <c r="M1047" s="102"/>
      <c r="N1047" s="22" t="s">
        <v>2427</v>
      </c>
      <c r="O1047" s="3" t="b">
        <v>1</v>
      </c>
    </row>
    <row r="1048">
      <c r="A1048" s="3" t="s">
        <v>680</v>
      </c>
      <c r="B1048" s="3" t="s">
        <v>2428</v>
      </c>
      <c r="C1048" s="96" t="s">
        <v>51</v>
      </c>
      <c r="D1048" s="97">
        <v>6653964.48</v>
      </c>
      <c r="E1048" s="97">
        <v>623056.08</v>
      </c>
      <c r="F1048" s="97">
        <v>3814348.33</v>
      </c>
      <c r="G1048" s="98">
        <v>1.109136889E7</v>
      </c>
      <c r="H1048" s="99">
        <v>0.0</v>
      </c>
      <c r="I1048" s="99">
        <v>0.0</v>
      </c>
      <c r="J1048" s="99">
        <v>0.0</v>
      </c>
      <c r="K1048" s="99">
        <v>0.0</v>
      </c>
      <c r="L1048" s="99">
        <v>0.0</v>
      </c>
      <c r="M1048" s="102"/>
      <c r="N1048" s="22" t="s">
        <v>2427</v>
      </c>
      <c r="O1048" s="3" t="b">
        <v>1</v>
      </c>
    </row>
    <row r="1049">
      <c r="A1049" s="3" t="s">
        <v>747</v>
      </c>
      <c r="B1049" s="3" t="s">
        <v>2426</v>
      </c>
      <c r="C1049" s="96" t="s">
        <v>51</v>
      </c>
      <c r="D1049" s="97">
        <v>1298402.65</v>
      </c>
      <c r="E1049" s="97">
        <v>272124.31</v>
      </c>
      <c r="F1049" s="97">
        <v>1321392.28</v>
      </c>
      <c r="G1049" s="98">
        <v>2891919.24</v>
      </c>
      <c r="H1049" s="99">
        <v>0.0</v>
      </c>
      <c r="I1049" s="99">
        <v>0.0</v>
      </c>
      <c r="J1049" s="99">
        <v>0.0</v>
      </c>
      <c r="K1049" s="99">
        <v>0.0</v>
      </c>
      <c r="L1049" s="99">
        <v>0.0</v>
      </c>
      <c r="M1049" s="102"/>
      <c r="N1049" s="22" t="s">
        <v>2427</v>
      </c>
      <c r="O1049" s="3" t="b">
        <v>1</v>
      </c>
    </row>
    <row r="1050">
      <c r="A1050" s="3" t="s">
        <v>141</v>
      </c>
      <c r="B1050" s="3" t="s">
        <v>2434</v>
      </c>
      <c r="C1050" s="96" t="s">
        <v>51</v>
      </c>
      <c r="D1050" s="97">
        <v>1.124996754E7</v>
      </c>
      <c r="E1050" s="97">
        <v>2090441.24</v>
      </c>
      <c r="F1050" s="97">
        <v>6353620.06</v>
      </c>
      <c r="G1050" s="98">
        <v>1.969402884E7</v>
      </c>
      <c r="H1050" s="99">
        <v>304867.74</v>
      </c>
      <c r="I1050" s="99">
        <v>0.0</v>
      </c>
      <c r="J1050" s="99">
        <v>0.0</v>
      </c>
      <c r="K1050" s="99">
        <v>304867.74</v>
      </c>
      <c r="L1050" s="99">
        <v>228611.36</v>
      </c>
      <c r="M1050" s="101">
        <v>0.749870616</v>
      </c>
      <c r="N1050" s="22" t="s">
        <v>2427</v>
      </c>
      <c r="O1050" s="3" t="b">
        <v>1</v>
      </c>
    </row>
    <row r="1051">
      <c r="A1051" s="3" t="s">
        <v>748</v>
      </c>
      <c r="B1051" s="3" t="s">
        <v>2431</v>
      </c>
      <c r="C1051" s="96" t="s">
        <v>51</v>
      </c>
      <c r="D1051" s="97">
        <v>14240.0</v>
      </c>
      <c r="E1051" s="97">
        <v>17872.17</v>
      </c>
      <c r="F1051" s="97">
        <v>35899.09</v>
      </c>
      <c r="G1051" s="98">
        <v>68011.26</v>
      </c>
      <c r="H1051" s="99">
        <v>0.0</v>
      </c>
      <c r="I1051" s="99">
        <v>0.0</v>
      </c>
      <c r="J1051" s="99">
        <v>0.0</v>
      </c>
      <c r="K1051" s="99">
        <v>0.0</v>
      </c>
      <c r="L1051" s="99">
        <v>0.0</v>
      </c>
      <c r="M1051" s="100" t="s">
        <v>2404</v>
      </c>
      <c r="N1051" s="22" t="s">
        <v>2424</v>
      </c>
      <c r="O1051" s="3" t="b">
        <v>1</v>
      </c>
    </row>
    <row r="1052">
      <c r="A1052" s="3" t="s">
        <v>670</v>
      </c>
      <c r="B1052" s="3" t="s">
        <v>2431</v>
      </c>
      <c r="C1052" s="96" t="s">
        <v>51</v>
      </c>
      <c r="D1052" s="97">
        <v>195489.72</v>
      </c>
      <c r="E1052" s="97">
        <v>60759.15</v>
      </c>
      <c r="F1052" s="97">
        <v>67400.0</v>
      </c>
      <c r="G1052" s="98">
        <v>323648.87</v>
      </c>
      <c r="H1052" s="99">
        <v>0.0</v>
      </c>
      <c r="I1052" s="99" t="s">
        <v>2436</v>
      </c>
      <c r="J1052" s="99">
        <v>0.0</v>
      </c>
      <c r="K1052" s="99" t="s">
        <v>2436</v>
      </c>
      <c r="L1052" s="99">
        <v>0.0</v>
      </c>
      <c r="M1052" s="100" t="s">
        <v>2404</v>
      </c>
      <c r="N1052" s="22" t="s">
        <v>2424</v>
      </c>
      <c r="O1052" s="3" t="b">
        <v>1</v>
      </c>
    </row>
    <row r="1053">
      <c r="A1053" s="3" t="s">
        <v>749</v>
      </c>
      <c r="B1053" s="3" t="s">
        <v>2429</v>
      </c>
      <c r="C1053" s="96" t="s">
        <v>51</v>
      </c>
      <c r="D1053" s="97">
        <v>3697673.56</v>
      </c>
      <c r="E1053" s="97">
        <v>436719.73</v>
      </c>
      <c r="F1053" s="97">
        <v>1807593.8</v>
      </c>
      <c r="G1053" s="98">
        <v>5941987.09</v>
      </c>
      <c r="H1053" s="99">
        <v>0.0</v>
      </c>
      <c r="I1053" s="99">
        <v>0.0</v>
      </c>
      <c r="J1053" s="99">
        <v>0.0</v>
      </c>
      <c r="K1053" s="99">
        <v>0.0</v>
      </c>
      <c r="L1053" s="99">
        <v>0.0</v>
      </c>
      <c r="M1053" s="102"/>
      <c r="N1053" s="22" t="s">
        <v>2427</v>
      </c>
      <c r="O1053" s="3" t="b">
        <v>1</v>
      </c>
    </row>
    <row r="1054">
      <c r="A1054" s="3" t="s">
        <v>750</v>
      </c>
      <c r="B1054" s="3" t="s">
        <v>2431</v>
      </c>
      <c r="C1054" s="96" t="s">
        <v>51</v>
      </c>
      <c r="D1054" s="97">
        <v>3195168.37</v>
      </c>
      <c r="E1054" s="97">
        <v>252119.53</v>
      </c>
      <c r="F1054" s="97">
        <v>2443298.41</v>
      </c>
      <c r="G1054" s="98">
        <v>5890586.31</v>
      </c>
      <c r="H1054" s="99">
        <v>0.0</v>
      </c>
      <c r="I1054" s="99">
        <v>0.0</v>
      </c>
      <c r="J1054" s="99">
        <v>0.0</v>
      </c>
      <c r="K1054" s="99">
        <v>0.0</v>
      </c>
      <c r="L1054" s="99">
        <v>0.0</v>
      </c>
      <c r="M1054" s="102"/>
      <c r="N1054" s="22" t="s">
        <v>2427</v>
      </c>
      <c r="O1054" s="3" t="b">
        <v>1</v>
      </c>
    </row>
    <row r="1055">
      <c r="A1055" s="3" t="s">
        <v>751</v>
      </c>
      <c r="B1055" s="3" t="s">
        <v>2429</v>
      </c>
      <c r="C1055" s="96" t="s">
        <v>51</v>
      </c>
      <c r="D1055" s="97">
        <v>3484851.37</v>
      </c>
      <c r="E1055" s="97">
        <v>599822.16</v>
      </c>
      <c r="F1055" s="97">
        <v>2286548.45</v>
      </c>
      <c r="G1055" s="98">
        <v>6371221.98</v>
      </c>
      <c r="H1055" s="99">
        <v>0.0</v>
      </c>
      <c r="I1055" s="99">
        <v>0.0</v>
      </c>
      <c r="J1055" s="99">
        <v>0.0</v>
      </c>
      <c r="K1055" s="99">
        <v>0.0</v>
      </c>
      <c r="L1055" s="99">
        <v>0.0</v>
      </c>
      <c r="M1055" s="102"/>
      <c r="N1055" s="22" t="s">
        <v>2427</v>
      </c>
      <c r="O1055" s="3" t="b">
        <v>1</v>
      </c>
    </row>
    <row r="1056">
      <c r="A1056" s="3" t="s">
        <v>752</v>
      </c>
      <c r="B1056" s="3" t="s">
        <v>2429</v>
      </c>
      <c r="C1056" s="96" t="s">
        <v>51</v>
      </c>
      <c r="D1056" s="97">
        <v>6000.0</v>
      </c>
      <c r="E1056" s="97">
        <v>11686.0</v>
      </c>
      <c r="F1056" s="97">
        <v>21295.33</v>
      </c>
      <c r="G1056" s="98">
        <v>38981.33</v>
      </c>
      <c r="H1056" s="99">
        <v>0.0</v>
      </c>
      <c r="I1056" s="99">
        <v>0.0</v>
      </c>
      <c r="J1056" s="99">
        <v>0.0</v>
      </c>
      <c r="K1056" s="99">
        <v>0.0</v>
      </c>
      <c r="L1056" s="99">
        <v>0.0</v>
      </c>
      <c r="M1056" s="100" t="s">
        <v>2404</v>
      </c>
      <c r="N1056" s="22" t="s">
        <v>2424</v>
      </c>
      <c r="O1056" s="3" t="b">
        <v>1</v>
      </c>
    </row>
    <row r="1057">
      <c r="A1057" s="3" t="s">
        <v>166</v>
      </c>
      <c r="B1057" s="3" t="s">
        <v>2426</v>
      </c>
      <c r="C1057" s="96" t="s">
        <v>51</v>
      </c>
      <c r="D1057" s="97">
        <v>6717660.16</v>
      </c>
      <c r="E1057" s="97">
        <v>1118664.875</v>
      </c>
      <c r="F1057" s="97">
        <v>5069843.01</v>
      </c>
      <c r="G1057" s="98">
        <v>1.290616805E7</v>
      </c>
      <c r="H1057" s="99">
        <v>751739.36</v>
      </c>
      <c r="I1057" s="99">
        <v>18575.58</v>
      </c>
      <c r="J1057" s="99">
        <v>70000.0</v>
      </c>
      <c r="K1057" s="99">
        <v>840314.94</v>
      </c>
      <c r="L1057" s="99">
        <v>840314.94</v>
      </c>
      <c r="M1057" s="101">
        <v>1.0</v>
      </c>
      <c r="N1057" s="22" t="s">
        <v>2427</v>
      </c>
      <c r="O1057" s="3" t="b">
        <v>1</v>
      </c>
    </row>
    <row r="1058">
      <c r="A1058" s="3" t="s">
        <v>753</v>
      </c>
      <c r="B1058" s="3" t="s">
        <v>2426</v>
      </c>
      <c r="C1058" s="96" t="s">
        <v>51</v>
      </c>
      <c r="D1058" s="97">
        <v>87244.0</v>
      </c>
      <c r="E1058" s="97">
        <v>114527.67</v>
      </c>
      <c r="F1058" s="97">
        <v>164650.42</v>
      </c>
      <c r="G1058" s="98">
        <v>366422.09</v>
      </c>
      <c r="H1058" s="99">
        <v>0.0</v>
      </c>
      <c r="I1058" s="99">
        <v>0.0</v>
      </c>
      <c r="J1058" s="99">
        <v>0.0</v>
      </c>
      <c r="K1058" s="99">
        <v>0.0</v>
      </c>
      <c r="L1058" s="99">
        <v>0.0</v>
      </c>
      <c r="M1058" s="100" t="s">
        <v>2404</v>
      </c>
      <c r="N1058" s="22" t="s">
        <v>2424</v>
      </c>
      <c r="O1058" s="3" t="b">
        <v>1</v>
      </c>
    </row>
    <row r="1059">
      <c r="A1059" s="3" t="s">
        <v>542</v>
      </c>
      <c r="B1059" s="3" t="s">
        <v>2429</v>
      </c>
      <c r="C1059" s="96" t="s">
        <v>51</v>
      </c>
      <c r="D1059" s="97">
        <v>8096641.13</v>
      </c>
      <c r="E1059" s="97">
        <v>1278304.81</v>
      </c>
      <c r="F1059" s="97">
        <v>3961372.78</v>
      </c>
      <c r="G1059" s="98">
        <v>1.333631872E7</v>
      </c>
      <c r="H1059" s="99">
        <v>0.0</v>
      </c>
      <c r="I1059" s="99">
        <v>0.0</v>
      </c>
      <c r="J1059" s="99">
        <v>0.0</v>
      </c>
      <c r="K1059" s="99">
        <v>0.0</v>
      </c>
      <c r="L1059" s="99">
        <v>0.0</v>
      </c>
      <c r="M1059" s="102"/>
      <c r="N1059" s="22" t="s">
        <v>2427</v>
      </c>
      <c r="O1059" s="3" t="b">
        <v>1</v>
      </c>
    </row>
    <row r="1060">
      <c r="A1060" s="3" t="s">
        <v>658</v>
      </c>
      <c r="B1060" s="3" t="s">
        <v>2431</v>
      </c>
      <c r="C1060" s="96" t="s">
        <v>51</v>
      </c>
      <c r="D1060" s="97">
        <v>4648761.04</v>
      </c>
      <c r="E1060" s="97">
        <v>487595.44</v>
      </c>
      <c r="F1060" s="97">
        <v>2125466.21</v>
      </c>
      <c r="G1060" s="98">
        <v>7261822.69</v>
      </c>
      <c r="H1060" s="99">
        <v>10000.0</v>
      </c>
      <c r="I1060" s="99">
        <v>6724.52</v>
      </c>
      <c r="J1060" s="99">
        <v>0.0</v>
      </c>
      <c r="K1060" s="99">
        <v>16724.52</v>
      </c>
      <c r="L1060" s="99">
        <v>0.0</v>
      </c>
      <c r="M1060" s="101">
        <v>0.0</v>
      </c>
      <c r="N1060" s="22" t="s">
        <v>2427</v>
      </c>
      <c r="O1060" s="3" t="b">
        <v>1</v>
      </c>
    </row>
    <row r="1061">
      <c r="A1061" s="3" t="s">
        <v>754</v>
      </c>
      <c r="B1061" s="3" t="s">
        <v>2432</v>
      </c>
      <c r="C1061" s="96" t="s">
        <v>51</v>
      </c>
      <c r="D1061" s="97">
        <v>537824.43</v>
      </c>
      <c r="E1061" s="97">
        <v>184509.58</v>
      </c>
      <c r="F1061" s="97">
        <v>356646.55</v>
      </c>
      <c r="G1061" s="98">
        <v>1078980.56</v>
      </c>
      <c r="H1061" s="99">
        <v>0.0</v>
      </c>
      <c r="I1061" s="99">
        <v>0.0</v>
      </c>
      <c r="J1061" s="99">
        <v>0.0</v>
      </c>
      <c r="K1061" s="99">
        <v>0.0</v>
      </c>
      <c r="L1061" s="99">
        <v>0.0</v>
      </c>
      <c r="M1061" s="102"/>
      <c r="N1061" s="22" t="s">
        <v>2427</v>
      </c>
      <c r="O1061" s="3" t="b">
        <v>1</v>
      </c>
    </row>
    <row r="1062">
      <c r="A1062" s="3" t="s">
        <v>656</v>
      </c>
      <c r="B1062" s="3" t="s">
        <v>2431</v>
      </c>
      <c r="C1062" s="96" t="s">
        <v>51</v>
      </c>
      <c r="D1062" s="97">
        <v>5678461.2</v>
      </c>
      <c r="E1062" s="97">
        <v>402600.64</v>
      </c>
      <c r="F1062" s="97">
        <v>1643751.4</v>
      </c>
      <c r="G1062" s="98">
        <v>7724813.24</v>
      </c>
      <c r="H1062" s="99">
        <v>0.0</v>
      </c>
      <c r="I1062" s="99">
        <v>0.0</v>
      </c>
      <c r="J1062" s="99">
        <v>0.0</v>
      </c>
      <c r="K1062" s="99">
        <v>0.0</v>
      </c>
      <c r="L1062" s="99">
        <v>0.0</v>
      </c>
      <c r="M1062" s="102"/>
      <c r="N1062" s="22" t="s">
        <v>2427</v>
      </c>
      <c r="O1062" s="3" t="b">
        <v>1</v>
      </c>
    </row>
    <row r="1063">
      <c r="A1063" s="3" t="s">
        <v>755</v>
      </c>
      <c r="B1063" s="3" t="s">
        <v>2428</v>
      </c>
      <c r="C1063" s="96" t="s">
        <v>51</v>
      </c>
      <c r="D1063" s="97">
        <v>1168761.71</v>
      </c>
      <c r="E1063" s="97">
        <v>121257.35</v>
      </c>
      <c r="F1063" s="97">
        <v>736515.16</v>
      </c>
      <c r="G1063" s="98">
        <v>2026534.22</v>
      </c>
      <c r="H1063" s="99">
        <v>0.0</v>
      </c>
      <c r="I1063" s="99">
        <v>0.0</v>
      </c>
      <c r="J1063" s="99">
        <v>0.0</v>
      </c>
      <c r="K1063" s="99">
        <v>0.0</v>
      </c>
      <c r="L1063" s="99">
        <v>0.0</v>
      </c>
      <c r="M1063" s="100" t="s">
        <v>2404</v>
      </c>
      <c r="N1063" s="22" t="s">
        <v>2424</v>
      </c>
      <c r="O1063" s="3" t="b">
        <v>1</v>
      </c>
    </row>
    <row r="1064">
      <c r="A1064" s="3" t="s">
        <v>756</v>
      </c>
      <c r="B1064" s="3" t="s">
        <v>2428</v>
      </c>
      <c r="C1064" s="96" t="s">
        <v>51</v>
      </c>
      <c r="D1064" s="97">
        <v>332463.4</v>
      </c>
      <c r="E1064" s="97">
        <v>93875.73</v>
      </c>
      <c r="F1064" s="97">
        <v>267323.29</v>
      </c>
      <c r="G1064" s="98">
        <v>693662.42</v>
      </c>
      <c r="H1064" s="99">
        <v>0.0</v>
      </c>
      <c r="I1064" s="99">
        <v>0.0</v>
      </c>
      <c r="J1064" s="99">
        <v>0.0</v>
      </c>
      <c r="K1064" s="99">
        <v>0.0</v>
      </c>
      <c r="L1064" s="99">
        <v>0.0</v>
      </c>
      <c r="M1064" s="100" t="s">
        <v>2404</v>
      </c>
      <c r="N1064" s="22" t="s">
        <v>2424</v>
      </c>
      <c r="O1064" s="3" t="b">
        <v>1</v>
      </c>
    </row>
    <row r="1065">
      <c r="A1065" s="3" t="s">
        <v>757</v>
      </c>
      <c r="B1065" s="3" t="s">
        <v>2437</v>
      </c>
      <c r="C1065" s="96" t="s">
        <v>51</v>
      </c>
      <c r="D1065" s="97">
        <v>8280790.53</v>
      </c>
      <c r="E1065" s="97">
        <v>675872.3</v>
      </c>
      <c r="F1065" s="97">
        <v>2408714.15</v>
      </c>
      <c r="G1065" s="98">
        <v>1.136537698E7</v>
      </c>
      <c r="H1065" s="99">
        <v>0.0</v>
      </c>
      <c r="I1065" s="99">
        <v>0.0</v>
      </c>
      <c r="J1065" s="99">
        <v>0.0</v>
      </c>
      <c r="K1065" s="99">
        <v>0.0</v>
      </c>
      <c r="L1065" s="99">
        <v>0.0</v>
      </c>
      <c r="M1065" s="102"/>
      <c r="N1065" s="22" t="s">
        <v>2427</v>
      </c>
      <c r="O1065" s="3" t="b">
        <v>1</v>
      </c>
    </row>
    <row r="1066">
      <c r="A1066" s="3" t="s">
        <v>608</v>
      </c>
      <c r="B1066" s="3" t="s">
        <v>2429</v>
      </c>
      <c r="C1066" s="96" t="s">
        <v>51</v>
      </c>
      <c r="D1066" s="97">
        <v>1.875372432E7</v>
      </c>
      <c r="E1066" s="97">
        <v>1443829.97</v>
      </c>
      <c r="F1066" s="97">
        <v>6242762.67</v>
      </c>
      <c r="G1066" s="98">
        <v>2.644031696E7</v>
      </c>
      <c r="H1066" s="99">
        <v>0.0</v>
      </c>
      <c r="I1066" s="99" t="s">
        <v>2436</v>
      </c>
      <c r="J1066" s="99">
        <v>0.0</v>
      </c>
      <c r="K1066" s="99" t="s">
        <v>2436</v>
      </c>
      <c r="L1066" s="99">
        <v>0.0</v>
      </c>
      <c r="M1066" s="102"/>
      <c r="N1066" s="22" t="s">
        <v>2427</v>
      </c>
      <c r="O1066" s="3" t="b">
        <v>1</v>
      </c>
    </row>
    <row r="1067">
      <c r="A1067" s="3" t="s">
        <v>639</v>
      </c>
      <c r="B1067" s="3" t="s">
        <v>2429</v>
      </c>
      <c r="C1067" s="96" t="s">
        <v>51</v>
      </c>
      <c r="D1067" s="97">
        <v>2791496.87</v>
      </c>
      <c r="E1067" s="97">
        <v>1640477.225</v>
      </c>
      <c r="F1067" s="97">
        <v>2238654.37</v>
      </c>
      <c r="G1067" s="98">
        <v>6670628.465</v>
      </c>
      <c r="H1067" s="99">
        <v>0.0</v>
      </c>
      <c r="I1067" s="99">
        <v>0.0</v>
      </c>
      <c r="J1067" s="99">
        <v>0.0</v>
      </c>
      <c r="K1067" s="99">
        <v>0.0</v>
      </c>
      <c r="L1067" s="99">
        <v>0.0</v>
      </c>
      <c r="M1067" s="102"/>
      <c r="N1067" s="22" t="s">
        <v>2427</v>
      </c>
      <c r="O1067" s="3" t="b">
        <v>1</v>
      </c>
    </row>
    <row r="1068">
      <c r="A1068" s="3" t="s">
        <v>758</v>
      </c>
      <c r="B1068" s="3" t="s">
        <v>2425</v>
      </c>
      <c r="C1068" s="96" t="s">
        <v>51</v>
      </c>
      <c r="D1068" s="97">
        <v>1597301.0</v>
      </c>
      <c r="E1068" s="97">
        <v>160531.75</v>
      </c>
      <c r="F1068" s="97">
        <v>961694.41</v>
      </c>
      <c r="G1068" s="98">
        <v>2719527.16</v>
      </c>
      <c r="H1068" s="99">
        <v>0.0</v>
      </c>
      <c r="I1068" s="99">
        <v>0.0</v>
      </c>
      <c r="J1068" s="99">
        <v>0.0</v>
      </c>
      <c r="K1068" s="99">
        <v>0.0</v>
      </c>
      <c r="L1068" s="99">
        <v>0.0</v>
      </c>
      <c r="M1068" s="100" t="s">
        <v>2404</v>
      </c>
      <c r="N1068" s="22" t="s">
        <v>2424</v>
      </c>
      <c r="O1068" s="3" t="b">
        <v>1</v>
      </c>
    </row>
    <row r="1069">
      <c r="A1069" s="3" t="s">
        <v>684</v>
      </c>
      <c r="B1069" s="3" t="s">
        <v>2425</v>
      </c>
      <c r="C1069" s="96" t="s">
        <v>51</v>
      </c>
      <c r="D1069" s="97">
        <v>1.036679458E7</v>
      </c>
      <c r="E1069" s="97">
        <v>1005556.19</v>
      </c>
      <c r="F1069" s="97">
        <v>4118547.22</v>
      </c>
      <c r="G1069" s="98">
        <v>1.549089799E7</v>
      </c>
      <c r="H1069" s="99">
        <v>0.0</v>
      </c>
      <c r="I1069" s="99">
        <v>8965.76</v>
      </c>
      <c r="J1069" s="99">
        <v>0.0</v>
      </c>
      <c r="K1069" s="99">
        <v>8965.76</v>
      </c>
      <c r="L1069" s="99">
        <v>0.0</v>
      </c>
      <c r="M1069" s="101">
        <v>0.0</v>
      </c>
      <c r="N1069" s="22" t="s">
        <v>2427</v>
      </c>
      <c r="O1069" s="3" t="b">
        <v>1</v>
      </c>
    </row>
    <row r="1070">
      <c r="A1070" s="3" t="s">
        <v>690</v>
      </c>
      <c r="B1070" s="3" t="s">
        <v>2426</v>
      </c>
      <c r="C1070" s="96" t="s">
        <v>51</v>
      </c>
      <c r="D1070" s="97">
        <v>47900.0</v>
      </c>
      <c r="E1070" s="97">
        <v>12343.09</v>
      </c>
      <c r="F1070" s="97">
        <v>33600.0</v>
      </c>
      <c r="G1070" s="98">
        <v>93843.09</v>
      </c>
      <c r="H1070" s="99">
        <v>0.0</v>
      </c>
      <c r="I1070" s="99">
        <v>6380.0</v>
      </c>
      <c r="J1070" s="99">
        <v>0.0</v>
      </c>
      <c r="K1070" s="99">
        <v>6380.0</v>
      </c>
      <c r="L1070" s="99">
        <v>0.0</v>
      </c>
      <c r="M1070" s="100" t="s">
        <v>2404</v>
      </c>
      <c r="N1070" s="22" t="s">
        <v>2424</v>
      </c>
      <c r="O1070" s="3" t="b">
        <v>0</v>
      </c>
    </row>
    <row r="1071">
      <c r="A1071" s="3" t="s">
        <v>759</v>
      </c>
      <c r="B1071" s="3" t="s">
        <v>2426</v>
      </c>
      <c r="C1071" s="96" t="s">
        <v>51</v>
      </c>
      <c r="D1071" s="97">
        <v>43100.0</v>
      </c>
      <c r="E1071" s="97">
        <v>29226.43</v>
      </c>
      <c r="F1071" s="97">
        <v>29765.0</v>
      </c>
      <c r="G1071" s="98">
        <v>102091.43</v>
      </c>
      <c r="H1071" s="99">
        <v>0.0</v>
      </c>
      <c r="I1071" s="99">
        <v>0.0</v>
      </c>
      <c r="J1071" s="99">
        <v>0.0</v>
      </c>
      <c r="K1071" s="99">
        <v>0.0</v>
      </c>
      <c r="L1071" s="99">
        <v>0.0</v>
      </c>
      <c r="M1071" s="100" t="s">
        <v>2404</v>
      </c>
      <c r="N1071" s="22" t="s">
        <v>2424</v>
      </c>
      <c r="O1071" s="3" t="b">
        <v>1</v>
      </c>
    </row>
    <row r="1072">
      <c r="A1072" s="3" t="s">
        <v>761</v>
      </c>
      <c r="B1072" s="3" t="s">
        <v>2437</v>
      </c>
      <c r="C1072" s="96" t="s">
        <v>51</v>
      </c>
      <c r="D1072" s="97">
        <v>186876.63</v>
      </c>
      <c r="E1072" s="97">
        <v>121519.06</v>
      </c>
      <c r="F1072" s="97">
        <v>224077.43</v>
      </c>
      <c r="G1072" s="98">
        <v>532473.12</v>
      </c>
      <c r="H1072" s="99">
        <v>0.0</v>
      </c>
      <c r="I1072" s="99">
        <v>0.0</v>
      </c>
      <c r="J1072" s="99">
        <v>0.0</v>
      </c>
      <c r="K1072" s="99">
        <v>0.0</v>
      </c>
      <c r="L1072" s="99">
        <v>0.0</v>
      </c>
      <c r="M1072" s="100" t="s">
        <v>2404</v>
      </c>
      <c r="N1072" s="22" t="s">
        <v>2424</v>
      </c>
      <c r="O1072" s="3" t="b">
        <v>1</v>
      </c>
    </row>
    <row r="1073">
      <c r="A1073" s="3" t="s">
        <v>762</v>
      </c>
      <c r="B1073" s="3" t="s">
        <v>2429</v>
      </c>
      <c r="C1073" s="96" t="s">
        <v>51</v>
      </c>
      <c r="D1073" s="97">
        <v>1.803322008E7</v>
      </c>
      <c r="E1073" s="97">
        <v>1359363.05</v>
      </c>
      <c r="F1073" s="97">
        <v>5464312.74</v>
      </c>
      <c r="G1073" s="98">
        <v>2.485689587E7</v>
      </c>
      <c r="H1073" s="99">
        <v>0.0</v>
      </c>
      <c r="I1073" s="99" t="s">
        <v>2436</v>
      </c>
      <c r="J1073" s="99">
        <v>0.0</v>
      </c>
      <c r="K1073" s="99" t="s">
        <v>2436</v>
      </c>
      <c r="L1073" s="99">
        <v>0.0</v>
      </c>
      <c r="M1073" s="102"/>
      <c r="N1073" s="22" t="s">
        <v>2427</v>
      </c>
      <c r="O1073" s="3" t="b">
        <v>0</v>
      </c>
    </row>
    <row r="1074">
      <c r="A1074" s="3" t="s">
        <v>764</v>
      </c>
      <c r="B1074" s="3" t="s">
        <v>2437</v>
      </c>
      <c r="C1074" s="96" t="s">
        <v>51</v>
      </c>
      <c r="D1074" s="97">
        <v>184623.0</v>
      </c>
      <c r="E1074" s="97">
        <v>46126.64</v>
      </c>
      <c r="F1074" s="97">
        <v>114862.22</v>
      </c>
      <c r="G1074" s="98">
        <v>345611.86</v>
      </c>
      <c r="H1074" s="99">
        <v>0.0</v>
      </c>
      <c r="I1074" s="99">
        <v>0.0</v>
      </c>
      <c r="J1074" s="99">
        <v>0.0</v>
      </c>
      <c r="K1074" s="99">
        <v>0.0</v>
      </c>
      <c r="L1074" s="99">
        <v>0.0</v>
      </c>
      <c r="M1074" s="100" t="s">
        <v>2404</v>
      </c>
      <c r="N1074" s="22" t="s">
        <v>2424</v>
      </c>
      <c r="O1074" s="3" t="b">
        <v>1</v>
      </c>
    </row>
    <row r="1075">
      <c r="A1075" s="3" t="s">
        <v>765</v>
      </c>
      <c r="B1075" s="3" t="s">
        <v>2437</v>
      </c>
      <c r="C1075" s="96" t="s">
        <v>51</v>
      </c>
      <c r="D1075" s="97">
        <v>175114.86</v>
      </c>
      <c r="E1075" s="97">
        <v>75019.94</v>
      </c>
      <c r="F1075" s="97">
        <v>30000.0</v>
      </c>
      <c r="G1075" s="98">
        <v>280134.8</v>
      </c>
      <c r="H1075" s="99">
        <v>0.0</v>
      </c>
      <c r="I1075" s="99">
        <v>0.0</v>
      </c>
      <c r="J1075" s="99">
        <v>0.0</v>
      </c>
      <c r="K1075" s="99">
        <v>0.0</v>
      </c>
      <c r="L1075" s="99">
        <v>0.0</v>
      </c>
      <c r="M1075" s="100" t="s">
        <v>2404</v>
      </c>
      <c r="N1075" s="22" t="s">
        <v>2424</v>
      </c>
      <c r="O1075" s="3" t="b">
        <v>1</v>
      </c>
    </row>
    <row r="1076">
      <c r="A1076" s="3" t="s">
        <v>766</v>
      </c>
      <c r="B1076" s="3" t="s">
        <v>2425</v>
      </c>
      <c r="C1076" s="96" t="s">
        <v>51</v>
      </c>
      <c r="D1076" s="97">
        <v>142650.0</v>
      </c>
      <c r="E1076" s="97">
        <v>51564.84</v>
      </c>
      <c r="F1076" s="97">
        <v>113860.0</v>
      </c>
      <c r="G1076" s="98">
        <v>308074.84</v>
      </c>
      <c r="H1076" s="99">
        <v>0.0</v>
      </c>
      <c r="I1076" s="99">
        <v>0.0</v>
      </c>
      <c r="J1076" s="99">
        <v>0.0</v>
      </c>
      <c r="K1076" s="99">
        <v>0.0</v>
      </c>
      <c r="L1076" s="99">
        <v>0.0</v>
      </c>
      <c r="M1076" s="100" t="s">
        <v>2404</v>
      </c>
      <c r="N1076" s="22" t="s">
        <v>2424</v>
      </c>
      <c r="O1076" s="3" t="b">
        <v>1</v>
      </c>
    </row>
    <row r="1077">
      <c r="A1077" s="3" t="s">
        <v>248</v>
      </c>
      <c r="B1077" s="3" t="s">
        <v>2425</v>
      </c>
      <c r="C1077" s="96" t="s">
        <v>51</v>
      </c>
      <c r="D1077" s="97">
        <v>220750.0</v>
      </c>
      <c r="E1077" s="97">
        <v>111412.64</v>
      </c>
      <c r="F1077" s="97">
        <v>257920.0</v>
      </c>
      <c r="G1077" s="98">
        <v>590082.64</v>
      </c>
      <c r="H1077" s="99">
        <v>0.0</v>
      </c>
      <c r="I1077" s="99" t="s">
        <v>2436</v>
      </c>
      <c r="J1077" s="99">
        <v>250000.0</v>
      </c>
      <c r="K1077" s="99">
        <v>254390.6</v>
      </c>
      <c r="L1077" s="99">
        <v>0.0</v>
      </c>
      <c r="M1077" s="100" t="s">
        <v>2404</v>
      </c>
      <c r="N1077" s="22" t="s">
        <v>2424</v>
      </c>
      <c r="O1077" s="3" t="b">
        <v>1</v>
      </c>
    </row>
    <row r="1078">
      <c r="A1078" s="3" t="s">
        <v>227</v>
      </c>
      <c r="B1078" s="3" t="s">
        <v>2425</v>
      </c>
      <c r="C1078" s="96" t="s">
        <v>51</v>
      </c>
      <c r="D1078" s="97">
        <v>1.03755861E7</v>
      </c>
      <c r="E1078" s="97">
        <v>642593.75</v>
      </c>
      <c r="F1078" s="97">
        <v>2363245.17</v>
      </c>
      <c r="G1078" s="98">
        <v>1.338142502E7</v>
      </c>
      <c r="H1078" s="99">
        <v>153090.28</v>
      </c>
      <c r="I1078" s="99">
        <v>0.0</v>
      </c>
      <c r="J1078" s="99">
        <v>0.0</v>
      </c>
      <c r="K1078" s="99">
        <v>153090.28</v>
      </c>
      <c r="L1078" s="99">
        <v>82810.0</v>
      </c>
      <c r="M1078" s="101">
        <v>0.5409226503</v>
      </c>
      <c r="N1078" s="22" t="s">
        <v>2427</v>
      </c>
      <c r="O1078" s="3" t="b">
        <v>1</v>
      </c>
    </row>
    <row r="1079">
      <c r="A1079" s="3" t="s">
        <v>767</v>
      </c>
      <c r="B1079" s="3" t="s">
        <v>2429</v>
      </c>
      <c r="C1079" s="96" t="s">
        <v>51</v>
      </c>
      <c r="D1079" s="97">
        <v>859153.27</v>
      </c>
      <c r="E1079" s="97">
        <v>280311.035</v>
      </c>
      <c r="F1079" s="97">
        <v>932992.17</v>
      </c>
      <c r="G1079" s="98">
        <v>2072456.475</v>
      </c>
      <c r="H1079" s="99">
        <v>0.0</v>
      </c>
      <c r="I1079" s="99">
        <v>0.0</v>
      </c>
      <c r="J1079" s="99">
        <v>0.0</v>
      </c>
      <c r="K1079" s="99">
        <v>0.0</v>
      </c>
      <c r="L1079" s="99">
        <v>0.0</v>
      </c>
      <c r="M1079" s="100" t="s">
        <v>2404</v>
      </c>
      <c r="N1079" s="22" t="s">
        <v>2424</v>
      </c>
      <c r="O1079" s="3" t="b">
        <v>1</v>
      </c>
    </row>
    <row r="1080">
      <c r="A1080" s="3" t="s">
        <v>259</v>
      </c>
      <c r="B1080" s="3" t="s">
        <v>2431</v>
      </c>
      <c r="C1080" s="96" t="s">
        <v>51</v>
      </c>
      <c r="D1080" s="97">
        <v>8230861.15</v>
      </c>
      <c r="E1080" s="97">
        <v>789345.96</v>
      </c>
      <c r="F1080" s="97">
        <v>2645658.14</v>
      </c>
      <c r="G1080" s="98">
        <v>1.166586525E7</v>
      </c>
      <c r="H1080" s="99">
        <v>250000.0</v>
      </c>
      <c r="I1080" s="99">
        <v>31941.8</v>
      </c>
      <c r="J1080" s="99">
        <v>100000.0</v>
      </c>
      <c r="K1080" s="99">
        <v>381941.8</v>
      </c>
      <c r="L1080" s="99">
        <v>381941.8</v>
      </c>
      <c r="M1080" s="101">
        <v>1.0</v>
      </c>
      <c r="N1080" s="22" t="s">
        <v>2427</v>
      </c>
      <c r="O1080" s="3" t="b">
        <v>1</v>
      </c>
    </row>
    <row r="1081">
      <c r="A1081" s="3" t="s">
        <v>768</v>
      </c>
      <c r="B1081" s="3" t="s">
        <v>2428</v>
      </c>
      <c r="C1081" s="96" t="s">
        <v>51</v>
      </c>
      <c r="D1081" s="97">
        <v>1.329435168E7</v>
      </c>
      <c r="E1081" s="97">
        <v>1290080.579</v>
      </c>
      <c r="F1081" s="97">
        <v>4963894.06</v>
      </c>
      <c r="G1081" s="98">
        <v>1.954832632E7</v>
      </c>
      <c r="H1081" s="99">
        <v>0.0</v>
      </c>
      <c r="I1081" s="99">
        <v>0.0</v>
      </c>
      <c r="J1081" s="99">
        <v>0.0</v>
      </c>
      <c r="K1081" s="99">
        <v>0.0</v>
      </c>
      <c r="L1081" s="99">
        <v>0.0</v>
      </c>
      <c r="M1081" s="102"/>
      <c r="N1081" s="22" t="s">
        <v>2427</v>
      </c>
      <c r="O1081" s="3" t="b">
        <v>1</v>
      </c>
    </row>
    <row r="1082">
      <c r="A1082" s="3" t="s">
        <v>770</v>
      </c>
      <c r="B1082" s="3" t="s">
        <v>2428</v>
      </c>
      <c r="C1082" s="96" t="s">
        <v>51</v>
      </c>
      <c r="D1082" s="97">
        <v>8017174.57</v>
      </c>
      <c r="E1082" s="97">
        <v>378786.47</v>
      </c>
      <c r="F1082" s="97">
        <v>5043437.83</v>
      </c>
      <c r="G1082" s="98">
        <v>1.343939887E7</v>
      </c>
      <c r="H1082" s="99">
        <v>0.0</v>
      </c>
      <c r="I1082" s="99">
        <v>0.0</v>
      </c>
      <c r="J1082" s="99">
        <v>0.0</v>
      </c>
      <c r="K1082" s="99">
        <v>0.0</v>
      </c>
      <c r="L1082" s="99">
        <v>0.0</v>
      </c>
      <c r="M1082" s="102"/>
      <c r="N1082" s="22" t="s">
        <v>2427</v>
      </c>
      <c r="O1082" s="3" t="b">
        <v>1</v>
      </c>
    </row>
    <row r="1083">
      <c r="A1083" s="3" t="s">
        <v>771</v>
      </c>
      <c r="B1083" s="3" t="s">
        <v>2425</v>
      </c>
      <c r="C1083" s="96" t="s">
        <v>51</v>
      </c>
      <c r="D1083" s="97">
        <v>197000.0</v>
      </c>
      <c r="E1083" s="97">
        <v>52350.16</v>
      </c>
      <c r="F1083" s="97">
        <v>144550.0</v>
      </c>
      <c r="G1083" s="98">
        <v>393900.16</v>
      </c>
      <c r="H1083" s="99">
        <v>0.0</v>
      </c>
      <c r="I1083" s="99">
        <v>0.0</v>
      </c>
      <c r="J1083" s="99">
        <v>0.0</v>
      </c>
      <c r="K1083" s="99">
        <v>0.0</v>
      </c>
      <c r="L1083" s="99">
        <v>0.0</v>
      </c>
      <c r="M1083" s="100" t="s">
        <v>2404</v>
      </c>
      <c r="N1083" s="22" t="s">
        <v>2424</v>
      </c>
      <c r="O1083" s="3" t="b">
        <v>1</v>
      </c>
    </row>
    <row r="1084">
      <c r="A1084" s="3" t="s">
        <v>688</v>
      </c>
      <c r="B1084" s="3" t="s">
        <v>2425</v>
      </c>
      <c r="C1084" s="96" t="s">
        <v>51</v>
      </c>
      <c r="D1084" s="97">
        <v>3012535.97</v>
      </c>
      <c r="E1084" s="97">
        <v>483986.47</v>
      </c>
      <c r="F1084" s="97">
        <v>1872800.12</v>
      </c>
      <c r="G1084" s="98">
        <v>5369322.56</v>
      </c>
      <c r="H1084" s="99">
        <v>0.0</v>
      </c>
      <c r="I1084" s="99">
        <v>7267.7</v>
      </c>
      <c r="J1084" s="99">
        <v>0.0</v>
      </c>
      <c r="K1084" s="99">
        <v>7267.7</v>
      </c>
      <c r="L1084" s="99">
        <v>0.0</v>
      </c>
      <c r="M1084" s="101">
        <v>0.0</v>
      </c>
      <c r="N1084" s="22" t="s">
        <v>2427</v>
      </c>
      <c r="O1084" s="3" t="b">
        <v>1</v>
      </c>
    </row>
    <row r="1085">
      <c r="A1085" s="3" t="s">
        <v>469</v>
      </c>
      <c r="B1085" s="3" t="s">
        <v>2431</v>
      </c>
      <c r="C1085" s="96" t="s">
        <v>51</v>
      </c>
      <c r="D1085" s="97">
        <v>2438109.04</v>
      </c>
      <c r="E1085" s="97">
        <v>513882.19</v>
      </c>
      <c r="F1085" s="97">
        <v>2509500.04</v>
      </c>
      <c r="G1085" s="98">
        <v>5461491.27</v>
      </c>
      <c r="H1085" s="99">
        <v>101039.16</v>
      </c>
      <c r="I1085" s="99">
        <v>0.0</v>
      </c>
      <c r="J1085" s="99">
        <v>0.0</v>
      </c>
      <c r="K1085" s="99">
        <v>101039.16</v>
      </c>
      <c r="L1085" s="99">
        <v>101039.16</v>
      </c>
      <c r="M1085" s="101">
        <v>1.0</v>
      </c>
      <c r="N1085" s="22" t="s">
        <v>2427</v>
      </c>
      <c r="O1085" s="3" t="b">
        <v>1</v>
      </c>
    </row>
    <row r="1086">
      <c r="A1086" s="3" t="s">
        <v>213</v>
      </c>
      <c r="B1086" s="3" t="s">
        <v>2426</v>
      </c>
      <c r="C1086" s="96" t="s">
        <v>51</v>
      </c>
      <c r="D1086" s="97">
        <v>1.19086177E7</v>
      </c>
      <c r="E1086" s="97">
        <v>1252662.96</v>
      </c>
      <c r="F1086" s="97">
        <v>6227987.96</v>
      </c>
      <c r="G1086" s="98">
        <v>1.938926862E7</v>
      </c>
      <c r="H1086" s="99">
        <v>104567.54</v>
      </c>
      <c r="I1086" s="99">
        <v>0.0</v>
      </c>
      <c r="J1086" s="99">
        <v>0.0</v>
      </c>
      <c r="K1086" s="99">
        <v>104567.54</v>
      </c>
      <c r="L1086" s="99">
        <v>0.0</v>
      </c>
      <c r="M1086" s="101">
        <v>0.0</v>
      </c>
      <c r="N1086" s="22" t="s">
        <v>2427</v>
      </c>
      <c r="O1086" s="3" t="b">
        <v>1</v>
      </c>
    </row>
    <row r="1087">
      <c r="A1087" s="3" t="s">
        <v>678</v>
      </c>
      <c r="B1087" s="3" t="s">
        <v>2432</v>
      </c>
      <c r="C1087" s="96" t="s">
        <v>51</v>
      </c>
      <c r="D1087" s="97">
        <v>1413012.47</v>
      </c>
      <c r="E1087" s="97">
        <v>348730.44</v>
      </c>
      <c r="F1087" s="97">
        <v>1676543.73</v>
      </c>
      <c r="G1087" s="98">
        <v>3438286.64</v>
      </c>
      <c r="H1087" s="99">
        <v>0.0</v>
      </c>
      <c r="I1087" s="99">
        <v>9946.85</v>
      </c>
      <c r="J1087" s="99">
        <v>0.0</v>
      </c>
      <c r="K1087" s="99">
        <v>9946.85</v>
      </c>
      <c r="L1087" s="99">
        <v>9946.85</v>
      </c>
      <c r="M1087" s="101">
        <v>1.0</v>
      </c>
      <c r="N1087" s="22" t="s">
        <v>2427</v>
      </c>
      <c r="O1087" s="3" t="b">
        <v>1</v>
      </c>
    </row>
    <row r="1088">
      <c r="A1088" s="3" t="s">
        <v>773</v>
      </c>
      <c r="B1088" s="3" t="s">
        <v>2429</v>
      </c>
      <c r="C1088" s="96" t="s">
        <v>51</v>
      </c>
      <c r="D1088" s="97">
        <v>65000.0</v>
      </c>
      <c r="E1088" s="97">
        <v>47948.65</v>
      </c>
      <c r="F1088" s="97">
        <v>268428.18</v>
      </c>
      <c r="G1088" s="98">
        <v>381376.83</v>
      </c>
      <c r="H1088" s="99">
        <v>0.0</v>
      </c>
      <c r="I1088" s="99">
        <v>0.0</v>
      </c>
      <c r="J1088" s="99">
        <v>0.0</v>
      </c>
      <c r="K1088" s="99">
        <v>0.0</v>
      </c>
      <c r="L1088" s="99">
        <v>0.0</v>
      </c>
      <c r="M1088" s="100" t="s">
        <v>2404</v>
      </c>
      <c r="N1088" s="22" t="s">
        <v>2424</v>
      </c>
      <c r="O1088" s="3" t="b">
        <v>1</v>
      </c>
    </row>
    <row r="1089">
      <c r="A1089" s="3" t="s">
        <v>553</v>
      </c>
      <c r="B1089" s="3" t="s">
        <v>2438</v>
      </c>
      <c r="C1089" s="96" t="s">
        <v>51</v>
      </c>
      <c r="D1089" s="97">
        <v>1.067315744E7</v>
      </c>
      <c r="E1089" s="97">
        <v>1028830.717</v>
      </c>
      <c r="F1089" s="97">
        <v>4224956.87</v>
      </c>
      <c r="G1089" s="98">
        <v>1.592694503E7</v>
      </c>
      <c r="H1089" s="99">
        <v>28110.08</v>
      </c>
      <c r="I1089" s="99">
        <v>0.0</v>
      </c>
      <c r="J1089" s="99">
        <v>0.0</v>
      </c>
      <c r="K1089" s="99">
        <v>28110.08</v>
      </c>
      <c r="L1089" s="99">
        <v>28110.08</v>
      </c>
      <c r="M1089" s="101">
        <v>1.0</v>
      </c>
      <c r="N1089" s="22" t="s">
        <v>2427</v>
      </c>
      <c r="O1089" s="3" t="b">
        <v>1</v>
      </c>
    </row>
    <row r="1090">
      <c r="A1090" s="3" t="s">
        <v>637</v>
      </c>
      <c r="B1090" s="3" t="s">
        <v>2431</v>
      </c>
      <c r="C1090" s="96" t="s">
        <v>51</v>
      </c>
      <c r="D1090" s="97">
        <v>4495563.31</v>
      </c>
      <c r="E1090" s="97">
        <v>576986.1633</v>
      </c>
      <c r="F1090" s="97">
        <v>2415375.28</v>
      </c>
      <c r="G1090" s="98">
        <v>7487924.753</v>
      </c>
      <c r="H1090" s="99">
        <v>0.0</v>
      </c>
      <c r="I1090" s="99">
        <v>0.0</v>
      </c>
      <c r="J1090" s="99">
        <v>0.0</v>
      </c>
      <c r="K1090" s="99">
        <v>0.0</v>
      </c>
      <c r="L1090" s="99">
        <v>0.0</v>
      </c>
      <c r="M1090" s="102"/>
      <c r="N1090" s="22" t="s">
        <v>2427</v>
      </c>
      <c r="O1090" s="3" t="b">
        <v>1</v>
      </c>
    </row>
    <row r="1091">
      <c r="A1091" s="3" t="s">
        <v>774</v>
      </c>
      <c r="B1091" s="3" t="s">
        <v>2431</v>
      </c>
      <c r="C1091" s="96" t="s">
        <v>51</v>
      </c>
      <c r="D1091" s="97">
        <v>906333.54</v>
      </c>
      <c r="E1091" s="97">
        <v>156110.53</v>
      </c>
      <c r="F1091" s="97">
        <v>414521.04</v>
      </c>
      <c r="G1091" s="98">
        <v>1476965.11</v>
      </c>
      <c r="H1091" s="99">
        <v>0.0</v>
      </c>
      <c r="I1091" s="99">
        <v>0.0</v>
      </c>
      <c r="J1091" s="99">
        <v>0.0</v>
      </c>
      <c r="K1091" s="99">
        <v>0.0</v>
      </c>
      <c r="L1091" s="99">
        <v>0.0</v>
      </c>
      <c r="M1091" s="100" t="s">
        <v>2404</v>
      </c>
      <c r="N1091" s="22" t="s">
        <v>2424</v>
      </c>
      <c r="O1091" s="3" t="b">
        <v>1</v>
      </c>
    </row>
    <row r="1092">
      <c r="A1092" s="3" t="s">
        <v>775</v>
      </c>
      <c r="B1092" s="3" t="s">
        <v>2431</v>
      </c>
      <c r="C1092" s="96" t="s">
        <v>51</v>
      </c>
      <c r="D1092" s="97">
        <v>20000.0</v>
      </c>
      <c r="E1092" s="97">
        <v>19889.04</v>
      </c>
      <c r="F1092" s="97">
        <v>18966.22</v>
      </c>
      <c r="G1092" s="98">
        <v>58855.26</v>
      </c>
      <c r="H1092" s="99">
        <v>0.0</v>
      </c>
      <c r="I1092" s="99">
        <v>0.0</v>
      </c>
      <c r="J1092" s="99">
        <v>0.0</v>
      </c>
      <c r="K1092" s="99">
        <v>0.0</v>
      </c>
      <c r="L1092" s="99">
        <v>0.0</v>
      </c>
      <c r="M1092" s="100" t="s">
        <v>2404</v>
      </c>
      <c r="N1092" s="22" t="s">
        <v>2424</v>
      </c>
      <c r="O1092" s="3" t="b">
        <v>1</v>
      </c>
    </row>
    <row r="1093">
      <c r="A1093" s="3" t="s">
        <v>362</v>
      </c>
      <c r="B1093" s="3" t="s">
        <v>693</v>
      </c>
      <c r="C1093" s="96" t="s">
        <v>51</v>
      </c>
      <c r="D1093" s="97">
        <v>6195848.6</v>
      </c>
      <c r="E1093" s="97">
        <v>854976.58</v>
      </c>
      <c r="F1093" s="97">
        <v>4591778.62</v>
      </c>
      <c r="G1093" s="98">
        <v>1.16426038E7</v>
      </c>
      <c r="H1093" s="99">
        <v>148415.82</v>
      </c>
      <c r="I1093" s="99">
        <v>0.0</v>
      </c>
      <c r="J1093" s="99">
        <v>0.0</v>
      </c>
      <c r="K1093" s="99">
        <v>148415.82</v>
      </c>
      <c r="L1093" s="99">
        <v>0.0</v>
      </c>
      <c r="M1093" s="101">
        <v>0.0</v>
      </c>
      <c r="N1093" s="22" t="s">
        <v>2427</v>
      </c>
      <c r="O1093" s="3" t="b">
        <v>1</v>
      </c>
    </row>
    <row r="1094">
      <c r="A1094" s="3" t="s">
        <v>697</v>
      </c>
      <c r="B1094" s="3" t="s">
        <v>2425</v>
      </c>
      <c r="C1094" s="96" t="s">
        <v>51</v>
      </c>
      <c r="D1094" s="97">
        <v>5744865.52</v>
      </c>
      <c r="E1094" s="97">
        <v>533358.305</v>
      </c>
      <c r="F1094" s="97">
        <v>3217385.13</v>
      </c>
      <c r="G1094" s="98">
        <v>9495608.955</v>
      </c>
      <c r="H1094" s="99">
        <v>0.0</v>
      </c>
      <c r="I1094" s="99">
        <v>-54011.0</v>
      </c>
      <c r="J1094" s="99">
        <v>0.0</v>
      </c>
      <c r="K1094" s="99">
        <v>-54011.0</v>
      </c>
      <c r="L1094" s="99">
        <v>-54011.0</v>
      </c>
      <c r="M1094" s="101">
        <v>1.0</v>
      </c>
      <c r="N1094" s="22" t="s">
        <v>2427</v>
      </c>
      <c r="O1094" s="3" t="b">
        <v>1</v>
      </c>
    </row>
    <row r="1095">
      <c r="A1095" s="3" t="s">
        <v>776</v>
      </c>
      <c r="B1095" s="3" t="s">
        <v>2438</v>
      </c>
      <c r="C1095" s="96" t="s">
        <v>51</v>
      </c>
      <c r="D1095" s="97">
        <v>40403.67</v>
      </c>
      <c r="E1095" s="97">
        <v>44745.99</v>
      </c>
      <c r="F1095" s="97">
        <v>49966.16</v>
      </c>
      <c r="G1095" s="98">
        <v>135115.82</v>
      </c>
      <c r="H1095" s="99">
        <v>0.0</v>
      </c>
      <c r="I1095" s="99">
        <v>0.0</v>
      </c>
      <c r="J1095" s="99">
        <v>0.0</v>
      </c>
      <c r="K1095" s="99">
        <v>0.0</v>
      </c>
      <c r="L1095" s="99">
        <v>0.0</v>
      </c>
      <c r="M1095" s="100" t="s">
        <v>2404</v>
      </c>
      <c r="N1095" s="22" t="s">
        <v>2424</v>
      </c>
      <c r="O1095" s="3" t="b">
        <v>1</v>
      </c>
    </row>
    <row r="1096">
      <c r="A1096" s="3" t="s">
        <v>777</v>
      </c>
      <c r="B1096" s="3" t="s">
        <v>2429</v>
      </c>
      <c r="C1096" s="96" t="s">
        <v>51</v>
      </c>
      <c r="D1096" s="97">
        <v>164799.0</v>
      </c>
      <c r="E1096" s="97">
        <v>93342.76</v>
      </c>
      <c r="F1096" s="97">
        <v>368139.53</v>
      </c>
      <c r="G1096" s="98">
        <v>626281.29</v>
      </c>
      <c r="H1096" s="99">
        <v>0.0</v>
      </c>
      <c r="I1096" s="99">
        <v>0.0</v>
      </c>
      <c r="J1096" s="99">
        <v>0.0</v>
      </c>
      <c r="K1096" s="99">
        <v>0.0</v>
      </c>
      <c r="L1096" s="99">
        <v>0.0</v>
      </c>
      <c r="M1096" s="100" t="s">
        <v>2404</v>
      </c>
      <c r="N1096" s="22" t="s">
        <v>2424</v>
      </c>
      <c r="O1096" s="3" t="b">
        <v>1</v>
      </c>
    </row>
    <row r="1097">
      <c r="A1097" s="3" t="s">
        <v>778</v>
      </c>
      <c r="B1097" s="3" t="s">
        <v>2431</v>
      </c>
      <c r="C1097" s="96" t="s">
        <v>51</v>
      </c>
      <c r="D1097" s="97">
        <v>866300.0</v>
      </c>
      <c r="E1097" s="97">
        <v>46200.16</v>
      </c>
      <c r="F1097" s="97">
        <v>207298.2</v>
      </c>
      <c r="G1097" s="98">
        <v>1119798.36</v>
      </c>
      <c r="H1097" s="99">
        <v>0.0</v>
      </c>
      <c r="I1097" s="99">
        <v>0.0</v>
      </c>
      <c r="J1097" s="99">
        <v>0.0</v>
      </c>
      <c r="K1097" s="99">
        <v>0.0</v>
      </c>
      <c r="L1097" s="99">
        <v>0.0</v>
      </c>
      <c r="M1097" s="100" t="s">
        <v>2404</v>
      </c>
      <c r="N1097" s="22" t="s">
        <v>2424</v>
      </c>
      <c r="O1097" s="3" t="b">
        <v>1</v>
      </c>
    </row>
    <row r="1098">
      <c r="A1098" s="3" t="s">
        <v>567</v>
      </c>
      <c r="B1098" s="3" t="s">
        <v>2429</v>
      </c>
      <c r="C1098" s="96" t="s">
        <v>51</v>
      </c>
      <c r="D1098" s="97">
        <v>4255116.98</v>
      </c>
      <c r="E1098" s="97">
        <v>552120.405</v>
      </c>
      <c r="F1098" s="97">
        <v>2826509.66</v>
      </c>
      <c r="G1098" s="98">
        <v>7633747.045</v>
      </c>
      <c r="H1098" s="99">
        <v>0.0</v>
      </c>
      <c r="I1098" s="99">
        <v>10710.05</v>
      </c>
      <c r="J1098" s="99">
        <v>0.0</v>
      </c>
      <c r="K1098" s="99">
        <v>10710.05</v>
      </c>
      <c r="L1098" s="99">
        <v>0.0</v>
      </c>
      <c r="M1098" s="101">
        <v>0.0</v>
      </c>
      <c r="N1098" s="22" t="s">
        <v>2427</v>
      </c>
      <c r="O1098" s="3" t="b">
        <v>1</v>
      </c>
    </row>
    <row r="1099">
      <c r="A1099" s="3" t="s">
        <v>779</v>
      </c>
      <c r="B1099" s="3" t="s">
        <v>2434</v>
      </c>
      <c r="C1099" s="96" t="s">
        <v>51</v>
      </c>
      <c r="D1099" s="97">
        <v>181585.13</v>
      </c>
      <c r="E1099" s="97">
        <v>20962.7</v>
      </c>
      <c r="F1099" s="97">
        <v>60000.0</v>
      </c>
      <c r="G1099" s="98">
        <v>262547.83</v>
      </c>
      <c r="H1099" s="99">
        <v>0.0</v>
      </c>
      <c r="I1099" s="99">
        <v>0.0</v>
      </c>
      <c r="J1099" s="99">
        <v>0.0</v>
      </c>
      <c r="K1099" s="99">
        <v>0.0</v>
      </c>
      <c r="L1099" s="99">
        <v>0.0</v>
      </c>
      <c r="M1099" s="100" t="s">
        <v>2404</v>
      </c>
      <c r="N1099" s="22" t="s">
        <v>2424</v>
      </c>
      <c r="O1099" s="3" t="b">
        <v>1</v>
      </c>
    </row>
    <row r="1100">
      <c r="A1100" s="3" t="s">
        <v>780</v>
      </c>
      <c r="B1100" s="3" t="s">
        <v>2438</v>
      </c>
      <c r="C1100" s="96" t="s">
        <v>51</v>
      </c>
      <c r="D1100" s="97">
        <v>8829465.9</v>
      </c>
      <c r="E1100" s="97">
        <v>592191.02</v>
      </c>
      <c r="F1100" s="97">
        <v>2539863.35</v>
      </c>
      <c r="G1100" s="98">
        <v>1.196152027E7</v>
      </c>
      <c r="H1100" s="99">
        <v>0.0</v>
      </c>
      <c r="I1100" s="99">
        <v>0.0</v>
      </c>
      <c r="J1100" s="99">
        <v>0.0</v>
      </c>
      <c r="K1100" s="99">
        <v>0.0</v>
      </c>
      <c r="L1100" s="99">
        <v>0.0</v>
      </c>
      <c r="M1100" s="102"/>
      <c r="N1100" s="22" t="s">
        <v>2427</v>
      </c>
      <c r="O1100" s="3" t="b">
        <v>1</v>
      </c>
    </row>
    <row r="1101">
      <c r="A1101" s="3" t="s">
        <v>781</v>
      </c>
      <c r="B1101" s="3" t="s">
        <v>2425</v>
      </c>
      <c r="C1101" s="96" t="s">
        <v>51</v>
      </c>
      <c r="D1101" s="97">
        <v>1919198.42</v>
      </c>
      <c r="E1101" s="97">
        <v>229713.16</v>
      </c>
      <c r="F1101" s="97">
        <v>256700.0</v>
      </c>
      <c r="G1101" s="98">
        <v>2405611.58</v>
      </c>
      <c r="H1101" s="99">
        <v>0.0</v>
      </c>
      <c r="I1101" s="99">
        <v>0.0</v>
      </c>
      <c r="J1101" s="99">
        <v>0.0</v>
      </c>
      <c r="K1101" s="99">
        <v>0.0</v>
      </c>
      <c r="L1101" s="99">
        <v>0.0</v>
      </c>
      <c r="M1101" s="100" t="s">
        <v>2404</v>
      </c>
      <c r="N1101" s="22" t="s">
        <v>2424</v>
      </c>
      <c r="O1101" s="3" t="b">
        <v>1</v>
      </c>
    </row>
    <row r="1102">
      <c r="A1102" s="3" t="s">
        <v>782</v>
      </c>
      <c r="B1102" s="3" t="s">
        <v>2437</v>
      </c>
      <c r="C1102" s="96" t="s">
        <v>51</v>
      </c>
      <c r="D1102" s="97">
        <v>2691399.58</v>
      </c>
      <c r="E1102" s="97">
        <v>474367.49</v>
      </c>
      <c r="F1102" s="97">
        <v>2569222.95</v>
      </c>
      <c r="G1102" s="98">
        <v>5734990.02</v>
      </c>
      <c r="H1102" s="99">
        <v>0.0</v>
      </c>
      <c r="I1102" s="99">
        <v>0.0</v>
      </c>
      <c r="J1102" s="99">
        <v>0.0</v>
      </c>
      <c r="K1102" s="99">
        <v>0.0</v>
      </c>
      <c r="L1102" s="99">
        <v>0.0</v>
      </c>
      <c r="M1102" s="102"/>
      <c r="N1102" s="22" t="s">
        <v>2427</v>
      </c>
      <c r="O1102" s="3" t="b">
        <v>1</v>
      </c>
    </row>
    <row r="1103">
      <c r="A1103" s="3" t="s">
        <v>783</v>
      </c>
      <c r="B1103" s="3" t="s">
        <v>2437</v>
      </c>
      <c r="C1103" s="96" t="s">
        <v>51</v>
      </c>
      <c r="D1103" s="97">
        <v>996744.5</v>
      </c>
      <c r="E1103" s="97">
        <v>83899.56</v>
      </c>
      <c r="F1103" s="97">
        <v>430500.0</v>
      </c>
      <c r="G1103" s="98">
        <v>1511144.06</v>
      </c>
      <c r="H1103" s="99">
        <v>0.0</v>
      </c>
      <c r="I1103" s="99">
        <v>0.0</v>
      </c>
      <c r="J1103" s="99">
        <v>0.0</v>
      </c>
      <c r="K1103" s="99">
        <v>0.0</v>
      </c>
      <c r="L1103" s="99">
        <v>0.0</v>
      </c>
      <c r="M1103" s="100" t="s">
        <v>2404</v>
      </c>
      <c r="N1103" s="22" t="s">
        <v>2424</v>
      </c>
      <c r="O1103" s="3" t="b">
        <v>1</v>
      </c>
    </row>
    <row r="1104">
      <c r="A1104" s="3" t="s">
        <v>307</v>
      </c>
      <c r="B1104" s="3" t="s">
        <v>693</v>
      </c>
      <c r="C1104" s="96" t="s">
        <v>51</v>
      </c>
      <c r="D1104" s="97">
        <v>1458874.25</v>
      </c>
      <c r="E1104" s="97">
        <v>460931.81</v>
      </c>
      <c r="F1104" s="97">
        <v>1811669.06</v>
      </c>
      <c r="G1104" s="98">
        <v>3731475.12</v>
      </c>
      <c r="H1104" s="99">
        <v>218356.07</v>
      </c>
      <c r="I1104" s="99">
        <v>0.0</v>
      </c>
      <c r="J1104" s="99">
        <v>0.0</v>
      </c>
      <c r="K1104" s="99">
        <v>218356.07</v>
      </c>
      <c r="L1104" s="99">
        <v>218356.07</v>
      </c>
      <c r="M1104" s="101">
        <v>1.0</v>
      </c>
      <c r="N1104" s="22" t="s">
        <v>2427</v>
      </c>
      <c r="O1104" s="3" t="b">
        <v>1</v>
      </c>
    </row>
    <row r="1105">
      <c r="A1105" s="3" t="s">
        <v>234</v>
      </c>
      <c r="B1105" s="3" t="s">
        <v>2426</v>
      </c>
      <c r="C1105" s="96" t="s">
        <v>51</v>
      </c>
      <c r="D1105" s="97">
        <v>7998489.77</v>
      </c>
      <c r="E1105" s="97">
        <v>880718.93</v>
      </c>
      <c r="F1105" s="97">
        <v>4262667.51</v>
      </c>
      <c r="G1105" s="98">
        <v>1.314187621E7</v>
      </c>
      <c r="H1105" s="99">
        <v>143834.38</v>
      </c>
      <c r="I1105" s="99">
        <v>0.0</v>
      </c>
      <c r="J1105" s="99">
        <v>0.0</v>
      </c>
      <c r="K1105" s="99">
        <v>143834.38</v>
      </c>
      <c r="L1105" s="99">
        <v>46668.96</v>
      </c>
      <c r="M1105" s="101">
        <v>0.3244631777</v>
      </c>
      <c r="N1105" s="22" t="s">
        <v>2427</v>
      </c>
      <c r="O1105" s="3" t="b">
        <v>1</v>
      </c>
    </row>
    <row r="1106">
      <c r="A1106" s="3" t="s">
        <v>785</v>
      </c>
      <c r="B1106" s="3" t="s">
        <v>2438</v>
      </c>
      <c r="C1106" s="96" t="s">
        <v>51</v>
      </c>
      <c r="D1106" s="97">
        <v>369780.01</v>
      </c>
      <c r="E1106" s="97">
        <v>68843.46</v>
      </c>
      <c r="F1106" s="97">
        <v>129815.0</v>
      </c>
      <c r="G1106" s="98">
        <v>568438.47</v>
      </c>
      <c r="H1106" s="99">
        <v>0.0</v>
      </c>
      <c r="I1106" s="99">
        <v>0.0</v>
      </c>
      <c r="J1106" s="99">
        <v>0.0</v>
      </c>
      <c r="K1106" s="99">
        <v>0.0</v>
      </c>
      <c r="L1106" s="99">
        <v>0.0</v>
      </c>
      <c r="M1106" s="100" t="s">
        <v>2404</v>
      </c>
      <c r="N1106" s="22" t="s">
        <v>2424</v>
      </c>
      <c r="O1106" s="3" t="b">
        <v>1</v>
      </c>
    </row>
    <row r="1107">
      <c r="A1107" s="3" t="s">
        <v>786</v>
      </c>
      <c r="B1107" s="3" t="s">
        <v>2438</v>
      </c>
      <c r="C1107" s="96" t="s">
        <v>51</v>
      </c>
      <c r="D1107" s="97">
        <v>8160350.45</v>
      </c>
      <c r="E1107" s="97">
        <v>722985.15</v>
      </c>
      <c r="F1107" s="97">
        <v>2695934.58</v>
      </c>
      <c r="G1107" s="98">
        <v>1.157927018E7</v>
      </c>
      <c r="H1107" s="99">
        <v>0.0</v>
      </c>
      <c r="I1107" s="99">
        <v>0.0</v>
      </c>
      <c r="J1107" s="99">
        <v>0.0</v>
      </c>
      <c r="K1107" s="99">
        <v>0.0</v>
      </c>
      <c r="L1107" s="99">
        <v>0.0</v>
      </c>
      <c r="M1107" s="102"/>
      <c r="N1107" s="22" t="s">
        <v>2427</v>
      </c>
      <c r="O1107" s="3" t="b">
        <v>1</v>
      </c>
    </row>
    <row r="1108">
      <c r="A1108" s="3" t="s">
        <v>334</v>
      </c>
      <c r="B1108" s="3" t="s">
        <v>2437</v>
      </c>
      <c r="C1108" s="96" t="s">
        <v>51</v>
      </c>
      <c r="D1108" s="97">
        <v>1.430285298E7</v>
      </c>
      <c r="E1108" s="97">
        <v>2166414.59</v>
      </c>
      <c r="F1108" s="97">
        <v>6327104.1</v>
      </c>
      <c r="G1108" s="98">
        <v>2.279637167E7</v>
      </c>
      <c r="H1108" s="99">
        <v>133309.24</v>
      </c>
      <c r="I1108" s="99">
        <v>0.0</v>
      </c>
      <c r="J1108" s="99">
        <v>0.0</v>
      </c>
      <c r="K1108" s="99">
        <v>133309.24</v>
      </c>
      <c r="L1108" s="99">
        <v>133309.24</v>
      </c>
      <c r="M1108" s="101">
        <v>1.0</v>
      </c>
      <c r="N1108" s="22" t="s">
        <v>2427</v>
      </c>
      <c r="O1108" s="3" t="b">
        <v>1</v>
      </c>
    </row>
    <row r="1109">
      <c r="A1109" s="3" t="s">
        <v>787</v>
      </c>
      <c r="B1109" s="3" t="s">
        <v>2437</v>
      </c>
      <c r="C1109" s="96" t="s">
        <v>51</v>
      </c>
      <c r="D1109" s="97">
        <v>593721.4</v>
      </c>
      <c r="E1109" s="97">
        <v>194006.26</v>
      </c>
      <c r="F1109" s="97">
        <v>524201.12</v>
      </c>
      <c r="G1109" s="98">
        <v>1311928.78</v>
      </c>
      <c r="H1109" s="99">
        <v>0.0</v>
      </c>
      <c r="I1109" s="99">
        <v>0.0</v>
      </c>
      <c r="J1109" s="99">
        <v>0.0</v>
      </c>
      <c r="K1109" s="99">
        <v>0.0</v>
      </c>
      <c r="L1109" s="99">
        <v>0.0</v>
      </c>
      <c r="M1109" s="100" t="s">
        <v>2404</v>
      </c>
      <c r="N1109" s="22" t="s">
        <v>2424</v>
      </c>
      <c r="O1109" s="3" t="b">
        <v>1</v>
      </c>
      <c r="P1109" s="3" t="s">
        <v>2449</v>
      </c>
    </row>
    <row r="1110">
      <c r="A1110" s="3" t="s">
        <v>788</v>
      </c>
      <c r="B1110" s="3" t="s">
        <v>2432</v>
      </c>
      <c r="C1110" s="96" t="s">
        <v>51</v>
      </c>
      <c r="D1110" s="97">
        <v>50627.0</v>
      </c>
      <c r="E1110" s="97">
        <v>34540.87</v>
      </c>
      <c r="F1110" s="97">
        <v>268625.0</v>
      </c>
      <c r="G1110" s="98">
        <v>353792.87</v>
      </c>
      <c r="H1110" s="99">
        <v>0.0</v>
      </c>
      <c r="I1110" s="99">
        <v>0.0</v>
      </c>
      <c r="J1110" s="99">
        <v>0.0</v>
      </c>
      <c r="K1110" s="99">
        <v>0.0</v>
      </c>
      <c r="L1110" s="99">
        <v>0.0</v>
      </c>
      <c r="M1110" s="100" t="s">
        <v>2404</v>
      </c>
      <c r="N1110" s="22" t="s">
        <v>2424</v>
      </c>
      <c r="O1110" s="3" t="b">
        <v>1</v>
      </c>
    </row>
    <row r="1111">
      <c r="A1111" s="3" t="s">
        <v>789</v>
      </c>
      <c r="B1111" s="3" t="s">
        <v>2432</v>
      </c>
      <c r="C1111" s="96" t="s">
        <v>51</v>
      </c>
      <c r="D1111" s="97">
        <v>1.232301947E7</v>
      </c>
      <c r="E1111" s="97">
        <v>1298726.22</v>
      </c>
      <c r="F1111" s="97">
        <v>5486425.45</v>
      </c>
      <c r="G1111" s="98">
        <v>1.910817114E7</v>
      </c>
      <c r="H1111" s="99">
        <v>0.0</v>
      </c>
      <c r="I1111" s="99">
        <v>0.0</v>
      </c>
      <c r="J1111" s="99">
        <v>0.0</v>
      </c>
      <c r="K1111" s="99">
        <v>0.0</v>
      </c>
      <c r="L1111" s="99">
        <v>0.0</v>
      </c>
      <c r="M1111" s="102"/>
      <c r="N1111" s="22" t="s">
        <v>2427</v>
      </c>
      <c r="O1111" s="3" t="b">
        <v>1</v>
      </c>
      <c r="P1111" s="3" t="s">
        <v>2450</v>
      </c>
    </row>
    <row r="1112">
      <c r="A1112" s="3" t="s">
        <v>790</v>
      </c>
      <c r="B1112" s="3" t="s">
        <v>2429</v>
      </c>
      <c r="C1112" s="96" t="s">
        <v>51</v>
      </c>
      <c r="D1112" s="97">
        <v>554530.0</v>
      </c>
      <c r="E1112" s="97">
        <v>81008.76</v>
      </c>
      <c r="F1112" s="97">
        <v>95000.0</v>
      </c>
      <c r="G1112" s="98">
        <v>730538.76</v>
      </c>
      <c r="H1112" s="99">
        <v>0.0</v>
      </c>
      <c r="I1112" s="99">
        <v>0.0</v>
      </c>
      <c r="J1112" s="99">
        <v>0.0</v>
      </c>
      <c r="K1112" s="99">
        <v>0.0</v>
      </c>
      <c r="L1112" s="99">
        <v>0.0</v>
      </c>
      <c r="M1112" s="100" t="s">
        <v>2404</v>
      </c>
      <c r="N1112" s="22" t="s">
        <v>2424</v>
      </c>
      <c r="O1112" s="3" t="b">
        <v>1</v>
      </c>
      <c r="P1112" s="3" t="s">
        <v>2451</v>
      </c>
    </row>
    <row r="1113">
      <c r="A1113" s="3" t="s">
        <v>791</v>
      </c>
      <c r="B1113" s="3" t="s">
        <v>2431</v>
      </c>
      <c r="C1113" s="96" t="s">
        <v>51</v>
      </c>
      <c r="D1113" s="97">
        <v>293818.38</v>
      </c>
      <c r="E1113" s="97">
        <v>68769.59</v>
      </c>
      <c r="F1113" s="97">
        <v>170000.0</v>
      </c>
      <c r="G1113" s="98">
        <v>532587.97</v>
      </c>
      <c r="H1113" s="99">
        <v>0.0</v>
      </c>
      <c r="I1113" s="99">
        <v>0.0</v>
      </c>
      <c r="J1113" s="99">
        <v>0.0</v>
      </c>
      <c r="K1113" s="99">
        <v>0.0</v>
      </c>
      <c r="L1113" s="99">
        <v>0.0</v>
      </c>
      <c r="M1113" s="100" t="s">
        <v>2404</v>
      </c>
      <c r="N1113" s="22" t="s">
        <v>2424</v>
      </c>
      <c r="O1113" s="3" t="b">
        <v>1</v>
      </c>
    </row>
    <row r="1114">
      <c r="A1114" s="3" t="s">
        <v>120</v>
      </c>
      <c r="B1114" s="3" t="s">
        <v>2425</v>
      </c>
      <c r="C1114" s="96" t="s">
        <v>51</v>
      </c>
      <c r="D1114" s="97">
        <v>1.37395267E7</v>
      </c>
      <c r="E1114" s="97">
        <v>1708958.235</v>
      </c>
      <c r="F1114" s="97">
        <v>7704876.14</v>
      </c>
      <c r="G1114" s="98">
        <v>2.315336108E7</v>
      </c>
      <c r="H1114" s="99">
        <v>238133.84</v>
      </c>
      <c r="I1114" s="99" t="s">
        <v>2436</v>
      </c>
      <c r="J1114" s="99">
        <v>67250.0</v>
      </c>
      <c r="K1114" s="99">
        <v>307127.64</v>
      </c>
      <c r="L1114" s="99">
        <v>246332.12</v>
      </c>
      <c r="M1114" s="101">
        <v>0.8020512905</v>
      </c>
      <c r="N1114" s="22" t="s">
        <v>2427</v>
      </c>
      <c r="O1114" s="3" t="b">
        <v>1</v>
      </c>
    </row>
    <row r="1115">
      <c r="A1115" s="3" t="s">
        <v>792</v>
      </c>
      <c r="B1115" s="3" t="s">
        <v>2425</v>
      </c>
      <c r="C1115" s="96" t="s">
        <v>51</v>
      </c>
      <c r="D1115" s="97">
        <v>115452.0</v>
      </c>
      <c r="E1115" s="97">
        <v>114228.45</v>
      </c>
      <c r="F1115" s="97">
        <v>373935.61</v>
      </c>
      <c r="G1115" s="98">
        <v>603616.06</v>
      </c>
      <c r="H1115" s="99">
        <v>0.0</v>
      </c>
      <c r="I1115" s="99">
        <v>0.0</v>
      </c>
      <c r="J1115" s="99">
        <v>0.0</v>
      </c>
      <c r="K1115" s="99">
        <v>0.0</v>
      </c>
      <c r="L1115" s="99">
        <v>0.0</v>
      </c>
      <c r="M1115" s="100" t="s">
        <v>2404</v>
      </c>
      <c r="N1115" s="22" t="s">
        <v>2424</v>
      </c>
      <c r="O1115" s="3" t="b">
        <v>1</v>
      </c>
    </row>
    <row r="1116">
      <c r="A1116" s="3" t="s">
        <v>187</v>
      </c>
      <c r="B1116" s="3" t="s">
        <v>2431</v>
      </c>
      <c r="C1116" s="96" t="s">
        <v>51</v>
      </c>
      <c r="D1116" s="97">
        <v>1745209.73</v>
      </c>
      <c r="E1116" s="97">
        <v>494688.39</v>
      </c>
      <c r="F1116" s="97">
        <v>2438427.06</v>
      </c>
      <c r="G1116" s="98">
        <v>4678325.18</v>
      </c>
      <c r="H1116" s="99">
        <v>1965116.65</v>
      </c>
      <c r="I1116" s="99">
        <v>52124.75</v>
      </c>
      <c r="J1116" s="99">
        <v>0.0</v>
      </c>
      <c r="K1116" s="99">
        <v>2017241.4</v>
      </c>
      <c r="L1116" s="99">
        <v>2017241.4</v>
      </c>
      <c r="M1116" s="101">
        <v>1.0</v>
      </c>
      <c r="N1116" s="22" t="s">
        <v>2427</v>
      </c>
      <c r="O1116" s="3" t="b">
        <v>1</v>
      </c>
    </row>
    <row r="1117">
      <c r="A1117" s="3" t="s">
        <v>604</v>
      </c>
      <c r="B1117" s="3" t="s">
        <v>693</v>
      </c>
      <c r="C1117" s="96" t="s">
        <v>51</v>
      </c>
      <c r="D1117" s="97">
        <v>5003766.14</v>
      </c>
      <c r="E1117" s="97">
        <v>606602.4933</v>
      </c>
      <c r="F1117" s="97">
        <v>5101421.43</v>
      </c>
      <c r="G1117" s="98">
        <v>1.071179006E7</v>
      </c>
      <c r="H1117" s="99">
        <v>0.0</v>
      </c>
      <c r="I1117" s="99">
        <v>0.0</v>
      </c>
      <c r="J1117" s="99">
        <v>0.0</v>
      </c>
      <c r="K1117" s="99">
        <v>0.0</v>
      </c>
      <c r="L1117" s="99">
        <v>0.0</v>
      </c>
      <c r="M1117" s="102"/>
      <c r="N1117" s="22" t="s">
        <v>2427</v>
      </c>
      <c r="O1117" s="3" t="b">
        <v>1</v>
      </c>
    </row>
    <row r="1118">
      <c r="A1118" s="3" t="s">
        <v>266</v>
      </c>
      <c r="B1118" s="3" t="s">
        <v>693</v>
      </c>
      <c r="C1118" s="96" t="s">
        <v>51</v>
      </c>
      <c r="D1118" s="97">
        <v>4068394.31</v>
      </c>
      <c r="E1118" s="97">
        <v>311964.48</v>
      </c>
      <c r="F1118" s="97">
        <v>1753002.44</v>
      </c>
      <c r="G1118" s="98">
        <v>6133361.23</v>
      </c>
      <c r="H1118" s="99">
        <v>360555.79</v>
      </c>
      <c r="I1118" s="99" t="s">
        <v>2436</v>
      </c>
      <c r="J1118" s="99">
        <v>0.0</v>
      </c>
      <c r="K1118" s="99">
        <v>362805.79</v>
      </c>
      <c r="L1118" s="99">
        <v>317310.72</v>
      </c>
      <c r="M1118" s="101">
        <v>0.8746021391</v>
      </c>
      <c r="N1118" s="22" t="s">
        <v>2427</v>
      </c>
      <c r="O1118" s="3" t="b">
        <v>1</v>
      </c>
    </row>
    <row r="1119">
      <c r="A1119" s="3" t="s">
        <v>152</v>
      </c>
      <c r="B1119" s="3" t="s">
        <v>2432</v>
      </c>
      <c r="C1119" s="96" t="s">
        <v>51</v>
      </c>
      <c r="D1119" s="97">
        <v>9060251.76</v>
      </c>
      <c r="E1119" s="97">
        <v>930604.08</v>
      </c>
      <c r="F1119" s="97">
        <v>4815574.47</v>
      </c>
      <c r="G1119" s="98">
        <v>1.480643031E7</v>
      </c>
      <c r="H1119" s="99">
        <v>251282.16</v>
      </c>
      <c r="I1119" s="99">
        <v>26884.06</v>
      </c>
      <c r="J1119" s="99">
        <v>0.0</v>
      </c>
      <c r="K1119" s="99">
        <v>278166.22</v>
      </c>
      <c r="L1119" s="99">
        <v>278166.22</v>
      </c>
      <c r="M1119" s="101">
        <v>1.0</v>
      </c>
      <c r="N1119" s="22" t="s">
        <v>2427</v>
      </c>
      <c r="O1119" s="3" t="b">
        <v>1</v>
      </c>
    </row>
    <row r="1120">
      <c r="A1120" s="3" t="s">
        <v>793</v>
      </c>
      <c r="B1120" s="3" t="s">
        <v>2431</v>
      </c>
      <c r="C1120" s="96" t="s">
        <v>51</v>
      </c>
      <c r="D1120" s="97">
        <v>3545161.23</v>
      </c>
      <c r="E1120" s="97">
        <v>425032.11</v>
      </c>
      <c r="F1120" s="97">
        <v>1664613.64</v>
      </c>
      <c r="G1120" s="98">
        <v>5634806.98</v>
      </c>
      <c r="H1120" s="99">
        <v>0.0</v>
      </c>
      <c r="I1120" s="99">
        <v>0.0</v>
      </c>
      <c r="J1120" s="99">
        <v>0.0</v>
      </c>
      <c r="K1120" s="99">
        <v>0.0</v>
      </c>
      <c r="L1120" s="99">
        <v>0.0</v>
      </c>
      <c r="M1120" s="102"/>
      <c r="N1120" s="22" t="s">
        <v>2427</v>
      </c>
      <c r="O1120" s="3" t="b">
        <v>1</v>
      </c>
    </row>
    <row r="1121">
      <c r="A1121" s="3" t="s">
        <v>794</v>
      </c>
      <c r="B1121" s="3" t="s">
        <v>2428</v>
      </c>
      <c r="C1121" s="96" t="s">
        <v>51</v>
      </c>
      <c r="D1121" s="97">
        <v>118750.0</v>
      </c>
      <c r="E1121" s="97">
        <v>28712.84</v>
      </c>
      <c r="F1121" s="97">
        <v>79604.1</v>
      </c>
      <c r="G1121" s="98">
        <v>227066.94</v>
      </c>
      <c r="H1121" s="99">
        <v>0.0</v>
      </c>
      <c r="I1121" s="99">
        <v>0.0</v>
      </c>
      <c r="J1121" s="99">
        <v>0.0</v>
      </c>
      <c r="K1121" s="99">
        <v>0.0</v>
      </c>
      <c r="L1121" s="99">
        <v>0.0</v>
      </c>
      <c r="M1121" s="100" t="s">
        <v>2404</v>
      </c>
      <c r="N1121" s="22" t="s">
        <v>2424</v>
      </c>
      <c r="O1121" s="3" t="b">
        <v>1</v>
      </c>
    </row>
    <row r="1122">
      <c r="A1122" s="3" t="s">
        <v>795</v>
      </c>
      <c r="B1122" s="3" t="s">
        <v>2434</v>
      </c>
      <c r="C1122" s="96" t="s">
        <v>51</v>
      </c>
      <c r="D1122" s="97">
        <v>1348851.27</v>
      </c>
      <c r="E1122" s="97">
        <v>136882.92</v>
      </c>
      <c r="F1122" s="97">
        <v>326750.0</v>
      </c>
      <c r="G1122" s="98">
        <v>1812484.19</v>
      </c>
      <c r="H1122" s="99">
        <v>0.0</v>
      </c>
      <c r="I1122" s="99">
        <v>0.0</v>
      </c>
      <c r="J1122" s="99">
        <v>0.0</v>
      </c>
      <c r="K1122" s="99">
        <v>0.0</v>
      </c>
      <c r="L1122" s="99">
        <v>0.0</v>
      </c>
      <c r="M1122" s="100" t="s">
        <v>2404</v>
      </c>
      <c r="N1122" s="22" t="s">
        <v>2424</v>
      </c>
      <c r="O1122" s="3" t="b">
        <v>1</v>
      </c>
    </row>
    <row r="1123">
      <c r="A1123" s="3" t="s">
        <v>796</v>
      </c>
      <c r="B1123" s="3" t="s">
        <v>2426</v>
      </c>
      <c r="C1123" s="96" t="s">
        <v>51</v>
      </c>
      <c r="D1123" s="97">
        <v>472500.0</v>
      </c>
      <c r="E1123" s="97">
        <v>74918.97</v>
      </c>
      <c r="F1123" s="97">
        <v>271787.03</v>
      </c>
      <c r="G1123" s="98">
        <v>819206.0</v>
      </c>
      <c r="H1123" s="99">
        <v>0.0</v>
      </c>
      <c r="I1123" s="99">
        <v>0.0</v>
      </c>
      <c r="J1123" s="99">
        <v>0.0</v>
      </c>
      <c r="K1123" s="99">
        <v>0.0</v>
      </c>
      <c r="L1123" s="99">
        <v>0.0</v>
      </c>
      <c r="M1123" s="100" t="s">
        <v>2404</v>
      </c>
      <c r="N1123" s="22" t="s">
        <v>2424</v>
      </c>
      <c r="O1123" s="3" t="b">
        <v>1</v>
      </c>
      <c r="P1123" s="3" t="s">
        <v>2452</v>
      </c>
    </row>
    <row r="1124">
      <c r="A1124" s="3" t="s">
        <v>134</v>
      </c>
      <c r="B1124" s="3" t="s">
        <v>2432</v>
      </c>
      <c r="C1124" s="96" t="s">
        <v>51</v>
      </c>
      <c r="D1124" s="97">
        <v>5962798.87</v>
      </c>
      <c r="E1124" s="97">
        <v>1103287.72</v>
      </c>
      <c r="F1124" s="97">
        <v>2583852.69</v>
      </c>
      <c r="G1124" s="98">
        <v>9649939.28</v>
      </c>
      <c r="H1124" s="99">
        <v>285445.09</v>
      </c>
      <c r="I1124" s="99">
        <v>18774.6</v>
      </c>
      <c r="J1124" s="99">
        <v>50000.0</v>
      </c>
      <c r="K1124" s="99">
        <v>354219.69</v>
      </c>
      <c r="L1124" s="99">
        <v>354219.69</v>
      </c>
      <c r="M1124" s="101">
        <v>1.0</v>
      </c>
      <c r="N1124" s="22" t="s">
        <v>2427</v>
      </c>
      <c r="O1124" s="3" t="b">
        <v>1</v>
      </c>
    </row>
    <row r="1125">
      <c r="A1125" s="3" t="s">
        <v>585</v>
      </c>
      <c r="B1125" s="3" t="s">
        <v>693</v>
      </c>
      <c r="C1125" s="96" t="s">
        <v>51</v>
      </c>
      <c r="D1125" s="97">
        <v>2116021.76</v>
      </c>
      <c r="E1125" s="97">
        <v>297491.18</v>
      </c>
      <c r="F1125" s="97">
        <v>1297210.56</v>
      </c>
      <c r="G1125" s="98">
        <v>3710723.5</v>
      </c>
      <c r="H1125" s="99">
        <v>21299.81</v>
      </c>
      <c r="I1125" s="99">
        <v>0.0</v>
      </c>
      <c r="J1125" s="99">
        <v>0.0</v>
      </c>
      <c r="K1125" s="99">
        <v>21299.81</v>
      </c>
      <c r="L1125" s="99">
        <v>0.0</v>
      </c>
      <c r="M1125" s="101">
        <v>0.0</v>
      </c>
      <c r="N1125" s="22" t="s">
        <v>2427</v>
      </c>
      <c r="O1125" s="3" t="b">
        <v>1</v>
      </c>
    </row>
    <row r="1126">
      <c r="A1126" s="3" t="s">
        <v>797</v>
      </c>
      <c r="B1126" s="3" t="s">
        <v>2429</v>
      </c>
      <c r="C1126" s="96" t="s">
        <v>51</v>
      </c>
      <c r="D1126" s="97">
        <v>2903654.2</v>
      </c>
      <c r="E1126" s="97">
        <v>166579.32</v>
      </c>
      <c r="F1126" s="97">
        <v>1551397.38</v>
      </c>
      <c r="G1126" s="98">
        <v>4621630.9</v>
      </c>
      <c r="H1126" s="99">
        <v>0.0</v>
      </c>
      <c r="I1126" s="99">
        <v>0.0</v>
      </c>
      <c r="J1126" s="99">
        <v>0.0</v>
      </c>
      <c r="K1126" s="99">
        <v>0.0</v>
      </c>
      <c r="L1126" s="99">
        <v>0.0</v>
      </c>
      <c r="M1126" s="100" t="s">
        <v>2404</v>
      </c>
      <c r="N1126" s="22" t="s">
        <v>2424</v>
      </c>
      <c r="O1126" s="3" t="b">
        <v>1</v>
      </c>
    </row>
    <row r="1127">
      <c r="A1127" s="3" t="s">
        <v>99</v>
      </c>
      <c r="B1127" s="3" t="s">
        <v>693</v>
      </c>
      <c r="C1127" s="96" t="s">
        <v>51</v>
      </c>
      <c r="D1127" s="97">
        <v>5239091.02</v>
      </c>
      <c r="E1127" s="97">
        <v>1088468.78</v>
      </c>
      <c r="F1127" s="97">
        <v>3174586.46</v>
      </c>
      <c r="G1127" s="98">
        <v>9502146.26</v>
      </c>
      <c r="H1127" s="99">
        <v>1825272.52</v>
      </c>
      <c r="I1127" s="99">
        <v>80892.11</v>
      </c>
      <c r="J1127" s="99">
        <v>557257.81</v>
      </c>
      <c r="K1127" s="99">
        <v>2463422.44</v>
      </c>
      <c r="L1127" s="99">
        <v>2362603.26</v>
      </c>
      <c r="M1127" s="101">
        <v>0.9590735319</v>
      </c>
      <c r="N1127" s="22" t="s">
        <v>2427</v>
      </c>
      <c r="O1127" s="3" t="b">
        <v>1</v>
      </c>
    </row>
    <row r="1128">
      <c r="A1128" s="3" t="s">
        <v>646</v>
      </c>
      <c r="B1128" s="3" t="s">
        <v>693</v>
      </c>
      <c r="C1128" s="96" t="s">
        <v>51</v>
      </c>
      <c r="D1128" s="97">
        <v>6187306.47</v>
      </c>
      <c r="E1128" s="97">
        <v>746630.96</v>
      </c>
      <c r="F1128" s="97">
        <v>3793859.06</v>
      </c>
      <c r="G1128" s="98">
        <v>1.072779649E7</v>
      </c>
      <c r="H1128" s="99">
        <v>0.0</v>
      </c>
      <c r="I1128" s="99" t="s">
        <v>2436</v>
      </c>
      <c r="J1128" s="99">
        <v>17750.0</v>
      </c>
      <c r="K1128" s="99">
        <v>18227.92</v>
      </c>
      <c r="L1128" s="99">
        <v>0.0</v>
      </c>
      <c r="M1128" s="101">
        <v>0.0</v>
      </c>
      <c r="N1128" s="22" t="s">
        <v>2427</v>
      </c>
      <c r="O1128" s="3" t="b">
        <v>1</v>
      </c>
    </row>
    <row r="1129">
      <c r="A1129" s="3" t="s">
        <v>602</v>
      </c>
      <c r="B1129" s="3" t="s">
        <v>2429</v>
      </c>
      <c r="C1129" s="96" t="s">
        <v>51</v>
      </c>
      <c r="D1129" s="97">
        <v>9323849.31</v>
      </c>
      <c r="E1129" s="97">
        <v>1191344.94</v>
      </c>
      <c r="F1129" s="97">
        <v>5218250.52</v>
      </c>
      <c r="G1129" s="98">
        <v>1.573344477E7</v>
      </c>
      <c r="H1129" s="99">
        <v>0.0</v>
      </c>
      <c r="I1129" s="99">
        <v>0.0</v>
      </c>
      <c r="J1129" s="99">
        <v>0.0</v>
      </c>
      <c r="K1129" s="99">
        <v>0.0</v>
      </c>
      <c r="L1129" s="99">
        <v>0.0</v>
      </c>
      <c r="M1129" s="102"/>
      <c r="N1129" s="22" t="s">
        <v>2427</v>
      </c>
      <c r="O1129" s="3" t="b">
        <v>0</v>
      </c>
      <c r="P1129" s="3" t="s">
        <v>2696</v>
      </c>
    </row>
    <row r="1130">
      <c r="A1130" s="3" t="s">
        <v>798</v>
      </c>
      <c r="B1130" s="3" t="s">
        <v>2425</v>
      </c>
      <c r="C1130" s="96" t="s">
        <v>51</v>
      </c>
      <c r="D1130" s="97">
        <v>3187633.24</v>
      </c>
      <c r="E1130" s="97">
        <v>429693.59</v>
      </c>
      <c r="F1130" s="97">
        <v>1880742.35</v>
      </c>
      <c r="G1130" s="98">
        <v>5498069.18</v>
      </c>
      <c r="H1130" s="99">
        <v>0.0</v>
      </c>
      <c r="I1130" s="99">
        <v>0.0</v>
      </c>
      <c r="J1130" s="99">
        <v>0.0</v>
      </c>
      <c r="K1130" s="99">
        <v>0.0</v>
      </c>
      <c r="L1130" s="99">
        <v>0.0</v>
      </c>
      <c r="M1130" s="100" t="s">
        <v>2404</v>
      </c>
      <c r="N1130" s="22" t="s">
        <v>2424</v>
      </c>
      <c r="O1130" s="3" t="b">
        <v>1</v>
      </c>
    </row>
    <row r="1131">
      <c r="A1131" s="3" t="s">
        <v>799</v>
      </c>
      <c r="B1131" s="3" t="s">
        <v>2429</v>
      </c>
      <c r="C1131" s="96" t="s">
        <v>51</v>
      </c>
      <c r="D1131" s="97">
        <v>155869.48</v>
      </c>
      <c r="E1131" s="97">
        <v>97655.67</v>
      </c>
      <c r="F1131" s="97">
        <v>660085.08</v>
      </c>
      <c r="G1131" s="98">
        <v>913610.23</v>
      </c>
      <c r="H1131" s="99">
        <v>0.0</v>
      </c>
      <c r="I1131" s="99" t="s">
        <v>2436</v>
      </c>
      <c r="J1131" s="99">
        <v>0.0</v>
      </c>
      <c r="K1131" s="99" t="s">
        <v>2436</v>
      </c>
      <c r="L1131" s="99">
        <v>0.0</v>
      </c>
      <c r="M1131" s="100" t="s">
        <v>2404</v>
      </c>
      <c r="N1131" s="22" t="s">
        <v>2424</v>
      </c>
      <c r="O1131" s="3" t="b">
        <v>1</v>
      </c>
    </row>
    <row r="1132">
      <c r="A1132" s="3" t="s">
        <v>801</v>
      </c>
      <c r="B1132" s="3" t="s">
        <v>2429</v>
      </c>
      <c r="C1132" s="96" t="s">
        <v>51</v>
      </c>
      <c r="D1132" s="97">
        <v>948127.91</v>
      </c>
      <c r="E1132" s="97">
        <v>148857.83</v>
      </c>
      <c r="F1132" s="97">
        <v>599353.7</v>
      </c>
      <c r="G1132" s="98">
        <v>1696339.44</v>
      </c>
      <c r="H1132" s="99">
        <v>0.0</v>
      </c>
      <c r="I1132" s="99">
        <v>0.0</v>
      </c>
      <c r="J1132" s="99">
        <v>0.0</v>
      </c>
      <c r="K1132" s="99">
        <v>0.0</v>
      </c>
      <c r="L1132" s="99">
        <v>0.0</v>
      </c>
      <c r="M1132" s="100" t="s">
        <v>2404</v>
      </c>
      <c r="N1132" s="22" t="s">
        <v>2424</v>
      </c>
      <c r="O1132" s="3" t="b">
        <v>1</v>
      </c>
    </row>
    <row r="1133">
      <c r="A1133" s="3" t="s">
        <v>572</v>
      </c>
      <c r="B1133" s="3" t="s">
        <v>2428</v>
      </c>
      <c r="C1133" s="96" t="s">
        <v>51</v>
      </c>
      <c r="D1133" s="97">
        <v>1.147847036E7</v>
      </c>
      <c r="E1133" s="97">
        <v>541440.92</v>
      </c>
      <c r="F1133" s="97">
        <v>4552469.29</v>
      </c>
      <c r="G1133" s="98">
        <v>1.657238057E7</v>
      </c>
      <c r="H1133" s="99">
        <v>125000.0</v>
      </c>
      <c r="I1133" s="99">
        <v>9574.0</v>
      </c>
      <c r="J1133" s="99">
        <v>0.0</v>
      </c>
      <c r="K1133" s="99">
        <v>134574.0</v>
      </c>
      <c r="L1133" s="99">
        <v>0.0</v>
      </c>
      <c r="M1133" s="101">
        <v>0.0</v>
      </c>
      <c r="N1133" s="22" t="s">
        <v>2427</v>
      </c>
      <c r="O1133" s="3" t="b">
        <v>1</v>
      </c>
    </row>
    <row r="1134">
      <c r="A1134" s="3" t="s">
        <v>433</v>
      </c>
      <c r="B1134" s="3" t="s">
        <v>693</v>
      </c>
      <c r="C1134" s="96" t="s">
        <v>51</v>
      </c>
      <c r="D1134" s="97">
        <v>6154004.66</v>
      </c>
      <c r="E1134" s="97">
        <v>477959.06</v>
      </c>
      <c r="F1134" s="97">
        <v>3038171.6</v>
      </c>
      <c r="G1134" s="98">
        <v>9670135.32</v>
      </c>
      <c r="H1134" s="99">
        <v>0.0</v>
      </c>
      <c r="I1134" s="99">
        <v>0.0</v>
      </c>
      <c r="J1134" s="99">
        <v>0.0</v>
      </c>
      <c r="K1134" s="99">
        <v>0.0</v>
      </c>
      <c r="L1134" s="99">
        <v>0.0</v>
      </c>
      <c r="M1134" s="102"/>
      <c r="N1134" s="22" t="s">
        <v>2427</v>
      </c>
      <c r="O1134" s="3" t="b">
        <v>0</v>
      </c>
    </row>
    <row r="1135">
      <c r="A1135" s="3" t="s">
        <v>516</v>
      </c>
      <c r="B1135" s="3" t="s">
        <v>2434</v>
      </c>
      <c r="C1135" s="96" t="s">
        <v>51</v>
      </c>
      <c r="D1135" s="97">
        <v>7799486.92</v>
      </c>
      <c r="E1135" s="97">
        <v>1004586.48</v>
      </c>
      <c r="F1135" s="97">
        <v>3101097.56</v>
      </c>
      <c r="G1135" s="98">
        <v>1.190517096E7</v>
      </c>
      <c r="H1135" s="99">
        <v>70268.11</v>
      </c>
      <c r="I1135" s="99">
        <v>0.0</v>
      </c>
      <c r="J1135" s="99">
        <v>0.0</v>
      </c>
      <c r="K1135" s="99">
        <v>70268.11</v>
      </c>
      <c r="L1135" s="99">
        <v>70268.11</v>
      </c>
      <c r="M1135" s="101">
        <v>1.0</v>
      </c>
      <c r="N1135" s="22" t="s">
        <v>2427</v>
      </c>
      <c r="O1135" s="3" t="b">
        <v>1</v>
      </c>
    </row>
    <row r="1136">
      <c r="A1136" s="3" t="s">
        <v>650</v>
      </c>
      <c r="B1136" s="3" t="s">
        <v>2425</v>
      </c>
      <c r="C1136" s="96" t="s">
        <v>51</v>
      </c>
      <c r="D1136" s="97">
        <v>3618359.7</v>
      </c>
      <c r="E1136" s="97">
        <v>686893.72</v>
      </c>
      <c r="F1136" s="97">
        <v>2242447.19</v>
      </c>
      <c r="G1136" s="98">
        <v>6547700.61</v>
      </c>
      <c r="H1136" s="99">
        <v>0.0</v>
      </c>
      <c r="I1136" s="99">
        <v>18730.5</v>
      </c>
      <c r="J1136" s="99">
        <v>0.0</v>
      </c>
      <c r="K1136" s="99">
        <v>18730.5</v>
      </c>
      <c r="L1136" s="99">
        <v>0.0</v>
      </c>
      <c r="M1136" s="101">
        <v>0.0</v>
      </c>
      <c r="N1136" s="22" t="s">
        <v>2427</v>
      </c>
      <c r="O1136" s="3" t="b">
        <v>1</v>
      </c>
    </row>
    <row r="1137">
      <c r="A1137" s="3" t="s">
        <v>321</v>
      </c>
      <c r="B1137" s="3" t="s">
        <v>693</v>
      </c>
      <c r="C1137" s="96" t="s">
        <v>51</v>
      </c>
      <c r="D1137" s="97">
        <v>4671819.25</v>
      </c>
      <c r="E1137" s="97">
        <v>569912.45</v>
      </c>
      <c r="F1137" s="97">
        <v>2706083.28</v>
      </c>
      <c r="G1137" s="98">
        <v>7947814.98</v>
      </c>
      <c r="H1137" s="99">
        <v>0.0</v>
      </c>
      <c r="I1137" s="99">
        <v>0.0</v>
      </c>
      <c r="J1137" s="99">
        <v>0.0</v>
      </c>
      <c r="K1137" s="99">
        <v>0.0</v>
      </c>
      <c r="L1137" s="99">
        <v>0.0</v>
      </c>
      <c r="M1137" s="102"/>
      <c r="N1137" s="22" t="s">
        <v>2427</v>
      </c>
      <c r="O1137" s="3" t="b">
        <v>1</v>
      </c>
    </row>
    <row r="1138">
      <c r="A1138" s="3" t="s">
        <v>444</v>
      </c>
      <c r="B1138" s="3" t="s">
        <v>2434</v>
      </c>
      <c r="C1138" s="96" t="s">
        <v>51</v>
      </c>
      <c r="D1138" s="97">
        <v>4789965.39</v>
      </c>
      <c r="E1138" s="97">
        <v>514568.78</v>
      </c>
      <c r="F1138" s="97">
        <v>3357272.77</v>
      </c>
      <c r="G1138" s="98">
        <v>8661806.94</v>
      </c>
      <c r="H1138" s="99">
        <v>0.0</v>
      </c>
      <c r="I1138" s="99">
        <v>0.0</v>
      </c>
      <c r="J1138" s="99">
        <v>0.0</v>
      </c>
      <c r="K1138" s="99">
        <v>0.0</v>
      </c>
      <c r="L1138" s="99">
        <v>0.0</v>
      </c>
      <c r="M1138" s="102"/>
      <c r="N1138" s="22" t="s">
        <v>2427</v>
      </c>
      <c r="O1138" s="3" t="b">
        <v>1</v>
      </c>
    </row>
    <row r="1139">
      <c r="A1139" s="3" t="s">
        <v>662</v>
      </c>
      <c r="B1139" s="3" t="s">
        <v>2426</v>
      </c>
      <c r="C1139" s="96" t="s">
        <v>51</v>
      </c>
      <c r="D1139" s="97">
        <v>145328.77</v>
      </c>
      <c r="E1139" s="97">
        <v>43015.03</v>
      </c>
      <c r="F1139" s="97">
        <v>206455.0</v>
      </c>
      <c r="G1139" s="98">
        <v>394798.8</v>
      </c>
      <c r="H1139" s="99">
        <v>0.0</v>
      </c>
      <c r="I1139" s="99" t="s">
        <v>2436</v>
      </c>
      <c r="J1139" s="99">
        <v>0.0</v>
      </c>
      <c r="K1139" s="99" t="s">
        <v>2436</v>
      </c>
      <c r="L1139" s="99">
        <v>0.0</v>
      </c>
      <c r="M1139" s="100" t="s">
        <v>2404</v>
      </c>
      <c r="N1139" s="22" t="s">
        <v>2424</v>
      </c>
      <c r="O1139" s="3" t="b">
        <v>1</v>
      </c>
    </row>
    <row r="1140">
      <c r="A1140" s="3" t="s">
        <v>802</v>
      </c>
      <c r="B1140" s="3" t="s">
        <v>2426</v>
      </c>
      <c r="C1140" s="96" t="s">
        <v>51</v>
      </c>
      <c r="D1140" s="97">
        <v>53561.07</v>
      </c>
      <c r="E1140" s="97">
        <v>53364.64</v>
      </c>
      <c r="F1140" s="97">
        <v>193500.0</v>
      </c>
      <c r="G1140" s="98">
        <v>300425.71</v>
      </c>
      <c r="H1140" s="99">
        <v>0.0</v>
      </c>
      <c r="I1140" s="99">
        <v>0.0</v>
      </c>
      <c r="J1140" s="99">
        <v>0.0</v>
      </c>
      <c r="K1140" s="99">
        <v>0.0</v>
      </c>
      <c r="L1140" s="99">
        <v>0.0</v>
      </c>
      <c r="M1140" s="100" t="s">
        <v>2404</v>
      </c>
      <c r="N1140" s="22" t="s">
        <v>2424</v>
      </c>
      <c r="O1140" s="3" t="b">
        <v>1</v>
      </c>
    </row>
    <row r="1141">
      <c r="A1141" s="3" t="s">
        <v>85</v>
      </c>
      <c r="B1141" s="3" t="s">
        <v>2426</v>
      </c>
      <c r="C1141" s="96" t="s">
        <v>51</v>
      </c>
      <c r="D1141" s="97">
        <v>6270317.12</v>
      </c>
      <c r="E1141" s="97">
        <v>1450799.33</v>
      </c>
      <c r="F1141" s="97">
        <v>4276844.07</v>
      </c>
      <c r="G1141" s="98">
        <v>1.199796052E7</v>
      </c>
      <c r="H1141" s="99">
        <v>407804.01</v>
      </c>
      <c r="I1141" s="99">
        <v>56439.33</v>
      </c>
      <c r="J1141" s="99">
        <v>42500.0</v>
      </c>
      <c r="K1141" s="99">
        <v>506743.34</v>
      </c>
      <c r="L1141" s="99">
        <v>506743.34</v>
      </c>
      <c r="M1141" s="101">
        <v>1.0</v>
      </c>
      <c r="N1141" s="22" t="s">
        <v>2427</v>
      </c>
      <c r="O1141" s="3" t="b">
        <v>1</v>
      </c>
    </row>
    <row r="1142">
      <c r="A1142" s="3" t="s">
        <v>803</v>
      </c>
      <c r="B1142" s="3" t="s">
        <v>2437</v>
      </c>
      <c r="C1142" s="96" t="s">
        <v>51</v>
      </c>
      <c r="D1142" s="97">
        <v>4162067.53</v>
      </c>
      <c r="E1142" s="97">
        <v>1066193.88</v>
      </c>
      <c r="F1142" s="97">
        <v>3005606.48</v>
      </c>
      <c r="G1142" s="98">
        <v>8233867.89</v>
      </c>
      <c r="H1142" s="99">
        <v>0.0</v>
      </c>
      <c r="I1142" s="99">
        <v>0.0</v>
      </c>
      <c r="J1142" s="99">
        <v>0.0</v>
      </c>
      <c r="K1142" s="99">
        <v>0.0</v>
      </c>
      <c r="L1142" s="99">
        <v>0.0</v>
      </c>
      <c r="M1142" s="102"/>
      <c r="N1142" s="22" t="s">
        <v>2427</v>
      </c>
      <c r="O1142" s="3" t="b">
        <v>1</v>
      </c>
    </row>
    <row r="1143">
      <c r="A1143" s="3" t="s">
        <v>457</v>
      </c>
      <c r="B1143" s="3" t="s">
        <v>2434</v>
      </c>
      <c r="C1143" s="96" t="s">
        <v>51</v>
      </c>
      <c r="D1143" s="97">
        <v>5882261.43</v>
      </c>
      <c r="E1143" s="97">
        <v>854229.03</v>
      </c>
      <c r="F1143" s="97">
        <v>3045017.68</v>
      </c>
      <c r="G1143" s="98">
        <v>9781508.14</v>
      </c>
      <c r="H1143" s="99">
        <v>128482.73</v>
      </c>
      <c r="I1143" s="99">
        <v>0.0</v>
      </c>
      <c r="J1143" s="99">
        <v>0.0</v>
      </c>
      <c r="K1143" s="99">
        <v>128482.73</v>
      </c>
      <c r="L1143" s="99">
        <v>128482.73</v>
      </c>
      <c r="M1143" s="101">
        <v>1.0</v>
      </c>
      <c r="N1143" s="22" t="s">
        <v>2427</v>
      </c>
      <c r="O1143" s="3" t="b">
        <v>1</v>
      </c>
    </row>
    <row r="1144">
      <c r="A1144" s="3" t="s">
        <v>804</v>
      </c>
      <c r="B1144" s="3" t="s">
        <v>2434</v>
      </c>
      <c r="C1144" s="96" t="s">
        <v>51</v>
      </c>
      <c r="D1144" s="97">
        <v>0.0</v>
      </c>
      <c r="E1144" s="97" t="s">
        <v>2436</v>
      </c>
      <c r="F1144" s="97">
        <v>17000.0</v>
      </c>
      <c r="G1144" s="98">
        <v>21825.0</v>
      </c>
      <c r="H1144" s="99">
        <v>0.0</v>
      </c>
      <c r="I1144" s="99">
        <v>0.0</v>
      </c>
      <c r="J1144" s="99">
        <v>0.0</v>
      </c>
      <c r="K1144" s="99">
        <v>0.0</v>
      </c>
      <c r="L1144" s="99">
        <v>0.0</v>
      </c>
      <c r="M1144" s="100" t="s">
        <v>2404</v>
      </c>
      <c r="N1144" s="22" t="s">
        <v>2424</v>
      </c>
      <c r="O1144" s="3" t="b">
        <v>1</v>
      </c>
    </row>
    <row r="1145">
      <c r="A1145" s="3" t="s">
        <v>805</v>
      </c>
      <c r="B1145" s="3" t="s">
        <v>2432</v>
      </c>
      <c r="C1145" s="96" t="s">
        <v>51</v>
      </c>
      <c r="D1145" s="97">
        <v>133664.57</v>
      </c>
      <c r="E1145" s="97">
        <v>60458.21</v>
      </c>
      <c r="F1145" s="97">
        <v>87708.27</v>
      </c>
      <c r="G1145" s="98">
        <v>281831.05</v>
      </c>
      <c r="H1145" s="99">
        <v>0.0</v>
      </c>
      <c r="I1145" s="99">
        <v>0.0</v>
      </c>
      <c r="J1145" s="99">
        <v>0.0</v>
      </c>
      <c r="K1145" s="99">
        <v>0.0</v>
      </c>
      <c r="L1145" s="99">
        <v>0.0</v>
      </c>
      <c r="M1145" s="100" t="s">
        <v>2404</v>
      </c>
      <c r="N1145" s="22" t="s">
        <v>2424</v>
      </c>
      <c r="O1145" s="3" t="b">
        <v>1</v>
      </c>
    </row>
    <row r="1146">
      <c r="A1146" s="3" t="s">
        <v>806</v>
      </c>
      <c r="B1146" s="3" t="s">
        <v>693</v>
      </c>
      <c r="C1146" s="96" t="s">
        <v>51</v>
      </c>
      <c r="D1146" s="97">
        <v>52999.0</v>
      </c>
      <c r="E1146" s="97">
        <v>71112.77</v>
      </c>
      <c r="F1146" s="97">
        <v>363465.55</v>
      </c>
      <c r="G1146" s="98">
        <v>487577.32</v>
      </c>
      <c r="H1146" s="99">
        <v>0.0</v>
      </c>
      <c r="I1146" s="99">
        <v>0.0</v>
      </c>
      <c r="J1146" s="99">
        <v>0.0</v>
      </c>
      <c r="K1146" s="99">
        <v>0.0</v>
      </c>
      <c r="L1146" s="99">
        <v>0.0</v>
      </c>
      <c r="M1146" s="100" t="s">
        <v>2404</v>
      </c>
      <c r="N1146" s="22" t="s">
        <v>2424</v>
      </c>
      <c r="O1146" s="3" t="b">
        <v>1</v>
      </c>
    </row>
    <row r="1147">
      <c r="A1147" s="3" t="s">
        <v>807</v>
      </c>
      <c r="B1147" s="3" t="s">
        <v>2432</v>
      </c>
      <c r="C1147" s="96" t="s">
        <v>51</v>
      </c>
      <c r="D1147" s="97">
        <v>1462748.92</v>
      </c>
      <c r="E1147" s="97">
        <v>424608.57</v>
      </c>
      <c r="F1147" s="97">
        <v>1066946.42</v>
      </c>
      <c r="G1147" s="98">
        <v>2954303.91</v>
      </c>
      <c r="H1147" s="99">
        <v>0.0</v>
      </c>
      <c r="I1147" s="99">
        <v>0.0</v>
      </c>
      <c r="J1147" s="99">
        <v>0.0</v>
      </c>
      <c r="K1147" s="99">
        <v>0.0</v>
      </c>
      <c r="L1147" s="99">
        <v>0.0</v>
      </c>
      <c r="M1147" s="100" t="s">
        <v>2404</v>
      </c>
      <c r="N1147" s="22" t="s">
        <v>2424</v>
      </c>
      <c r="O1147" s="3" t="b">
        <v>1</v>
      </c>
    </row>
    <row r="1148">
      <c r="A1148" s="3" t="s">
        <v>809</v>
      </c>
      <c r="B1148" s="3" t="s">
        <v>2428</v>
      </c>
      <c r="C1148" s="96" t="s">
        <v>51</v>
      </c>
      <c r="D1148" s="97">
        <v>-137175.95</v>
      </c>
      <c r="E1148" s="97">
        <v>78687.48</v>
      </c>
      <c r="F1148" s="97">
        <v>399118.22</v>
      </c>
      <c r="G1148" s="98">
        <v>340629.75</v>
      </c>
      <c r="H1148" s="99">
        <v>0.0</v>
      </c>
      <c r="I1148" s="99">
        <v>0.0</v>
      </c>
      <c r="J1148" s="99">
        <v>0.0</v>
      </c>
      <c r="K1148" s="99">
        <v>0.0</v>
      </c>
      <c r="L1148" s="99">
        <v>0.0</v>
      </c>
      <c r="M1148" s="100" t="s">
        <v>2404</v>
      </c>
      <c r="N1148" s="22" t="s">
        <v>2424</v>
      </c>
      <c r="O1148" s="3" t="b">
        <v>1</v>
      </c>
    </row>
    <row r="1149">
      <c r="A1149" s="3" t="s">
        <v>810</v>
      </c>
      <c r="B1149" s="3" t="s">
        <v>2431</v>
      </c>
      <c r="C1149" s="96" t="s">
        <v>51</v>
      </c>
      <c r="D1149" s="97">
        <v>500883.42</v>
      </c>
      <c r="E1149" s="97">
        <v>153674.38</v>
      </c>
      <c r="F1149" s="97">
        <v>165222.5</v>
      </c>
      <c r="G1149" s="98">
        <v>819780.3</v>
      </c>
      <c r="H1149" s="99">
        <v>0.0</v>
      </c>
      <c r="I1149" s="99">
        <v>0.0</v>
      </c>
      <c r="J1149" s="99">
        <v>0.0</v>
      </c>
      <c r="K1149" s="99">
        <v>0.0</v>
      </c>
      <c r="L1149" s="99">
        <v>0.0</v>
      </c>
      <c r="M1149" s="100" t="s">
        <v>2404</v>
      </c>
      <c r="N1149" s="22" t="s">
        <v>2424</v>
      </c>
      <c r="O1149" s="3" t="b">
        <v>1</v>
      </c>
    </row>
    <row r="1150">
      <c r="A1150" s="3" t="s">
        <v>811</v>
      </c>
      <c r="B1150" s="3" t="s">
        <v>2429</v>
      </c>
      <c r="C1150" s="96" t="s">
        <v>51</v>
      </c>
      <c r="D1150" s="97">
        <v>106302.0</v>
      </c>
      <c r="E1150" s="97">
        <v>163097.88</v>
      </c>
      <c r="F1150" s="97">
        <v>15400.0</v>
      </c>
      <c r="G1150" s="98">
        <v>284799.88</v>
      </c>
      <c r="H1150" s="99">
        <v>0.0</v>
      </c>
      <c r="I1150" s="99">
        <v>0.0</v>
      </c>
      <c r="J1150" s="99">
        <v>0.0</v>
      </c>
      <c r="K1150" s="99">
        <v>0.0</v>
      </c>
      <c r="L1150" s="99">
        <v>0.0</v>
      </c>
      <c r="M1150" s="100" t="s">
        <v>2404</v>
      </c>
      <c r="N1150" s="22" t="s">
        <v>2424</v>
      </c>
      <c r="O1150" s="3" t="b">
        <v>1</v>
      </c>
    </row>
    <row r="1151">
      <c r="A1151" s="3" t="s">
        <v>812</v>
      </c>
      <c r="B1151" s="3" t="s">
        <v>2434</v>
      </c>
      <c r="C1151" s="96" t="s">
        <v>51</v>
      </c>
      <c r="D1151" s="97">
        <v>158342.0</v>
      </c>
      <c r="E1151" s="97">
        <v>53639.35</v>
      </c>
      <c r="F1151" s="97">
        <v>330015.45</v>
      </c>
      <c r="G1151" s="98">
        <v>541996.8</v>
      </c>
      <c r="H1151" s="99">
        <v>0.0</v>
      </c>
      <c r="I1151" s="99">
        <v>0.0</v>
      </c>
      <c r="J1151" s="99">
        <v>0.0</v>
      </c>
      <c r="K1151" s="99">
        <v>0.0</v>
      </c>
      <c r="L1151" s="99">
        <v>0.0</v>
      </c>
      <c r="M1151" s="100" t="s">
        <v>2404</v>
      </c>
      <c r="N1151" s="22" t="s">
        <v>2424</v>
      </c>
      <c r="O1151" s="3" t="b">
        <v>1</v>
      </c>
    </row>
    <row r="1152">
      <c r="A1152" s="3" t="s">
        <v>348</v>
      </c>
      <c r="B1152" s="3" t="s">
        <v>2438</v>
      </c>
      <c r="C1152" s="96" t="s">
        <v>51</v>
      </c>
      <c r="D1152" s="97">
        <v>8121850.08</v>
      </c>
      <c r="E1152" s="97">
        <v>1185584.82</v>
      </c>
      <c r="F1152" s="97">
        <v>3953795.41</v>
      </c>
      <c r="G1152" s="98">
        <v>1.326123031E7</v>
      </c>
      <c r="H1152" s="99">
        <v>94705.8</v>
      </c>
      <c r="I1152" s="99">
        <v>0.0</v>
      </c>
      <c r="J1152" s="99">
        <v>0.0</v>
      </c>
      <c r="K1152" s="99">
        <v>94705.8</v>
      </c>
      <c r="L1152" s="99">
        <v>94705.8</v>
      </c>
      <c r="M1152" s="101">
        <v>1.0</v>
      </c>
      <c r="N1152" s="22" t="s">
        <v>2427</v>
      </c>
      <c r="O1152" s="3" t="b">
        <v>1</v>
      </c>
    </row>
    <row r="1153">
      <c r="A1153" s="3" t="s">
        <v>813</v>
      </c>
      <c r="B1153" s="3" t="s">
        <v>2438</v>
      </c>
      <c r="C1153" s="96" t="s">
        <v>51</v>
      </c>
      <c r="D1153" s="97">
        <v>1831692.57</v>
      </c>
      <c r="E1153" s="97">
        <v>492916.36</v>
      </c>
      <c r="F1153" s="97">
        <v>1661622.88</v>
      </c>
      <c r="G1153" s="98">
        <v>3986231.81</v>
      </c>
      <c r="H1153" s="99">
        <v>0.0</v>
      </c>
      <c r="I1153" s="99">
        <v>0.0</v>
      </c>
      <c r="J1153" s="99">
        <v>0.0</v>
      </c>
      <c r="K1153" s="99">
        <v>0.0</v>
      </c>
      <c r="L1153" s="99">
        <v>0.0</v>
      </c>
      <c r="M1153" s="102"/>
      <c r="N1153" s="22" t="s">
        <v>2427</v>
      </c>
      <c r="O1153" s="3" t="b">
        <v>1</v>
      </c>
    </row>
    <row r="1154">
      <c r="A1154" s="3" t="s">
        <v>525</v>
      </c>
      <c r="B1154" s="3" t="s">
        <v>2434</v>
      </c>
      <c r="C1154" s="96" t="s">
        <v>51</v>
      </c>
      <c r="D1154" s="97">
        <v>1089072.46</v>
      </c>
      <c r="E1154" s="97">
        <v>272147.44</v>
      </c>
      <c r="F1154" s="97">
        <v>868850.27</v>
      </c>
      <c r="G1154" s="98">
        <v>2230070.17</v>
      </c>
      <c r="H1154" s="99">
        <v>64496.2</v>
      </c>
      <c r="I1154" s="99">
        <v>0.0</v>
      </c>
      <c r="J1154" s="99">
        <v>0.0</v>
      </c>
      <c r="K1154" s="99">
        <v>64496.2</v>
      </c>
      <c r="L1154" s="99">
        <v>0.0</v>
      </c>
      <c r="M1154" s="101">
        <v>0.0</v>
      </c>
      <c r="N1154" s="22" t="s">
        <v>2427</v>
      </c>
      <c r="O1154" s="3" t="b">
        <v>1</v>
      </c>
    </row>
    <row r="1155">
      <c r="A1155" s="3" t="s">
        <v>814</v>
      </c>
      <c r="B1155" s="3" t="s">
        <v>2429</v>
      </c>
      <c r="C1155" s="96" t="s">
        <v>51</v>
      </c>
      <c r="D1155" s="97">
        <v>141610.0</v>
      </c>
      <c r="E1155" s="97">
        <v>32789.02</v>
      </c>
      <c r="F1155" s="97">
        <v>113500.0</v>
      </c>
      <c r="G1155" s="98">
        <v>287899.02</v>
      </c>
      <c r="H1155" s="99">
        <v>0.0</v>
      </c>
      <c r="I1155" s="99">
        <v>0.0</v>
      </c>
      <c r="J1155" s="99">
        <v>0.0</v>
      </c>
      <c r="K1155" s="99">
        <v>0.0</v>
      </c>
      <c r="L1155" s="99">
        <v>0.0</v>
      </c>
      <c r="M1155" s="100" t="s">
        <v>2404</v>
      </c>
      <c r="N1155" s="22" t="s">
        <v>2424</v>
      </c>
      <c r="O1155" s="3" t="b">
        <v>1</v>
      </c>
    </row>
    <row r="1156">
      <c r="A1156" s="3" t="s">
        <v>815</v>
      </c>
      <c r="B1156" s="3" t="s">
        <v>2426</v>
      </c>
      <c r="C1156" s="96" t="s">
        <v>51</v>
      </c>
      <c r="D1156" s="97">
        <v>63054.0</v>
      </c>
      <c r="E1156" s="97">
        <v>64350.64</v>
      </c>
      <c r="F1156" s="97">
        <v>340450.0</v>
      </c>
      <c r="G1156" s="98">
        <v>467854.64</v>
      </c>
      <c r="H1156" s="99">
        <v>0.0</v>
      </c>
      <c r="I1156" s="99">
        <v>0.0</v>
      </c>
      <c r="J1156" s="99">
        <v>0.0</v>
      </c>
      <c r="K1156" s="99">
        <v>0.0</v>
      </c>
      <c r="L1156" s="99">
        <v>0.0</v>
      </c>
      <c r="M1156" s="100" t="s">
        <v>2404</v>
      </c>
      <c r="N1156" s="22" t="s">
        <v>2424</v>
      </c>
      <c r="O1156" s="3" t="b">
        <v>1</v>
      </c>
    </row>
    <row r="1157">
      <c r="A1157" s="3" t="s">
        <v>816</v>
      </c>
      <c r="B1157" s="3" t="s">
        <v>693</v>
      </c>
      <c r="C1157" s="96" t="s">
        <v>51</v>
      </c>
      <c r="D1157" s="97">
        <v>272686.76</v>
      </c>
      <c r="E1157" s="97">
        <v>178883.51</v>
      </c>
      <c r="F1157" s="97">
        <v>376391.96</v>
      </c>
      <c r="G1157" s="98">
        <v>827962.23</v>
      </c>
      <c r="H1157" s="99">
        <v>0.0</v>
      </c>
      <c r="I1157" s="99">
        <v>0.0</v>
      </c>
      <c r="J1157" s="99">
        <v>0.0</v>
      </c>
      <c r="K1157" s="99">
        <v>0.0</v>
      </c>
      <c r="L1157" s="99">
        <v>0.0</v>
      </c>
      <c r="M1157" s="100" t="s">
        <v>2404</v>
      </c>
      <c r="N1157" s="22" t="s">
        <v>2424</v>
      </c>
      <c r="O1157" s="3" t="b">
        <v>1</v>
      </c>
    </row>
    <row r="1158">
      <c r="A1158" s="3" t="s">
        <v>273</v>
      </c>
      <c r="B1158" s="3" t="s">
        <v>2431</v>
      </c>
      <c r="C1158" s="96" t="s">
        <v>51</v>
      </c>
      <c r="D1158" s="97">
        <v>5285266.67</v>
      </c>
      <c r="E1158" s="97">
        <v>1086189.53</v>
      </c>
      <c r="F1158" s="97">
        <v>2349465.68</v>
      </c>
      <c r="G1158" s="98">
        <v>8720921.88</v>
      </c>
      <c r="H1158" s="99">
        <v>269680.61</v>
      </c>
      <c r="I1158" s="99">
        <v>0.0</v>
      </c>
      <c r="J1158" s="99">
        <v>0.0</v>
      </c>
      <c r="K1158" s="99">
        <v>269680.61</v>
      </c>
      <c r="L1158" s="99">
        <v>269680.61</v>
      </c>
      <c r="M1158" s="101">
        <v>1.0</v>
      </c>
      <c r="N1158" s="22" t="s">
        <v>2427</v>
      </c>
      <c r="O1158" s="3" t="b">
        <v>1</v>
      </c>
    </row>
    <row r="1159">
      <c r="A1159" s="3" t="s">
        <v>817</v>
      </c>
      <c r="B1159" s="3" t="s">
        <v>2432</v>
      </c>
      <c r="C1159" s="96" t="s">
        <v>51</v>
      </c>
      <c r="D1159" s="97">
        <v>828489.04</v>
      </c>
      <c r="E1159" s="97">
        <v>179869.74</v>
      </c>
      <c r="F1159" s="97">
        <v>635411.97</v>
      </c>
      <c r="G1159" s="98">
        <v>1643770.75</v>
      </c>
      <c r="H1159" s="99">
        <v>0.0</v>
      </c>
      <c r="I1159" s="99">
        <v>0.0</v>
      </c>
      <c r="J1159" s="99">
        <v>0.0</v>
      </c>
      <c r="K1159" s="99">
        <v>0.0</v>
      </c>
      <c r="L1159" s="99">
        <v>0.0</v>
      </c>
      <c r="M1159" s="100" t="s">
        <v>2404</v>
      </c>
      <c r="N1159" s="22" t="s">
        <v>2424</v>
      </c>
      <c r="O1159" s="3" t="b">
        <v>1</v>
      </c>
    </row>
    <row r="1160">
      <c r="A1160" s="3" t="s">
        <v>502</v>
      </c>
      <c r="B1160" s="3" t="s">
        <v>2425</v>
      </c>
      <c r="C1160" s="96" t="s">
        <v>51</v>
      </c>
      <c r="D1160" s="97">
        <v>2884666.08</v>
      </c>
      <c r="E1160" s="97">
        <v>482856.6</v>
      </c>
      <c r="F1160" s="97">
        <v>1439060.35</v>
      </c>
      <c r="G1160" s="98">
        <v>4806583.03</v>
      </c>
      <c r="H1160" s="99">
        <v>79526.44</v>
      </c>
      <c r="I1160" s="99">
        <v>0.0</v>
      </c>
      <c r="J1160" s="99">
        <v>0.0</v>
      </c>
      <c r="K1160" s="99">
        <v>79526.44</v>
      </c>
      <c r="L1160" s="99">
        <v>0.0</v>
      </c>
      <c r="M1160" s="101">
        <v>0.0</v>
      </c>
      <c r="N1160" s="22" t="s">
        <v>2427</v>
      </c>
      <c r="O1160" s="3" t="b">
        <v>1</v>
      </c>
    </row>
    <row r="1161">
      <c r="A1161" s="3" t="s">
        <v>148</v>
      </c>
      <c r="B1161" s="3" t="s">
        <v>2429</v>
      </c>
      <c r="C1161" s="96" t="s">
        <v>51</v>
      </c>
      <c r="D1161" s="97">
        <v>7600437.85</v>
      </c>
      <c r="E1161" s="97">
        <v>1184201.89</v>
      </c>
      <c r="F1161" s="97">
        <v>5748757.01</v>
      </c>
      <c r="G1161" s="98">
        <v>1.453339675E7</v>
      </c>
      <c r="H1161" s="99">
        <v>0.0</v>
      </c>
      <c r="I1161" s="99">
        <v>0.0</v>
      </c>
      <c r="J1161" s="99">
        <v>0.0</v>
      </c>
      <c r="K1161" s="99">
        <v>0.0</v>
      </c>
      <c r="L1161" s="99">
        <v>0.0</v>
      </c>
      <c r="M1161" s="102"/>
      <c r="N1161" s="22" t="s">
        <v>2427</v>
      </c>
      <c r="O1161" s="3" t="b">
        <v>1</v>
      </c>
    </row>
    <row r="1162">
      <c r="A1162" s="3" t="s">
        <v>509</v>
      </c>
      <c r="B1162" s="3" t="s">
        <v>2425</v>
      </c>
      <c r="C1162" s="96" t="s">
        <v>51</v>
      </c>
      <c r="D1162" s="97">
        <v>4951702.86</v>
      </c>
      <c r="E1162" s="97">
        <v>935072.72</v>
      </c>
      <c r="F1162" s="97">
        <v>2865264.18</v>
      </c>
      <c r="G1162" s="98">
        <v>8752039.76</v>
      </c>
      <c r="H1162" s="99">
        <v>50000.0</v>
      </c>
      <c r="I1162" s="99">
        <v>35413.25</v>
      </c>
      <c r="J1162" s="99">
        <v>100000.0</v>
      </c>
      <c r="K1162" s="99">
        <v>185413.25</v>
      </c>
      <c r="L1162" s="99">
        <v>185413.25</v>
      </c>
      <c r="M1162" s="101">
        <v>1.0</v>
      </c>
      <c r="N1162" s="22" t="s">
        <v>2427</v>
      </c>
      <c r="O1162" s="3" t="b">
        <v>1</v>
      </c>
    </row>
    <row r="1163">
      <c r="A1163" s="3" t="s">
        <v>818</v>
      </c>
      <c r="B1163" s="3" t="s">
        <v>2434</v>
      </c>
      <c r="C1163" s="96" t="s">
        <v>51</v>
      </c>
      <c r="D1163" s="97">
        <v>95788.0</v>
      </c>
      <c r="E1163" s="97">
        <v>97065.53</v>
      </c>
      <c r="F1163" s="97">
        <v>402235.04</v>
      </c>
      <c r="G1163" s="98">
        <v>595088.57</v>
      </c>
      <c r="H1163" s="99">
        <v>0.0</v>
      </c>
      <c r="I1163" s="99">
        <v>0.0</v>
      </c>
      <c r="J1163" s="99">
        <v>0.0</v>
      </c>
      <c r="K1163" s="99">
        <v>0.0</v>
      </c>
      <c r="L1163" s="99">
        <v>0.0</v>
      </c>
      <c r="M1163" s="100" t="s">
        <v>2404</v>
      </c>
      <c r="N1163" s="22" t="s">
        <v>2424</v>
      </c>
      <c r="O1163" s="3" t="b">
        <v>1</v>
      </c>
    </row>
    <row r="1164">
      <c r="A1164" s="3" t="s">
        <v>819</v>
      </c>
      <c r="B1164" s="3" t="s">
        <v>2425</v>
      </c>
      <c r="C1164" s="96" t="s">
        <v>51</v>
      </c>
      <c r="D1164" s="97">
        <v>5682689.32</v>
      </c>
      <c r="E1164" s="97">
        <v>645821.19</v>
      </c>
      <c r="F1164" s="97">
        <v>2806284.13</v>
      </c>
      <c r="G1164" s="98">
        <v>9134794.64</v>
      </c>
      <c r="H1164" s="99">
        <v>0.0</v>
      </c>
      <c r="I1164" s="99">
        <v>0.0</v>
      </c>
      <c r="J1164" s="99">
        <v>0.0</v>
      </c>
      <c r="K1164" s="99">
        <v>0.0</v>
      </c>
      <c r="L1164" s="99">
        <v>0.0</v>
      </c>
      <c r="M1164" s="102"/>
      <c r="N1164" s="22" t="s">
        <v>2427</v>
      </c>
      <c r="O1164" s="3" t="b">
        <v>1</v>
      </c>
    </row>
    <row r="1165">
      <c r="A1165" s="3" t="s">
        <v>820</v>
      </c>
      <c r="B1165" s="3" t="s">
        <v>2428</v>
      </c>
      <c r="C1165" s="96" t="s">
        <v>51</v>
      </c>
      <c r="D1165" s="97">
        <v>252917.72</v>
      </c>
      <c r="E1165" s="97">
        <v>66648.86</v>
      </c>
      <c r="F1165" s="97">
        <v>130875.0</v>
      </c>
      <c r="G1165" s="98">
        <v>450441.58</v>
      </c>
      <c r="H1165" s="99">
        <v>0.0</v>
      </c>
      <c r="I1165" s="99">
        <v>0.0</v>
      </c>
      <c r="J1165" s="99">
        <v>0.0</v>
      </c>
      <c r="K1165" s="99">
        <v>0.0</v>
      </c>
      <c r="L1165" s="99">
        <v>0.0</v>
      </c>
      <c r="M1165" s="100" t="s">
        <v>2404</v>
      </c>
      <c r="N1165" s="22" t="s">
        <v>2424</v>
      </c>
      <c r="O1165" s="3" t="b">
        <v>1</v>
      </c>
    </row>
    <row r="1166">
      <c r="A1166" s="3" t="s">
        <v>821</v>
      </c>
      <c r="B1166" s="3" t="s">
        <v>2428</v>
      </c>
      <c r="C1166" s="96" t="s">
        <v>51</v>
      </c>
      <c r="D1166" s="97">
        <v>7809219.86</v>
      </c>
      <c r="E1166" s="97">
        <v>650237.29</v>
      </c>
      <c r="F1166" s="97">
        <v>3232463.3</v>
      </c>
      <c r="G1166" s="98">
        <v>1.169192045E7</v>
      </c>
      <c r="H1166" s="99">
        <v>0.0</v>
      </c>
      <c r="I1166" s="99">
        <v>0.0</v>
      </c>
      <c r="J1166" s="99">
        <v>0.0</v>
      </c>
      <c r="K1166" s="99">
        <v>0.0</v>
      </c>
      <c r="L1166" s="99">
        <v>0.0</v>
      </c>
      <c r="M1166" s="102"/>
      <c r="N1166" s="22" t="s">
        <v>2427</v>
      </c>
      <c r="O1166" s="3" t="b">
        <v>1</v>
      </c>
    </row>
    <row r="1167">
      <c r="A1167" s="3" t="s">
        <v>822</v>
      </c>
      <c r="B1167" s="3" t="s">
        <v>2428</v>
      </c>
      <c r="C1167" s="96" t="s">
        <v>51</v>
      </c>
      <c r="D1167" s="97">
        <v>443721.24</v>
      </c>
      <c r="E1167" s="97">
        <v>51087.55</v>
      </c>
      <c r="F1167" s="97">
        <v>425573.96</v>
      </c>
      <c r="G1167" s="98">
        <v>920382.75</v>
      </c>
      <c r="H1167" s="99">
        <v>0.0</v>
      </c>
      <c r="I1167" s="99">
        <v>0.0</v>
      </c>
      <c r="J1167" s="99">
        <v>0.0</v>
      </c>
      <c r="K1167" s="99">
        <v>0.0</v>
      </c>
      <c r="L1167" s="99">
        <v>0.0</v>
      </c>
      <c r="M1167" s="100" t="s">
        <v>2404</v>
      </c>
      <c r="N1167" s="22" t="s">
        <v>2424</v>
      </c>
      <c r="O1167" s="3" t="b">
        <v>1</v>
      </c>
    </row>
    <row r="1168">
      <c r="A1168" s="3" t="s">
        <v>823</v>
      </c>
      <c r="B1168" s="3" t="s">
        <v>2428</v>
      </c>
      <c r="C1168" s="96" t="s">
        <v>51</v>
      </c>
      <c r="D1168" s="97">
        <v>118575.0</v>
      </c>
      <c r="E1168" s="97">
        <v>94982.43</v>
      </c>
      <c r="F1168" s="97">
        <v>479975.0</v>
      </c>
      <c r="G1168" s="98">
        <v>693532.43</v>
      </c>
      <c r="H1168" s="99">
        <v>0.0</v>
      </c>
      <c r="I1168" s="99">
        <v>0.0</v>
      </c>
      <c r="J1168" s="99">
        <v>0.0</v>
      </c>
      <c r="K1168" s="99">
        <v>0.0</v>
      </c>
      <c r="L1168" s="99">
        <v>0.0</v>
      </c>
      <c r="M1168" s="100" t="s">
        <v>2404</v>
      </c>
      <c r="N1168" s="22" t="s">
        <v>2424</v>
      </c>
      <c r="O1168" s="3" t="b">
        <v>1</v>
      </c>
    </row>
    <row r="1169">
      <c r="A1169" s="3" t="s">
        <v>824</v>
      </c>
      <c r="B1169" s="3" t="s">
        <v>2425</v>
      </c>
      <c r="C1169" s="96" t="s">
        <v>51</v>
      </c>
      <c r="D1169" s="97">
        <v>6644555.13</v>
      </c>
      <c r="E1169" s="97">
        <v>457387.37</v>
      </c>
      <c r="F1169" s="97">
        <v>1658945.42</v>
      </c>
      <c r="G1169" s="98">
        <v>8760887.92</v>
      </c>
      <c r="H1169" s="99">
        <v>0.0</v>
      </c>
      <c r="I1169" s="99">
        <v>0.0</v>
      </c>
      <c r="J1169" s="99">
        <v>0.0</v>
      </c>
      <c r="K1169" s="99">
        <v>0.0</v>
      </c>
      <c r="L1169" s="99">
        <v>0.0</v>
      </c>
      <c r="M1169" s="102"/>
      <c r="N1169" s="22" t="s">
        <v>2427</v>
      </c>
      <c r="O1169" s="3" t="b">
        <v>1</v>
      </c>
    </row>
    <row r="1170">
      <c r="A1170" s="3" t="s">
        <v>560</v>
      </c>
      <c r="B1170" s="3" t="s">
        <v>693</v>
      </c>
      <c r="C1170" s="96" t="s">
        <v>51</v>
      </c>
      <c r="D1170" s="97">
        <v>6023140.56</v>
      </c>
      <c r="E1170" s="97">
        <v>711124.015</v>
      </c>
      <c r="F1170" s="97">
        <v>2315921.32</v>
      </c>
      <c r="G1170" s="98">
        <v>9050185.895</v>
      </c>
      <c r="H1170" s="99">
        <v>31979.2</v>
      </c>
      <c r="I1170" s="99">
        <v>0.0</v>
      </c>
      <c r="J1170" s="99">
        <v>0.0</v>
      </c>
      <c r="K1170" s="99">
        <v>31979.2</v>
      </c>
      <c r="L1170" s="99">
        <v>31979.2</v>
      </c>
      <c r="M1170" s="101">
        <v>1.0</v>
      </c>
      <c r="N1170" s="22" t="s">
        <v>2427</v>
      </c>
      <c r="O1170" s="3" t="b">
        <v>1</v>
      </c>
    </row>
    <row r="1171">
      <c r="A1171" s="3" t="s">
        <v>825</v>
      </c>
      <c r="B1171" s="3" t="s">
        <v>2429</v>
      </c>
      <c r="C1171" s="96" t="s">
        <v>51</v>
      </c>
      <c r="D1171" s="97">
        <v>0.0</v>
      </c>
      <c r="E1171" s="97">
        <v>0.0</v>
      </c>
      <c r="F1171" s="97">
        <v>0.0</v>
      </c>
      <c r="G1171" s="98">
        <v>0.0</v>
      </c>
      <c r="H1171" s="99">
        <v>0.0</v>
      </c>
      <c r="I1171" s="99">
        <v>0.0</v>
      </c>
      <c r="J1171" s="99">
        <v>0.0</v>
      </c>
      <c r="K1171" s="99">
        <v>0.0</v>
      </c>
      <c r="L1171" s="99">
        <v>0.0</v>
      </c>
      <c r="M1171" s="100" t="s">
        <v>2404</v>
      </c>
      <c r="N1171" s="22" t="s">
        <v>2424</v>
      </c>
      <c r="O1171" s="3" t="b">
        <v>1</v>
      </c>
    </row>
    <row r="1172">
      <c r="A1172" s="3" t="s">
        <v>536</v>
      </c>
      <c r="B1172" s="3" t="s">
        <v>2438</v>
      </c>
      <c r="C1172" s="96" t="s">
        <v>51</v>
      </c>
      <c r="D1172" s="97">
        <v>81000.0</v>
      </c>
      <c r="E1172" s="97">
        <v>55747.88</v>
      </c>
      <c r="F1172" s="97">
        <v>175509.2</v>
      </c>
      <c r="G1172" s="98">
        <v>312257.08</v>
      </c>
      <c r="H1172" s="99">
        <v>0.0</v>
      </c>
      <c r="I1172" s="99">
        <v>0.0</v>
      </c>
      <c r="J1172" s="99">
        <v>0.0</v>
      </c>
      <c r="K1172" s="99">
        <v>0.0</v>
      </c>
      <c r="L1172" s="99">
        <v>0.0</v>
      </c>
      <c r="M1172" s="100" t="s">
        <v>2404</v>
      </c>
      <c r="N1172" s="22" t="s">
        <v>2424</v>
      </c>
      <c r="O1172" s="3" t="b">
        <v>1</v>
      </c>
    </row>
    <row r="1173">
      <c r="A1173" s="3" t="s">
        <v>826</v>
      </c>
      <c r="B1173" s="3" t="s">
        <v>2425</v>
      </c>
      <c r="C1173" s="96" t="s">
        <v>51</v>
      </c>
      <c r="D1173" s="97">
        <v>239900.96</v>
      </c>
      <c r="E1173" s="97">
        <v>60446.77</v>
      </c>
      <c r="F1173" s="97">
        <v>225300.0</v>
      </c>
      <c r="G1173" s="98">
        <v>525647.73</v>
      </c>
      <c r="H1173" s="99">
        <v>0.0</v>
      </c>
      <c r="I1173" s="99">
        <v>0.0</v>
      </c>
      <c r="J1173" s="99">
        <v>0.0</v>
      </c>
      <c r="K1173" s="99">
        <v>0.0</v>
      </c>
      <c r="L1173" s="99">
        <v>0.0</v>
      </c>
      <c r="M1173" s="100" t="s">
        <v>2404</v>
      </c>
      <c r="N1173" s="22" t="s">
        <v>2424</v>
      </c>
      <c r="O1173" s="3" t="b">
        <v>1</v>
      </c>
    </row>
    <row r="1174">
      <c r="A1174" s="3" t="s">
        <v>827</v>
      </c>
      <c r="B1174" s="3" t="s">
        <v>2425</v>
      </c>
      <c r="C1174" s="96" t="s">
        <v>51</v>
      </c>
      <c r="D1174" s="97">
        <v>12475.0</v>
      </c>
      <c r="E1174" s="97">
        <v>10400.86</v>
      </c>
      <c r="F1174" s="97">
        <v>74500.0</v>
      </c>
      <c r="G1174" s="98">
        <v>97375.86</v>
      </c>
      <c r="H1174" s="99">
        <v>0.0</v>
      </c>
      <c r="I1174" s="99">
        <v>0.0</v>
      </c>
      <c r="J1174" s="99">
        <v>0.0</v>
      </c>
      <c r="K1174" s="99">
        <v>0.0</v>
      </c>
      <c r="L1174" s="99">
        <v>0.0</v>
      </c>
      <c r="M1174" s="100" t="s">
        <v>2404</v>
      </c>
      <c r="N1174" s="22" t="s">
        <v>2424</v>
      </c>
      <c r="O1174" s="3" t="b">
        <v>1</v>
      </c>
    </row>
    <row r="1175">
      <c r="A1175" s="3" t="s">
        <v>113</v>
      </c>
      <c r="B1175" s="3" t="s">
        <v>2426</v>
      </c>
      <c r="C1175" s="96" t="s">
        <v>51</v>
      </c>
      <c r="D1175" s="97">
        <v>1.697011309E7</v>
      </c>
      <c r="E1175" s="97">
        <v>1613694.96</v>
      </c>
      <c r="F1175" s="97">
        <v>7472369.92</v>
      </c>
      <c r="G1175" s="98">
        <v>2.605617797E7</v>
      </c>
      <c r="H1175" s="99">
        <v>351335.97</v>
      </c>
      <c r="I1175" s="99" t="s">
        <v>2436</v>
      </c>
      <c r="J1175" s="99">
        <v>228750.0</v>
      </c>
      <c r="K1175" s="99">
        <v>580263.82</v>
      </c>
      <c r="L1175" s="99">
        <v>580085.97</v>
      </c>
      <c r="M1175" s="101">
        <v>0.9996935015</v>
      </c>
      <c r="N1175" s="22" t="s">
        <v>2427</v>
      </c>
      <c r="O1175" s="3" t="b">
        <v>1</v>
      </c>
    </row>
    <row r="1176">
      <c r="A1176" s="3" t="s">
        <v>254</v>
      </c>
      <c r="B1176" s="3" t="s">
        <v>2429</v>
      </c>
      <c r="C1176" s="96" t="s">
        <v>51</v>
      </c>
      <c r="D1176" s="97">
        <v>9900911.31</v>
      </c>
      <c r="E1176" s="97">
        <v>762935.655</v>
      </c>
      <c r="F1176" s="97">
        <v>4492950.76</v>
      </c>
      <c r="G1176" s="98">
        <v>1.515679773E7</v>
      </c>
      <c r="H1176" s="99">
        <v>859497.55</v>
      </c>
      <c r="I1176" s="99" t="s">
        <v>2436</v>
      </c>
      <c r="J1176" s="99">
        <v>0.0</v>
      </c>
      <c r="K1176" s="99">
        <v>861505.35</v>
      </c>
      <c r="L1176" s="99">
        <v>861018.15</v>
      </c>
      <c r="M1176" s="101">
        <v>0.9994344783</v>
      </c>
      <c r="N1176" s="22" t="s">
        <v>2427</v>
      </c>
      <c r="O1176" s="3" t="b">
        <v>0</v>
      </c>
    </row>
    <row r="1177">
      <c r="A1177" s="3" t="s">
        <v>546</v>
      </c>
      <c r="B1177" s="3" t="s">
        <v>2431</v>
      </c>
      <c r="C1177" s="96" t="s">
        <v>51</v>
      </c>
      <c r="D1177" s="97">
        <v>3296127.83</v>
      </c>
      <c r="E1177" s="97">
        <v>187738.61</v>
      </c>
      <c r="F1177" s="97">
        <v>1094311.07</v>
      </c>
      <c r="G1177" s="98">
        <v>4578177.51</v>
      </c>
      <c r="H1177" s="99">
        <v>48174.04</v>
      </c>
      <c r="I1177" s="99">
        <v>0.0</v>
      </c>
      <c r="J1177" s="99">
        <v>0.0</v>
      </c>
      <c r="K1177" s="99">
        <v>48174.04</v>
      </c>
      <c r="L1177" s="99">
        <v>48174.04</v>
      </c>
      <c r="M1177" s="101">
        <v>1.0</v>
      </c>
      <c r="N1177" s="22" t="s">
        <v>2427</v>
      </c>
      <c r="O1177" s="3" t="b">
        <v>1</v>
      </c>
    </row>
    <row r="1178">
      <c r="A1178" s="3" t="s">
        <v>294</v>
      </c>
      <c r="B1178" s="3" t="s">
        <v>2426</v>
      </c>
      <c r="C1178" s="96" t="s">
        <v>51</v>
      </c>
      <c r="D1178" s="97">
        <v>3625271.83</v>
      </c>
      <c r="E1178" s="97">
        <v>546879.24</v>
      </c>
      <c r="F1178" s="97">
        <v>2391385.58</v>
      </c>
      <c r="G1178" s="98">
        <v>6563536.65</v>
      </c>
      <c r="H1178" s="99">
        <v>207938.63</v>
      </c>
      <c r="I1178" s="99">
        <v>0.0</v>
      </c>
      <c r="J1178" s="99">
        <v>0.0</v>
      </c>
      <c r="K1178" s="99">
        <v>207938.63</v>
      </c>
      <c r="L1178" s="99">
        <v>134240.0</v>
      </c>
      <c r="M1178" s="101">
        <v>0.6455750911</v>
      </c>
      <c r="N1178" s="22" t="s">
        <v>2427</v>
      </c>
      <c r="O1178" s="3" t="b">
        <v>1</v>
      </c>
    </row>
    <row r="1179">
      <c r="A1179" s="3" t="s">
        <v>828</v>
      </c>
      <c r="B1179" s="3" t="s">
        <v>2434</v>
      </c>
      <c r="C1179" s="96" t="s">
        <v>51</v>
      </c>
      <c r="D1179" s="97">
        <v>4258598.11</v>
      </c>
      <c r="E1179" s="97">
        <v>367869.35</v>
      </c>
      <c r="F1179" s="97">
        <v>1619983.94</v>
      </c>
      <c r="G1179" s="98">
        <v>6246451.4</v>
      </c>
      <c r="H1179" s="99">
        <v>0.0</v>
      </c>
      <c r="I1179" s="99">
        <v>0.0</v>
      </c>
      <c r="J1179" s="99">
        <v>0.0</v>
      </c>
      <c r="K1179" s="99">
        <v>0.0</v>
      </c>
      <c r="L1179" s="99">
        <v>0.0</v>
      </c>
      <c r="M1179" s="100" t="s">
        <v>2404</v>
      </c>
      <c r="N1179" s="22" t="s">
        <v>2424</v>
      </c>
      <c r="O1179" s="3" t="b">
        <v>1</v>
      </c>
    </row>
    <row r="1180">
      <c r="A1180" s="3" t="s">
        <v>692</v>
      </c>
      <c r="B1180" s="3" t="s">
        <v>693</v>
      </c>
      <c r="C1180" s="96" t="s">
        <v>51</v>
      </c>
      <c r="D1180" s="97">
        <v>1852470.33</v>
      </c>
      <c r="E1180" s="97">
        <v>506371.2</v>
      </c>
      <c r="F1180" s="97">
        <v>1869701.03</v>
      </c>
      <c r="G1180" s="98">
        <v>4228542.56</v>
      </c>
      <c r="H1180" s="99">
        <v>0.0</v>
      </c>
      <c r="I1180" s="99">
        <v>5294.0</v>
      </c>
      <c r="J1180" s="99">
        <v>0.0</v>
      </c>
      <c r="K1180" s="99">
        <v>5294.0</v>
      </c>
      <c r="L1180" s="99">
        <v>5294.0</v>
      </c>
      <c r="M1180" s="101">
        <v>1.0</v>
      </c>
      <c r="N1180" s="22" t="s">
        <v>2427</v>
      </c>
      <c r="O1180" s="3" t="b">
        <v>0</v>
      </c>
    </row>
    <row r="1181">
      <c r="A1181" s="3" t="s">
        <v>78</v>
      </c>
      <c r="B1181" s="3" t="s">
        <v>2437</v>
      </c>
      <c r="C1181" s="96" t="s">
        <v>51</v>
      </c>
      <c r="D1181" s="97">
        <v>1.434934474E7</v>
      </c>
      <c r="E1181" s="97">
        <v>2351801.61</v>
      </c>
      <c r="F1181" s="97">
        <v>6808582.63</v>
      </c>
      <c r="G1181" s="98">
        <v>2.350972898E7</v>
      </c>
      <c r="H1181" s="99">
        <v>508182.66</v>
      </c>
      <c r="I1181" s="99">
        <v>5738.92</v>
      </c>
      <c r="J1181" s="99">
        <v>180000.0</v>
      </c>
      <c r="K1181" s="99">
        <v>693921.58</v>
      </c>
      <c r="L1181" s="99">
        <v>693921.58</v>
      </c>
      <c r="M1181" s="101">
        <v>1.0</v>
      </c>
      <c r="N1181" s="22" t="s">
        <v>2427</v>
      </c>
      <c r="O1181" s="3" t="b">
        <v>1</v>
      </c>
    </row>
    <row r="1182">
      <c r="A1182" s="3" t="s">
        <v>676</v>
      </c>
      <c r="B1182" s="3" t="s">
        <v>2429</v>
      </c>
      <c r="C1182" s="96" t="s">
        <v>51</v>
      </c>
      <c r="D1182" s="97">
        <v>6675064.18</v>
      </c>
      <c r="E1182" s="97">
        <v>1006332.32</v>
      </c>
      <c r="F1182" s="97">
        <v>3528023.65</v>
      </c>
      <c r="G1182" s="98">
        <v>1.120942015E7</v>
      </c>
      <c r="H1182" s="99">
        <v>10000.0</v>
      </c>
      <c r="I1182" s="99">
        <v>0.0</v>
      </c>
      <c r="J1182" s="99">
        <v>0.0</v>
      </c>
      <c r="K1182" s="99">
        <v>10000.0</v>
      </c>
      <c r="L1182" s="99">
        <v>0.0</v>
      </c>
      <c r="M1182" s="101">
        <v>0.0</v>
      </c>
      <c r="N1182" s="22" t="s">
        <v>2427</v>
      </c>
      <c r="O1182" s="3" t="b">
        <v>1</v>
      </c>
    </row>
    <row r="1183">
      <c r="A1183" s="3" t="s">
        <v>381</v>
      </c>
      <c r="B1183" s="3" t="s">
        <v>2425</v>
      </c>
      <c r="C1183" s="96" t="s">
        <v>51</v>
      </c>
      <c r="D1183" s="97">
        <v>1812184.41</v>
      </c>
      <c r="E1183" s="97">
        <v>392606.71</v>
      </c>
      <c r="F1183" s="97">
        <v>1368717.26</v>
      </c>
      <c r="G1183" s="98">
        <v>3573508.38</v>
      </c>
      <c r="H1183" s="99">
        <v>141440.92</v>
      </c>
      <c r="I1183" s="99">
        <v>0.0</v>
      </c>
      <c r="J1183" s="99">
        <v>0.0</v>
      </c>
      <c r="K1183" s="99">
        <v>141440.92</v>
      </c>
      <c r="L1183" s="99">
        <v>141440.92</v>
      </c>
      <c r="M1183" s="101">
        <v>1.0</v>
      </c>
      <c r="N1183" s="22" t="s">
        <v>2427</v>
      </c>
      <c r="O1183" s="3" t="b">
        <v>1</v>
      </c>
    </row>
    <row r="1184">
      <c r="A1184" s="3" t="s">
        <v>672</v>
      </c>
      <c r="B1184" s="3" t="s">
        <v>2432</v>
      </c>
      <c r="C1184" s="96" t="s">
        <v>51</v>
      </c>
      <c r="D1184" s="97">
        <v>1.238361464E7</v>
      </c>
      <c r="E1184" s="97">
        <v>890479.56</v>
      </c>
      <c r="F1184" s="97">
        <v>4835265.6</v>
      </c>
      <c r="G1184" s="98">
        <v>1.81093598E7</v>
      </c>
      <c r="H1184" s="99">
        <v>0.0</v>
      </c>
      <c r="I1184" s="99">
        <v>0.0</v>
      </c>
      <c r="J1184" s="99">
        <v>0.0</v>
      </c>
      <c r="K1184" s="99">
        <v>0.0</v>
      </c>
      <c r="L1184" s="99">
        <v>0.0</v>
      </c>
      <c r="M1184" s="102"/>
      <c r="N1184" s="22" t="s">
        <v>2427</v>
      </c>
      <c r="O1184" s="3" t="b">
        <v>1</v>
      </c>
    </row>
    <row r="1185">
      <c r="A1185" s="3" t="s">
        <v>626</v>
      </c>
      <c r="B1185" s="3" t="s">
        <v>2434</v>
      </c>
      <c r="C1185" s="96" t="s">
        <v>51</v>
      </c>
      <c r="D1185" s="97">
        <v>3886061.42</v>
      </c>
      <c r="E1185" s="97">
        <v>1100115.023</v>
      </c>
      <c r="F1185" s="97">
        <v>2812283.94</v>
      </c>
      <c r="G1185" s="98">
        <v>7798460.383</v>
      </c>
      <c r="H1185" s="99">
        <v>0.0</v>
      </c>
      <c r="I1185" s="99">
        <v>0.0</v>
      </c>
      <c r="J1185" s="99">
        <v>0.0</v>
      </c>
      <c r="K1185" s="99">
        <v>0.0</v>
      </c>
      <c r="L1185" s="99">
        <v>0.0</v>
      </c>
      <c r="M1185" s="100" t="s">
        <v>2404</v>
      </c>
      <c r="N1185" s="22" t="s">
        <v>2424</v>
      </c>
      <c r="O1185" s="3" t="b">
        <v>1</v>
      </c>
    </row>
    <row r="1186">
      <c r="A1186" s="3" t="s">
        <v>67</v>
      </c>
      <c r="B1186" s="3" t="s">
        <v>693</v>
      </c>
      <c r="C1186" s="96" t="s">
        <v>51</v>
      </c>
      <c r="D1186" s="97">
        <v>1.090436618E7</v>
      </c>
      <c r="E1186" s="97">
        <v>1068626.59</v>
      </c>
      <c r="F1186" s="97">
        <v>4667114.26</v>
      </c>
      <c r="G1186" s="98">
        <v>1.664010703E7</v>
      </c>
      <c r="H1186" s="99">
        <v>519736.13</v>
      </c>
      <c r="I1186" s="99">
        <v>21589.45</v>
      </c>
      <c r="J1186" s="99">
        <v>0.0</v>
      </c>
      <c r="K1186" s="99">
        <v>541325.58</v>
      </c>
      <c r="L1186" s="99">
        <v>26150.73</v>
      </c>
      <c r="M1186" s="101">
        <v>0.04830869068</v>
      </c>
      <c r="N1186" s="22" t="s">
        <v>2427</v>
      </c>
      <c r="O1186" s="3" t="b">
        <v>1</v>
      </c>
    </row>
    <row r="1187">
      <c r="A1187" s="3" t="s">
        <v>464</v>
      </c>
      <c r="B1187" s="3" t="s">
        <v>2434</v>
      </c>
      <c r="C1187" s="96" t="s">
        <v>51</v>
      </c>
      <c r="D1187" s="97">
        <v>4086392.12</v>
      </c>
      <c r="E1187" s="97">
        <v>970163.81</v>
      </c>
      <c r="F1187" s="97">
        <v>2619252.88</v>
      </c>
      <c r="G1187" s="98">
        <v>7675808.81</v>
      </c>
      <c r="H1187" s="99">
        <v>0.0</v>
      </c>
      <c r="I1187" s="99">
        <v>0.0</v>
      </c>
      <c r="J1187" s="99">
        <v>0.0</v>
      </c>
      <c r="K1187" s="99">
        <v>0.0</v>
      </c>
      <c r="L1187" s="99">
        <v>0.0</v>
      </c>
      <c r="M1187" s="102"/>
      <c r="N1187" s="22" t="s">
        <v>2427</v>
      </c>
      <c r="O1187" s="3" t="b">
        <v>1</v>
      </c>
    </row>
    <row r="1188">
      <c r="A1188" s="3" t="s">
        <v>173</v>
      </c>
      <c r="B1188" s="3" t="s">
        <v>2437</v>
      </c>
      <c r="C1188" s="96" t="s">
        <v>51</v>
      </c>
      <c r="D1188" s="97">
        <v>1.353368704E7</v>
      </c>
      <c r="E1188" s="97">
        <v>2192460.51</v>
      </c>
      <c r="F1188" s="97">
        <v>6533010.88</v>
      </c>
      <c r="G1188" s="98">
        <v>2.225915843E7</v>
      </c>
      <c r="H1188" s="99">
        <v>191467.16</v>
      </c>
      <c r="I1188" s="99" t="s">
        <v>2436</v>
      </c>
      <c r="J1188" s="99">
        <v>37000.0</v>
      </c>
      <c r="K1188" s="99">
        <v>232774.26</v>
      </c>
      <c r="L1188" s="99">
        <v>136467.16</v>
      </c>
      <c r="M1188" s="101">
        <v>0.5862639623</v>
      </c>
      <c r="N1188" s="22" t="s">
        <v>2427</v>
      </c>
      <c r="O1188" s="3" t="b">
        <v>1</v>
      </c>
    </row>
    <row r="1189">
      <c r="A1189" s="3" t="s">
        <v>388</v>
      </c>
      <c r="B1189" s="3" t="s">
        <v>2425</v>
      </c>
      <c r="C1189" s="96" t="s">
        <v>51</v>
      </c>
      <c r="D1189" s="97">
        <v>8014815.67</v>
      </c>
      <c r="E1189" s="97">
        <v>628571.38</v>
      </c>
      <c r="F1189" s="97">
        <v>2286355.33</v>
      </c>
      <c r="G1189" s="98">
        <v>1.092974238E7</v>
      </c>
      <c r="H1189" s="99">
        <v>133787.88</v>
      </c>
      <c r="I1189" s="99">
        <v>0.0</v>
      </c>
      <c r="J1189" s="99">
        <v>0.0</v>
      </c>
      <c r="K1189" s="99">
        <v>133787.88</v>
      </c>
      <c r="L1189" s="99">
        <v>0.0</v>
      </c>
      <c r="M1189" s="101">
        <v>0.0</v>
      </c>
      <c r="N1189" s="22" t="s">
        <v>2427</v>
      </c>
      <c r="O1189" s="3" t="b">
        <v>1</v>
      </c>
    </row>
    <row r="1190">
      <c r="A1190" s="3" t="s">
        <v>208</v>
      </c>
      <c r="B1190" s="3" t="s">
        <v>2434</v>
      </c>
      <c r="C1190" s="96" t="s">
        <v>51</v>
      </c>
      <c r="D1190" s="97">
        <v>5667619.35</v>
      </c>
      <c r="E1190" s="97">
        <v>1414412.21</v>
      </c>
      <c r="F1190" s="97">
        <v>4058815.17</v>
      </c>
      <c r="G1190" s="98">
        <v>1.114084673E7</v>
      </c>
      <c r="H1190" s="99">
        <v>1047820.1</v>
      </c>
      <c r="I1190" s="99">
        <v>91375.08</v>
      </c>
      <c r="J1190" s="99">
        <v>225000.0</v>
      </c>
      <c r="K1190" s="99">
        <v>1364195.18</v>
      </c>
      <c r="L1190" s="99">
        <v>1362263.98</v>
      </c>
      <c r="M1190" s="101">
        <v>0.9985843668</v>
      </c>
      <c r="N1190" s="22" t="s">
        <v>2427</v>
      </c>
      <c r="O1190" s="3" t="b">
        <v>0</v>
      </c>
    </row>
    <row r="1191">
      <c r="A1191" s="3" t="s">
        <v>413</v>
      </c>
      <c r="B1191" s="3" t="s">
        <v>2434</v>
      </c>
      <c r="C1191" s="96" t="s">
        <v>51</v>
      </c>
      <c r="D1191" s="97">
        <v>2824992.46</v>
      </c>
      <c r="E1191" s="97">
        <v>900002.19</v>
      </c>
      <c r="F1191" s="97">
        <v>3035396.06</v>
      </c>
      <c r="G1191" s="98">
        <v>6760390.71</v>
      </c>
      <c r="H1191" s="99">
        <v>144831.21</v>
      </c>
      <c r="I1191" s="99">
        <v>0.0</v>
      </c>
      <c r="J1191" s="99">
        <v>0.0</v>
      </c>
      <c r="K1191" s="99">
        <v>144831.21</v>
      </c>
      <c r="L1191" s="99">
        <v>110087.57</v>
      </c>
      <c r="M1191" s="101">
        <v>0.7601094405</v>
      </c>
      <c r="N1191" s="22" t="s">
        <v>2427</v>
      </c>
      <c r="O1191" s="3" t="b">
        <v>1</v>
      </c>
    </row>
    <row r="1192">
      <c r="A1192" s="3" t="s">
        <v>686</v>
      </c>
      <c r="B1192" s="3" t="s">
        <v>2425</v>
      </c>
      <c r="C1192" s="96" t="s">
        <v>51</v>
      </c>
      <c r="D1192" s="97">
        <v>1282151.6</v>
      </c>
      <c r="E1192" s="97">
        <v>240143.58</v>
      </c>
      <c r="F1192" s="97">
        <v>743675.0</v>
      </c>
      <c r="G1192" s="98">
        <v>2265970.18</v>
      </c>
      <c r="H1192" s="99">
        <v>0.0</v>
      </c>
      <c r="I1192" s="99">
        <v>0.0</v>
      </c>
      <c r="J1192" s="99">
        <v>0.0</v>
      </c>
      <c r="K1192" s="99">
        <v>0.0</v>
      </c>
      <c r="L1192" s="99">
        <v>0.0</v>
      </c>
      <c r="M1192" s="100" t="s">
        <v>2404</v>
      </c>
      <c r="N1192" s="22" t="s">
        <v>2424</v>
      </c>
      <c r="O1192" s="3" t="b">
        <v>1</v>
      </c>
    </row>
    <row r="1193">
      <c r="A1193" s="3" t="s">
        <v>668</v>
      </c>
      <c r="B1193" s="3" t="s">
        <v>2425</v>
      </c>
      <c r="C1193" s="96" t="s">
        <v>51</v>
      </c>
      <c r="D1193" s="97">
        <v>3835646.25</v>
      </c>
      <c r="E1193" s="97">
        <v>401004.04</v>
      </c>
      <c r="F1193" s="97">
        <v>2038893.4</v>
      </c>
      <c r="G1193" s="98">
        <v>6275543.69</v>
      </c>
      <c r="H1193" s="99">
        <v>10000.0</v>
      </c>
      <c r="I1193" s="99" t="s">
        <v>2436</v>
      </c>
      <c r="J1193" s="99">
        <v>0.0</v>
      </c>
      <c r="K1193" s="99">
        <v>13708.3</v>
      </c>
      <c r="L1193" s="99">
        <v>0.0</v>
      </c>
      <c r="M1193" s="101">
        <v>0.0</v>
      </c>
      <c r="N1193" s="22" t="s">
        <v>2427</v>
      </c>
      <c r="O1193" s="3" t="b">
        <v>1</v>
      </c>
    </row>
    <row r="1194">
      <c r="A1194" s="3" t="s">
        <v>830</v>
      </c>
      <c r="B1194" s="3" t="s">
        <v>2431</v>
      </c>
      <c r="C1194" s="96" t="s">
        <v>51</v>
      </c>
      <c r="D1194" s="97">
        <v>1.140859467E7</v>
      </c>
      <c r="E1194" s="97">
        <v>887005.83</v>
      </c>
      <c r="F1194" s="97">
        <v>4007824.16</v>
      </c>
      <c r="G1194" s="98">
        <v>1.630342466E7</v>
      </c>
      <c r="H1194" s="99">
        <v>0.0</v>
      </c>
      <c r="I1194" s="99">
        <v>0.0</v>
      </c>
      <c r="J1194" s="99">
        <v>0.0</v>
      </c>
      <c r="K1194" s="99">
        <v>0.0</v>
      </c>
      <c r="L1194" s="99">
        <v>0.0</v>
      </c>
      <c r="M1194" s="102"/>
      <c r="N1194" s="22" t="s">
        <v>2427</v>
      </c>
      <c r="O1194" s="3" t="b">
        <v>1</v>
      </c>
    </row>
    <row r="1195">
      <c r="A1195" s="3" t="s">
        <v>831</v>
      </c>
      <c r="B1195" s="3" t="s">
        <v>2429</v>
      </c>
      <c r="C1195" s="96" t="s">
        <v>51</v>
      </c>
      <c r="D1195" s="97">
        <v>75940.0</v>
      </c>
      <c r="E1195" s="97">
        <v>48471.34</v>
      </c>
      <c r="F1195" s="97">
        <v>237675.0</v>
      </c>
      <c r="G1195" s="98">
        <v>362086.34</v>
      </c>
      <c r="H1195" s="99">
        <v>0.0</v>
      </c>
      <c r="I1195" s="99">
        <v>0.0</v>
      </c>
      <c r="J1195" s="99">
        <v>0.0</v>
      </c>
      <c r="K1195" s="99">
        <v>0.0</v>
      </c>
      <c r="L1195" s="99">
        <v>0.0</v>
      </c>
      <c r="M1195" s="100" t="s">
        <v>2404</v>
      </c>
      <c r="N1195" s="22" t="s">
        <v>2424</v>
      </c>
      <c r="O1195" s="3" t="b">
        <v>1</v>
      </c>
    </row>
    <row r="1196">
      <c r="A1196" s="3" t="s">
        <v>832</v>
      </c>
      <c r="B1196" s="3" t="s">
        <v>2434</v>
      </c>
      <c r="C1196" s="96" t="s">
        <v>51</v>
      </c>
      <c r="D1196" s="97">
        <v>430623.35</v>
      </c>
      <c r="E1196" s="97">
        <v>153018.68</v>
      </c>
      <c r="F1196" s="97">
        <v>727870.69</v>
      </c>
      <c r="G1196" s="98">
        <v>1311512.72</v>
      </c>
      <c r="H1196" s="99">
        <v>0.0</v>
      </c>
      <c r="I1196" s="99">
        <v>0.0</v>
      </c>
      <c r="J1196" s="99">
        <v>0.0</v>
      </c>
      <c r="K1196" s="99">
        <v>0.0</v>
      </c>
      <c r="L1196" s="99">
        <v>0.0</v>
      </c>
      <c r="M1196" s="100" t="s">
        <v>2404</v>
      </c>
      <c r="N1196" s="22" t="s">
        <v>2424</v>
      </c>
      <c r="O1196" s="3" t="b">
        <v>1</v>
      </c>
    </row>
    <row r="1197">
      <c r="A1197" s="3" t="s">
        <v>632</v>
      </c>
      <c r="B1197" s="3" t="s">
        <v>2431</v>
      </c>
      <c r="C1197" s="96" t="s">
        <v>51</v>
      </c>
      <c r="D1197" s="97">
        <v>2799324.62</v>
      </c>
      <c r="E1197" s="97">
        <v>203817.22</v>
      </c>
      <c r="F1197" s="97">
        <v>1080275.79</v>
      </c>
      <c r="G1197" s="98">
        <v>4083417.63</v>
      </c>
      <c r="H1197" s="99">
        <v>0.0</v>
      </c>
      <c r="I1197" s="99">
        <v>0.0</v>
      </c>
      <c r="J1197" s="99">
        <v>0.0</v>
      </c>
      <c r="K1197" s="99">
        <v>0.0</v>
      </c>
      <c r="L1197" s="99">
        <v>0.0</v>
      </c>
      <c r="M1197" s="102"/>
      <c r="N1197" s="22" t="s">
        <v>2427</v>
      </c>
      <c r="O1197" s="3" t="b">
        <v>1</v>
      </c>
    </row>
    <row r="1198">
      <c r="A1198" s="3" t="s">
        <v>355</v>
      </c>
      <c r="B1198" s="3" t="s">
        <v>2428</v>
      </c>
      <c r="C1198" s="96" t="s">
        <v>51</v>
      </c>
      <c r="D1198" s="97">
        <v>3158281.06</v>
      </c>
      <c r="E1198" s="97">
        <v>573964.57</v>
      </c>
      <c r="F1198" s="97">
        <v>3350012.29</v>
      </c>
      <c r="G1198" s="98">
        <v>7082257.92</v>
      </c>
      <c r="H1198" s="99">
        <v>188417.06</v>
      </c>
      <c r="I1198" s="99">
        <v>0.0</v>
      </c>
      <c r="J1198" s="99">
        <v>0.0</v>
      </c>
      <c r="K1198" s="99">
        <v>188417.06</v>
      </c>
      <c r="L1198" s="99">
        <v>188417.06</v>
      </c>
      <c r="M1198" s="101">
        <v>1.0</v>
      </c>
      <c r="N1198" s="22" t="s">
        <v>2427</v>
      </c>
      <c r="O1198" s="3" t="b">
        <v>1</v>
      </c>
    </row>
    <row r="1199">
      <c r="A1199" s="3" t="s">
        <v>619</v>
      </c>
      <c r="B1199" s="3" t="s">
        <v>693</v>
      </c>
      <c r="C1199" s="96" t="s">
        <v>51</v>
      </c>
      <c r="D1199" s="97">
        <v>1093149.0</v>
      </c>
      <c r="E1199" s="97">
        <v>144243.09</v>
      </c>
      <c r="F1199" s="97">
        <v>338415.98</v>
      </c>
      <c r="G1199" s="98">
        <v>1575808.07</v>
      </c>
      <c r="H1199" s="99">
        <v>16344.46</v>
      </c>
      <c r="I1199" s="99">
        <v>0.0</v>
      </c>
      <c r="J1199" s="99">
        <v>0.0</v>
      </c>
      <c r="K1199" s="99">
        <v>16344.46</v>
      </c>
      <c r="L1199" s="99">
        <v>16344.46</v>
      </c>
      <c r="M1199" s="101">
        <v>1.0</v>
      </c>
      <c r="N1199" s="22" t="s">
        <v>2427</v>
      </c>
      <c r="O1199" s="3" t="b">
        <v>1</v>
      </c>
    </row>
    <row r="1200">
      <c r="A1200" s="3" t="s">
        <v>628</v>
      </c>
      <c r="B1200" s="3" t="s">
        <v>2429</v>
      </c>
      <c r="C1200" s="96" t="s">
        <v>51</v>
      </c>
      <c r="D1200" s="97">
        <v>5828533.95</v>
      </c>
      <c r="E1200" s="97">
        <v>371832.83</v>
      </c>
      <c r="F1200" s="97">
        <v>1535763.86</v>
      </c>
      <c r="G1200" s="98">
        <v>7736130.64</v>
      </c>
      <c r="H1200" s="99">
        <v>0.0</v>
      </c>
      <c r="I1200" s="99">
        <v>0.0</v>
      </c>
      <c r="J1200" s="99">
        <v>0.0</v>
      </c>
      <c r="K1200" s="99">
        <v>0.0</v>
      </c>
      <c r="L1200" s="99">
        <v>0.0</v>
      </c>
      <c r="M1200" s="102"/>
      <c r="N1200" s="22" t="s">
        <v>2427</v>
      </c>
      <c r="O1200" s="3" t="b">
        <v>1</v>
      </c>
    </row>
    <row r="1201">
      <c r="A1201" s="3" t="s">
        <v>833</v>
      </c>
      <c r="B1201" s="3" t="s">
        <v>2425</v>
      </c>
      <c r="C1201" s="96" t="s">
        <v>51</v>
      </c>
      <c r="D1201" s="97">
        <v>8687.5</v>
      </c>
      <c r="E1201" s="97">
        <v>26134.19</v>
      </c>
      <c r="F1201" s="97">
        <v>56058.65</v>
      </c>
      <c r="G1201" s="98">
        <v>90880.34</v>
      </c>
      <c r="H1201" s="99">
        <v>0.0</v>
      </c>
      <c r="I1201" s="99">
        <v>0.0</v>
      </c>
      <c r="J1201" s="99">
        <v>0.0</v>
      </c>
      <c r="K1201" s="99">
        <v>0.0</v>
      </c>
      <c r="L1201" s="99">
        <v>0.0</v>
      </c>
      <c r="M1201" s="100" t="s">
        <v>2404</v>
      </c>
      <c r="N1201" s="22" t="s">
        <v>2424</v>
      </c>
      <c r="O1201" s="3" t="b">
        <v>1</v>
      </c>
    </row>
    <row r="1202">
      <c r="A1202" s="3" t="s">
        <v>576</v>
      </c>
      <c r="B1202" s="3" t="s">
        <v>2425</v>
      </c>
      <c r="C1202" s="96" t="s">
        <v>51</v>
      </c>
      <c r="D1202" s="97">
        <v>4554948.48</v>
      </c>
      <c r="E1202" s="97">
        <v>751250.54</v>
      </c>
      <c r="F1202" s="97">
        <v>3842113.47</v>
      </c>
      <c r="G1202" s="98">
        <v>9148312.49</v>
      </c>
      <c r="H1202" s="99">
        <v>25737.6</v>
      </c>
      <c r="I1202" s="99" t="s">
        <v>2436</v>
      </c>
      <c r="J1202" s="99">
        <v>0.0</v>
      </c>
      <c r="K1202" s="99">
        <v>27056.85</v>
      </c>
      <c r="L1202" s="99">
        <v>25737.6</v>
      </c>
      <c r="M1202" s="101">
        <v>0.9512415525</v>
      </c>
      <c r="N1202" s="22" t="s">
        <v>2427</v>
      </c>
      <c r="O1202" s="3" t="b">
        <v>1</v>
      </c>
    </row>
    <row r="1203">
      <c r="A1203" s="3" t="s">
        <v>341</v>
      </c>
      <c r="B1203" s="3" t="s">
        <v>2434</v>
      </c>
      <c r="C1203" s="96" t="s">
        <v>51</v>
      </c>
      <c r="D1203" s="97">
        <v>5992947.53</v>
      </c>
      <c r="E1203" s="97">
        <v>928097.69</v>
      </c>
      <c r="F1203" s="97">
        <v>3575166.23</v>
      </c>
      <c r="G1203" s="98">
        <v>1.049621145E7</v>
      </c>
      <c r="H1203" s="99">
        <v>171961.78</v>
      </c>
      <c r="I1203" s="99">
        <v>0.0</v>
      </c>
      <c r="J1203" s="99">
        <v>0.0</v>
      </c>
      <c r="K1203" s="99">
        <v>171961.78</v>
      </c>
      <c r="L1203" s="99">
        <v>171961.78</v>
      </c>
      <c r="M1203" s="101">
        <v>1.0</v>
      </c>
      <c r="N1203" s="22" t="s">
        <v>2427</v>
      </c>
      <c r="O1203" s="3" t="b">
        <v>1</v>
      </c>
    </row>
    <row r="1204">
      <c r="A1204" s="3" t="s">
        <v>834</v>
      </c>
      <c r="B1204" s="3" t="s">
        <v>2434</v>
      </c>
      <c r="C1204" s="96" t="s">
        <v>51</v>
      </c>
      <c r="D1204" s="97">
        <v>232471.63</v>
      </c>
      <c r="E1204" s="97">
        <v>106157.53</v>
      </c>
      <c r="F1204" s="97">
        <v>108786.09</v>
      </c>
      <c r="G1204" s="98">
        <v>447415.25</v>
      </c>
      <c r="H1204" s="99">
        <v>0.0</v>
      </c>
      <c r="I1204" s="99">
        <v>0.0</v>
      </c>
      <c r="J1204" s="99">
        <v>0.0</v>
      </c>
      <c r="K1204" s="99">
        <v>0.0</v>
      </c>
      <c r="L1204" s="99">
        <v>0.0</v>
      </c>
      <c r="M1204" s="100" t="s">
        <v>2404</v>
      </c>
      <c r="N1204" s="22" t="s">
        <v>2424</v>
      </c>
      <c r="O1204" s="3" t="b">
        <v>1</v>
      </c>
    </row>
    <row r="1205">
      <c r="A1205" s="3" t="s">
        <v>617</v>
      </c>
      <c r="B1205" s="3" t="s">
        <v>2425</v>
      </c>
      <c r="C1205" s="96" t="s">
        <v>51</v>
      </c>
      <c r="D1205" s="97">
        <v>6618766.68</v>
      </c>
      <c r="E1205" s="97">
        <v>720348.42</v>
      </c>
      <c r="F1205" s="97">
        <v>3079549.82</v>
      </c>
      <c r="G1205" s="98">
        <v>1.041866492E7</v>
      </c>
      <c r="H1205" s="99">
        <v>0.0</v>
      </c>
      <c r="I1205" s="99">
        <v>0.0</v>
      </c>
      <c r="J1205" s="99">
        <v>0.0</v>
      </c>
      <c r="K1205" s="99">
        <v>0.0</v>
      </c>
      <c r="L1205" s="99">
        <v>0.0</v>
      </c>
      <c r="M1205" s="102"/>
      <c r="N1205" s="22" t="s">
        <v>2427</v>
      </c>
      <c r="O1205" s="3" t="b">
        <v>1</v>
      </c>
    </row>
    <row r="1206">
      <c r="A1206" s="3" t="s">
        <v>402</v>
      </c>
      <c r="B1206" s="3" t="s">
        <v>2434</v>
      </c>
      <c r="C1206" s="96" t="s">
        <v>51</v>
      </c>
      <c r="D1206" s="97">
        <v>3626808.87</v>
      </c>
      <c r="E1206" s="97">
        <v>410839.15</v>
      </c>
      <c r="F1206" s="97">
        <v>1983850.0</v>
      </c>
      <c r="G1206" s="98">
        <v>6021498.02</v>
      </c>
      <c r="H1206" s="99">
        <v>165029.82</v>
      </c>
      <c r="I1206" s="99">
        <v>0.0</v>
      </c>
      <c r="J1206" s="99">
        <v>0.0</v>
      </c>
      <c r="K1206" s="99">
        <v>165029.82</v>
      </c>
      <c r="L1206" s="99">
        <v>165029.82</v>
      </c>
      <c r="M1206" s="101">
        <v>1.0</v>
      </c>
      <c r="N1206" s="22" t="s">
        <v>2427</v>
      </c>
      <c r="O1206" s="3" t="b">
        <v>1</v>
      </c>
    </row>
    <row r="1207">
      <c r="A1207" s="3" t="s">
        <v>194</v>
      </c>
      <c r="B1207" s="3" t="s">
        <v>693</v>
      </c>
      <c r="C1207" s="96" t="s">
        <v>51</v>
      </c>
      <c r="D1207" s="97">
        <v>5469645.18</v>
      </c>
      <c r="E1207" s="97">
        <v>327075.755</v>
      </c>
      <c r="F1207" s="97">
        <v>1095355.7</v>
      </c>
      <c r="G1207" s="98">
        <v>6892076.635</v>
      </c>
      <c r="H1207" s="99">
        <v>205527.76</v>
      </c>
      <c r="I1207" s="99">
        <v>0.0</v>
      </c>
      <c r="J1207" s="99">
        <v>0.0</v>
      </c>
      <c r="K1207" s="99">
        <v>205527.76</v>
      </c>
      <c r="L1207" s="99">
        <v>205527.76</v>
      </c>
      <c r="M1207" s="101">
        <v>1.0</v>
      </c>
      <c r="N1207" s="22" t="s">
        <v>2427</v>
      </c>
      <c r="O1207" s="3" t="b">
        <v>1</v>
      </c>
    </row>
    <row r="1208">
      <c r="A1208" s="3" t="s">
        <v>835</v>
      </c>
      <c r="B1208" s="3" t="s">
        <v>2426</v>
      </c>
      <c r="C1208" s="96" t="s">
        <v>51</v>
      </c>
      <c r="D1208" s="97">
        <v>7238030.51</v>
      </c>
      <c r="E1208" s="97">
        <v>1041918.51</v>
      </c>
      <c r="F1208" s="97">
        <v>3841995.92</v>
      </c>
      <c r="G1208" s="98">
        <v>1.212194494E7</v>
      </c>
      <c r="H1208" s="99">
        <v>0.0</v>
      </c>
      <c r="I1208" s="99">
        <v>0.0</v>
      </c>
      <c r="J1208" s="99">
        <v>0.0</v>
      </c>
      <c r="K1208" s="99">
        <v>0.0</v>
      </c>
      <c r="L1208" s="99">
        <v>0.0</v>
      </c>
      <c r="M1208" s="102"/>
      <c r="N1208" s="22" t="s">
        <v>2427</v>
      </c>
      <c r="O1208" s="3" t="b">
        <v>1</v>
      </c>
    </row>
    <row r="1209">
      <c r="A1209" s="3" t="s">
        <v>836</v>
      </c>
      <c r="B1209" s="3" t="s">
        <v>2426</v>
      </c>
      <c r="C1209" s="96" t="s">
        <v>51</v>
      </c>
      <c r="D1209" s="97">
        <v>157921.6</v>
      </c>
      <c r="E1209" s="97">
        <v>180237.55</v>
      </c>
      <c r="F1209" s="97">
        <v>86500.0</v>
      </c>
      <c r="G1209" s="98">
        <v>424659.15</v>
      </c>
      <c r="H1209" s="99">
        <v>0.0</v>
      </c>
      <c r="I1209" s="99">
        <v>0.0</v>
      </c>
      <c r="J1209" s="99">
        <v>0.0</v>
      </c>
      <c r="K1209" s="99">
        <v>0.0</v>
      </c>
      <c r="L1209" s="99">
        <v>0.0</v>
      </c>
      <c r="M1209" s="100" t="s">
        <v>2404</v>
      </c>
      <c r="N1209" s="22" t="s">
        <v>2424</v>
      </c>
      <c r="O1209" s="3" t="b">
        <v>1</v>
      </c>
    </row>
  </sheetData>
  <mergeCells count="8">
    <mergeCell ref="D1:G1"/>
    <mergeCell ref="H1:M1"/>
    <mergeCell ref="A1:A2"/>
    <mergeCell ref="B1:B2"/>
    <mergeCell ref="C1:C2"/>
    <mergeCell ref="N1:N2"/>
    <mergeCell ref="O1:O2"/>
    <mergeCell ref="P1:P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57"/>
    <col customWidth="1" min="2" max="2" width="57.86"/>
    <col customWidth="1" min="3" max="3" width="25.86"/>
    <col customWidth="1" min="4" max="4" width="17.57"/>
    <col customWidth="1" min="5" max="5" width="17.43"/>
    <col customWidth="1" min="6" max="6" width="17.71"/>
    <col customWidth="1" min="7" max="7" width="16.43"/>
    <col customWidth="1" min="8" max="8" width="15.57"/>
    <col customWidth="1" min="9" max="9" width="24.0"/>
  </cols>
  <sheetData>
    <row r="1" ht="28.5" customHeight="1">
      <c r="A1" s="4" t="s">
        <v>837</v>
      </c>
      <c r="C1" s="5"/>
      <c r="D1" s="5"/>
      <c r="E1" s="5"/>
      <c r="F1" s="5"/>
      <c r="G1" s="5"/>
      <c r="H1" s="5"/>
      <c r="I1" s="5"/>
    </row>
    <row r="2">
      <c r="A2" s="14" t="s">
        <v>44</v>
      </c>
      <c r="B2" s="14" t="s">
        <v>45</v>
      </c>
      <c r="C2" s="14" t="s">
        <v>46</v>
      </c>
      <c r="D2" s="14" t="s">
        <v>838</v>
      </c>
      <c r="E2" s="14" t="s">
        <v>839</v>
      </c>
      <c r="F2" s="14" t="s">
        <v>840</v>
      </c>
      <c r="G2" s="14" t="s">
        <v>841</v>
      </c>
      <c r="H2" s="14" t="s">
        <v>842</v>
      </c>
      <c r="I2" s="14" t="s">
        <v>52</v>
      </c>
    </row>
    <row r="3" ht="11.25" customHeight="1">
      <c r="A3" s="15">
        <v>1.0</v>
      </c>
      <c r="B3" s="15" t="s">
        <v>106</v>
      </c>
      <c r="C3" s="16" t="str">
        <f>vlookup(B3,'England Detailed breakdown of t'!$2:$1122,2,false)</f>
        <v>London</v>
      </c>
      <c r="D3" s="15" t="s">
        <v>843</v>
      </c>
      <c r="E3" s="15" t="s">
        <v>844</v>
      </c>
      <c r="F3" s="15" t="s">
        <v>845</v>
      </c>
      <c r="G3" s="15" t="s">
        <v>846</v>
      </c>
      <c r="H3" s="15" t="s">
        <v>847</v>
      </c>
      <c r="I3" s="15" t="s">
        <v>848</v>
      </c>
    </row>
    <row r="4">
      <c r="A4" s="15">
        <v>2.0</v>
      </c>
      <c r="B4" s="15" t="s">
        <v>113</v>
      </c>
      <c r="C4" s="16" t="str">
        <f>vlookup(B4,'England Detailed breakdown of t'!$2:$1122,2,false)</f>
        <v>Yorkshire and The Humber</v>
      </c>
      <c r="D4" s="15" t="s">
        <v>849</v>
      </c>
      <c r="E4" s="15" t="s">
        <v>850</v>
      </c>
      <c r="F4" s="15" t="s">
        <v>851</v>
      </c>
      <c r="G4" s="15" t="s">
        <v>852</v>
      </c>
      <c r="H4" s="15" t="s">
        <v>853</v>
      </c>
      <c r="I4" s="15" t="s">
        <v>854</v>
      </c>
    </row>
    <row r="5">
      <c r="A5" s="15">
        <v>3.0</v>
      </c>
      <c r="B5" s="15" t="s">
        <v>334</v>
      </c>
      <c r="C5" s="16" t="str">
        <f>vlookup(B5,'England Detailed breakdown of t'!$2:$1122,2,false)</f>
        <v>East Midlands</v>
      </c>
      <c r="D5" s="15" t="s">
        <v>855</v>
      </c>
      <c r="E5" s="15" t="s">
        <v>856</v>
      </c>
      <c r="F5" s="15" t="s">
        <v>857</v>
      </c>
      <c r="G5" s="15" t="s">
        <v>858</v>
      </c>
      <c r="H5" s="15" t="s">
        <v>859</v>
      </c>
      <c r="I5" s="15" t="s">
        <v>860</v>
      </c>
    </row>
    <row r="6">
      <c r="A6" s="15">
        <v>4.0</v>
      </c>
      <c r="B6" s="15" t="s">
        <v>608</v>
      </c>
      <c r="C6" s="16" t="str">
        <f>vlookup(B6,'England Detailed breakdown of t'!$2:$1122,2,false)</f>
        <v>London</v>
      </c>
      <c r="D6" s="15" t="s">
        <v>861</v>
      </c>
      <c r="E6" s="15" t="s">
        <v>862</v>
      </c>
      <c r="F6" s="15" t="s">
        <v>863</v>
      </c>
      <c r="G6" s="15" t="s">
        <v>864</v>
      </c>
      <c r="H6" s="15" t="s">
        <v>865</v>
      </c>
      <c r="I6" s="15" t="s">
        <v>866</v>
      </c>
    </row>
    <row r="7">
      <c r="A7" s="15">
        <v>5.0</v>
      </c>
      <c r="B7" s="15" t="s">
        <v>173</v>
      </c>
      <c r="C7" s="16" t="str">
        <f>vlookup(B7,'England Detailed breakdown of t'!$2:$1122,2,false)</f>
        <v>East Midlands</v>
      </c>
      <c r="D7" s="15" t="s">
        <v>867</v>
      </c>
      <c r="E7" s="15" t="s">
        <v>868</v>
      </c>
      <c r="F7" s="15" t="s">
        <v>869</v>
      </c>
      <c r="G7" s="15" t="s">
        <v>870</v>
      </c>
      <c r="H7" s="15" t="s">
        <v>871</v>
      </c>
      <c r="I7" s="15" t="s">
        <v>872</v>
      </c>
    </row>
    <row r="8">
      <c r="A8" s="15">
        <v>6.0</v>
      </c>
      <c r="B8" s="15" t="s">
        <v>141</v>
      </c>
      <c r="C8" s="16" t="str">
        <f>vlookup(B8,'England Detailed breakdown of t'!$2:$1122,2,false)</f>
        <v>West Midlands</v>
      </c>
      <c r="D8" s="15" t="s">
        <v>873</v>
      </c>
      <c r="E8" s="15" t="s">
        <v>874</v>
      </c>
      <c r="F8" s="15" t="s">
        <v>875</v>
      </c>
      <c r="G8" s="15" t="s">
        <v>876</v>
      </c>
      <c r="H8" s="15" t="s">
        <v>877</v>
      </c>
      <c r="I8" s="15" t="s">
        <v>878</v>
      </c>
    </row>
    <row r="9">
      <c r="A9" s="15">
        <v>7.0</v>
      </c>
      <c r="B9" s="15" t="s">
        <v>78</v>
      </c>
      <c r="C9" s="16" t="str">
        <f>vlookup(B9,'England Detailed breakdown of t'!$2:$1122,2,false)</f>
        <v>East Midlands</v>
      </c>
      <c r="D9" s="15" t="s">
        <v>879</v>
      </c>
      <c r="E9" s="15" t="s">
        <v>880</v>
      </c>
      <c r="F9" s="15" t="s">
        <v>881</v>
      </c>
      <c r="G9" s="15" t="s">
        <v>882</v>
      </c>
      <c r="H9" s="15" t="s">
        <v>883</v>
      </c>
      <c r="I9" s="15" t="s">
        <v>884</v>
      </c>
    </row>
    <row r="10">
      <c r="A10" s="15">
        <v>8.0</v>
      </c>
      <c r="B10" s="15" t="s">
        <v>789</v>
      </c>
      <c r="C10" s="16" t="str">
        <f>vlookup(B10,'England Detailed breakdown of t'!$2:$1122,2,false)</f>
        <v>South Central</v>
      </c>
      <c r="D10" s="15" t="s">
        <v>885</v>
      </c>
      <c r="E10" s="15" t="s">
        <v>886</v>
      </c>
      <c r="F10" s="15" t="s">
        <v>887</v>
      </c>
      <c r="G10" s="15" t="s">
        <v>888</v>
      </c>
      <c r="H10" s="15" t="s">
        <v>889</v>
      </c>
      <c r="I10" s="15" t="s">
        <v>890</v>
      </c>
    </row>
    <row r="11">
      <c r="A11" s="15">
        <v>9.0</v>
      </c>
      <c r="B11" s="15" t="s">
        <v>120</v>
      </c>
      <c r="C11" s="16" t="str">
        <f>vlookup(B11,'England Detailed breakdown of t'!$2:$1122,2,false)</f>
        <v>North West</v>
      </c>
      <c r="D11" s="15" t="s">
        <v>891</v>
      </c>
      <c r="E11" s="15" t="s">
        <v>892</v>
      </c>
      <c r="F11" s="15" t="s">
        <v>893</v>
      </c>
      <c r="G11" s="15" t="s">
        <v>894</v>
      </c>
      <c r="H11" s="15" t="s">
        <v>895</v>
      </c>
      <c r="I11" s="15" t="s">
        <v>896</v>
      </c>
    </row>
    <row r="12">
      <c r="A12" s="15">
        <v>10.0</v>
      </c>
      <c r="B12" s="15" t="s">
        <v>897</v>
      </c>
      <c r="C12" s="16" t="str">
        <f>vlookup(B12,'England Detailed breakdown of t'!$2:$1122,2,false)</f>
        <v>London</v>
      </c>
      <c r="D12" s="15" t="s">
        <v>898</v>
      </c>
      <c r="E12" s="15" t="s">
        <v>899</v>
      </c>
      <c r="F12" s="15" t="s">
        <v>900</v>
      </c>
      <c r="G12" s="15" t="s">
        <v>901</v>
      </c>
      <c r="H12" s="15" t="s">
        <v>902</v>
      </c>
      <c r="I12" s="15" t="s">
        <v>903</v>
      </c>
    </row>
    <row r="13">
      <c r="A13" s="15">
        <v>11.0</v>
      </c>
      <c r="B13" s="15" t="s">
        <v>542</v>
      </c>
      <c r="C13" s="16" t="str">
        <f>vlookup(B13,'England Detailed breakdown of t'!$2:$1122,2,false)</f>
        <v>London</v>
      </c>
      <c r="D13" s="15" t="s">
        <v>904</v>
      </c>
      <c r="E13" s="15" t="s">
        <v>905</v>
      </c>
      <c r="F13" s="15" t="s">
        <v>906</v>
      </c>
      <c r="G13" s="15" t="s">
        <v>907</v>
      </c>
      <c r="H13" s="15" t="s">
        <v>908</v>
      </c>
      <c r="I13" s="15" t="s">
        <v>909</v>
      </c>
    </row>
    <row r="14">
      <c r="A14" s="15">
        <v>12.0</v>
      </c>
      <c r="B14" s="15" t="s">
        <v>220</v>
      </c>
      <c r="C14" s="16" t="str">
        <f>vlookup(B14,'England Detailed breakdown of t'!$2:$1122,2,false)</f>
        <v>South East Coast</v>
      </c>
      <c r="D14" s="15" t="s">
        <v>910</v>
      </c>
      <c r="E14" s="15" t="s">
        <v>911</v>
      </c>
      <c r="F14" s="15" t="s">
        <v>912</v>
      </c>
      <c r="G14" s="15" t="s">
        <v>913</v>
      </c>
      <c r="H14" s="15" t="s">
        <v>914</v>
      </c>
      <c r="I14" s="15" t="s">
        <v>915</v>
      </c>
    </row>
    <row r="15">
      <c r="A15" s="15">
        <v>13.0</v>
      </c>
      <c r="B15" s="15" t="s">
        <v>213</v>
      </c>
      <c r="C15" s="16" t="str">
        <f>vlookup(B15,'England Detailed breakdown of t'!$2:$1122,2,false)</f>
        <v>Yorkshire and The Humber</v>
      </c>
      <c r="D15" s="15" t="s">
        <v>916</v>
      </c>
      <c r="E15" s="15" t="s">
        <v>917</v>
      </c>
      <c r="F15" s="15" t="s">
        <v>918</v>
      </c>
      <c r="G15" s="15" t="s">
        <v>919</v>
      </c>
      <c r="H15" s="15" t="s">
        <v>920</v>
      </c>
      <c r="I15" s="15" t="s">
        <v>921</v>
      </c>
    </row>
    <row r="16">
      <c r="A16" s="15">
        <v>14.0</v>
      </c>
      <c r="B16" s="15" t="s">
        <v>762</v>
      </c>
      <c r="C16" s="16" t="str">
        <f>vlookup(B16,'England Detailed breakdown of t'!$2:$1122,2,false)</f>
        <v>London</v>
      </c>
      <c r="D16" s="15" t="s">
        <v>922</v>
      </c>
      <c r="E16" s="15" t="s">
        <v>923</v>
      </c>
      <c r="F16" s="15" t="s">
        <v>924</v>
      </c>
      <c r="G16" s="15" t="s">
        <v>925</v>
      </c>
      <c r="H16" s="15" t="s">
        <v>926</v>
      </c>
      <c r="I16" s="15" t="s">
        <v>927</v>
      </c>
    </row>
    <row r="17">
      <c r="A17" s="15">
        <v>15.0</v>
      </c>
      <c r="B17" s="15" t="s">
        <v>654</v>
      </c>
      <c r="C17" s="16" t="str">
        <f>vlookup(B17,'England Detailed breakdown of t'!$2:$1122,2,false)</f>
        <v>South East Coast</v>
      </c>
      <c r="D17" s="15" t="s">
        <v>928</v>
      </c>
      <c r="E17" s="15" t="s">
        <v>929</v>
      </c>
      <c r="F17" s="15" t="s">
        <v>930</v>
      </c>
      <c r="G17" s="15" t="s">
        <v>931</v>
      </c>
      <c r="H17" s="15" t="s">
        <v>932</v>
      </c>
      <c r="I17" s="15" t="s">
        <v>933</v>
      </c>
    </row>
    <row r="18">
      <c r="A18" s="15">
        <v>16.0</v>
      </c>
      <c r="B18" s="15" t="s">
        <v>148</v>
      </c>
      <c r="C18" s="16" t="str">
        <f>vlookup(B18,'England Detailed breakdown of t'!$2:$1122,2,false)</f>
        <v>London</v>
      </c>
      <c r="D18" s="15" t="s">
        <v>934</v>
      </c>
      <c r="E18" s="15" t="s">
        <v>935</v>
      </c>
      <c r="F18" s="15" t="s">
        <v>936</v>
      </c>
      <c r="G18" s="15" t="s">
        <v>937</v>
      </c>
      <c r="H18" s="15" t="s">
        <v>938</v>
      </c>
      <c r="I18" s="15" t="s">
        <v>939</v>
      </c>
    </row>
    <row r="19">
      <c r="A19" s="15">
        <v>17.0</v>
      </c>
      <c r="B19" s="15" t="s">
        <v>201</v>
      </c>
      <c r="C19" s="16" t="str">
        <f>vlookup(B19,'England Detailed breakdown of t'!$2:$1122,2,false)</f>
        <v>North West</v>
      </c>
      <c r="D19" s="15" t="s">
        <v>940</v>
      </c>
      <c r="E19" s="15" t="s">
        <v>941</v>
      </c>
      <c r="F19" s="15" t="s">
        <v>942</v>
      </c>
      <c r="G19" s="15" t="s">
        <v>943</v>
      </c>
      <c r="H19" s="15" t="s">
        <v>944</v>
      </c>
      <c r="I19" s="15" t="s">
        <v>945</v>
      </c>
    </row>
    <row r="20">
      <c r="A20" s="15">
        <v>18.0</v>
      </c>
      <c r="B20" s="15" t="s">
        <v>152</v>
      </c>
      <c r="C20" s="16" t="str">
        <f>vlookup(B20,'England Detailed breakdown of t'!$2:$1122,2,false)</f>
        <v>South Central</v>
      </c>
      <c r="D20" s="15" t="s">
        <v>946</v>
      </c>
      <c r="E20" s="15" t="s">
        <v>947</v>
      </c>
      <c r="F20" s="15" t="s">
        <v>948</v>
      </c>
      <c r="G20" s="15" t="s">
        <v>949</v>
      </c>
      <c r="H20" s="15" t="s">
        <v>950</v>
      </c>
      <c r="I20" s="15" t="s">
        <v>951</v>
      </c>
    </row>
    <row r="21">
      <c r="A21" s="15">
        <v>19.0</v>
      </c>
      <c r="B21" s="15" t="s">
        <v>768</v>
      </c>
      <c r="C21" s="16" t="str">
        <f>vlookup(B21,'England Detailed breakdown of t'!$2:$1122,2,false)</f>
        <v>South East Coast</v>
      </c>
      <c r="D21" s="15" t="s">
        <v>952</v>
      </c>
      <c r="E21" s="15" t="s">
        <v>953</v>
      </c>
      <c r="F21" s="15" t="s">
        <v>954</v>
      </c>
      <c r="G21" s="15" t="s">
        <v>955</v>
      </c>
      <c r="H21" s="15" t="s">
        <v>956</v>
      </c>
      <c r="I21" s="15" t="s">
        <v>957</v>
      </c>
    </row>
    <row r="22">
      <c r="A22" s="15">
        <v>20.0</v>
      </c>
      <c r="B22" s="15" t="s">
        <v>60</v>
      </c>
      <c r="C22" s="16" t="str">
        <f>vlookup(B22,'England Detailed breakdown of t'!$2:$1122,2,false)</f>
        <v>Yorkshire and The Humber</v>
      </c>
      <c r="D22" s="15" t="s">
        <v>958</v>
      </c>
      <c r="E22" s="15" t="s">
        <v>959</v>
      </c>
      <c r="F22" s="15" t="s">
        <v>960</v>
      </c>
      <c r="G22" s="15" t="s">
        <v>961</v>
      </c>
      <c r="H22" s="15" t="s">
        <v>962</v>
      </c>
      <c r="I22" s="15" t="s">
        <v>963</v>
      </c>
    </row>
    <row r="23">
      <c r="A23" s="15">
        <v>21.0</v>
      </c>
      <c r="B23" s="15" t="s">
        <v>227</v>
      </c>
      <c r="C23" s="16" t="str">
        <f>vlookup(B23,'England Detailed breakdown of t'!$2:$1122,2,false)</f>
        <v>North West</v>
      </c>
      <c r="D23" s="15" t="s">
        <v>964</v>
      </c>
      <c r="E23" s="15" t="s">
        <v>965</v>
      </c>
      <c r="F23" s="15" t="s">
        <v>966</v>
      </c>
      <c r="G23" s="15" t="s">
        <v>967</v>
      </c>
      <c r="H23" s="15" t="s">
        <v>968</v>
      </c>
      <c r="I23" s="15" t="s">
        <v>969</v>
      </c>
    </row>
    <row r="24">
      <c r="A24" s="15">
        <v>22.0</v>
      </c>
      <c r="B24" s="15" t="s">
        <v>180</v>
      </c>
      <c r="C24" s="16" t="str">
        <f>vlookup(B24,'England Detailed breakdown of t'!$2:$1122,2,false)</f>
        <v>Yorkshire and The Humber</v>
      </c>
      <c r="D24" s="15" t="s">
        <v>970</v>
      </c>
      <c r="E24" s="15" t="s">
        <v>971</v>
      </c>
      <c r="F24" s="15" t="s">
        <v>972</v>
      </c>
      <c r="G24" s="15" t="s">
        <v>973</v>
      </c>
      <c r="H24" s="15" t="s">
        <v>974</v>
      </c>
      <c r="I24" s="15" t="s">
        <v>975</v>
      </c>
    </row>
    <row r="25">
      <c r="A25" s="15">
        <v>23.0</v>
      </c>
      <c r="B25" s="15" t="s">
        <v>159</v>
      </c>
      <c r="C25" s="16" t="str">
        <f>vlookup(B25,'England Detailed breakdown of t'!$2:$1122,2,false)</f>
        <v>North West</v>
      </c>
      <c r="D25" s="15" t="s">
        <v>976</v>
      </c>
      <c r="E25" s="15" t="s">
        <v>977</v>
      </c>
      <c r="F25" s="15" t="s">
        <v>978</v>
      </c>
      <c r="G25" s="15" t="s">
        <v>979</v>
      </c>
      <c r="H25" s="15" t="s">
        <v>980</v>
      </c>
      <c r="I25" s="15" t="s">
        <v>981</v>
      </c>
    </row>
    <row r="26">
      <c r="A26" s="15">
        <v>24.0</v>
      </c>
      <c r="B26" s="15" t="s">
        <v>830</v>
      </c>
      <c r="C26" s="16" t="str">
        <f>vlookup(B26,'England Detailed breakdown of t'!$2:$1122,2,false)</f>
        <v>East of England</v>
      </c>
      <c r="D26" s="15" t="s">
        <v>982</v>
      </c>
      <c r="E26" s="15" t="s">
        <v>983</v>
      </c>
      <c r="F26" s="15" t="s">
        <v>984</v>
      </c>
      <c r="G26" s="15" t="s">
        <v>985</v>
      </c>
      <c r="H26" s="15" t="s">
        <v>986</v>
      </c>
      <c r="I26" s="15" t="s">
        <v>987</v>
      </c>
    </row>
    <row r="27">
      <c r="A27" s="15">
        <v>25.0</v>
      </c>
      <c r="B27" s="15" t="s">
        <v>166</v>
      </c>
      <c r="C27" s="16" t="str">
        <f>vlookup(B27,'England Detailed breakdown of t'!$2:$1122,2,false)</f>
        <v>Yorkshire and The Humber</v>
      </c>
      <c r="D27" s="15" t="s">
        <v>988</v>
      </c>
      <c r="E27" s="15" t="s">
        <v>989</v>
      </c>
      <c r="F27" s="15" t="s">
        <v>990</v>
      </c>
      <c r="G27" s="15" t="s">
        <v>991</v>
      </c>
      <c r="H27" s="15" t="s">
        <v>992</v>
      </c>
      <c r="I27" s="15" t="s">
        <v>993</v>
      </c>
    </row>
    <row r="28">
      <c r="A28" s="15">
        <v>26.0</v>
      </c>
      <c r="B28" s="15" t="s">
        <v>134</v>
      </c>
      <c r="C28" s="16" t="str">
        <f>vlookup(B28,'England Detailed breakdown of t'!$2:$1122,2,false)</f>
        <v>South Central</v>
      </c>
      <c r="D28" s="15" t="s">
        <v>994</v>
      </c>
      <c r="E28" s="15" t="s">
        <v>995</v>
      </c>
      <c r="F28" s="15" t="s">
        <v>996</v>
      </c>
      <c r="G28" s="15" t="s">
        <v>997</v>
      </c>
      <c r="H28" s="15" t="s">
        <v>998</v>
      </c>
      <c r="I28" s="15" t="s">
        <v>999</v>
      </c>
    </row>
    <row r="29">
      <c r="A29" s="15">
        <v>27.0</v>
      </c>
      <c r="B29" s="15" t="s">
        <v>684</v>
      </c>
      <c r="C29" s="16" t="str">
        <f>vlookup(B29,'England Detailed breakdown of t'!$2:$1122,2,false)</f>
        <v>North West</v>
      </c>
      <c r="D29" s="15" t="s">
        <v>1000</v>
      </c>
      <c r="E29" s="15" t="s">
        <v>1001</v>
      </c>
      <c r="F29" s="15" t="s">
        <v>1002</v>
      </c>
      <c r="G29" s="15" t="s">
        <v>1003</v>
      </c>
      <c r="H29" s="15" t="s">
        <v>1004</v>
      </c>
      <c r="I29" s="15" t="s">
        <v>1005</v>
      </c>
    </row>
    <row r="30">
      <c r="A30" s="15">
        <v>28.0</v>
      </c>
      <c r="B30" s="15" t="s">
        <v>672</v>
      </c>
      <c r="C30" s="16" t="str">
        <f>vlookup(B30,'England Detailed breakdown of t'!$2:$1122,2,false)</f>
        <v>South Central</v>
      </c>
      <c r="D30" s="15" t="s">
        <v>1006</v>
      </c>
      <c r="E30" s="15" t="s">
        <v>1007</v>
      </c>
      <c r="F30" s="15" t="s">
        <v>1008</v>
      </c>
      <c r="G30" s="15" t="s">
        <v>1009</v>
      </c>
      <c r="H30" s="15" t="s">
        <v>1010</v>
      </c>
      <c r="I30" s="15" t="s">
        <v>1011</v>
      </c>
    </row>
    <row r="31">
      <c r="A31" s="15">
        <v>29.0</v>
      </c>
      <c r="B31" s="15" t="s">
        <v>719</v>
      </c>
      <c r="C31" s="16" t="str">
        <f>vlookup(B31,'England Detailed breakdown of t'!$2:$1122,2,false)</f>
        <v>East of England</v>
      </c>
      <c r="D31" s="15" t="s">
        <v>1012</v>
      </c>
      <c r="E31" s="15" t="s">
        <v>1013</v>
      </c>
      <c r="F31" s="15" t="s">
        <v>1014</v>
      </c>
      <c r="G31" s="15" t="s">
        <v>1015</v>
      </c>
      <c r="H31" s="15" t="s">
        <v>1016</v>
      </c>
      <c r="I31" s="15" t="s">
        <v>1017</v>
      </c>
    </row>
    <row r="32">
      <c r="A32" s="15">
        <v>30.0</v>
      </c>
      <c r="B32" s="15" t="s">
        <v>572</v>
      </c>
      <c r="C32" s="16" t="str">
        <f>vlookup(B32,'England Detailed breakdown of t'!$2:$1122,2,false)</f>
        <v>South East Coast</v>
      </c>
      <c r="D32" s="15" t="s">
        <v>1018</v>
      </c>
      <c r="E32" s="15" t="s">
        <v>1019</v>
      </c>
      <c r="F32" s="15" t="s">
        <v>1020</v>
      </c>
      <c r="G32" s="15" t="s">
        <v>1021</v>
      </c>
      <c r="H32" s="15" t="s">
        <v>1022</v>
      </c>
      <c r="I32" s="15" t="s">
        <v>1023</v>
      </c>
    </row>
    <row r="33">
      <c r="A33" s="15">
        <v>31.0</v>
      </c>
      <c r="B33" s="15" t="s">
        <v>553</v>
      </c>
      <c r="C33" s="16" t="str">
        <f>vlookup(B33,'England Detailed breakdown of t'!$2:$1122,2,false)</f>
        <v>North East</v>
      </c>
      <c r="D33" s="15" t="s">
        <v>1024</v>
      </c>
      <c r="E33" s="15" t="s">
        <v>1025</v>
      </c>
      <c r="F33" s="15" t="s">
        <v>1026</v>
      </c>
      <c r="G33" s="15" t="s">
        <v>1027</v>
      </c>
      <c r="H33" s="15" t="s">
        <v>1028</v>
      </c>
      <c r="I33" s="15" t="s">
        <v>1029</v>
      </c>
    </row>
    <row r="34">
      <c r="A34" s="15">
        <v>32.0</v>
      </c>
      <c r="B34" s="15" t="s">
        <v>92</v>
      </c>
      <c r="C34" s="16" t="str">
        <f>vlookup(B34,'England Detailed breakdown of t'!$2:$1122,2,false)</f>
        <v>South West</v>
      </c>
      <c r="D34" s="15" t="s">
        <v>1030</v>
      </c>
      <c r="E34" s="15" t="s">
        <v>1031</v>
      </c>
      <c r="F34" s="15" t="s">
        <v>1032</v>
      </c>
      <c r="G34" s="15" t="s">
        <v>1033</v>
      </c>
      <c r="H34" s="15" t="s">
        <v>1034</v>
      </c>
      <c r="I34" s="15" t="s">
        <v>1035</v>
      </c>
    </row>
    <row r="35">
      <c r="A35" s="15">
        <v>33.0</v>
      </c>
      <c r="B35" s="15" t="s">
        <v>650</v>
      </c>
      <c r="C35" s="16" t="str">
        <f>vlookup(B35,'England Detailed breakdown of t'!$2:$1122,2,false)</f>
        <v>North West</v>
      </c>
      <c r="D35" s="15" t="s">
        <v>1036</v>
      </c>
      <c r="E35" s="15" t="s">
        <v>1037</v>
      </c>
      <c r="F35" s="15" t="s">
        <v>1038</v>
      </c>
      <c r="G35" s="15" t="s">
        <v>1039</v>
      </c>
      <c r="H35" s="15" t="s">
        <v>1040</v>
      </c>
      <c r="I35" s="15" t="s">
        <v>1041</v>
      </c>
    </row>
    <row r="36">
      <c r="A36" s="15">
        <v>34.0</v>
      </c>
      <c r="B36" s="15" t="s">
        <v>602</v>
      </c>
      <c r="C36" s="16" t="str">
        <f>vlookup(B36,'England Detailed breakdown of t'!$2:$1122,2,false)</f>
        <v>London</v>
      </c>
      <c r="D36" s="15" t="s">
        <v>922</v>
      </c>
      <c r="E36" s="15" t="s">
        <v>1042</v>
      </c>
      <c r="F36" s="15" t="s">
        <v>1043</v>
      </c>
      <c r="G36" s="15" t="s">
        <v>1044</v>
      </c>
      <c r="H36" s="15" t="s">
        <v>1045</v>
      </c>
      <c r="I36" s="15" t="s">
        <v>1046</v>
      </c>
    </row>
    <row r="37">
      <c r="A37" s="15">
        <v>35.0</v>
      </c>
      <c r="B37" s="15" t="s">
        <v>567</v>
      </c>
      <c r="C37" s="16" t="str">
        <f>vlookup(B37,'England Detailed breakdown of t'!$2:$1122,2,false)</f>
        <v>London</v>
      </c>
      <c r="D37" s="15" t="s">
        <v>1047</v>
      </c>
      <c r="E37" s="15" t="s">
        <v>1048</v>
      </c>
      <c r="F37" s="15" t="s">
        <v>1049</v>
      </c>
      <c r="G37" s="15" t="s">
        <v>1050</v>
      </c>
      <c r="H37" s="15" t="s">
        <v>1051</v>
      </c>
      <c r="I37" s="15" t="s">
        <v>1052</v>
      </c>
    </row>
    <row r="38">
      <c r="A38" s="15">
        <v>36.0</v>
      </c>
      <c r="B38" s="15" t="s">
        <v>576</v>
      </c>
      <c r="C38" s="16" t="str">
        <f>vlookup(B38,'England Detailed breakdown of t'!$2:$1122,2,false)</f>
        <v>North West</v>
      </c>
      <c r="D38" s="15" t="s">
        <v>1053</v>
      </c>
      <c r="E38" s="15" t="s">
        <v>1054</v>
      </c>
      <c r="F38" s="15" t="s">
        <v>1055</v>
      </c>
      <c r="G38" s="15" t="s">
        <v>1056</v>
      </c>
      <c r="H38" s="15" t="s">
        <v>1057</v>
      </c>
      <c r="I38" s="15" t="s">
        <v>1058</v>
      </c>
    </row>
    <row r="39">
      <c r="A39" s="15">
        <v>37.0</v>
      </c>
      <c r="B39" s="15" t="s">
        <v>395</v>
      </c>
      <c r="C39" s="16" t="str">
        <f>vlookup(B39,'England Detailed breakdown of t'!$2:$1122,2,false)</f>
        <v>East of England</v>
      </c>
      <c r="D39" s="15" t="s">
        <v>1059</v>
      </c>
      <c r="E39" s="15" t="s">
        <v>1060</v>
      </c>
      <c r="F39" s="15" t="s">
        <v>1061</v>
      </c>
      <c r="G39" s="15" t="s">
        <v>1062</v>
      </c>
      <c r="H39" s="15" t="s">
        <v>1063</v>
      </c>
      <c r="I39" s="15" t="s">
        <v>1064</v>
      </c>
    </row>
    <row r="40">
      <c r="A40" s="15">
        <v>38.0</v>
      </c>
      <c r="B40" s="15" t="s">
        <v>234</v>
      </c>
      <c r="C40" s="16" t="str">
        <f>vlookup(B40,'England Detailed breakdown of t'!$2:$1122,2,false)</f>
        <v>Yorkshire and The Humber</v>
      </c>
      <c r="D40" s="15" t="s">
        <v>1065</v>
      </c>
      <c r="E40" s="15" t="s">
        <v>1066</v>
      </c>
      <c r="F40" s="15" t="s">
        <v>1067</v>
      </c>
      <c r="G40" s="15" t="s">
        <v>1068</v>
      </c>
      <c r="H40" s="15" t="s">
        <v>1069</v>
      </c>
      <c r="I40" s="15" t="s">
        <v>1070</v>
      </c>
    </row>
    <row r="41">
      <c r="A41" s="15">
        <v>39.0</v>
      </c>
      <c r="B41" s="15" t="s">
        <v>348</v>
      </c>
      <c r="C41" s="16" t="str">
        <f>vlookup(B41,'England Detailed breakdown of t'!$2:$1122,2,false)</f>
        <v>North East</v>
      </c>
      <c r="D41" s="15" t="s">
        <v>1071</v>
      </c>
      <c r="E41" s="15" t="s">
        <v>1072</v>
      </c>
      <c r="F41" s="15" t="s">
        <v>1073</v>
      </c>
      <c r="G41" s="15" t="s">
        <v>1074</v>
      </c>
      <c r="H41" s="15" t="s">
        <v>1075</v>
      </c>
      <c r="I41" s="15" t="s">
        <v>1076</v>
      </c>
    </row>
    <row r="42">
      <c r="A42" s="15">
        <v>40.0</v>
      </c>
      <c r="B42" s="15" t="s">
        <v>85</v>
      </c>
      <c r="C42" s="16" t="str">
        <f>vlookup(B42,'England Detailed breakdown of t'!$2:$1122,2,false)</f>
        <v>Yorkshire and The Humber</v>
      </c>
      <c r="D42" s="15" t="s">
        <v>1077</v>
      </c>
      <c r="E42" s="15" t="s">
        <v>1078</v>
      </c>
      <c r="F42" s="15" t="s">
        <v>1079</v>
      </c>
      <c r="G42" s="15" t="s">
        <v>1080</v>
      </c>
      <c r="H42" s="15" t="s">
        <v>1081</v>
      </c>
      <c r="I42" s="15" t="s">
        <v>1082</v>
      </c>
    </row>
    <row r="43">
      <c r="A43" s="15">
        <v>41.0</v>
      </c>
      <c r="B43" s="15" t="s">
        <v>604</v>
      </c>
      <c r="C43" s="16" t="str">
        <f>vlookup(B43,'England Detailed breakdown of t'!$2:$1122,2,false)</f>
        <v>South West</v>
      </c>
      <c r="D43" s="15" t="s">
        <v>1083</v>
      </c>
      <c r="E43" s="15" t="s">
        <v>1084</v>
      </c>
      <c r="F43" s="15" t="s">
        <v>1085</v>
      </c>
      <c r="G43" s="15" t="s">
        <v>1086</v>
      </c>
      <c r="H43" s="15" t="s">
        <v>1087</v>
      </c>
      <c r="I43" s="15" t="s">
        <v>1088</v>
      </c>
    </row>
    <row r="44">
      <c r="A44" s="15">
        <v>42.0</v>
      </c>
      <c r="B44" s="15" t="s">
        <v>67</v>
      </c>
      <c r="C44" s="16" t="str">
        <f>vlookup(B44,'England Detailed breakdown of t'!$2:$1122,2,false)</f>
        <v>South West</v>
      </c>
      <c r="D44" s="15" t="s">
        <v>1089</v>
      </c>
      <c r="E44" s="15" t="s">
        <v>1090</v>
      </c>
      <c r="F44" s="15" t="s">
        <v>1091</v>
      </c>
      <c r="G44" s="15" t="s">
        <v>1092</v>
      </c>
      <c r="H44" s="15" t="s">
        <v>1093</v>
      </c>
      <c r="I44" s="15" t="s">
        <v>1094</v>
      </c>
    </row>
    <row r="45">
      <c r="A45" s="15">
        <v>43.0</v>
      </c>
      <c r="B45" s="15" t="s">
        <v>727</v>
      </c>
      <c r="C45" s="16" t="str">
        <f>vlookup(B45,'England Detailed breakdown of t'!$2:$1122,2,false)</f>
        <v>London</v>
      </c>
      <c r="D45" s="15" t="s">
        <v>1095</v>
      </c>
      <c r="E45" s="15" t="s">
        <v>1096</v>
      </c>
      <c r="F45" s="15" t="s">
        <v>1097</v>
      </c>
      <c r="G45" s="15" t="s">
        <v>1098</v>
      </c>
      <c r="H45" s="15" t="s">
        <v>1099</v>
      </c>
      <c r="I45" s="15" t="s">
        <v>1100</v>
      </c>
    </row>
    <row r="46">
      <c r="A46" s="15">
        <v>44.0</v>
      </c>
      <c r="B46" s="15" t="s">
        <v>612</v>
      </c>
      <c r="C46" s="16" t="str">
        <f>vlookup(B46,'England Detailed breakdown of t'!$2:$1122,2,false)</f>
        <v>North West</v>
      </c>
      <c r="D46" s="15" t="s">
        <v>1101</v>
      </c>
      <c r="E46" s="15" t="s">
        <v>1102</v>
      </c>
      <c r="F46" s="15" t="s">
        <v>1103</v>
      </c>
      <c r="G46" s="15" t="s">
        <v>1104</v>
      </c>
      <c r="H46" s="15" t="s">
        <v>1105</v>
      </c>
      <c r="I46" s="15" t="s">
        <v>1106</v>
      </c>
    </row>
    <row r="47">
      <c r="A47" s="15">
        <v>45.0</v>
      </c>
      <c r="B47" s="15" t="s">
        <v>426</v>
      </c>
      <c r="C47" s="16" t="str">
        <f>vlookup(B47,'England Detailed breakdown of t'!$2:$1122,2,false)</f>
        <v>London</v>
      </c>
      <c r="D47" s="15" t="s">
        <v>1107</v>
      </c>
      <c r="E47" s="15" t="s">
        <v>1108</v>
      </c>
      <c r="F47" s="15" t="s">
        <v>1109</v>
      </c>
      <c r="G47" s="15" t="s">
        <v>1110</v>
      </c>
      <c r="H47" s="15" t="s">
        <v>1111</v>
      </c>
      <c r="I47" s="15" t="s">
        <v>1112</v>
      </c>
    </row>
    <row r="48">
      <c r="A48" s="15">
        <v>46.0</v>
      </c>
      <c r="B48" s="15" t="s">
        <v>835</v>
      </c>
      <c r="C48" s="16" t="str">
        <f>vlookup(B48,'England Detailed breakdown of t'!$2:$1122,2,false)</f>
        <v>Yorkshire and The Humber</v>
      </c>
      <c r="D48" s="15" t="s">
        <v>1113</v>
      </c>
      <c r="E48" s="15" t="s">
        <v>1114</v>
      </c>
      <c r="F48" s="15" t="s">
        <v>1115</v>
      </c>
      <c r="G48" s="15" t="s">
        <v>1116</v>
      </c>
      <c r="H48" s="15" t="s">
        <v>1117</v>
      </c>
      <c r="I48" s="15" t="s">
        <v>1118</v>
      </c>
    </row>
    <row r="49">
      <c r="A49" s="15">
        <v>47.0</v>
      </c>
      <c r="B49" s="15" t="s">
        <v>341</v>
      </c>
      <c r="C49" s="16" t="str">
        <f>vlookup(B49,'England Detailed breakdown of t'!$2:$1122,2,false)</f>
        <v>West Midlands</v>
      </c>
      <c r="D49" s="15" t="s">
        <v>1119</v>
      </c>
      <c r="E49" s="15" t="s">
        <v>1120</v>
      </c>
      <c r="F49" s="15" t="s">
        <v>1121</v>
      </c>
      <c r="G49" s="15" t="s">
        <v>1122</v>
      </c>
      <c r="H49" s="15" t="s">
        <v>1123</v>
      </c>
      <c r="I49" s="15" t="s">
        <v>1124</v>
      </c>
    </row>
    <row r="50">
      <c r="A50" s="15">
        <v>48.0</v>
      </c>
      <c r="B50" s="15" t="s">
        <v>362</v>
      </c>
      <c r="C50" s="16" t="str">
        <f>vlookup(B50,'England Detailed breakdown of t'!$2:$1122,2,false)</f>
        <v>South West</v>
      </c>
      <c r="D50" s="15" t="s">
        <v>1125</v>
      </c>
      <c r="E50" s="15" t="s">
        <v>1126</v>
      </c>
      <c r="F50" s="15" t="s">
        <v>1127</v>
      </c>
      <c r="G50" s="15" t="s">
        <v>1128</v>
      </c>
      <c r="H50" s="15" t="s">
        <v>1129</v>
      </c>
      <c r="I50" s="15" t="s">
        <v>1130</v>
      </c>
    </row>
    <row r="51">
      <c r="A51" s="15">
        <v>49.0</v>
      </c>
      <c r="B51" s="15" t="s">
        <v>457</v>
      </c>
      <c r="C51" s="16" t="str">
        <f>vlookup(B51,'England Detailed breakdown of t'!$2:$1122,2,false)</f>
        <v>West Midlands</v>
      </c>
      <c r="D51" s="15" t="s">
        <v>1131</v>
      </c>
      <c r="E51" s="15" t="s">
        <v>1132</v>
      </c>
      <c r="F51" s="15" t="s">
        <v>1133</v>
      </c>
      <c r="G51" s="15" t="s">
        <v>1134</v>
      </c>
      <c r="H51" s="15" t="s">
        <v>1135</v>
      </c>
      <c r="I51" s="15" t="s">
        <v>1136</v>
      </c>
    </row>
    <row r="52">
      <c r="A52" s="15">
        <v>50.0</v>
      </c>
      <c r="B52" s="15" t="s">
        <v>388</v>
      </c>
      <c r="C52" s="16" t="str">
        <f>vlookup(B52,'England Detailed breakdown of t'!$2:$1122,2,false)</f>
        <v>North West</v>
      </c>
      <c r="D52" s="15" t="s">
        <v>1137</v>
      </c>
      <c r="E52" s="15" t="s">
        <v>1138</v>
      </c>
      <c r="F52" s="15" t="s">
        <v>1139</v>
      </c>
      <c r="G52" s="15" t="s">
        <v>1140</v>
      </c>
      <c r="H52" s="15" t="s">
        <v>1141</v>
      </c>
      <c r="I52" s="15" t="s">
        <v>1142</v>
      </c>
    </row>
    <row r="53">
      <c r="A53" s="15">
        <v>51.0</v>
      </c>
      <c r="B53" s="15" t="s">
        <v>254</v>
      </c>
      <c r="C53" s="16" t="str">
        <f>vlookup(B53,'England Detailed breakdown of t'!$2:$1122,2,false)</f>
        <v>London</v>
      </c>
      <c r="D53" s="15" t="s">
        <v>922</v>
      </c>
      <c r="E53" s="15" t="s">
        <v>922</v>
      </c>
      <c r="F53" s="15" t="s">
        <v>1143</v>
      </c>
      <c r="G53" s="15" t="s">
        <v>1144</v>
      </c>
      <c r="H53" s="15" t="s">
        <v>1145</v>
      </c>
      <c r="I53" s="15" t="s">
        <v>1146</v>
      </c>
    </row>
    <row r="54">
      <c r="A54" s="15">
        <v>52.0</v>
      </c>
      <c r="B54" s="15" t="s">
        <v>725</v>
      </c>
      <c r="C54" s="16" t="str">
        <f>vlookup(B54,'England Detailed breakdown of t'!$2:$1122,2,false)</f>
        <v>North East</v>
      </c>
      <c r="D54" s="15" t="s">
        <v>1147</v>
      </c>
      <c r="E54" s="15" t="s">
        <v>1148</v>
      </c>
      <c r="F54" s="15" t="s">
        <v>1149</v>
      </c>
      <c r="G54" s="15" t="s">
        <v>1150</v>
      </c>
      <c r="H54" s="15" t="s">
        <v>1151</v>
      </c>
      <c r="I54" s="15" t="s">
        <v>1152</v>
      </c>
    </row>
    <row r="55">
      <c r="A55" s="15">
        <v>53.0</v>
      </c>
      <c r="B55" s="15" t="s">
        <v>676</v>
      </c>
      <c r="C55" s="16" t="str">
        <f>vlookup(B55,'England Detailed breakdown of t'!$2:$1122,2,false)</f>
        <v>London</v>
      </c>
      <c r="D55" s="15" t="s">
        <v>1153</v>
      </c>
      <c r="E55" s="15" t="s">
        <v>1154</v>
      </c>
      <c r="F55" s="15" t="s">
        <v>1155</v>
      </c>
      <c r="G55" s="15" t="s">
        <v>1156</v>
      </c>
      <c r="H55" s="15" t="s">
        <v>1157</v>
      </c>
      <c r="I55" s="15" t="s">
        <v>1158</v>
      </c>
    </row>
    <row r="56">
      <c r="A56" s="15">
        <v>54.0</v>
      </c>
      <c r="B56" s="15" t="s">
        <v>376</v>
      </c>
      <c r="C56" s="16" t="str">
        <f>vlookup(B56,'England Detailed breakdown of t'!$2:$1122,2,false)</f>
        <v>South East Coast</v>
      </c>
      <c r="D56" s="15" t="s">
        <v>922</v>
      </c>
      <c r="E56" s="15" t="s">
        <v>922</v>
      </c>
      <c r="F56" s="15" t="s">
        <v>1159</v>
      </c>
      <c r="G56" s="15" t="s">
        <v>1160</v>
      </c>
      <c r="H56" s="15" t="s">
        <v>1161</v>
      </c>
      <c r="I56" s="15" t="s">
        <v>1162</v>
      </c>
    </row>
    <row r="57">
      <c r="A57" s="15">
        <v>55.0</v>
      </c>
      <c r="B57" s="15" t="s">
        <v>53</v>
      </c>
      <c r="C57" s="16" t="str">
        <f>vlookup(B57,'England Detailed breakdown of t'!$2:$1122,2,false)</f>
        <v>Yorkshire and The Humber</v>
      </c>
      <c r="D57" s="15" t="s">
        <v>1163</v>
      </c>
      <c r="E57" s="15" t="s">
        <v>1164</v>
      </c>
      <c r="F57" s="15" t="s">
        <v>1165</v>
      </c>
      <c r="G57" s="15" t="s">
        <v>1166</v>
      </c>
      <c r="H57" s="15" t="s">
        <v>1167</v>
      </c>
      <c r="I57" s="15" t="s">
        <v>1168</v>
      </c>
    </row>
    <row r="58">
      <c r="A58" s="15">
        <v>56.0</v>
      </c>
      <c r="B58" s="15" t="s">
        <v>280</v>
      </c>
      <c r="C58" s="16" t="str">
        <f>vlookup(B58,'England Detailed breakdown of t'!$2:$1122,2,false)</f>
        <v>London</v>
      </c>
      <c r="D58" s="15" t="s">
        <v>1169</v>
      </c>
      <c r="E58" s="15" t="s">
        <v>1170</v>
      </c>
      <c r="F58" s="15" t="s">
        <v>1171</v>
      </c>
      <c r="G58" s="15" t="s">
        <v>1172</v>
      </c>
      <c r="H58" s="15" t="s">
        <v>1173</v>
      </c>
      <c r="I58" s="15" t="s">
        <v>1174</v>
      </c>
    </row>
    <row r="59">
      <c r="A59" s="15">
        <v>57.0</v>
      </c>
      <c r="B59" s="15" t="s">
        <v>208</v>
      </c>
      <c r="C59" s="16" t="str">
        <f>vlookup(B59,'England Detailed breakdown of t'!$2:$1122,2,false)</f>
        <v>West Midlands</v>
      </c>
      <c r="D59" s="15" t="s">
        <v>922</v>
      </c>
      <c r="E59" s="15" t="s">
        <v>922</v>
      </c>
      <c r="F59" s="15" t="s">
        <v>1175</v>
      </c>
      <c r="G59" s="15" t="s">
        <v>1176</v>
      </c>
      <c r="H59" s="15" t="s">
        <v>1177</v>
      </c>
      <c r="I59" s="15" t="s">
        <v>1178</v>
      </c>
    </row>
    <row r="60">
      <c r="A60" s="15">
        <v>58.0</v>
      </c>
      <c r="B60" s="15" t="s">
        <v>369</v>
      </c>
      <c r="C60" s="16" t="str">
        <f>vlookup(B60,'England Detailed breakdown of t'!$2:$1122,2,false)</f>
        <v>East of England</v>
      </c>
      <c r="D60" s="15" t="s">
        <v>1179</v>
      </c>
      <c r="E60" s="15" t="s">
        <v>1180</v>
      </c>
      <c r="F60" s="15" t="s">
        <v>1181</v>
      </c>
      <c r="G60" s="15" t="s">
        <v>1182</v>
      </c>
      <c r="H60" s="15" t="s">
        <v>1183</v>
      </c>
      <c r="I60" s="15" t="s">
        <v>1184</v>
      </c>
    </row>
    <row r="61">
      <c r="A61" s="15">
        <v>59.0</v>
      </c>
      <c r="B61" s="15" t="s">
        <v>314</v>
      </c>
      <c r="C61" s="16" t="str">
        <f>vlookup(B61,'England Detailed breakdown of t'!$2:$1122,2,false)</f>
        <v>North East</v>
      </c>
      <c r="D61" s="15" t="s">
        <v>1185</v>
      </c>
      <c r="E61" s="15" t="s">
        <v>1186</v>
      </c>
      <c r="F61" s="15" t="s">
        <v>1187</v>
      </c>
      <c r="G61" s="15" t="s">
        <v>1188</v>
      </c>
      <c r="H61" s="15" t="s">
        <v>1189</v>
      </c>
      <c r="I61" s="15" t="s">
        <v>1190</v>
      </c>
    </row>
    <row r="62">
      <c r="A62" s="15">
        <v>60.0</v>
      </c>
      <c r="B62" s="15" t="s">
        <v>450</v>
      </c>
      <c r="C62" s="16" t="str">
        <f>vlookup(B62,'England Detailed breakdown of t'!$2:$1122,2,false)</f>
        <v>Yorkshire and The Humber</v>
      </c>
      <c r="D62" s="15" t="s">
        <v>1191</v>
      </c>
      <c r="E62" s="15" t="s">
        <v>1192</v>
      </c>
      <c r="F62" s="15" t="s">
        <v>1193</v>
      </c>
      <c r="G62" s="15" t="s">
        <v>1194</v>
      </c>
      <c r="H62" s="15" t="s">
        <v>1195</v>
      </c>
      <c r="I62" s="15" t="s">
        <v>1196</v>
      </c>
    </row>
    <row r="63">
      <c r="A63" s="15">
        <v>61.0</v>
      </c>
      <c r="B63" s="15" t="s">
        <v>464</v>
      </c>
      <c r="C63" s="16" t="str">
        <f>vlookup(B63,'England Detailed breakdown of t'!$2:$1122,2,false)</f>
        <v>West Midlands</v>
      </c>
      <c r="D63" s="15" t="s">
        <v>1197</v>
      </c>
      <c r="E63" s="15" t="s">
        <v>1198</v>
      </c>
      <c r="F63" s="15" t="s">
        <v>1199</v>
      </c>
      <c r="G63" s="15" t="s">
        <v>1200</v>
      </c>
      <c r="H63" s="15" t="s">
        <v>1201</v>
      </c>
      <c r="I63" s="15" t="s">
        <v>1202</v>
      </c>
    </row>
    <row r="64">
      <c r="A64" s="15">
        <v>62.0</v>
      </c>
      <c r="B64" s="15" t="s">
        <v>639</v>
      </c>
      <c r="C64" s="16" t="str">
        <f>vlookup(B64,'England Detailed breakdown of t'!$2:$1122,2,false)</f>
        <v>London</v>
      </c>
      <c r="D64" s="15" t="s">
        <v>1203</v>
      </c>
      <c r="E64" s="15" t="s">
        <v>1204</v>
      </c>
      <c r="F64" s="15" t="s">
        <v>1205</v>
      </c>
      <c r="G64" s="15" t="s">
        <v>1206</v>
      </c>
      <c r="H64" s="15" t="s">
        <v>1207</v>
      </c>
      <c r="I64" s="15" t="s">
        <v>1208</v>
      </c>
    </row>
    <row r="65">
      <c r="A65" s="15">
        <v>63.0</v>
      </c>
      <c r="B65" s="15" t="s">
        <v>413</v>
      </c>
      <c r="C65" s="16" t="str">
        <f>vlookup(B65,'England Detailed breakdown of t'!$2:$1122,2,false)</f>
        <v>West Midlands</v>
      </c>
      <c r="D65" s="15" t="s">
        <v>1209</v>
      </c>
      <c r="E65" s="15" t="s">
        <v>1210</v>
      </c>
      <c r="F65" s="15" t="s">
        <v>1211</v>
      </c>
      <c r="G65" s="15" t="s">
        <v>1212</v>
      </c>
      <c r="H65" s="15" t="s">
        <v>1213</v>
      </c>
      <c r="I65" s="15" t="s">
        <v>1214</v>
      </c>
    </row>
    <row r="66">
      <c r="A66" s="15">
        <v>64.0</v>
      </c>
      <c r="B66" s="15" t="s">
        <v>780</v>
      </c>
      <c r="C66" s="16" t="str">
        <f>vlookup(B66,'England Detailed breakdown of t'!$2:$1122,2,false)</f>
        <v>North East</v>
      </c>
      <c r="D66" s="15" t="s">
        <v>1215</v>
      </c>
      <c r="E66" s="15" t="s">
        <v>1216</v>
      </c>
      <c r="F66" s="15" t="s">
        <v>1217</v>
      </c>
      <c r="G66" s="15" t="s">
        <v>1218</v>
      </c>
      <c r="H66" s="15" t="s">
        <v>1219</v>
      </c>
      <c r="I66" s="15" t="s">
        <v>1220</v>
      </c>
    </row>
    <row r="67">
      <c r="A67" s="15">
        <v>65.0</v>
      </c>
      <c r="B67" s="15" t="s">
        <v>127</v>
      </c>
      <c r="C67" s="16" t="str">
        <f>vlookup(B67,'England Detailed breakdown of t'!$2:$1122,2,false)</f>
        <v>London</v>
      </c>
      <c r="D67" s="15" t="s">
        <v>1221</v>
      </c>
      <c r="E67" s="15" t="s">
        <v>1222</v>
      </c>
      <c r="F67" s="15" t="s">
        <v>1223</v>
      </c>
      <c r="G67" s="15" t="s">
        <v>1224</v>
      </c>
      <c r="H67" s="15" t="s">
        <v>1225</v>
      </c>
      <c r="I67" s="15" t="s">
        <v>1226</v>
      </c>
    </row>
    <row r="68">
      <c r="A68" s="15">
        <v>66.0</v>
      </c>
      <c r="B68" s="15" t="s">
        <v>680</v>
      </c>
      <c r="C68" s="16" t="str">
        <f>vlookup(B68,'England Detailed breakdown of t'!$2:$1122,2,false)</f>
        <v>South East Coast</v>
      </c>
      <c r="D68" s="15" t="s">
        <v>1227</v>
      </c>
      <c r="E68" s="15" t="s">
        <v>1228</v>
      </c>
      <c r="F68" s="15" t="s">
        <v>1229</v>
      </c>
      <c r="G68" s="15" t="s">
        <v>1230</v>
      </c>
      <c r="H68" s="15" t="s">
        <v>1231</v>
      </c>
      <c r="I68" s="15" t="s">
        <v>1232</v>
      </c>
    </row>
    <row r="69">
      <c r="A69" s="15">
        <v>67.0</v>
      </c>
      <c r="B69" s="15" t="s">
        <v>697</v>
      </c>
      <c r="C69" s="16" t="str">
        <f>vlookup(B69,'England Detailed breakdown of t'!$2:$1122,2,false)</f>
        <v>North West</v>
      </c>
      <c r="D69" s="15" t="s">
        <v>1233</v>
      </c>
      <c r="E69" s="15" t="s">
        <v>1234</v>
      </c>
      <c r="F69" s="15" t="s">
        <v>1235</v>
      </c>
      <c r="G69" s="15" t="s">
        <v>1236</v>
      </c>
      <c r="H69" s="15" t="s">
        <v>1237</v>
      </c>
      <c r="I69" s="15" t="s">
        <v>1238</v>
      </c>
    </row>
    <row r="70">
      <c r="A70" s="15">
        <v>68.0</v>
      </c>
      <c r="B70" s="15" t="s">
        <v>444</v>
      </c>
      <c r="C70" s="16" t="str">
        <f>vlookup(B70,'England Detailed breakdown of t'!$2:$1122,2,false)</f>
        <v>West Midlands</v>
      </c>
      <c r="D70" s="15" t="s">
        <v>1239</v>
      </c>
      <c r="E70" s="15" t="s">
        <v>1240</v>
      </c>
      <c r="F70" s="15" t="s">
        <v>1241</v>
      </c>
      <c r="G70" s="15" t="s">
        <v>1242</v>
      </c>
      <c r="H70" s="15" t="s">
        <v>1243</v>
      </c>
      <c r="I70" s="15" t="s">
        <v>1244</v>
      </c>
    </row>
    <row r="71">
      <c r="A71" s="15">
        <v>69.0</v>
      </c>
      <c r="B71" s="15" t="s">
        <v>355</v>
      </c>
      <c r="C71" s="16" t="str">
        <f>vlookup(B71,'England Detailed breakdown of t'!$2:$1122,2,false)</f>
        <v>South East Coast</v>
      </c>
      <c r="D71" s="15" t="s">
        <v>1245</v>
      </c>
      <c r="E71" s="15" t="s">
        <v>1246</v>
      </c>
      <c r="F71" s="15" t="s">
        <v>1247</v>
      </c>
      <c r="G71" s="15" t="s">
        <v>1248</v>
      </c>
      <c r="H71" s="15" t="s">
        <v>1249</v>
      </c>
      <c r="I71" s="15" t="s">
        <v>1250</v>
      </c>
    </row>
    <row r="72">
      <c r="A72" s="15">
        <v>70.0</v>
      </c>
      <c r="B72" s="15" t="s">
        <v>674</v>
      </c>
      <c r="C72" s="16" t="str">
        <f>vlookup(B72,'England Detailed breakdown of t'!$2:$1122,2,false)</f>
        <v>South Central</v>
      </c>
      <c r="D72" s="15" t="s">
        <v>1251</v>
      </c>
      <c r="E72" s="15" t="s">
        <v>1252</v>
      </c>
      <c r="F72" s="15" t="s">
        <v>1253</v>
      </c>
      <c r="G72" s="15" t="s">
        <v>1254</v>
      </c>
      <c r="H72" s="15" t="s">
        <v>1255</v>
      </c>
      <c r="I72" s="15" t="s">
        <v>1256</v>
      </c>
    </row>
    <row r="73">
      <c r="A73" s="15">
        <v>71.0</v>
      </c>
      <c r="B73" s="15" t="s">
        <v>476</v>
      </c>
      <c r="C73" s="16" t="str">
        <f>vlookup(B73,'England Detailed breakdown of t'!$2:$1122,2,false)</f>
        <v>West Midlands</v>
      </c>
      <c r="D73" s="15" t="s">
        <v>1257</v>
      </c>
      <c r="E73" s="15" t="s">
        <v>1258</v>
      </c>
      <c r="F73" s="15" t="s">
        <v>1259</v>
      </c>
      <c r="G73" s="15" t="s">
        <v>1260</v>
      </c>
      <c r="H73" s="15" t="s">
        <v>1261</v>
      </c>
      <c r="I73" s="15" t="s">
        <v>1262</v>
      </c>
    </row>
    <row r="74">
      <c r="A74" s="15">
        <v>72.0</v>
      </c>
      <c r="B74" s="15" t="s">
        <v>770</v>
      </c>
      <c r="C74" s="16" t="str">
        <f>vlookup(B74,'England Detailed breakdown of t'!$2:$1122,2,false)</f>
        <v>South East Coast</v>
      </c>
      <c r="D74" s="15" t="s">
        <v>1263</v>
      </c>
      <c r="E74" s="15" t="s">
        <v>1264</v>
      </c>
      <c r="F74" s="15" t="s">
        <v>1265</v>
      </c>
      <c r="G74" s="15" t="s">
        <v>1266</v>
      </c>
      <c r="H74" s="15" t="s">
        <v>1267</v>
      </c>
      <c r="I74" s="15" t="s">
        <v>1268</v>
      </c>
    </row>
    <row r="75">
      <c r="A75" s="15">
        <v>73.0</v>
      </c>
      <c r="B75" s="15" t="s">
        <v>419</v>
      </c>
      <c r="C75" s="16" t="str">
        <f>vlookup(B75,'England Detailed breakdown of t'!$2:$1122,2,false)</f>
        <v>East of England</v>
      </c>
      <c r="D75" s="15" t="s">
        <v>1269</v>
      </c>
      <c r="E75" s="15" t="s">
        <v>1270</v>
      </c>
      <c r="F75" s="15" t="s">
        <v>1271</v>
      </c>
      <c r="G75" s="15" t="s">
        <v>1272</v>
      </c>
      <c r="H75" s="15" t="s">
        <v>1273</v>
      </c>
      <c r="I75" s="15" t="s">
        <v>1274</v>
      </c>
    </row>
    <row r="76">
      <c r="A76" s="15">
        <v>74.0</v>
      </c>
      <c r="B76" s="15" t="s">
        <v>803</v>
      </c>
      <c r="C76" s="16" t="str">
        <f>vlookup(B76,'England Detailed breakdown of t'!$2:$1122,2,false)</f>
        <v>East Midlands</v>
      </c>
      <c r="D76" s="15" t="s">
        <v>1275</v>
      </c>
      <c r="E76" s="15" t="s">
        <v>1276</v>
      </c>
      <c r="F76" s="15" t="s">
        <v>1277</v>
      </c>
      <c r="G76" s="15" t="s">
        <v>1278</v>
      </c>
      <c r="H76" s="15" t="s">
        <v>1279</v>
      </c>
      <c r="I76" s="15" t="s">
        <v>1280</v>
      </c>
    </row>
    <row r="77">
      <c r="A77" s="15">
        <v>75.0</v>
      </c>
      <c r="B77" s="15" t="s">
        <v>646</v>
      </c>
      <c r="C77" s="16" t="str">
        <f>vlookup(B77,'England Detailed breakdown of t'!$2:$1122,2,false)</f>
        <v>South West</v>
      </c>
      <c r="D77" s="15" t="s">
        <v>1281</v>
      </c>
      <c r="E77" s="15" t="s">
        <v>1282</v>
      </c>
      <c r="F77" s="15" t="s">
        <v>1283</v>
      </c>
      <c r="G77" s="15" t="s">
        <v>1284</v>
      </c>
      <c r="H77" s="15" t="s">
        <v>1285</v>
      </c>
      <c r="I77" s="15" t="s">
        <v>1286</v>
      </c>
    </row>
    <row r="78">
      <c r="A78" s="15">
        <v>76.0</v>
      </c>
      <c r="B78" s="15" t="s">
        <v>99</v>
      </c>
      <c r="C78" s="16" t="str">
        <f>vlookup(B78,'England Detailed breakdown of t'!$2:$1122,2,false)</f>
        <v>South West</v>
      </c>
      <c r="D78" s="15" t="s">
        <v>1287</v>
      </c>
      <c r="E78" s="15" t="s">
        <v>1288</v>
      </c>
      <c r="F78" s="15" t="s">
        <v>1289</v>
      </c>
      <c r="G78" s="15" t="s">
        <v>1290</v>
      </c>
      <c r="H78" s="15" t="s">
        <v>1291</v>
      </c>
      <c r="I78" s="15" t="s">
        <v>1292</v>
      </c>
    </row>
    <row r="79">
      <c r="A79" s="15">
        <v>77.0</v>
      </c>
      <c r="B79" s="15" t="s">
        <v>824</v>
      </c>
      <c r="C79" s="16" t="str">
        <f>vlookup(B79,'England Detailed breakdown of t'!$2:$1122,2,false)</f>
        <v>North West</v>
      </c>
      <c r="D79" s="15" t="s">
        <v>1293</v>
      </c>
      <c r="E79" s="15" t="s">
        <v>1294</v>
      </c>
      <c r="F79" s="15" t="s">
        <v>1295</v>
      </c>
      <c r="G79" s="15" t="s">
        <v>1296</v>
      </c>
      <c r="H79" s="15" t="s">
        <v>1297</v>
      </c>
      <c r="I79" s="15" t="s">
        <v>1298</v>
      </c>
    </row>
    <row r="80">
      <c r="A80" s="15">
        <v>78.0</v>
      </c>
      <c r="B80" s="15" t="s">
        <v>740</v>
      </c>
      <c r="C80" s="16" t="str">
        <f>vlookup(B80,'England Detailed breakdown of t'!$2:$1122,2,false)</f>
        <v>South East Coast</v>
      </c>
      <c r="D80" s="15" t="s">
        <v>1299</v>
      </c>
      <c r="E80" s="15" t="s">
        <v>1300</v>
      </c>
      <c r="F80" s="15" t="s">
        <v>1301</v>
      </c>
      <c r="G80" s="15" t="s">
        <v>1302</v>
      </c>
      <c r="H80" s="15" t="s">
        <v>1303</v>
      </c>
      <c r="I80" s="15" t="s">
        <v>1304</v>
      </c>
    </row>
    <row r="81">
      <c r="A81" s="15">
        <v>79.0</v>
      </c>
      <c r="B81" s="15" t="s">
        <v>259</v>
      </c>
      <c r="C81" s="16" t="str">
        <f>vlookup(B81,'England Detailed breakdown of t'!$2:$1122,2,false)</f>
        <v>East of England</v>
      </c>
      <c r="D81" s="15" t="s">
        <v>1305</v>
      </c>
      <c r="E81" s="15" t="s">
        <v>1306</v>
      </c>
      <c r="F81" s="15" t="s">
        <v>1307</v>
      </c>
      <c r="G81" s="15" t="s">
        <v>1308</v>
      </c>
      <c r="H81" s="15" t="s">
        <v>1309</v>
      </c>
      <c r="I81" s="15" t="s">
        <v>1310</v>
      </c>
    </row>
    <row r="82">
      <c r="A82" s="15">
        <v>80.0</v>
      </c>
      <c r="B82" s="15" t="s">
        <v>626</v>
      </c>
      <c r="C82" s="16" t="str">
        <f>vlookup(B82,'England Detailed breakdown of t'!$2:$1122,2,false)</f>
        <v>West Midlands</v>
      </c>
      <c r="D82" s="15" t="s">
        <v>1311</v>
      </c>
      <c r="E82" s="15" t="s">
        <v>1312</v>
      </c>
      <c r="F82" s="15" t="s">
        <v>1313</v>
      </c>
      <c r="G82" s="15" t="s">
        <v>1314</v>
      </c>
      <c r="H82" s="15" t="s">
        <v>1315</v>
      </c>
      <c r="I82" s="15" t="s">
        <v>1316</v>
      </c>
    </row>
    <row r="83">
      <c r="A83" s="15">
        <v>81.0</v>
      </c>
      <c r="B83" s="15" t="s">
        <v>74</v>
      </c>
      <c r="C83" s="16" t="str">
        <f>vlookup(B83,'England Detailed breakdown of t'!$2:$1122,2,false)</f>
        <v>London</v>
      </c>
      <c r="D83" s="15" t="s">
        <v>1317</v>
      </c>
      <c r="E83" s="15" t="s">
        <v>1318</v>
      </c>
      <c r="F83" s="15" t="s">
        <v>922</v>
      </c>
      <c r="G83" s="15" t="s">
        <v>922</v>
      </c>
      <c r="H83" s="15" t="s">
        <v>922</v>
      </c>
      <c r="I83" s="15" t="s">
        <v>1319</v>
      </c>
    </row>
    <row r="84">
      <c r="A84" s="15">
        <v>82.0</v>
      </c>
      <c r="B84" s="15" t="s">
        <v>516</v>
      </c>
      <c r="C84" s="16" t="str">
        <f>vlookup(B84,'England Detailed breakdown of t'!$2:$1122,2,false)</f>
        <v>West Midlands</v>
      </c>
      <c r="D84" s="15" t="s">
        <v>1320</v>
      </c>
      <c r="E84" s="15" t="s">
        <v>1321</v>
      </c>
      <c r="F84" s="15" t="s">
        <v>1322</v>
      </c>
      <c r="G84" s="15" t="s">
        <v>1323</v>
      </c>
      <c r="H84" s="15" t="s">
        <v>1324</v>
      </c>
      <c r="I84" s="15" t="s">
        <v>1325</v>
      </c>
    </row>
    <row r="85">
      <c r="A85" s="15">
        <v>83.0</v>
      </c>
      <c r="B85" s="15" t="s">
        <v>637</v>
      </c>
      <c r="C85" s="16" t="str">
        <f>vlookup(B85,'England Detailed breakdown of t'!$2:$1122,2,false)</f>
        <v>East of England</v>
      </c>
      <c r="D85" s="15" t="s">
        <v>1326</v>
      </c>
      <c r="E85" s="15" t="s">
        <v>1327</v>
      </c>
      <c r="F85" s="15" t="s">
        <v>1328</v>
      </c>
      <c r="G85" s="15" t="s">
        <v>1329</v>
      </c>
      <c r="H85" s="15" t="s">
        <v>1330</v>
      </c>
      <c r="I85" s="15" t="s">
        <v>1331</v>
      </c>
    </row>
    <row r="86">
      <c r="A86" s="15">
        <v>84.0</v>
      </c>
      <c r="B86" s="15" t="s">
        <v>729</v>
      </c>
      <c r="C86" s="16" t="str">
        <f>vlookup(B86,'England Detailed breakdown of t'!$2:$1122,2,false)</f>
        <v>East Midlands</v>
      </c>
      <c r="D86" s="15" t="s">
        <v>1332</v>
      </c>
      <c r="E86" s="15" t="s">
        <v>1333</v>
      </c>
      <c r="F86" s="15" t="s">
        <v>1334</v>
      </c>
      <c r="G86" s="15" t="s">
        <v>1335</v>
      </c>
      <c r="H86" s="15" t="s">
        <v>1336</v>
      </c>
      <c r="I86" s="15" t="s">
        <v>1337</v>
      </c>
    </row>
    <row r="87">
      <c r="A87" s="15">
        <v>85.0</v>
      </c>
      <c r="B87" s="15" t="s">
        <v>658</v>
      </c>
      <c r="C87" s="16" t="str">
        <f>vlookup(B87,'England Detailed breakdown of t'!$2:$1122,2,false)</f>
        <v>East of England</v>
      </c>
      <c r="D87" s="15" t="s">
        <v>1338</v>
      </c>
      <c r="E87" s="15" t="s">
        <v>1339</v>
      </c>
      <c r="F87" s="15" t="s">
        <v>1340</v>
      </c>
      <c r="G87" s="15" t="s">
        <v>1341</v>
      </c>
      <c r="H87" s="15" t="s">
        <v>1342</v>
      </c>
      <c r="I87" s="15" t="s">
        <v>1343</v>
      </c>
    </row>
    <row r="88">
      <c r="A88" s="15">
        <v>86.0</v>
      </c>
      <c r="B88" s="15" t="s">
        <v>617</v>
      </c>
      <c r="C88" s="16" t="str">
        <f>vlookup(B88,'England Detailed breakdown of t'!$2:$1122,2,false)</f>
        <v>North West</v>
      </c>
      <c r="D88" s="15" t="s">
        <v>1344</v>
      </c>
      <c r="E88" s="15" t="s">
        <v>1345</v>
      </c>
      <c r="F88" s="15" t="s">
        <v>1346</v>
      </c>
      <c r="G88" s="15" t="s">
        <v>1347</v>
      </c>
      <c r="H88" s="15" t="s">
        <v>1348</v>
      </c>
      <c r="I88" s="15" t="s">
        <v>1349</v>
      </c>
    </row>
    <row r="89">
      <c r="A89" s="15">
        <v>87.0</v>
      </c>
      <c r="B89" s="15" t="s">
        <v>628</v>
      </c>
      <c r="C89" s="16" t="str">
        <f>vlookup(B89,'England Detailed breakdown of t'!$2:$1122,2,false)</f>
        <v>London</v>
      </c>
      <c r="D89" s="15" t="s">
        <v>1350</v>
      </c>
      <c r="E89" s="15" t="s">
        <v>1351</v>
      </c>
      <c r="F89" s="15" t="s">
        <v>1352</v>
      </c>
      <c r="G89" s="15" t="s">
        <v>1353</v>
      </c>
      <c r="H89" s="15" t="s">
        <v>1354</v>
      </c>
      <c r="I89" s="15" t="s">
        <v>1355</v>
      </c>
    </row>
    <row r="90">
      <c r="A90" s="15">
        <v>88.0</v>
      </c>
      <c r="B90" s="15" t="s">
        <v>301</v>
      </c>
      <c r="C90" s="16" t="str">
        <f>vlookup(B90,'England Detailed breakdown of t'!$2:$1122,2,false)</f>
        <v>South East Coast</v>
      </c>
      <c r="D90" s="15" t="s">
        <v>1356</v>
      </c>
      <c r="E90" s="15" t="s">
        <v>1357</v>
      </c>
      <c r="F90" s="15" t="s">
        <v>1358</v>
      </c>
      <c r="G90" s="15" t="s">
        <v>1359</v>
      </c>
      <c r="H90" s="15" t="s">
        <v>1360</v>
      </c>
      <c r="I90" s="15" t="s">
        <v>1361</v>
      </c>
    </row>
    <row r="91">
      <c r="A91" s="15">
        <v>89.0</v>
      </c>
      <c r="B91" s="15" t="s">
        <v>786</v>
      </c>
      <c r="C91" s="16" t="str">
        <f>vlookup(B91,'England Detailed breakdown of t'!$2:$1122,2,false)</f>
        <v>North East</v>
      </c>
      <c r="D91" s="15" t="s">
        <v>1362</v>
      </c>
      <c r="E91" s="15" t="s">
        <v>1363</v>
      </c>
      <c r="F91" s="15" t="s">
        <v>1364</v>
      </c>
      <c r="G91" s="15" t="s">
        <v>1365</v>
      </c>
      <c r="H91" s="15" t="s">
        <v>1366</v>
      </c>
      <c r="I91" s="15" t="s">
        <v>1367</v>
      </c>
    </row>
    <row r="92">
      <c r="A92" s="15">
        <v>90.0</v>
      </c>
      <c r="B92" s="15" t="s">
        <v>560</v>
      </c>
      <c r="C92" s="16" t="str">
        <f>vlookup(B92,'England Detailed breakdown of t'!$2:$1122,2,false)</f>
        <v>South West</v>
      </c>
      <c r="D92" s="15" t="s">
        <v>1368</v>
      </c>
      <c r="E92" s="15" t="s">
        <v>1369</v>
      </c>
      <c r="F92" s="15" t="s">
        <v>1370</v>
      </c>
      <c r="G92" s="15" t="s">
        <v>1371</v>
      </c>
      <c r="H92" s="15" t="s">
        <v>1372</v>
      </c>
      <c r="I92" s="15" t="s">
        <v>1373</v>
      </c>
    </row>
    <row r="93">
      <c r="A93" s="15">
        <v>91.0</v>
      </c>
      <c r="B93" s="15" t="s">
        <v>532</v>
      </c>
      <c r="C93" s="16" t="str">
        <f>vlookup(B93,'England Detailed breakdown of t'!$2:$1122,2,false)</f>
        <v>North West</v>
      </c>
      <c r="D93" s="15" t="s">
        <v>1374</v>
      </c>
      <c r="E93" s="15" t="s">
        <v>1375</v>
      </c>
      <c r="F93" s="15" t="s">
        <v>1376</v>
      </c>
      <c r="G93" s="15" t="s">
        <v>1377</v>
      </c>
      <c r="H93" s="15" t="s">
        <v>1378</v>
      </c>
      <c r="I93" s="15" t="s">
        <v>1379</v>
      </c>
    </row>
    <row r="94">
      <c r="A94" s="15">
        <v>92.0</v>
      </c>
      <c r="B94" s="15" t="s">
        <v>187</v>
      </c>
      <c r="C94" s="16" t="str">
        <f>vlookup(B94,'England Detailed breakdown of t'!$2:$1122,2,false)</f>
        <v>East of England</v>
      </c>
      <c r="D94" s="15" t="s">
        <v>1380</v>
      </c>
      <c r="E94" s="15" t="s">
        <v>1381</v>
      </c>
      <c r="F94" s="15" t="s">
        <v>1382</v>
      </c>
      <c r="G94" s="15" t="s">
        <v>1383</v>
      </c>
      <c r="H94" s="15" t="s">
        <v>1384</v>
      </c>
      <c r="I94" s="15" t="s">
        <v>1385</v>
      </c>
    </row>
    <row r="95">
      <c r="A95" s="15">
        <v>93.0</v>
      </c>
      <c r="B95" s="15" t="s">
        <v>509</v>
      </c>
      <c r="C95" s="16" t="str">
        <f>vlookup(B95,'England Detailed breakdown of t'!$2:$1122,2,false)</f>
        <v>North West</v>
      </c>
      <c r="D95" s="15" t="s">
        <v>1386</v>
      </c>
      <c r="E95" s="15" t="s">
        <v>1387</v>
      </c>
      <c r="F95" s="15" t="s">
        <v>1388</v>
      </c>
      <c r="G95" s="15" t="s">
        <v>1389</v>
      </c>
      <c r="H95" s="15" t="s">
        <v>1390</v>
      </c>
      <c r="I95" s="15" t="s">
        <v>1391</v>
      </c>
    </row>
    <row r="96">
      <c r="A96" s="15">
        <v>94.0</v>
      </c>
      <c r="B96" s="15" t="s">
        <v>321</v>
      </c>
      <c r="C96" s="16" t="str">
        <f>vlookup(B96,'England Detailed breakdown of t'!$2:$1122,2,false)</f>
        <v>South West</v>
      </c>
      <c r="D96" s="15" t="s">
        <v>1392</v>
      </c>
      <c r="E96" s="15" t="s">
        <v>1393</v>
      </c>
      <c r="F96" s="15" t="s">
        <v>1394</v>
      </c>
      <c r="G96" s="15" t="s">
        <v>1395</v>
      </c>
      <c r="H96" s="15" t="s">
        <v>1396</v>
      </c>
      <c r="I96" s="15" t="s">
        <v>1397</v>
      </c>
    </row>
    <row r="97">
      <c r="A97" s="15">
        <v>95.0</v>
      </c>
      <c r="B97" s="15" t="s">
        <v>273</v>
      </c>
      <c r="C97" s="16" t="str">
        <f>vlookup(B97,'England Detailed breakdown of t'!$2:$1122,2,false)</f>
        <v>East of England</v>
      </c>
      <c r="D97" s="15" t="s">
        <v>1398</v>
      </c>
      <c r="E97" s="15" t="s">
        <v>1399</v>
      </c>
      <c r="F97" s="15" t="s">
        <v>1400</v>
      </c>
      <c r="G97" s="15" t="s">
        <v>1401</v>
      </c>
      <c r="H97" s="15" t="s">
        <v>1402</v>
      </c>
      <c r="I97" s="15" t="s">
        <v>1403</v>
      </c>
    </row>
    <row r="98">
      <c r="A98" s="15">
        <v>96.0</v>
      </c>
      <c r="B98" s="15" t="s">
        <v>782</v>
      </c>
      <c r="C98" s="16" t="str">
        <f>vlookup(B98,'England Detailed breakdown of t'!$2:$1122,2,false)</f>
        <v>East Midlands</v>
      </c>
      <c r="D98" s="15" t="s">
        <v>1404</v>
      </c>
      <c r="E98" s="15" t="s">
        <v>1405</v>
      </c>
      <c r="F98" s="15" t="s">
        <v>1406</v>
      </c>
      <c r="G98" s="15" t="s">
        <v>1407</v>
      </c>
      <c r="H98" s="15" t="s">
        <v>1408</v>
      </c>
      <c r="I98" s="15" t="s">
        <v>1409</v>
      </c>
    </row>
    <row r="99">
      <c r="A99" s="15">
        <v>97.0</v>
      </c>
      <c r="B99" s="15" t="s">
        <v>744</v>
      </c>
      <c r="C99" s="16" t="str">
        <f>vlookup(B99,'England Detailed breakdown of t'!$2:$1122,2,false)</f>
        <v>South West</v>
      </c>
      <c r="D99" s="15" t="s">
        <v>1410</v>
      </c>
      <c r="E99" s="15" t="s">
        <v>1411</v>
      </c>
      <c r="F99" s="15" t="s">
        <v>1412</v>
      </c>
      <c r="G99" s="15" t="s">
        <v>1413</v>
      </c>
      <c r="H99" s="15" t="s">
        <v>1414</v>
      </c>
      <c r="I99" s="15" t="s">
        <v>1415</v>
      </c>
    </row>
    <row r="100">
      <c r="A100" s="15">
        <v>98.0</v>
      </c>
      <c r="B100" s="15" t="s">
        <v>821</v>
      </c>
      <c r="C100" s="16" t="str">
        <f>vlookup(B100,'England Detailed breakdown of t'!$2:$1122,2,false)</f>
        <v>South East Coast</v>
      </c>
      <c r="D100" s="15" t="s">
        <v>1416</v>
      </c>
      <c r="E100" s="15" t="s">
        <v>1417</v>
      </c>
      <c r="F100" s="15" t="s">
        <v>1418</v>
      </c>
      <c r="G100" s="15" t="s">
        <v>1419</v>
      </c>
      <c r="H100" s="15" t="s">
        <v>1420</v>
      </c>
      <c r="I100" s="15" t="s">
        <v>1421</v>
      </c>
    </row>
    <row r="101">
      <c r="A101" s="15">
        <v>99.0</v>
      </c>
      <c r="B101" s="15" t="s">
        <v>381</v>
      </c>
      <c r="C101" s="16" t="str">
        <f>vlookup(B101,'England Detailed breakdown of t'!$2:$1122,2,false)</f>
        <v>North West</v>
      </c>
      <c r="D101" s="15" t="s">
        <v>1422</v>
      </c>
      <c r="E101" s="15" t="s">
        <v>1423</v>
      </c>
      <c r="F101" s="15" t="s">
        <v>1424</v>
      </c>
      <c r="G101" s="15" t="s">
        <v>1425</v>
      </c>
      <c r="H101" s="15" t="s">
        <v>1426</v>
      </c>
      <c r="I101" s="15" t="s">
        <v>1427</v>
      </c>
    </row>
    <row r="102">
      <c r="A102" s="15">
        <v>100.0</v>
      </c>
      <c r="B102" s="15" t="s">
        <v>757</v>
      </c>
      <c r="C102" s="16" t="str">
        <f>vlookup(B102,'England Detailed breakdown of t'!$2:$1122,2,false)</f>
        <v>East Midlands</v>
      </c>
      <c r="D102" s="15" t="s">
        <v>1428</v>
      </c>
      <c r="E102" s="15" t="s">
        <v>1429</v>
      </c>
      <c r="F102" s="15" t="s">
        <v>1430</v>
      </c>
      <c r="G102" s="15" t="s">
        <v>1431</v>
      </c>
      <c r="H102" s="15" t="s">
        <v>1432</v>
      </c>
      <c r="I102" s="15" t="s">
        <v>1433</v>
      </c>
    </row>
    <row r="103">
      <c r="A103" s="15">
        <v>101.0</v>
      </c>
      <c r="B103" s="15" t="s">
        <v>819</v>
      </c>
      <c r="C103" s="16" t="str">
        <f>vlookup(B103,'England Detailed breakdown of t'!$2:$1122,2,false)</f>
        <v>North West</v>
      </c>
      <c r="D103" s="15" t="s">
        <v>1434</v>
      </c>
      <c r="E103" s="15" t="s">
        <v>1435</v>
      </c>
      <c r="F103" s="15" t="s">
        <v>1436</v>
      </c>
      <c r="G103" s="15" t="s">
        <v>1437</v>
      </c>
      <c r="H103" s="15" t="s">
        <v>1438</v>
      </c>
      <c r="I103" s="15" t="s">
        <v>1439</v>
      </c>
    </row>
    <row r="104">
      <c r="A104" s="15">
        <v>102.0</v>
      </c>
      <c r="B104" s="15" t="s">
        <v>656</v>
      </c>
      <c r="C104" s="16" t="str">
        <f>vlookup(B104,'England Detailed breakdown of t'!$2:$1122,2,false)</f>
        <v>East of England</v>
      </c>
      <c r="D104" s="15" t="s">
        <v>1440</v>
      </c>
      <c r="E104" s="15" t="s">
        <v>1441</v>
      </c>
      <c r="F104" s="15" t="s">
        <v>1442</v>
      </c>
      <c r="G104" s="15" t="s">
        <v>1443</v>
      </c>
      <c r="H104" s="15" t="s">
        <v>1444</v>
      </c>
      <c r="I104" s="15" t="s">
        <v>1445</v>
      </c>
    </row>
    <row r="105">
      <c r="A105" s="15">
        <v>103.0</v>
      </c>
      <c r="B105" s="15" t="s">
        <v>287</v>
      </c>
      <c r="C105" s="16" t="str">
        <f>vlookup(B105,'England Detailed breakdown of t'!$2:$1122,2,false)</f>
        <v>East of England</v>
      </c>
      <c r="D105" s="15" t="s">
        <v>1446</v>
      </c>
      <c r="E105" s="15" t="s">
        <v>1447</v>
      </c>
      <c r="F105" s="15" t="s">
        <v>1448</v>
      </c>
      <c r="G105" s="15" t="s">
        <v>1449</v>
      </c>
      <c r="H105" s="15" t="s">
        <v>1450</v>
      </c>
      <c r="I105" s="15" t="s">
        <v>1451</v>
      </c>
    </row>
    <row r="106">
      <c r="A106" s="15">
        <v>104.0</v>
      </c>
      <c r="B106" s="15" t="s">
        <v>266</v>
      </c>
      <c r="C106" s="16" t="str">
        <f>vlookup(B106,'England Detailed breakdown of t'!$2:$1122,2,false)</f>
        <v>South West</v>
      </c>
      <c r="D106" s="15" t="s">
        <v>1452</v>
      </c>
      <c r="E106" s="15" t="s">
        <v>1453</v>
      </c>
      <c r="F106" s="15" t="s">
        <v>1454</v>
      </c>
      <c r="G106" s="15" t="s">
        <v>1455</v>
      </c>
      <c r="H106" s="15" t="s">
        <v>1456</v>
      </c>
      <c r="I106" s="15" t="s">
        <v>1457</v>
      </c>
    </row>
    <row r="107">
      <c r="A107" s="15">
        <v>105.0</v>
      </c>
      <c r="B107" s="15" t="s">
        <v>736</v>
      </c>
      <c r="C107" s="16" t="str">
        <f>vlookup(B107,'England Detailed breakdown of t'!$2:$1122,2,false)</f>
        <v>North West</v>
      </c>
      <c r="D107" s="15" t="s">
        <v>1458</v>
      </c>
      <c r="E107" s="15" t="s">
        <v>1459</v>
      </c>
      <c r="F107" s="15" t="s">
        <v>1460</v>
      </c>
      <c r="G107" s="15" t="s">
        <v>1461</v>
      </c>
      <c r="H107" s="15" t="s">
        <v>1462</v>
      </c>
      <c r="I107" s="15" t="s">
        <v>1463</v>
      </c>
    </row>
    <row r="108">
      <c r="A108" s="15">
        <v>106.0</v>
      </c>
      <c r="B108" s="15" t="s">
        <v>749</v>
      </c>
      <c r="C108" s="16" t="str">
        <f>vlookup(B108,'England Detailed breakdown of t'!$2:$1122,2,false)</f>
        <v>London</v>
      </c>
      <c r="D108" s="15" t="s">
        <v>1464</v>
      </c>
      <c r="E108" s="15" t="s">
        <v>1465</v>
      </c>
      <c r="F108" s="15" t="s">
        <v>1466</v>
      </c>
      <c r="G108" s="15" t="s">
        <v>1467</v>
      </c>
      <c r="H108" s="15" t="s">
        <v>1468</v>
      </c>
      <c r="I108" s="15" t="s">
        <v>1469</v>
      </c>
    </row>
    <row r="109">
      <c r="A109" s="15">
        <v>107.0</v>
      </c>
      <c r="B109" s="15" t="s">
        <v>294</v>
      </c>
      <c r="C109" s="16" t="str">
        <f>vlookup(B109,'England Detailed breakdown of t'!$2:$1122,2,false)</f>
        <v>Yorkshire and The Humber</v>
      </c>
      <c r="D109" s="15" t="s">
        <v>1470</v>
      </c>
      <c r="E109" s="15" t="s">
        <v>1471</v>
      </c>
      <c r="F109" s="15" t="s">
        <v>1472</v>
      </c>
      <c r="G109" s="15" t="s">
        <v>1473</v>
      </c>
      <c r="H109" s="15" t="s">
        <v>1474</v>
      </c>
      <c r="I109" s="15" t="s">
        <v>1475</v>
      </c>
    </row>
    <row r="110">
      <c r="A110" s="15">
        <v>108.0</v>
      </c>
      <c r="B110" s="15" t="s">
        <v>751</v>
      </c>
      <c r="C110" s="16" t="str">
        <f>vlookup(B110,'England Detailed breakdown of t'!$2:$1122,2,false)</f>
        <v>London</v>
      </c>
      <c r="D110" s="15" t="s">
        <v>1476</v>
      </c>
      <c r="E110" s="15" t="s">
        <v>1477</v>
      </c>
      <c r="F110" s="15" t="s">
        <v>1478</v>
      </c>
      <c r="G110" s="15" t="s">
        <v>1479</v>
      </c>
      <c r="H110" s="15" t="s">
        <v>1480</v>
      </c>
      <c r="I110" s="15" t="s">
        <v>1481</v>
      </c>
    </row>
    <row r="111">
      <c r="A111" s="15">
        <v>109.0</v>
      </c>
      <c r="B111" s="15" t="s">
        <v>469</v>
      </c>
      <c r="C111" s="16" t="str">
        <f>vlookup(B111,'England Detailed breakdown of t'!$2:$1122,2,false)</f>
        <v>East of England</v>
      </c>
      <c r="D111" s="15" t="s">
        <v>1482</v>
      </c>
      <c r="E111" s="15" t="s">
        <v>1483</v>
      </c>
      <c r="F111" s="15" t="s">
        <v>1484</v>
      </c>
      <c r="G111" s="15" t="s">
        <v>1485</v>
      </c>
      <c r="H111" s="15" t="s">
        <v>1486</v>
      </c>
      <c r="I111" s="15" t="s">
        <v>1487</v>
      </c>
    </row>
    <row r="112">
      <c r="A112" s="15">
        <v>110.0</v>
      </c>
      <c r="B112" s="15" t="s">
        <v>437</v>
      </c>
      <c r="C112" s="16" t="str">
        <f>vlookup(B112,'England Detailed breakdown of t'!$2:$1122,2,false)</f>
        <v>South East Coast</v>
      </c>
      <c r="D112" s="15" t="s">
        <v>1488</v>
      </c>
      <c r="E112" s="15" t="s">
        <v>1489</v>
      </c>
      <c r="F112" s="15" t="s">
        <v>1490</v>
      </c>
      <c r="G112" s="15" t="s">
        <v>1491</v>
      </c>
      <c r="H112" s="15" t="s">
        <v>1492</v>
      </c>
      <c r="I112" s="15" t="s">
        <v>1493</v>
      </c>
    </row>
    <row r="113">
      <c r="A113" s="15">
        <v>111.0</v>
      </c>
      <c r="B113" s="15" t="s">
        <v>241</v>
      </c>
      <c r="C113" s="16" t="str">
        <f>vlookup(B113,'England Detailed breakdown of t'!$2:$1122,2,false)</f>
        <v>East Midlands</v>
      </c>
      <c r="D113" s="15" t="s">
        <v>1494</v>
      </c>
      <c r="E113" s="15" t="s">
        <v>1495</v>
      </c>
      <c r="F113" s="15" t="s">
        <v>1496</v>
      </c>
      <c r="G113" s="15" t="s">
        <v>1497</v>
      </c>
      <c r="H113" s="15" t="s">
        <v>1498</v>
      </c>
      <c r="I113" s="15" t="s">
        <v>1499</v>
      </c>
    </row>
    <row r="114">
      <c r="A114" s="15">
        <v>112.0</v>
      </c>
      <c r="B114" s="15" t="s">
        <v>688</v>
      </c>
      <c r="C114" s="16" t="str">
        <f>vlookup(B114,'England Detailed breakdown of t'!$2:$1122,2,false)</f>
        <v>North West</v>
      </c>
      <c r="D114" s="15" t="s">
        <v>1500</v>
      </c>
      <c r="E114" s="15" t="s">
        <v>1501</v>
      </c>
      <c r="F114" s="15" t="s">
        <v>1502</v>
      </c>
      <c r="G114" s="15" t="s">
        <v>1503</v>
      </c>
      <c r="H114" s="15" t="s">
        <v>1504</v>
      </c>
      <c r="I114" s="15" t="s">
        <v>1505</v>
      </c>
    </row>
    <row r="115">
      <c r="A115" s="15">
        <v>113.0</v>
      </c>
      <c r="B115" s="15" t="s">
        <v>668</v>
      </c>
      <c r="C115" s="16" t="str">
        <f>vlookup(B115,'England Detailed breakdown of t'!$2:$1122,2,false)</f>
        <v>North West</v>
      </c>
      <c r="D115" s="15" t="s">
        <v>1506</v>
      </c>
      <c r="E115" s="15" t="s">
        <v>1507</v>
      </c>
      <c r="F115" s="15" t="s">
        <v>1508</v>
      </c>
      <c r="G115" s="15" t="s">
        <v>1509</v>
      </c>
      <c r="H115" s="15" t="s">
        <v>1510</v>
      </c>
      <c r="I115" s="15" t="s">
        <v>1511</v>
      </c>
    </row>
    <row r="116">
      <c r="A116" s="15">
        <v>114.0</v>
      </c>
      <c r="B116" s="15" t="s">
        <v>715</v>
      </c>
      <c r="C116" s="16" t="str">
        <f>vlookup(B116,'England Detailed breakdown of t'!$2:$1122,2,false)</f>
        <v>North West</v>
      </c>
      <c r="D116" s="15" t="s">
        <v>1512</v>
      </c>
      <c r="E116" s="15" t="s">
        <v>1513</v>
      </c>
      <c r="F116" s="15" t="s">
        <v>1514</v>
      </c>
      <c r="G116" s="15" t="s">
        <v>1515</v>
      </c>
      <c r="H116" s="15" t="s">
        <v>1516</v>
      </c>
      <c r="I116" s="15" t="s">
        <v>1517</v>
      </c>
    </row>
    <row r="117">
      <c r="A117" s="15">
        <v>115.0</v>
      </c>
      <c r="B117" s="15" t="s">
        <v>592</v>
      </c>
      <c r="C117" s="16" t="str">
        <f>vlookup(B117,'England Detailed breakdown of t'!$2:$1122,2,false)</f>
        <v>London</v>
      </c>
      <c r="D117" s="15" t="s">
        <v>1518</v>
      </c>
      <c r="E117" s="15" t="s">
        <v>1519</v>
      </c>
      <c r="F117" s="15" t="s">
        <v>1520</v>
      </c>
      <c r="G117" s="15" t="s">
        <v>1521</v>
      </c>
      <c r="H117" s="15" t="s">
        <v>1522</v>
      </c>
      <c r="I117" s="15" t="s">
        <v>1523</v>
      </c>
    </row>
    <row r="118">
      <c r="A118" s="15">
        <v>116.0</v>
      </c>
      <c r="B118" s="15" t="s">
        <v>793</v>
      </c>
      <c r="C118" s="16" t="str">
        <f>vlookup(B118,'England Detailed breakdown of t'!$2:$1122,2,false)</f>
        <v>East of England</v>
      </c>
      <c r="D118" s="15" t="s">
        <v>1524</v>
      </c>
      <c r="E118" s="15" t="s">
        <v>1525</v>
      </c>
      <c r="F118" s="15" t="s">
        <v>1526</v>
      </c>
      <c r="G118" s="15" t="s">
        <v>1527</v>
      </c>
      <c r="H118" s="15" t="s">
        <v>1528</v>
      </c>
      <c r="I118" s="15" t="s">
        <v>1529</v>
      </c>
    </row>
    <row r="119">
      <c r="A119" s="15">
        <v>117.0</v>
      </c>
      <c r="B119" s="15" t="s">
        <v>666</v>
      </c>
      <c r="C119" s="16" t="str">
        <f>vlookup(B119,'England Detailed breakdown of t'!$2:$1122,2,false)</f>
        <v>London</v>
      </c>
      <c r="D119" s="15" t="s">
        <v>1530</v>
      </c>
      <c r="E119" s="15" t="s">
        <v>1531</v>
      </c>
      <c r="F119" s="15" t="s">
        <v>922</v>
      </c>
      <c r="G119" s="15" t="s">
        <v>922</v>
      </c>
      <c r="H119" s="15" t="s">
        <v>922</v>
      </c>
      <c r="I119" s="15" t="s">
        <v>1532</v>
      </c>
    </row>
    <row r="120">
      <c r="A120" s="15">
        <v>118.0</v>
      </c>
      <c r="B120" s="15" t="s">
        <v>523</v>
      </c>
      <c r="C120" s="16" t="str">
        <f>vlookup(B120,'England Detailed breakdown of t'!$2:$1122,2,false)</f>
        <v>South West</v>
      </c>
      <c r="D120" s="15" t="s">
        <v>1533</v>
      </c>
      <c r="E120" s="15" t="s">
        <v>1534</v>
      </c>
      <c r="F120" s="15" t="s">
        <v>1535</v>
      </c>
      <c r="G120" s="15" t="s">
        <v>1536</v>
      </c>
      <c r="H120" s="15" t="s">
        <v>1537</v>
      </c>
      <c r="I120" s="15" t="s">
        <v>1538</v>
      </c>
    </row>
    <row r="121">
      <c r="A121" s="15">
        <v>119.0</v>
      </c>
      <c r="B121" s="15" t="s">
        <v>433</v>
      </c>
      <c r="C121" s="16" t="str">
        <f>vlookup(B121,'England Detailed breakdown of t'!$2:$1122,2,false)</f>
        <v>South West</v>
      </c>
      <c r="D121" s="15" t="s">
        <v>922</v>
      </c>
      <c r="E121" s="15" t="s">
        <v>922</v>
      </c>
      <c r="F121" s="15" t="s">
        <v>1539</v>
      </c>
      <c r="G121" s="15" t="s">
        <v>1540</v>
      </c>
      <c r="H121" s="15" t="s">
        <v>1541</v>
      </c>
      <c r="I121" s="15" t="s">
        <v>1542</v>
      </c>
    </row>
    <row r="122">
      <c r="A122" s="15">
        <v>120.0</v>
      </c>
      <c r="B122" s="15" t="s">
        <v>813</v>
      </c>
      <c r="C122" s="16" t="str">
        <f>vlookup(B122,'England Detailed breakdown of t'!$2:$1122,2,false)</f>
        <v>North East</v>
      </c>
      <c r="D122" s="15" t="s">
        <v>1543</v>
      </c>
      <c r="E122" s="15" t="s">
        <v>1544</v>
      </c>
      <c r="F122" s="15" t="s">
        <v>1545</v>
      </c>
      <c r="G122" s="15" t="s">
        <v>1546</v>
      </c>
      <c r="H122" s="15" t="s">
        <v>1547</v>
      </c>
      <c r="I122" s="15" t="s">
        <v>1548</v>
      </c>
    </row>
    <row r="123">
      <c r="A123" s="15">
        <v>121.0</v>
      </c>
      <c r="B123" s="15" t="s">
        <v>632</v>
      </c>
      <c r="C123" s="16" t="str">
        <f>vlookup(B123,'England Detailed breakdown of t'!$2:$1122,2,false)</f>
        <v>East of England</v>
      </c>
      <c r="D123" s="15" t="s">
        <v>1549</v>
      </c>
      <c r="E123" s="15" t="s">
        <v>1550</v>
      </c>
      <c r="F123" s="15" t="s">
        <v>1551</v>
      </c>
      <c r="G123" s="15" t="s">
        <v>1552</v>
      </c>
      <c r="H123" s="15" t="s">
        <v>1553</v>
      </c>
      <c r="I123" s="15" t="s">
        <v>1554</v>
      </c>
    </row>
    <row r="124">
      <c r="A124" s="15">
        <v>122.0</v>
      </c>
      <c r="B124" s="15" t="s">
        <v>797</v>
      </c>
      <c r="C124" s="16" t="str">
        <f>vlookup(B124,'England Detailed breakdown of t'!$2:$1122,2,false)</f>
        <v>London</v>
      </c>
      <c r="D124" s="15" t="s">
        <v>1555</v>
      </c>
      <c r="E124" s="15" t="s">
        <v>1556</v>
      </c>
      <c r="F124" s="15" t="s">
        <v>1557</v>
      </c>
      <c r="G124" s="15" t="s">
        <v>1558</v>
      </c>
      <c r="H124" s="15" t="s">
        <v>1559</v>
      </c>
      <c r="I124" s="15" t="s">
        <v>1560</v>
      </c>
    </row>
    <row r="125">
      <c r="A125" s="15">
        <v>123.0</v>
      </c>
      <c r="B125" s="15" t="s">
        <v>678</v>
      </c>
      <c r="C125" s="16" t="str">
        <f>vlookup(B125,'England Detailed breakdown of t'!$2:$1122,2,false)</f>
        <v>South Central</v>
      </c>
      <c r="D125" s="15" t="s">
        <v>1561</v>
      </c>
      <c r="E125" s="15" t="s">
        <v>1562</v>
      </c>
      <c r="F125" s="15" t="s">
        <v>1563</v>
      </c>
      <c r="G125" s="15" t="s">
        <v>1564</v>
      </c>
      <c r="H125" s="15" t="s">
        <v>1565</v>
      </c>
      <c r="I125" s="15" t="s">
        <v>1566</v>
      </c>
    </row>
    <row r="126">
      <c r="A126" s="15">
        <v>124.0</v>
      </c>
      <c r="B126" s="15" t="s">
        <v>798</v>
      </c>
      <c r="C126" s="16" t="str">
        <f>vlookup(B126,'England Detailed breakdown of t'!$2:$1122,2,false)</f>
        <v>North West</v>
      </c>
      <c r="D126" s="15" t="s">
        <v>1567</v>
      </c>
      <c r="E126" s="15" t="s">
        <v>1568</v>
      </c>
      <c r="F126" s="15" t="s">
        <v>1569</v>
      </c>
      <c r="G126" s="15" t="s">
        <v>1570</v>
      </c>
      <c r="H126" s="15" t="s">
        <v>1571</v>
      </c>
      <c r="I126" s="15" t="s">
        <v>1572</v>
      </c>
    </row>
    <row r="127">
      <c r="A127" s="15">
        <v>125.0</v>
      </c>
      <c r="B127" s="15" t="s">
        <v>808</v>
      </c>
      <c r="C127" s="16" t="str">
        <f>vlookup(B127,'England Detailed breakdown of t'!$2:$1122,2,false)</f>
        <v>South West</v>
      </c>
      <c r="D127" s="15" t="s">
        <v>1573</v>
      </c>
      <c r="E127" s="15" t="s">
        <v>1574</v>
      </c>
      <c r="F127" s="15" t="s">
        <v>1575</v>
      </c>
      <c r="G127" s="15" t="s">
        <v>1576</v>
      </c>
      <c r="H127" s="15" t="s">
        <v>922</v>
      </c>
      <c r="I127" s="15" t="s">
        <v>1577</v>
      </c>
    </row>
    <row r="128">
      <c r="A128" s="15">
        <v>126.0</v>
      </c>
      <c r="B128" s="15" t="s">
        <v>307</v>
      </c>
      <c r="C128" s="16" t="str">
        <f>vlookup(B128,'England Detailed breakdown of t'!$2:$1122,2,false)</f>
        <v>South West</v>
      </c>
      <c r="D128" s="15" t="s">
        <v>1578</v>
      </c>
      <c r="E128" s="15" t="s">
        <v>1579</v>
      </c>
      <c r="F128" s="15" t="s">
        <v>1580</v>
      </c>
      <c r="G128" s="15" t="s">
        <v>1581</v>
      </c>
      <c r="H128" s="15" t="s">
        <v>1582</v>
      </c>
      <c r="I128" s="15" t="s">
        <v>1583</v>
      </c>
    </row>
    <row r="129">
      <c r="A129" s="15">
        <v>127.0</v>
      </c>
      <c r="B129" s="15" t="s">
        <v>695</v>
      </c>
      <c r="C129" s="16" t="str">
        <f>vlookup(B129,'England Detailed breakdown of t'!$2:$1122,2,false)</f>
        <v>North West</v>
      </c>
      <c r="D129" s="15" t="s">
        <v>1584</v>
      </c>
      <c r="E129" s="15" t="s">
        <v>1585</v>
      </c>
      <c r="F129" s="15" t="s">
        <v>1586</v>
      </c>
      <c r="G129" s="15" t="s">
        <v>1587</v>
      </c>
      <c r="H129" s="15" t="s">
        <v>1588</v>
      </c>
      <c r="I129" s="15" t="s">
        <v>1589</v>
      </c>
    </row>
    <row r="130">
      <c r="A130" s="15">
        <v>128.0</v>
      </c>
      <c r="B130" s="15" t="s">
        <v>502</v>
      </c>
      <c r="C130" s="16" t="str">
        <f>vlookup(B130,'England Detailed breakdown of t'!$2:$1122,2,false)</f>
        <v>North West</v>
      </c>
      <c r="D130" s="15" t="s">
        <v>1590</v>
      </c>
      <c r="E130" s="15" t="s">
        <v>1591</v>
      </c>
      <c r="F130" s="15" t="s">
        <v>1592</v>
      </c>
      <c r="G130" s="15" t="s">
        <v>1593</v>
      </c>
      <c r="H130" s="15" t="s">
        <v>1594</v>
      </c>
      <c r="I130" s="15" t="s">
        <v>1595</v>
      </c>
    </row>
    <row r="131">
      <c r="A131" s="15">
        <v>129.0</v>
      </c>
      <c r="B131" s="15" t="s">
        <v>741</v>
      </c>
      <c r="C131" s="16" t="str">
        <f>vlookup(B131,'England Detailed breakdown of t'!$2:$1122,2,false)</f>
        <v>North East</v>
      </c>
      <c r="D131" s="15" t="s">
        <v>1596</v>
      </c>
      <c r="E131" s="15" t="s">
        <v>1597</v>
      </c>
      <c r="F131" s="15" t="s">
        <v>1598</v>
      </c>
      <c r="G131" s="15" t="s">
        <v>1599</v>
      </c>
      <c r="H131" s="15" t="s">
        <v>1600</v>
      </c>
      <c r="I131" s="15" t="s">
        <v>1601</v>
      </c>
    </row>
    <row r="132">
      <c r="A132" s="15">
        <v>130.0</v>
      </c>
      <c r="B132" s="15" t="s">
        <v>750</v>
      </c>
      <c r="C132" s="16" t="str">
        <f>vlookup(B132,'England Detailed breakdown of t'!$2:$1122,2,false)</f>
        <v>East of England</v>
      </c>
      <c r="D132" s="15" t="s">
        <v>1602</v>
      </c>
      <c r="E132" s="15" t="s">
        <v>1603</v>
      </c>
      <c r="F132" s="15" t="s">
        <v>1604</v>
      </c>
      <c r="G132" s="15" t="s">
        <v>1605</v>
      </c>
      <c r="H132" s="15" t="s">
        <v>1606</v>
      </c>
      <c r="I132" s="15" t="s">
        <v>1607</v>
      </c>
    </row>
    <row r="133">
      <c r="A133" s="15">
        <v>131.0</v>
      </c>
      <c r="B133" s="15" t="s">
        <v>583</v>
      </c>
      <c r="C133" s="16" t="str">
        <f>vlookup(B133,'England Detailed breakdown of t'!$2:$1122,2,false)</f>
        <v>London</v>
      </c>
      <c r="D133" s="15" t="s">
        <v>1608</v>
      </c>
      <c r="E133" s="15" t="s">
        <v>1609</v>
      </c>
      <c r="F133" s="15" t="s">
        <v>922</v>
      </c>
      <c r="G133" s="15" t="s">
        <v>922</v>
      </c>
      <c r="H133" s="15" t="s">
        <v>922</v>
      </c>
      <c r="I133" s="15" t="s">
        <v>1610</v>
      </c>
    </row>
    <row r="134">
      <c r="A134" s="15">
        <v>132.0</v>
      </c>
      <c r="B134" s="15" t="s">
        <v>194</v>
      </c>
      <c r="C134" s="16" t="str">
        <f>vlookup(B134,'England Detailed breakdown of t'!$2:$1122,2,false)</f>
        <v>South West</v>
      </c>
      <c r="D134" s="15" t="s">
        <v>1611</v>
      </c>
      <c r="E134" s="15" t="s">
        <v>1612</v>
      </c>
      <c r="F134" s="15" t="s">
        <v>1613</v>
      </c>
      <c r="G134" s="15" t="s">
        <v>1614</v>
      </c>
      <c r="H134" s="15" t="s">
        <v>1615</v>
      </c>
      <c r="I134" s="15" t="s">
        <v>1616</v>
      </c>
    </row>
    <row r="135">
      <c r="A135" s="15">
        <v>133.0</v>
      </c>
      <c r="B135" s="15" t="s">
        <v>409</v>
      </c>
      <c r="C135" s="16" t="str">
        <f>vlookup(B135,'England Detailed breakdown of t'!$2:$1122,2,false)</f>
        <v>West Midlands</v>
      </c>
      <c r="D135" s="15" t="s">
        <v>1617</v>
      </c>
      <c r="E135" s="15" t="s">
        <v>1618</v>
      </c>
      <c r="F135" s="15" t="s">
        <v>922</v>
      </c>
      <c r="G135" s="15" t="s">
        <v>922</v>
      </c>
      <c r="H135" s="15" t="s">
        <v>922</v>
      </c>
      <c r="I135" s="15" t="s">
        <v>1619</v>
      </c>
    </row>
    <row r="136">
      <c r="A136" s="15">
        <v>134.0</v>
      </c>
      <c r="B136" s="15" t="s">
        <v>483</v>
      </c>
      <c r="C136" s="16" t="str">
        <f>vlookup(B136,'England Detailed breakdown of t'!$2:$1122,2,false)</f>
        <v>West Midlands</v>
      </c>
      <c r="D136" s="15" t="s">
        <v>1620</v>
      </c>
      <c r="E136" s="15" t="s">
        <v>1621</v>
      </c>
      <c r="F136" s="15" t="s">
        <v>1622</v>
      </c>
      <c r="G136" s="15" t="s">
        <v>1623</v>
      </c>
      <c r="H136" s="15" t="s">
        <v>1624</v>
      </c>
      <c r="I136" s="15" t="s">
        <v>1625</v>
      </c>
    </row>
    <row r="137">
      <c r="A137" s="15">
        <v>135.0</v>
      </c>
      <c r="B137" s="15" t="s">
        <v>801</v>
      </c>
      <c r="C137" s="16" t="str">
        <f>vlookup(B137,'England Detailed breakdown of t'!$2:$1122,2,false)</f>
        <v>London</v>
      </c>
      <c r="D137" s="15" t="s">
        <v>1626</v>
      </c>
      <c r="E137" s="15" t="s">
        <v>1627</v>
      </c>
      <c r="F137" s="15" t="s">
        <v>1628</v>
      </c>
      <c r="G137" s="15" t="s">
        <v>1629</v>
      </c>
      <c r="H137" s="15" t="s">
        <v>1630</v>
      </c>
      <c r="I137" s="15" t="s">
        <v>1631</v>
      </c>
    </row>
    <row r="138">
      <c r="A138" s="15">
        <v>136.0</v>
      </c>
      <c r="B138" s="15" t="s">
        <v>828</v>
      </c>
      <c r="C138" s="16" t="str">
        <f>vlookup(B138,'England Detailed breakdown of t'!$2:$1122,2,false)</f>
        <v>West Midlands</v>
      </c>
      <c r="D138" s="15" t="s">
        <v>1632</v>
      </c>
      <c r="E138" s="15" t="s">
        <v>1633</v>
      </c>
      <c r="F138" s="15" t="s">
        <v>1634</v>
      </c>
      <c r="G138" s="15" t="s">
        <v>1635</v>
      </c>
      <c r="H138" s="15" t="s">
        <v>1636</v>
      </c>
      <c r="I138" s="15" t="s">
        <v>1637</v>
      </c>
    </row>
    <row r="139">
      <c r="A139" s="15">
        <v>137.0</v>
      </c>
      <c r="B139" s="15" t="s">
        <v>495</v>
      </c>
      <c r="C139" s="16" t="str">
        <f>vlookup(B139,'England Detailed breakdown of t'!$2:$1122,2,false)</f>
        <v>North West</v>
      </c>
      <c r="D139" s="15" t="s">
        <v>1638</v>
      </c>
      <c r="E139" s="15" t="s">
        <v>1639</v>
      </c>
      <c r="F139" s="15" t="s">
        <v>1640</v>
      </c>
      <c r="G139" s="15" t="s">
        <v>1641</v>
      </c>
      <c r="H139" s="15" t="s">
        <v>1642</v>
      </c>
      <c r="I139" s="15" t="s">
        <v>1643</v>
      </c>
    </row>
    <row r="140">
      <c r="A140" s="15">
        <v>138.0</v>
      </c>
      <c r="B140" s="15" t="s">
        <v>402</v>
      </c>
      <c r="C140" s="16" t="str">
        <f>vlookup(B140,'England Detailed breakdown of t'!$2:$1122,2,false)</f>
        <v>West Midlands</v>
      </c>
      <c r="D140" s="15" t="s">
        <v>1644</v>
      </c>
      <c r="E140" s="15" t="s">
        <v>1645</v>
      </c>
      <c r="F140" s="15" t="s">
        <v>1646</v>
      </c>
      <c r="G140" s="15" t="s">
        <v>1647</v>
      </c>
      <c r="H140" s="15" t="s">
        <v>1648</v>
      </c>
      <c r="I140" s="15" t="s">
        <v>1649</v>
      </c>
    </row>
    <row r="141">
      <c r="A141" s="15">
        <v>139.0</v>
      </c>
      <c r="B141" s="15" t="s">
        <v>546</v>
      </c>
      <c r="C141" s="16" t="str">
        <f>vlookup(B141,'England Detailed breakdown of t'!$2:$1122,2,false)</f>
        <v>East of England</v>
      </c>
      <c r="D141" s="15" t="s">
        <v>1650</v>
      </c>
      <c r="E141" s="15" t="s">
        <v>1651</v>
      </c>
      <c r="F141" s="15" t="s">
        <v>1652</v>
      </c>
      <c r="G141" s="15" t="s">
        <v>1653</v>
      </c>
      <c r="H141" s="15" t="s">
        <v>1654</v>
      </c>
      <c r="I141" s="15" t="s">
        <v>1655</v>
      </c>
    </row>
    <row r="142">
      <c r="A142" s="15">
        <v>140.0</v>
      </c>
      <c r="B142" s="15" t="s">
        <v>742</v>
      </c>
      <c r="C142" s="16" t="str">
        <f>vlookup(B142,'England Detailed breakdown of t'!$2:$1122,2,false)</f>
        <v>West Midlands</v>
      </c>
      <c r="D142" s="15" t="s">
        <v>1656</v>
      </c>
      <c r="E142" s="15" t="s">
        <v>1657</v>
      </c>
      <c r="F142" s="15" t="s">
        <v>1658</v>
      </c>
      <c r="G142" s="15" t="s">
        <v>1659</v>
      </c>
      <c r="H142" s="15" t="s">
        <v>1660</v>
      </c>
      <c r="I142" s="15" t="s">
        <v>1661</v>
      </c>
    </row>
    <row r="143">
      <c r="A143" s="15">
        <v>141.0</v>
      </c>
      <c r="B143" s="15" t="s">
        <v>489</v>
      </c>
      <c r="C143" s="16" t="str">
        <f>vlookup(B143,'England Detailed breakdown of t'!$2:$1122,2,false)</f>
        <v>Yorkshire and The Humber</v>
      </c>
      <c r="D143" s="15" t="s">
        <v>1662</v>
      </c>
      <c r="E143" s="15" t="s">
        <v>1663</v>
      </c>
      <c r="F143" s="15" t="s">
        <v>1664</v>
      </c>
      <c r="G143" s="15" t="s">
        <v>1665</v>
      </c>
      <c r="H143" s="15" t="s">
        <v>1666</v>
      </c>
      <c r="I143" s="15" t="s">
        <v>1667</v>
      </c>
    </row>
    <row r="144">
      <c r="A144" s="15">
        <v>142.0</v>
      </c>
      <c r="B144" s="15" t="s">
        <v>598</v>
      </c>
      <c r="C144" s="16" t="str">
        <f>vlookup(B144,'England Detailed breakdown of t'!$2:$1122,2,false)</f>
        <v>South Central</v>
      </c>
      <c r="D144" s="15" t="s">
        <v>1668</v>
      </c>
      <c r="E144" s="15" t="s">
        <v>1669</v>
      </c>
      <c r="F144" s="15" t="s">
        <v>922</v>
      </c>
      <c r="G144" s="15" t="s">
        <v>922</v>
      </c>
      <c r="H144" s="15" t="s">
        <v>922</v>
      </c>
      <c r="I144" s="15" t="s">
        <v>1670</v>
      </c>
    </row>
    <row r="145">
      <c r="A145" s="15">
        <v>143.0</v>
      </c>
      <c r="B145" s="15" t="s">
        <v>585</v>
      </c>
      <c r="C145" s="16" t="str">
        <f>vlookup(B145,'England Detailed breakdown of t'!$2:$1122,2,false)</f>
        <v>South West</v>
      </c>
      <c r="D145" s="15" t="s">
        <v>1671</v>
      </c>
      <c r="E145" s="15" t="s">
        <v>1672</v>
      </c>
      <c r="F145" s="15" t="s">
        <v>1673</v>
      </c>
      <c r="G145" s="15" t="s">
        <v>1674</v>
      </c>
      <c r="H145" s="15" t="s">
        <v>1675</v>
      </c>
      <c r="I145" s="15" t="s">
        <v>1676</v>
      </c>
    </row>
    <row r="146">
      <c r="A146" s="15">
        <v>144.0</v>
      </c>
      <c r="B146" s="15" t="s">
        <v>713</v>
      </c>
      <c r="C146" s="16" t="str">
        <f>vlookup(B146,'England Detailed breakdown of t'!$2:$1122,2,false)</f>
        <v>West Midlands</v>
      </c>
      <c r="D146" s="15" t="s">
        <v>1677</v>
      </c>
      <c r="E146" s="15" t="s">
        <v>1678</v>
      </c>
      <c r="F146" s="15" t="s">
        <v>1679</v>
      </c>
      <c r="G146" s="15" t="s">
        <v>1680</v>
      </c>
      <c r="H146" s="15" t="s">
        <v>922</v>
      </c>
      <c r="I146" s="15" t="s">
        <v>1681</v>
      </c>
    </row>
    <row r="147">
      <c r="A147" s="15">
        <v>145.0</v>
      </c>
      <c r="B147" s="15" t="s">
        <v>747</v>
      </c>
      <c r="C147" s="16" t="str">
        <f>vlookup(B147,'England Detailed breakdown of t'!$2:$1122,2,false)</f>
        <v>Yorkshire and The Humber</v>
      </c>
      <c r="D147" s="15" t="s">
        <v>1682</v>
      </c>
      <c r="E147" s="15" t="s">
        <v>1683</v>
      </c>
      <c r="F147" s="15" t="s">
        <v>1684</v>
      </c>
      <c r="G147" s="15" t="s">
        <v>1685</v>
      </c>
      <c r="H147" s="15" t="s">
        <v>1686</v>
      </c>
      <c r="I147" s="15" t="s">
        <v>1687</v>
      </c>
    </row>
    <row r="148">
      <c r="A148" s="15">
        <v>146.0</v>
      </c>
      <c r="B148" s="15" t="s">
        <v>538</v>
      </c>
      <c r="C148" s="16" t="str">
        <f>vlookup(B148,'England Detailed breakdown of t'!$2:$1122,2,false)</f>
        <v>South East Coast</v>
      </c>
      <c r="D148" s="15" t="s">
        <v>1688</v>
      </c>
      <c r="E148" s="15" t="s">
        <v>1689</v>
      </c>
      <c r="F148" s="15" t="s">
        <v>922</v>
      </c>
      <c r="G148" s="15" t="s">
        <v>922</v>
      </c>
      <c r="H148" s="15" t="s">
        <v>922</v>
      </c>
      <c r="I148" s="15" t="s">
        <v>1690</v>
      </c>
    </row>
    <row r="149">
      <c r="A149" s="15">
        <v>147.0</v>
      </c>
      <c r="B149" s="15" t="s">
        <v>325</v>
      </c>
      <c r="C149" s="16" t="str">
        <f>vlookup(B149,'England Detailed breakdown of t'!$2:$1122,2,false)</f>
        <v>London</v>
      </c>
      <c r="D149" s="15" t="s">
        <v>1691</v>
      </c>
      <c r="E149" s="15" t="s">
        <v>922</v>
      </c>
      <c r="F149" s="15" t="s">
        <v>922</v>
      </c>
      <c r="G149" s="15" t="s">
        <v>922</v>
      </c>
      <c r="H149" s="15" t="s">
        <v>922</v>
      </c>
      <c r="I149" s="15" t="s">
        <v>1691</v>
      </c>
    </row>
    <row r="150">
      <c r="A150" s="15">
        <v>148.0</v>
      </c>
      <c r="B150" s="15" t="s">
        <v>710</v>
      </c>
      <c r="C150" s="16" t="str">
        <f>vlookup(B150,'England Detailed breakdown of t'!$2:$1122,2,false)</f>
        <v>West Midlands</v>
      </c>
      <c r="D150" s="15" t="s">
        <v>1692</v>
      </c>
      <c r="E150" s="15" t="s">
        <v>1693</v>
      </c>
      <c r="F150" s="15" t="s">
        <v>1694</v>
      </c>
      <c r="G150" s="15" t="s">
        <v>1695</v>
      </c>
      <c r="H150" s="15" t="s">
        <v>922</v>
      </c>
      <c r="I150" s="15" t="s">
        <v>1696</v>
      </c>
    </row>
    <row r="151">
      <c r="A151" s="15">
        <v>149.0</v>
      </c>
      <c r="B151" s="15" t="s">
        <v>525</v>
      </c>
      <c r="C151" s="16" t="str">
        <f>vlookup(B151,'England Detailed breakdown of t'!$2:$1122,2,false)</f>
        <v>West Midlands</v>
      </c>
      <c r="D151" s="15" t="s">
        <v>1697</v>
      </c>
      <c r="E151" s="15" t="s">
        <v>1698</v>
      </c>
      <c r="F151" s="15" t="s">
        <v>1699</v>
      </c>
      <c r="G151" s="15" t="s">
        <v>1700</v>
      </c>
      <c r="H151" s="15" t="s">
        <v>1701</v>
      </c>
      <c r="I151" s="15" t="s">
        <v>1702</v>
      </c>
    </row>
    <row r="152">
      <c r="A152" s="15">
        <v>150.0</v>
      </c>
      <c r="B152" s="15" t="s">
        <v>767</v>
      </c>
      <c r="C152" s="16" t="str">
        <f>vlookup(B152,'England Detailed breakdown of t'!$2:$1122,2,false)</f>
        <v>London</v>
      </c>
      <c r="D152" s="15" t="s">
        <v>1703</v>
      </c>
      <c r="E152" s="15" t="s">
        <v>1704</v>
      </c>
      <c r="F152" s="15" t="s">
        <v>1705</v>
      </c>
      <c r="G152" s="15" t="s">
        <v>1706</v>
      </c>
      <c r="H152" s="15" t="s">
        <v>1707</v>
      </c>
      <c r="I152" s="15" t="s">
        <v>1708</v>
      </c>
    </row>
    <row r="153">
      <c r="A153" s="15">
        <v>151.0</v>
      </c>
      <c r="B153" s="15" t="s">
        <v>781</v>
      </c>
      <c r="C153" s="16" t="str">
        <f>vlookup(B153,'England Detailed breakdown of t'!$2:$1122,2,false)</f>
        <v>North West</v>
      </c>
      <c r="D153" s="15" t="s">
        <v>1709</v>
      </c>
      <c r="E153" s="15" t="s">
        <v>1710</v>
      </c>
      <c r="F153" s="15" t="s">
        <v>1711</v>
      </c>
      <c r="G153" s="15" t="s">
        <v>1712</v>
      </c>
      <c r="H153" s="15" t="s">
        <v>1713</v>
      </c>
      <c r="I153" s="15" t="s">
        <v>1714</v>
      </c>
    </row>
    <row r="154">
      <c r="A154" s="15">
        <v>152.0</v>
      </c>
      <c r="B154" s="15" t="s">
        <v>686</v>
      </c>
      <c r="C154" s="16" t="str">
        <f>vlookup(B154,'England Detailed breakdown of t'!$2:$1122,2,false)</f>
        <v>North West</v>
      </c>
      <c r="D154" s="15" t="s">
        <v>1715</v>
      </c>
      <c r="E154" s="15" t="s">
        <v>1716</v>
      </c>
      <c r="F154" s="15" t="s">
        <v>1717</v>
      </c>
      <c r="G154" s="15" t="s">
        <v>1718</v>
      </c>
      <c r="H154" s="15" t="s">
        <v>1719</v>
      </c>
      <c r="I154" s="15" t="s">
        <v>1720</v>
      </c>
    </row>
    <row r="155">
      <c r="A155" s="15">
        <v>153.0</v>
      </c>
      <c r="B155" s="15" t="s">
        <v>817</v>
      </c>
      <c r="C155" s="16" t="str">
        <f>vlookup(B155,'England Detailed breakdown of t'!$2:$1122,2,false)</f>
        <v>South Central</v>
      </c>
      <c r="D155" s="15" t="s">
        <v>1721</v>
      </c>
      <c r="E155" s="15" t="s">
        <v>1722</v>
      </c>
      <c r="F155" s="15" t="s">
        <v>1723</v>
      </c>
      <c r="G155" s="15" t="s">
        <v>1724</v>
      </c>
      <c r="H155" s="15" t="s">
        <v>1725</v>
      </c>
      <c r="I155" s="15" t="s">
        <v>1726</v>
      </c>
    </row>
    <row r="156">
      <c r="A156" s="15">
        <v>154.0</v>
      </c>
      <c r="B156" s="15" t="s">
        <v>772</v>
      </c>
      <c r="C156" s="16" t="str">
        <f>vlookup(B156,'England Detailed breakdown of t'!$2:$1122,2,false)</f>
        <v>West Midlands</v>
      </c>
      <c r="D156" s="15" t="s">
        <v>1727</v>
      </c>
      <c r="E156" s="15" t="s">
        <v>1728</v>
      </c>
      <c r="F156" s="15" t="s">
        <v>1729</v>
      </c>
      <c r="G156" s="15" t="s">
        <v>922</v>
      </c>
      <c r="H156" s="15" t="s">
        <v>922</v>
      </c>
      <c r="I156" s="15" t="s">
        <v>1730</v>
      </c>
    </row>
    <row r="157">
      <c r="A157" s="15">
        <v>155.0</v>
      </c>
      <c r="B157" s="15" t="s">
        <v>738</v>
      </c>
      <c r="C157" s="16" t="str">
        <f>vlookup(B157,'England Detailed breakdown of t'!$2:$1122,2,false)</f>
        <v>East Midlands</v>
      </c>
      <c r="D157" s="15" t="s">
        <v>1731</v>
      </c>
      <c r="E157" s="15" t="s">
        <v>1732</v>
      </c>
      <c r="F157" s="15" t="s">
        <v>1733</v>
      </c>
      <c r="G157" s="15" t="s">
        <v>1734</v>
      </c>
      <c r="H157" s="15" t="s">
        <v>1735</v>
      </c>
      <c r="I157" s="15" t="s">
        <v>1736</v>
      </c>
    </row>
    <row r="158">
      <c r="A158" s="15">
        <v>156.0</v>
      </c>
      <c r="B158" s="15" t="s">
        <v>739</v>
      </c>
      <c r="C158" s="16" t="str">
        <f>vlookup(B158,'England Detailed breakdown of t'!$2:$1122,2,false)</f>
        <v>East of England</v>
      </c>
      <c r="D158" s="15" t="s">
        <v>1737</v>
      </c>
      <c r="E158" s="15" t="s">
        <v>1738</v>
      </c>
      <c r="F158" s="15" t="s">
        <v>1739</v>
      </c>
      <c r="G158" s="15" t="s">
        <v>1740</v>
      </c>
      <c r="H158" s="15" t="s">
        <v>1741</v>
      </c>
      <c r="I158" s="15" t="s">
        <v>1742</v>
      </c>
    </row>
    <row r="159">
      <c r="A159" s="15">
        <v>157.0</v>
      </c>
      <c r="B159" s="15" t="s">
        <v>832</v>
      </c>
      <c r="C159" s="16" t="str">
        <f>vlookup(B159,'England Detailed breakdown of t'!$2:$1122,2,false)</f>
        <v>West Midlands</v>
      </c>
      <c r="D159" s="15" t="s">
        <v>1743</v>
      </c>
      <c r="E159" s="15" t="s">
        <v>1744</v>
      </c>
      <c r="F159" s="15" t="s">
        <v>1745</v>
      </c>
      <c r="G159" s="15" t="s">
        <v>1746</v>
      </c>
      <c r="H159" s="15" t="s">
        <v>1747</v>
      </c>
      <c r="I159" s="15" t="s">
        <v>1748</v>
      </c>
    </row>
    <row r="160">
      <c r="A160" s="15">
        <v>158.0</v>
      </c>
      <c r="B160" s="15" t="s">
        <v>807</v>
      </c>
      <c r="C160" s="16" t="str">
        <f>vlookup(B160,'England Detailed breakdown of t'!$2:$1122,2,false)</f>
        <v>South Central</v>
      </c>
      <c r="D160" s="15" t="s">
        <v>1749</v>
      </c>
      <c r="E160" s="15" t="s">
        <v>1750</v>
      </c>
      <c r="F160" s="15" t="s">
        <v>1751</v>
      </c>
      <c r="G160" s="15" t="s">
        <v>1752</v>
      </c>
      <c r="H160" s="15" t="s">
        <v>1753</v>
      </c>
      <c r="I160" s="15" t="s">
        <v>1754</v>
      </c>
    </row>
    <row r="161">
      <c r="A161" s="15">
        <v>159.0</v>
      </c>
      <c r="B161" s="15" t="s">
        <v>763</v>
      </c>
      <c r="C161" s="16" t="str">
        <f>vlookup(B161,'England Detailed breakdown of t'!$2:$1122,2,false)</f>
        <v>London</v>
      </c>
      <c r="D161" s="15" t="s">
        <v>1755</v>
      </c>
      <c r="E161" s="15" t="s">
        <v>922</v>
      </c>
      <c r="F161" s="15" t="s">
        <v>922</v>
      </c>
      <c r="G161" s="15" t="s">
        <v>922</v>
      </c>
      <c r="H161" s="15" t="s">
        <v>922</v>
      </c>
      <c r="I161" s="15" t="s">
        <v>1755</v>
      </c>
    </row>
    <row r="162">
      <c r="A162" s="15">
        <v>160.0</v>
      </c>
      <c r="B162" s="15" t="s">
        <v>514</v>
      </c>
      <c r="C162" s="16" t="str">
        <f>vlookup(B162,'England Detailed breakdown of t'!$2:$1122,2,false)</f>
        <v>London</v>
      </c>
      <c r="D162" s="15" t="s">
        <v>1756</v>
      </c>
      <c r="E162" s="15" t="s">
        <v>1757</v>
      </c>
      <c r="F162" s="15" t="s">
        <v>1758</v>
      </c>
      <c r="G162" s="15" t="s">
        <v>922</v>
      </c>
      <c r="H162" s="15" t="s">
        <v>922</v>
      </c>
      <c r="I162" s="15" t="s">
        <v>1759</v>
      </c>
    </row>
    <row r="163">
      <c r="A163" s="15">
        <v>161.0</v>
      </c>
      <c r="B163" s="15" t="s">
        <v>795</v>
      </c>
      <c r="C163" s="16" t="str">
        <f>vlookup(B163,'England Detailed breakdown of t'!$2:$1122,2,false)</f>
        <v>West Midlands</v>
      </c>
      <c r="D163" s="15" t="s">
        <v>1760</v>
      </c>
      <c r="E163" s="15" t="s">
        <v>1761</v>
      </c>
      <c r="F163" s="15" t="s">
        <v>1762</v>
      </c>
      <c r="G163" s="15" t="s">
        <v>1763</v>
      </c>
      <c r="H163" s="15" t="s">
        <v>1764</v>
      </c>
      <c r="I163" s="15" t="s">
        <v>1765</v>
      </c>
    </row>
    <row r="164">
      <c r="A164" s="15">
        <v>162.0</v>
      </c>
      <c r="B164" s="15" t="s">
        <v>809</v>
      </c>
      <c r="C164" s="16" t="str">
        <f>vlookup(B164,'England Detailed breakdown of t'!$2:$1122,2,false)</f>
        <v>South East Coast</v>
      </c>
      <c r="D164" s="15" t="s">
        <v>1766</v>
      </c>
      <c r="E164" s="15" t="s">
        <v>1767</v>
      </c>
      <c r="F164" s="15" t="s">
        <v>1768</v>
      </c>
      <c r="G164" s="15" t="s">
        <v>1769</v>
      </c>
      <c r="H164" s="15" t="s">
        <v>1770</v>
      </c>
      <c r="I164" s="15" t="s">
        <v>1771</v>
      </c>
    </row>
    <row r="165">
      <c r="A165" s="15">
        <v>163.0</v>
      </c>
      <c r="B165" s="15" t="s">
        <v>712</v>
      </c>
      <c r="C165" s="16" t="str">
        <f>vlookup(B165,'England Detailed breakdown of t'!$2:$1122,2,false)</f>
        <v>West Midlands</v>
      </c>
      <c r="D165" s="15" t="s">
        <v>922</v>
      </c>
      <c r="E165" s="15" t="s">
        <v>922</v>
      </c>
      <c r="F165" s="15" t="s">
        <v>922</v>
      </c>
      <c r="G165" s="15" t="s">
        <v>922</v>
      </c>
      <c r="H165" s="15" t="s">
        <v>1772</v>
      </c>
      <c r="I165" s="15" t="s">
        <v>1772</v>
      </c>
    </row>
    <row r="166">
      <c r="A166" s="15">
        <v>164.0</v>
      </c>
      <c r="B166" s="15" t="s">
        <v>248</v>
      </c>
      <c r="C166" s="16" t="str">
        <f>vlookup(B166,'England Detailed breakdown of t'!$2:$1122,2,false)</f>
        <v>North West</v>
      </c>
      <c r="D166" s="15" t="s">
        <v>1773</v>
      </c>
      <c r="E166" s="15" t="s">
        <v>1774</v>
      </c>
      <c r="F166" s="15" t="s">
        <v>1775</v>
      </c>
      <c r="G166" s="15" t="s">
        <v>1776</v>
      </c>
      <c r="H166" s="15" t="s">
        <v>1777</v>
      </c>
      <c r="I166" s="15" t="s">
        <v>1778</v>
      </c>
    </row>
    <row r="167">
      <c r="A167" s="15">
        <v>165.0</v>
      </c>
      <c r="B167" s="15" t="s">
        <v>660</v>
      </c>
      <c r="C167" s="16" t="str">
        <f>vlookup(B167,'England Detailed breakdown of t'!$2:$1122,2,false)</f>
        <v>South West</v>
      </c>
      <c r="D167" s="15" t="s">
        <v>1779</v>
      </c>
      <c r="E167" s="15" t="s">
        <v>1780</v>
      </c>
      <c r="F167" s="15" t="s">
        <v>922</v>
      </c>
      <c r="G167" s="15" t="s">
        <v>922</v>
      </c>
      <c r="H167" s="15" t="s">
        <v>922</v>
      </c>
      <c r="I167" s="15" t="s">
        <v>1781</v>
      </c>
    </row>
    <row r="168">
      <c r="A168" s="15">
        <v>166.0</v>
      </c>
      <c r="B168" s="15" t="s">
        <v>619</v>
      </c>
      <c r="C168" s="16" t="str">
        <f>vlookup(B168,'England Detailed breakdown of t'!$2:$1122,2,false)</f>
        <v>South West</v>
      </c>
      <c r="D168" s="15" t="s">
        <v>1782</v>
      </c>
      <c r="E168" s="15" t="s">
        <v>1783</v>
      </c>
      <c r="F168" s="15" t="s">
        <v>1784</v>
      </c>
      <c r="G168" s="15" t="s">
        <v>1785</v>
      </c>
      <c r="H168" s="15" t="s">
        <v>1786</v>
      </c>
      <c r="I168" s="15" t="s">
        <v>1787</v>
      </c>
    </row>
    <row r="169">
      <c r="A169" s="15">
        <v>167.0</v>
      </c>
      <c r="B169" s="15" t="s">
        <v>823</v>
      </c>
      <c r="C169" s="16" t="str">
        <f>vlookup(B169,'England Detailed breakdown of t'!$2:$1122,2,false)</f>
        <v>South East Coast</v>
      </c>
      <c r="D169" s="15" t="s">
        <v>1788</v>
      </c>
      <c r="E169" s="15" t="s">
        <v>1789</v>
      </c>
      <c r="F169" s="15" t="s">
        <v>1790</v>
      </c>
      <c r="G169" s="15" t="s">
        <v>1791</v>
      </c>
      <c r="H169" s="15" t="s">
        <v>1792</v>
      </c>
      <c r="I169" s="15" t="s">
        <v>1793</v>
      </c>
    </row>
    <row r="170">
      <c r="A170" s="15">
        <v>168.0</v>
      </c>
      <c r="B170" s="15" t="s">
        <v>831</v>
      </c>
      <c r="C170" s="16" t="str">
        <f>vlookup(B170,'England Detailed breakdown of t'!$2:$1122,2,false)</f>
        <v>London</v>
      </c>
      <c r="D170" s="15" t="s">
        <v>1794</v>
      </c>
      <c r="E170" s="15" t="s">
        <v>1795</v>
      </c>
      <c r="F170" s="15" t="s">
        <v>1796</v>
      </c>
      <c r="G170" s="15" t="s">
        <v>1797</v>
      </c>
      <c r="H170" s="15" t="s">
        <v>1798</v>
      </c>
      <c r="I170" s="15" t="s">
        <v>1799</v>
      </c>
    </row>
    <row r="171">
      <c r="A171" s="15">
        <v>169.0</v>
      </c>
      <c r="B171" s="15" t="s">
        <v>735</v>
      </c>
      <c r="C171" s="16" t="str">
        <f>vlookup(B171,'England Detailed breakdown of t'!$2:$1122,2,false)</f>
        <v>London</v>
      </c>
      <c r="D171" s="15" t="s">
        <v>1800</v>
      </c>
      <c r="E171" s="15" t="s">
        <v>1801</v>
      </c>
      <c r="F171" s="15" t="s">
        <v>922</v>
      </c>
      <c r="G171" s="15" t="s">
        <v>922</v>
      </c>
      <c r="H171" s="15" t="s">
        <v>922</v>
      </c>
      <c r="I171" s="15" t="s">
        <v>1802</v>
      </c>
    </row>
    <row r="172">
      <c r="A172" s="15">
        <v>170.0</v>
      </c>
      <c r="B172" s="15" t="s">
        <v>682</v>
      </c>
      <c r="C172" s="16" t="str">
        <f>vlookup(B172,'England Detailed breakdown of t'!$2:$1122,2,false)</f>
        <v>London</v>
      </c>
      <c r="D172" s="15" t="s">
        <v>1803</v>
      </c>
      <c r="E172" s="15" t="s">
        <v>1804</v>
      </c>
      <c r="F172" s="15" t="s">
        <v>1805</v>
      </c>
      <c r="G172" s="15" t="s">
        <v>1806</v>
      </c>
      <c r="H172" s="15" t="s">
        <v>1807</v>
      </c>
      <c r="I172" s="15" t="s">
        <v>1808</v>
      </c>
    </row>
    <row r="173">
      <c r="A173" s="15">
        <v>171.0</v>
      </c>
      <c r="B173" s="15" t="s">
        <v>816</v>
      </c>
      <c r="C173" s="16" t="str">
        <f>vlookup(B173,'England Detailed breakdown of t'!$2:$1122,2,false)</f>
        <v>South West</v>
      </c>
      <c r="D173" s="15" t="s">
        <v>1809</v>
      </c>
      <c r="E173" s="15" t="s">
        <v>1810</v>
      </c>
      <c r="F173" s="15" t="s">
        <v>1811</v>
      </c>
      <c r="G173" s="15" t="s">
        <v>1812</v>
      </c>
      <c r="H173" s="15" t="s">
        <v>1813</v>
      </c>
      <c r="I173" s="15" t="s">
        <v>1814</v>
      </c>
    </row>
    <row r="174">
      <c r="A174" s="15">
        <v>172.0</v>
      </c>
      <c r="B174" s="15" t="s">
        <v>799</v>
      </c>
      <c r="C174" s="16" t="str">
        <f>vlookup(B174,'England Detailed breakdown of t'!$2:$1122,2,false)</f>
        <v>London</v>
      </c>
      <c r="D174" s="15" t="s">
        <v>1815</v>
      </c>
      <c r="E174" s="15" t="s">
        <v>1816</v>
      </c>
      <c r="F174" s="15" t="s">
        <v>1817</v>
      </c>
      <c r="G174" s="15" t="s">
        <v>1818</v>
      </c>
      <c r="H174" s="15" t="s">
        <v>1819</v>
      </c>
      <c r="I174" s="15" t="s">
        <v>1820</v>
      </c>
    </row>
    <row r="175">
      <c r="A175" s="15">
        <v>173.0</v>
      </c>
      <c r="B175" s="15" t="s">
        <v>755</v>
      </c>
      <c r="C175" s="16" t="str">
        <f>vlookup(B175,'England Detailed breakdown of t'!$2:$1122,2,false)</f>
        <v>South East Coast</v>
      </c>
      <c r="D175" s="15" t="s">
        <v>1821</v>
      </c>
      <c r="E175" s="15" t="s">
        <v>1822</v>
      </c>
      <c r="F175" s="15" t="s">
        <v>1823</v>
      </c>
      <c r="G175" s="15" t="s">
        <v>1824</v>
      </c>
      <c r="H175" s="15" t="s">
        <v>1825</v>
      </c>
      <c r="I175" s="15" t="s">
        <v>1826</v>
      </c>
    </row>
    <row r="176">
      <c r="A176" s="15">
        <v>174.0</v>
      </c>
      <c r="B176" s="15" t="s">
        <v>778</v>
      </c>
      <c r="C176" s="16" t="str">
        <f>vlookup(B176,'England Detailed breakdown of t'!$2:$1122,2,false)</f>
        <v>East of England</v>
      </c>
      <c r="D176" s="15" t="s">
        <v>1827</v>
      </c>
      <c r="E176" s="15" t="s">
        <v>1828</v>
      </c>
      <c r="F176" s="15" t="s">
        <v>1829</v>
      </c>
      <c r="G176" s="15" t="s">
        <v>1830</v>
      </c>
      <c r="H176" s="15" t="s">
        <v>1831</v>
      </c>
      <c r="I176" s="15" t="s">
        <v>1832</v>
      </c>
    </row>
    <row r="177">
      <c r="A177" s="15">
        <v>175.0</v>
      </c>
      <c r="B177" s="15" t="s">
        <v>692</v>
      </c>
      <c r="C177" s="15" t="s">
        <v>693</v>
      </c>
      <c r="D177" s="15" t="s">
        <v>922</v>
      </c>
      <c r="E177" s="15" t="s">
        <v>922</v>
      </c>
      <c r="F177" s="15" t="s">
        <v>922</v>
      </c>
      <c r="G177" s="15" t="s">
        <v>922</v>
      </c>
      <c r="H177" s="15" t="s">
        <v>1833</v>
      </c>
      <c r="I177" s="15" t="s">
        <v>1833</v>
      </c>
    </row>
    <row r="178">
      <c r="A178" s="15">
        <v>176.0</v>
      </c>
      <c r="B178" s="15" t="s">
        <v>758</v>
      </c>
      <c r="C178" s="16" t="str">
        <f>vlookup(B178,'England Detailed breakdown of t'!$2:$1122,2,false)</f>
        <v>North West</v>
      </c>
      <c r="D178" s="15" t="s">
        <v>1834</v>
      </c>
      <c r="E178" s="15" t="s">
        <v>1835</v>
      </c>
      <c r="F178" s="15" t="s">
        <v>1836</v>
      </c>
      <c r="G178" s="15" t="s">
        <v>1837</v>
      </c>
      <c r="H178" s="15" t="s">
        <v>1838</v>
      </c>
      <c r="I178" s="15" t="s">
        <v>1839</v>
      </c>
    </row>
    <row r="179">
      <c r="A179" s="15">
        <v>177.0</v>
      </c>
      <c r="B179" s="15" t="s">
        <v>810</v>
      </c>
      <c r="C179" s="16" t="str">
        <f>vlookup(B179,'England Detailed breakdown of t'!$2:$1122,2,false)</f>
        <v>East of England</v>
      </c>
      <c r="D179" s="15" t="s">
        <v>1840</v>
      </c>
      <c r="E179" s="15" t="s">
        <v>1841</v>
      </c>
      <c r="F179" s="15" t="s">
        <v>1842</v>
      </c>
      <c r="G179" s="15" t="s">
        <v>1843</v>
      </c>
      <c r="H179" s="15" t="s">
        <v>1844</v>
      </c>
      <c r="I179" s="15" t="s">
        <v>1845</v>
      </c>
    </row>
    <row r="180">
      <c r="A180" s="15">
        <v>178.0</v>
      </c>
      <c r="B180" s="15" t="s">
        <v>705</v>
      </c>
      <c r="C180" s="16" t="str">
        <f>vlookup(B180,'England Detailed breakdown of t'!$2:$1122,2,false)</f>
        <v>South West</v>
      </c>
      <c r="D180" s="15" t="s">
        <v>1846</v>
      </c>
      <c r="E180" s="15" t="s">
        <v>1847</v>
      </c>
      <c r="F180" s="15" t="s">
        <v>1848</v>
      </c>
      <c r="G180" s="15" t="s">
        <v>1849</v>
      </c>
      <c r="H180" s="15" t="s">
        <v>1850</v>
      </c>
      <c r="I180" s="15" t="s">
        <v>1851</v>
      </c>
    </row>
    <row r="181">
      <c r="A181" s="15">
        <v>179.0</v>
      </c>
      <c r="B181" s="15" t="s">
        <v>670</v>
      </c>
      <c r="C181" s="16" t="str">
        <f>vlookup(B181,'England Detailed breakdown of t'!$2:$1122,2,false)</f>
        <v>East of England</v>
      </c>
      <c r="D181" s="15" t="s">
        <v>1852</v>
      </c>
      <c r="E181" s="15" t="s">
        <v>1853</v>
      </c>
      <c r="F181" s="15" t="s">
        <v>1854</v>
      </c>
      <c r="G181" s="15" t="s">
        <v>1855</v>
      </c>
      <c r="H181" s="15" t="s">
        <v>1856</v>
      </c>
      <c r="I181" s="15" t="s">
        <v>1857</v>
      </c>
    </row>
    <row r="182">
      <c r="A182" s="15">
        <v>180.0</v>
      </c>
      <c r="B182" s="15" t="s">
        <v>773</v>
      </c>
      <c r="C182" s="16" t="str">
        <f>vlookup(B182,'England Detailed breakdown of t'!$2:$1122,2,false)</f>
        <v>London</v>
      </c>
      <c r="D182" s="15" t="s">
        <v>1858</v>
      </c>
      <c r="E182" s="15" t="s">
        <v>1859</v>
      </c>
      <c r="F182" s="15" t="s">
        <v>1860</v>
      </c>
      <c r="G182" s="15" t="s">
        <v>1861</v>
      </c>
      <c r="H182" s="15" t="s">
        <v>1862</v>
      </c>
      <c r="I182" s="15" t="s">
        <v>1863</v>
      </c>
    </row>
    <row r="183">
      <c r="A183" s="15">
        <v>181.0</v>
      </c>
      <c r="B183" s="15" t="s">
        <v>737</v>
      </c>
      <c r="C183" s="16" t="str">
        <f>vlookup(B183,'England Detailed breakdown of t'!$2:$1122,2,false)</f>
        <v>London</v>
      </c>
      <c r="D183" s="15" t="s">
        <v>1864</v>
      </c>
      <c r="E183" s="15" t="s">
        <v>1865</v>
      </c>
      <c r="F183" s="15" t="s">
        <v>1866</v>
      </c>
      <c r="G183" s="15" t="s">
        <v>1867</v>
      </c>
      <c r="H183" s="15" t="s">
        <v>1868</v>
      </c>
      <c r="I183" s="15" t="s">
        <v>1869</v>
      </c>
    </row>
    <row r="184">
      <c r="A184" s="15">
        <v>182.0</v>
      </c>
      <c r="B184" s="15" t="s">
        <v>802</v>
      </c>
      <c r="C184" s="16" t="str">
        <f>vlookup(B184,'England Detailed breakdown of t'!$2:$1122,2,false)</f>
        <v>Yorkshire and The Humber</v>
      </c>
      <c r="D184" s="15" t="s">
        <v>1870</v>
      </c>
      <c r="E184" s="15" t="s">
        <v>1871</v>
      </c>
      <c r="F184" s="15" t="s">
        <v>1872</v>
      </c>
      <c r="G184" s="15" t="s">
        <v>1873</v>
      </c>
      <c r="H184" s="15" t="s">
        <v>1874</v>
      </c>
      <c r="I184" s="15" t="s">
        <v>1875</v>
      </c>
    </row>
    <row r="185">
      <c r="A185" s="15">
        <v>183.0</v>
      </c>
      <c r="B185" s="15" t="s">
        <v>791</v>
      </c>
      <c r="C185" s="16" t="str">
        <f>vlookup(B185,'England Detailed breakdown of t'!$2:$1122,2,false)</f>
        <v>East of England</v>
      </c>
      <c r="D185" s="15" t="s">
        <v>1876</v>
      </c>
      <c r="E185" s="15" t="s">
        <v>1877</v>
      </c>
      <c r="F185" s="15" t="s">
        <v>1878</v>
      </c>
      <c r="G185" s="15" t="s">
        <v>1879</v>
      </c>
      <c r="H185" s="15" t="s">
        <v>1880</v>
      </c>
      <c r="I185" s="15" t="s">
        <v>1881</v>
      </c>
    </row>
    <row r="186">
      <c r="A186" s="15">
        <v>184.0</v>
      </c>
      <c r="B186" s="15" t="s">
        <v>792</v>
      </c>
      <c r="C186" s="16" t="str">
        <f>vlookup(B186,'England Detailed breakdown of t'!$2:$1122,2,false)</f>
        <v>North West</v>
      </c>
      <c r="D186" s="15" t="s">
        <v>1882</v>
      </c>
      <c r="E186" s="15" t="s">
        <v>1883</v>
      </c>
      <c r="F186" s="15" t="s">
        <v>1884</v>
      </c>
      <c r="G186" s="15" t="s">
        <v>1885</v>
      </c>
      <c r="H186" s="15" t="s">
        <v>1886</v>
      </c>
      <c r="I186" s="15" t="s">
        <v>1887</v>
      </c>
    </row>
    <row r="187">
      <c r="A187" s="15">
        <v>185.0</v>
      </c>
      <c r="B187" s="15" t="s">
        <v>787</v>
      </c>
      <c r="C187" s="16" t="str">
        <f>vlookup(B187,'England Detailed breakdown of t'!$2:$1122,2,false)</f>
        <v>East Midlands</v>
      </c>
      <c r="D187" s="15" t="s">
        <v>1888</v>
      </c>
      <c r="E187" s="15" t="s">
        <v>1889</v>
      </c>
      <c r="F187" s="15" t="s">
        <v>1890</v>
      </c>
      <c r="G187" s="15" t="s">
        <v>1891</v>
      </c>
      <c r="H187" s="15" t="s">
        <v>1892</v>
      </c>
      <c r="I187" s="15" t="s">
        <v>1893</v>
      </c>
    </row>
    <row r="188">
      <c r="A188" s="15">
        <v>186.0</v>
      </c>
      <c r="B188" s="15" t="s">
        <v>709</v>
      </c>
      <c r="C188" s="16" t="str">
        <f>vlookup(B188,'England Detailed breakdown of t'!$2:$1122,2,false)</f>
        <v>West Midlands</v>
      </c>
      <c r="D188" s="15" t="s">
        <v>1894</v>
      </c>
      <c r="E188" s="15" t="s">
        <v>1895</v>
      </c>
      <c r="F188" s="15" t="s">
        <v>1896</v>
      </c>
      <c r="G188" s="15" t="s">
        <v>1897</v>
      </c>
      <c r="H188" s="15" t="s">
        <v>1898</v>
      </c>
      <c r="I188" s="15" t="s">
        <v>1899</v>
      </c>
    </row>
    <row r="189">
      <c r="A189" s="15">
        <v>187.0</v>
      </c>
      <c r="B189" s="15" t="s">
        <v>704</v>
      </c>
      <c r="C189" s="16" t="str">
        <f>vlookup(B189,'England Detailed breakdown of t'!$2:$1122,2,false)</f>
        <v>North West</v>
      </c>
      <c r="D189" s="15" t="s">
        <v>1900</v>
      </c>
      <c r="E189" s="15" t="s">
        <v>1901</v>
      </c>
      <c r="F189" s="15" t="s">
        <v>1902</v>
      </c>
      <c r="G189" s="15" t="s">
        <v>1903</v>
      </c>
      <c r="H189" s="15" t="s">
        <v>1904</v>
      </c>
      <c r="I189" s="15" t="s">
        <v>1905</v>
      </c>
    </row>
    <row r="190">
      <c r="A190" s="15">
        <v>188.0</v>
      </c>
      <c r="B190" s="15" t="s">
        <v>811</v>
      </c>
      <c r="C190" s="16" t="str">
        <f>vlookup(B190,'England Detailed breakdown of t'!$2:$1122,2,false)</f>
        <v>London</v>
      </c>
      <c r="D190" s="15" t="s">
        <v>1906</v>
      </c>
      <c r="E190" s="15" t="s">
        <v>1907</v>
      </c>
      <c r="F190" s="15" t="s">
        <v>1908</v>
      </c>
      <c r="G190" s="15" t="s">
        <v>1909</v>
      </c>
      <c r="H190" s="15" t="s">
        <v>1910</v>
      </c>
      <c r="I190" s="15" t="s">
        <v>1911</v>
      </c>
    </row>
    <row r="191">
      <c r="A191" s="15">
        <v>189.0</v>
      </c>
      <c r="B191" s="15" t="s">
        <v>820</v>
      </c>
      <c r="C191" s="16" t="str">
        <f>vlookup(B191,'England Detailed breakdown of t'!$2:$1122,2,false)</f>
        <v>South East Coast</v>
      </c>
      <c r="D191" s="15" t="s">
        <v>1912</v>
      </c>
      <c r="E191" s="15" t="s">
        <v>1913</v>
      </c>
      <c r="F191" s="15" t="s">
        <v>1914</v>
      </c>
      <c r="G191" s="15" t="s">
        <v>1915</v>
      </c>
      <c r="H191" s="15" t="s">
        <v>1916</v>
      </c>
      <c r="I191" s="15" t="s">
        <v>1917</v>
      </c>
    </row>
    <row r="192">
      <c r="A192" s="15">
        <v>190.0</v>
      </c>
      <c r="B192" s="15" t="s">
        <v>774</v>
      </c>
      <c r="C192" s="16" t="str">
        <f>vlookup(B192,'England Detailed breakdown of t'!$2:$1122,2,false)</f>
        <v>East of England</v>
      </c>
      <c r="D192" s="15" t="s">
        <v>1918</v>
      </c>
      <c r="E192" s="15" t="s">
        <v>1919</v>
      </c>
      <c r="F192" s="15" t="s">
        <v>1920</v>
      </c>
      <c r="G192" s="15" t="s">
        <v>1921</v>
      </c>
      <c r="H192" s="15" t="s">
        <v>1922</v>
      </c>
      <c r="I192" s="15" t="s">
        <v>1923</v>
      </c>
    </row>
    <row r="193">
      <c r="A193" s="15">
        <v>191.0</v>
      </c>
      <c r="B193" s="15" t="s">
        <v>536</v>
      </c>
      <c r="C193" s="16" t="str">
        <f>vlookup(B193,'England Detailed breakdown of t'!$2:$1122,2,false)</f>
        <v>North East</v>
      </c>
      <c r="D193" s="15" t="s">
        <v>1924</v>
      </c>
      <c r="E193" s="15" t="s">
        <v>1925</v>
      </c>
      <c r="F193" s="15" t="s">
        <v>1926</v>
      </c>
      <c r="G193" s="15" t="s">
        <v>1927</v>
      </c>
      <c r="H193" s="15" t="s">
        <v>1928</v>
      </c>
      <c r="I193" s="15" t="s">
        <v>1929</v>
      </c>
    </row>
    <row r="194">
      <c r="A194" s="15">
        <v>192.0</v>
      </c>
      <c r="B194" s="15" t="s">
        <v>732</v>
      </c>
      <c r="C194" s="16" t="str">
        <f>vlookup(B194,'England Detailed breakdown of t'!$2:$1122,2,false)</f>
        <v>South West</v>
      </c>
      <c r="D194" s="15" t="s">
        <v>1930</v>
      </c>
      <c r="E194" s="15" t="s">
        <v>1931</v>
      </c>
      <c r="F194" s="15" t="s">
        <v>1932</v>
      </c>
      <c r="G194" s="15" t="s">
        <v>1933</v>
      </c>
      <c r="H194" s="15" t="s">
        <v>1934</v>
      </c>
      <c r="I194" s="15" t="s">
        <v>1935</v>
      </c>
    </row>
    <row r="195">
      <c r="A195" s="15">
        <v>193.0</v>
      </c>
      <c r="B195" s="15" t="s">
        <v>662</v>
      </c>
      <c r="C195" s="16" t="str">
        <f>vlookup(B195,'England Detailed breakdown of t'!$2:$1122,2,false)</f>
        <v>Yorkshire and The Humber</v>
      </c>
      <c r="D195" s="15" t="s">
        <v>1936</v>
      </c>
      <c r="E195" s="15" t="s">
        <v>1937</v>
      </c>
      <c r="F195" s="15" t="s">
        <v>1938</v>
      </c>
      <c r="G195" s="15" t="s">
        <v>1939</v>
      </c>
      <c r="H195" s="15" t="s">
        <v>1940</v>
      </c>
      <c r="I195" s="15" t="s">
        <v>1941</v>
      </c>
    </row>
    <row r="196">
      <c r="A196" s="15">
        <v>194.0</v>
      </c>
      <c r="B196" s="15" t="s">
        <v>706</v>
      </c>
      <c r="C196" s="16" t="str">
        <f>vlookup(B196,'England Detailed breakdown of t'!$2:$1122,2,false)</f>
        <v>London</v>
      </c>
      <c r="D196" s="15" t="s">
        <v>1942</v>
      </c>
      <c r="E196" s="15" t="s">
        <v>1943</v>
      </c>
      <c r="F196" s="15" t="s">
        <v>1944</v>
      </c>
      <c r="G196" s="15" t="s">
        <v>1945</v>
      </c>
      <c r="H196" s="15" t="s">
        <v>1946</v>
      </c>
      <c r="I196" s="15" t="s">
        <v>1947</v>
      </c>
    </row>
    <row r="197">
      <c r="A197" s="15">
        <v>195.0</v>
      </c>
      <c r="B197" s="15" t="s">
        <v>783</v>
      </c>
      <c r="C197" s="16" t="str">
        <f>vlookup(B197,'England Detailed breakdown of t'!$2:$1122,2,false)</f>
        <v>East Midlands</v>
      </c>
      <c r="D197" s="15" t="s">
        <v>1948</v>
      </c>
      <c r="E197" s="15" t="s">
        <v>1949</v>
      </c>
      <c r="F197" s="15" t="s">
        <v>1950</v>
      </c>
      <c r="G197" s="15" t="s">
        <v>1951</v>
      </c>
      <c r="H197" s="15" t="s">
        <v>1952</v>
      </c>
      <c r="I197" s="15" t="s">
        <v>1953</v>
      </c>
    </row>
    <row r="198">
      <c r="A198" s="15">
        <v>196.0</v>
      </c>
      <c r="B198" s="15" t="s">
        <v>754</v>
      </c>
      <c r="C198" s="16" t="str">
        <f>vlookup(B198,'England Detailed breakdown of t'!$2:$1122,2,false)</f>
        <v>South Central</v>
      </c>
      <c r="D198" s="15" t="s">
        <v>922</v>
      </c>
      <c r="E198" s="15" t="s">
        <v>1954</v>
      </c>
      <c r="F198" s="15" t="s">
        <v>1955</v>
      </c>
      <c r="G198" s="15" t="s">
        <v>1956</v>
      </c>
      <c r="H198" s="15" t="s">
        <v>1957</v>
      </c>
      <c r="I198" s="15" t="s">
        <v>1958</v>
      </c>
    </row>
    <row r="199">
      <c r="A199" s="15">
        <v>197.0</v>
      </c>
      <c r="B199" s="15" t="s">
        <v>806</v>
      </c>
      <c r="C199" s="16" t="str">
        <f>vlookup(B199,'England Detailed breakdown of t'!$2:$1122,2,false)</f>
        <v>South West</v>
      </c>
      <c r="D199" s="15" t="s">
        <v>1959</v>
      </c>
      <c r="E199" s="15" t="s">
        <v>1960</v>
      </c>
      <c r="F199" s="15" t="s">
        <v>1961</v>
      </c>
      <c r="G199" s="15" t="s">
        <v>1962</v>
      </c>
      <c r="H199" s="15" t="s">
        <v>1963</v>
      </c>
      <c r="I199" s="15" t="s">
        <v>1964</v>
      </c>
    </row>
    <row r="200">
      <c r="A200" s="15">
        <v>198.0</v>
      </c>
      <c r="B200" s="15" t="s">
        <v>815</v>
      </c>
      <c r="C200" s="16" t="str">
        <f>vlookup(B200,'England Detailed breakdown of t'!$2:$1122,2,false)</f>
        <v>Yorkshire and The Humber</v>
      </c>
      <c r="D200" s="15" t="s">
        <v>1965</v>
      </c>
      <c r="E200" s="15" t="s">
        <v>1966</v>
      </c>
      <c r="F200" s="15" t="s">
        <v>1967</v>
      </c>
      <c r="G200" s="15" t="s">
        <v>1968</v>
      </c>
      <c r="H200" s="15" t="s">
        <v>1969</v>
      </c>
      <c r="I200" s="15" t="s">
        <v>1970</v>
      </c>
    </row>
    <row r="201">
      <c r="A201" s="15">
        <v>199.0</v>
      </c>
      <c r="B201" s="15" t="s">
        <v>720</v>
      </c>
      <c r="C201" s="16" t="str">
        <f>vlookup(B201,'England Detailed breakdown of t'!$2:$1122,2,false)</f>
        <v>East of England</v>
      </c>
      <c r="D201" s="15" t="s">
        <v>1971</v>
      </c>
      <c r="E201" s="15" t="s">
        <v>1972</v>
      </c>
      <c r="F201" s="15" t="s">
        <v>1973</v>
      </c>
      <c r="G201" s="15" t="s">
        <v>1974</v>
      </c>
      <c r="H201" s="15" t="s">
        <v>1975</v>
      </c>
      <c r="I201" s="15" t="s">
        <v>1976</v>
      </c>
    </row>
    <row r="202">
      <c r="A202" s="15">
        <v>200.0</v>
      </c>
      <c r="B202" s="15" t="s">
        <v>796</v>
      </c>
      <c r="C202" s="16" t="str">
        <f>vlookup(B202,'England Detailed breakdown of t'!$2:$1122,2,false)</f>
        <v>Yorkshire and The Humber</v>
      </c>
      <c r="D202" s="15" t="s">
        <v>1977</v>
      </c>
      <c r="E202" s="15" t="s">
        <v>1978</v>
      </c>
      <c r="F202" s="15" t="s">
        <v>1979</v>
      </c>
      <c r="G202" s="15" t="s">
        <v>1980</v>
      </c>
      <c r="H202" s="15" t="s">
        <v>1981</v>
      </c>
      <c r="I202" s="15" t="s">
        <v>1982</v>
      </c>
    </row>
    <row r="203">
      <c r="A203" s="15">
        <v>201.0</v>
      </c>
      <c r="B203" s="15" t="s">
        <v>834</v>
      </c>
      <c r="C203" s="16" t="str">
        <f>vlookup(B203,'England Detailed breakdown of t'!$2:$1122,2,false)</f>
        <v>West Midlands</v>
      </c>
      <c r="D203" s="15" t="s">
        <v>1983</v>
      </c>
      <c r="E203" s="15" t="s">
        <v>1984</v>
      </c>
      <c r="F203" s="15" t="s">
        <v>1985</v>
      </c>
      <c r="G203" s="15" t="s">
        <v>1986</v>
      </c>
      <c r="H203" s="15" t="s">
        <v>1987</v>
      </c>
      <c r="I203" s="15" t="s">
        <v>1988</v>
      </c>
    </row>
    <row r="204">
      <c r="A204" s="15">
        <v>202.0</v>
      </c>
      <c r="B204" s="15" t="s">
        <v>794</v>
      </c>
      <c r="C204" s="16" t="str">
        <f>vlookup(B204,'England Detailed breakdown of t'!$2:$1122,2,false)</f>
        <v>South East Coast</v>
      </c>
      <c r="D204" s="15" t="s">
        <v>1989</v>
      </c>
      <c r="E204" s="15" t="s">
        <v>1990</v>
      </c>
      <c r="F204" s="15" t="s">
        <v>1991</v>
      </c>
      <c r="G204" s="15" t="s">
        <v>1992</v>
      </c>
      <c r="H204" s="15" t="s">
        <v>1993</v>
      </c>
      <c r="I204" s="15" t="s">
        <v>1994</v>
      </c>
    </row>
    <row r="205">
      <c r="A205" s="15">
        <v>203.0</v>
      </c>
      <c r="B205" s="15" t="s">
        <v>723</v>
      </c>
      <c r="C205" s="16" t="str">
        <f>vlookup(B205,'England Detailed breakdown of t'!$2:$1122,2,false)</f>
        <v>North West</v>
      </c>
      <c r="D205" s="15" t="s">
        <v>1995</v>
      </c>
      <c r="E205" s="15" t="s">
        <v>1996</v>
      </c>
      <c r="F205" s="15" t="s">
        <v>1997</v>
      </c>
      <c r="G205" s="15" t="s">
        <v>1998</v>
      </c>
      <c r="H205" s="15" t="s">
        <v>1999</v>
      </c>
      <c r="I205" s="15" t="s">
        <v>2000</v>
      </c>
    </row>
    <row r="206">
      <c r="A206" s="15">
        <v>204.0</v>
      </c>
      <c r="B206" s="15" t="s">
        <v>826</v>
      </c>
      <c r="C206" s="16" t="str">
        <f>vlookup(B206,'England Detailed breakdown of t'!$2:$1122,2,false)</f>
        <v>North West</v>
      </c>
      <c r="D206" s="15" t="s">
        <v>2001</v>
      </c>
      <c r="E206" s="15" t="s">
        <v>2002</v>
      </c>
      <c r="F206" s="15" t="s">
        <v>2003</v>
      </c>
      <c r="G206" s="15" t="s">
        <v>2004</v>
      </c>
      <c r="H206" s="15" t="s">
        <v>2005</v>
      </c>
      <c r="I206" s="15" t="s">
        <v>2006</v>
      </c>
    </row>
    <row r="207">
      <c r="A207" s="15">
        <v>205.0</v>
      </c>
      <c r="B207" s="15" t="s">
        <v>726</v>
      </c>
      <c r="C207" s="16" t="str">
        <f>vlookup(B207,'England Detailed breakdown of t'!$2:$1122,2,false)</f>
        <v>West Midlands</v>
      </c>
      <c r="D207" s="15" t="s">
        <v>2007</v>
      </c>
      <c r="E207" s="15" t="s">
        <v>2008</v>
      </c>
      <c r="F207" s="15" t="s">
        <v>2009</v>
      </c>
      <c r="G207" s="15" t="s">
        <v>2010</v>
      </c>
      <c r="H207" s="15" t="s">
        <v>2011</v>
      </c>
      <c r="I207" s="15" t="s">
        <v>2012</v>
      </c>
    </row>
    <row r="208">
      <c r="A208" s="15">
        <v>206.0</v>
      </c>
      <c r="B208" s="15" t="s">
        <v>641</v>
      </c>
      <c r="C208" s="16" t="str">
        <f>vlookup(B208,'England Detailed breakdown of t'!$2:$1122,2,false)</f>
        <v>London</v>
      </c>
      <c r="D208" s="15" t="s">
        <v>2013</v>
      </c>
      <c r="E208" s="15" t="s">
        <v>2014</v>
      </c>
      <c r="F208" s="15" t="s">
        <v>2015</v>
      </c>
      <c r="G208" s="15" t="s">
        <v>2016</v>
      </c>
      <c r="H208" s="15" t="s">
        <v>2017</v>
      </c>
      <c r="I208" s="15" t="s">
        <v>2018</v>
      </c>
    </row>
    <row r="209">
      <c r="A209" s="15">
        <v>207.0</v>
      </c>
      <c r="B209" s="15" t="s">
        <v>753</v>
      </c>
      <c r="C209" s="16" t="str">
        <f>vlookup(B209,'England Detailed breakdown of t'!$2:$1122,2,false)</f>
        <v>Yorkshire and The Humber</v>
      </c>
      <c r="D209" s="15" t="s">
        <v>2019</v>
      </c>
      <c r="E209" s="15" t="s">
        <v>2020</v>
      </c>
      <c r="F209" s="15" t="s">
        <v>2021</v>
      </c>
      <c r="G209" s="15" t="s">
        <v>2022</v>
      </c>
      <c r="H209" s="15" t="s">
        <v>2023</v>
      </c>
      <c r="I209" s="15" t="s">
        <v>2024</v>
      </c>
    </row>
    <row r="210">
      <c r="A210" s="15">
        <v>208.0</v>
      </c>
      <c r="B210" s="15" t="s">
        <v>790</v>
      </c>
      <c r="C210" s="16" t="str">
        <f>vlookup(B210,'England Detailed breakdown of t'!$2:$1122,2,false)</f>
        <v>London</v>
      </c>
      <c r="D210" s="15" t="s">
        <v>2025</v>
      </c>
      <c r="E210" s="15" t="s">
        <v>2026</v>
      </c>
      <c r="F210" s="15" t="s">
        <v>2027</v>
      </c>
      <c r="G210" s="15" t="s">
        <v>2028</v>
      </c>
      <c r="H210" s="15" t="s">
        <v>2029</v>
      </c>
      <c r="I210" s="15" t="s">
        <v>2030</v>
      </c>
    </row>
    <row r="211">
      <c r="A211" s="15">
        <v>209.0</v>
      </c>
      <c r="B211" s="15" t="s">
        <v>788</v>
      </c>
      <c r="C211" s="16" t="str">
        <f>vlookup(B211,'England Detailed breakdown of t'!$2:$1122,2,false)</f>
        <v>South Central</v>
      </c>
      <c r="D211" s="15" t="s">
        <v>2031</v>
      </c>
      <c r="E211" s="15" t="s">
        <v>2032</v>
      </c>
      <c r="F211" s="15" t="s">
        <v>2033</v>
      </c>
      <c r="G211" s="15" t="s">
        <v>2034</v>
      </c>
      <c r="H211" s="15" t="s">
        <v>2035</v>
      </c>
      <c r="I211" s="15" t="s">
        <v>2036</v>
      </c>
    </row>
    <row r="212">
      <c r="A212" s="15">
        <v>210.0</v>
      </c>
      <c r="B212" s="15" t="s">
        <v>818</v>
      </c>
      <c r="C212" s="16" t="str">
        <f>vlookup(B212,'England Detailed breakdown of t'!$2:$1122,2,false)</f>
        <v>West Midlands</v>
      </c>
      <c r="D212" s="15" t="s">
        <v>2037</v>
      </c>
      <c r="E212" s="15" t="s">
        <v>2038</v>
      </c>
      <c r="F212" s="15" t="s">
        <v>2039</v>
      </c>
      <c r="G212" s="15" t="s">
        <v>2040</v>
      </c>
      <c r="H212" s="15" t="s">
        <v>2041</v>
      </c>
      <c r="I212" s="15" t="s">
        <v>2042</v>
      </c>
    </row>
    <row r="213">
      <c r="A213" s="15">
        <v>211.0</v>
      </c>
      <c r="B213" s="15" t="s">
        <v>761</v>
      </c>
      <c r="C213" s="16" t="str">
        <f>vlookup(B213,'England Detailed breakdown of t'!$2:$1122,2,false)</f>
        <v>East Midlands</v>
      </c>
      <c r="D213" s="15" t="s">
        <v>2043</v>
      </c>
      <c r="E213" s="15" t="s">
        <v>2044</v>
      </c>
      <c r="F213" s="15" t="s">
        <v>2045</v>
      </c>
      <c r="G213" s="15" t="s">
        <v>2046</v>
      </c>
      <c r="H213" s="15" t="s">
        <v>2047</v>
      </c>
      <c r="I213" s="15" t="s">
        <v>2048</v>
      </c>
    </row>
    <row r="214">
      <c r="A214" s="15">
        <v>212.0</v>
      </c>
      <c r="B214" s="15" t="s">
        <v>728</v>
      </c>
      <c r="C214" s="16" t="str">
        <f>vlookup(B214,'England Detailed breakdown of t'!$2:$1122,2,false)</f>
        <v>North West</v>
      </c>
      <c r="D214" s="15" t="s">
        <v>2049</v>
      </c>
      <c r="E214" s="15" t="s">
        <v>2050</v>
      </c>
      <c r="F214" s="15" t="s">
        <v>2051</v>
      </c>
      <c r="G214" s="15" t="s">
        <v>2052</v>
      </c>
      <c r="H214" s="15" t="s">
        <v>2053</v>
      </c>
      <c r="I214" s="15" t="s">
        <v>2054</v>
      </c>
    </row>
    <row r="215">
      <c r="A215" s="15">
        <v>213.0</v>
      </c>
      <c r="B215" s="15" t="s">
        <v>822</v>
      </c>
      <c r="C215" s="16" t="str">
        <f>vlookup(B215,'England Detailed breakdown of t'!$2:$1122,2,false)</f>
        <v>South East Coast</v>
      </c>
      <c r="D215" s="15" t="s">
        <v>2055</v>
      </c>
      <c r="E215" s="15" t="s">
        <v>2056</v>
      </c>
      <c r="F215" s="15" t="s">
        <v>2057</v>
      </c>
      <c r="G215" s="15" t="s">
        <v>2058</v>
      </c>
      <c r="H215" s="15" t="s">
        <v>2059</v>
      </c>
      <c r="I215" s="15" t="s">
        <v>2060</v>
      </c>
    </row>
    <row r="216">
      <c r="A216" s="15">
        <v>214.0</v>
      </c>
      <c r="B216" s="15" t="s">
        <v>836</v>
      </c>
      <c r="C216" s="16" t="str">
        <f>vlookup(B216,'England Detailed breakdown of t'!$2:$1122,2,false)</f>
        <v>Yorkshire and The Humber</v>
      </c>
      <c r="D216" s="15" t="s">
        <v>2061</v>
      </c>
      <c r="E216" s="15" t="s">
        <v>2062</v>
      </c>
      <c r="F216" s="15" t="s">
        <v>2063</v>
      </c>
      <c r="G216" s="15" t="s">
        <v>2064</v>
      </c>
      <c r="H216" s="15" t="s">
        <v>2065</v>
      </c>
      <c r="I216" s="15" t="s">
        <v>2066</v>
      </c>
    </row>
    <row r="217">
      <c r="A217" s="15">
        <v>215.0</v>
      </c>
      <c r="B217" s="15" t="s">
        <v>771</v>
      </c>
      <c r="C217" s="16" t="str">
        <f>vlookup(B217,'England Detailed breakdown of t'!$2:$1122,2,false)</f>
        <v>North West</v>
      </c>
      <c r="D217" s="15" t="s">
        <v>2067</v>
      </c>
      <c r="E217" s="15" t="s">
        <v>2068</v>
      </c>
      <c r="F217" s="15" t="s">
        <v>2069</v>
      </c>
      <c r="G217" s="15" t="s">
        <v>2070</v>
      </c>
      <c r="H217" s="15" t="s">
        <v>2071</v>
      </c>
      <c r="I217" s="15" t="s">
        <v>2072</v>
      </c>
    </row>
    <row r="218">
      <c r="A218" s="15">
        <v>216.0</v>
      </c>
      <c r="B218" s="15" t="s">
        <v>769</v>
      </c>
      <c r="C218" s="16" t="str">
        <f>vlookup(B218,'England Detailed breakdown of t'!$2:$1122,2,false)</f>
        <v>North West</v>
      </c>
      <c r="D218" s="15" t="s">
        <v>2073</v>
      </c>
      <c r="E218" s="15" t="s">
        <v>2074</v>
      </c>
      <c r="F218" s="15" t="s">
        <v>2075</v>
      </c>
      <c r="G218" s="15" t="s">
        <v>2076</v>
      </c>
      <c r="H218" s="15" t="s">
        <v>922</v>
      </c>
      <c r="I218" s="15" t="s">
        <v>2077</v>
      </c>
    </row>
    <row r="219">
      <c r="A219" s="15">
        <v>217.0</v>
      </c>
      <c r="B219" s="15" t="s">
        <v>703</v>
      </c>
      <c r="C219" s="16" t="str">
        <f>vlookup(B219,'England Detailed breakdown of t'!$2:$1122,2,false)</f>
        <v>South West</v>
      </c>
      <c r="D219" s="15" t="s">
        <v>2078</v>
      </c>
      <c r="E219" s="15" t="s">
        <v>2079</v>
      </c>
      <c r="F219" s="15" t="s">
        <v>2080</v>
      </c>
      <c r="G219" s="15" t="s">
        <v>2081</v>
      </c>
      <c r="H219" s="15" t="s">
        <v>2082</v>
      </c>
      <c r="I219" s="15" t="s">
        <v>2083</v>
      </c>
    </row>
    <row r="220">
      <c r="A220" s="15">
        <v>218.0</v>
      </c>
      <c r="B220" s="15" t="s">
        <v>730</v>
      </c>
      <c r="C220" s="16" t="str">
        <f>vlookup(B220,'England Detailed breakdown of t'!$2:$1122,2,false)</f>
        <v>East Midlands</v>
      </c>
      <c r="D220" s="15" t="s">
        <v>922</v>
      </c>
      <c r="E220" s="15" t="s">
        <v>2084</v>
      </c>
      <c r="F220" s="15" t="s">
        <v>2085</v>
      </c>
      <c r="G220" s="15" t="s">
        <v>2086</v>
      </c>
      <c r="H220" s="15" t="s">
        <v>2087</v>
      </c>
      <c r="I220" s="15" t="s">
        <v>2088</v>
      </c>
    </row>
    <row r="221">
      <c r="A221" s="15">
        <v>219.0</v>
      </c>
      <c r="B221" s="15" t="s">
        <v>812</v>
      </c>
      <c r="C221" s="16" t="str">
        <f>vlookup(B221,'England Detailed breakdown of t'!$2:$1122,2,false)</f>
        <v>West Midlands</v>
      </c>
      <c r="D221" s="15" t="s">
        <v>2089</v>
      </c>
      <c r="E221" s="15" t="s">
        <v>2090</v>
      </c>
      <c r="F221" s="15" t="s">
        <v>2091</v>
      </c>
      <c r="G221" s="15" t="s">
        <v>2092</v>
      </c>
      <c r="H221" s="15" t="s">
        <v>2093</v>
      </c>
      <c r="I221" s="15" t="s">
        <v>2094</v>
      </c>
    </row>
    <row r="222">
      <c r="A222" s="15">
        <v>220.0</v>
      </c>
      <c r="B222" s="15" t="s">
        <v>722</v>
      </c>
      <c r="C222" s="16" t="str">
        <f>vlookup(B222,'England Detailed breakdown of t'!$2:$1122,2,false)</f>
        <v>London</v>
      </c>
      <c r="D222" s="15" t="s">
        <v>2095</v>
      </c>
      <c r="E222" s="15" t="s">
        <v>2096</v>
      </c>
      <c r="F222" s="15" t="s">
        <v>2097</v>
      </c>
      <c r="G222" s="15" t="s">
        <v>2098</v>
      </c>
      <c r="H222" s="15" t="s">
        <v>2099</v>
      </c>
      <c r="I222" s="15" t="s">
        <v>2100</v>
      </c>
    </row>
    <row r="223">
      <c r="A223" s="15">
        <v>221.0</v>
      </c>
      <c r="B223" s="15" t="s">
        <v>777</v>
      </c>
      <c r="C223" s="16" t="str">
        <f>vlookup(B223,'England Detailed breakdown of t'!$2:$1122,2,false)</f>
        <v>London</v>
      </c>
      <c r="D223" s="15" t="s">
        <v>2101</v>
      </c>
      <c r="E223" s="15" t="s">
        <v>2102</v>
      </c>
      <c r="F223" s="15" t="s">
        <v>2103</v>
      </c>
      <c r="G223" s="15" t="s">
        <v>2104</v>
      </c>
      <c r="H223" s="15" t="s">
        <v>2105</v>
      </c>
      <c r="I223" s="15" t="s">
        <v>2106</v>
      </c>
    </row>
    <row r="224">
      <c r="A224" s="15">
        <v>222.0</v>
      </c>
      <c r="B224" s="15" t="s">
        <v>785</v>
      </c>
      <c r="C224" s="16" t="str">
        <f>vlookup(B224,'England Detailed breakdown of t'!$2:$1122,2,false)</f>
        <v>North East</v>
      </c>
      <c r="D224" s="15" t="s">
        <v>2107</v>
      </c>
      <c r="E224" s="15" t="s">
        <v>2108</v>
      </c>
      <c r="F224" s="15" t="s">
        <v>2109</v>
      </c>
      <c r="G224" s="15" t="s">
        <v>2110</v>
      </c>
      <c r="H224" s="15" t="s">
        <v>2111</v>
      </c>
      <c r="I224" s="15" t="s">
        <v>2112</v>
      </c>
    </row>
    <row r="225">
      <c r="A225" s="15">
        <v>223.0</v>
      </c>
      <c r="B225" s="15" t="s">
        <v>756</v>
      </c>
      <c r="C225" s="16" t="str">
        <f>vlookup(B225,'England Detailed breakdown of t'!$2:$1122,2,false)</f>
        <v>South East Coast</v>
      </c>
      <c r="D225" s="15" t="s">
        <v>2113</v>
      </c>
      <c r="E225" s="15" t="s">
        <v>2114</v>
      </c>
      <c r="F225" s="15" t="s">
        <v>2115</v>
      </c>
      <c r="G225" s="15" t="s">
        <v>2116</v>
      </c>
      <c r="H225" s="15" t="s">
        <v>2117</v>
      </c>
      <c r="I225" s="15" t="s">
        <v>2118</v>
      </c>
    </row>
    <row r="226">
      <c r="A226" s="15">
        <v>224.0</v>
      </c>
      <c r="B226" s="15" t="s">
        <v>814</v>
      </c>
      <c r="C226" s="16" t="str">
        <f>vlookup(B226,'England Detailed breakdown of t'!$2:$1122,2,false)</f>
        <v>London</v>
      </c>
      <c r="D226" s="15" t="s">
        <v>2119</v>
      </c>
      <c r="E226" s="15" t="s">
        <v>2120</v>
      </c>
      <c r="F226" s="15" t="s">
        <v>2121</v>
      </c>
      <c r="G226" s="15" t="s">
        <v>2122</v>
      </c>
      <c r="H226" s="15" t="s">
        <v>2123</v>
      </c>
      <c r="I226" s="15" t="s">
        <v>2124</v>
      </c>
    </row>
    <row r="227">
      <c r="A227" s="15">
        <v>225.0</v>
      </c>
      <c r="B227" s="15" t="s">
        <v>733</v>
      </c>
      <c r="C227" s="16" t="str">
        <f>vlookup(B227,'England Detailed breakdown of t'!$2:$1122,2,false)</f>
        <v>South West</v>
      </c>
      <c r="D227" s="15" t="s">
        <v>2125</v>
      </c>
      <c r="E227" s="15" t="s">
        <v>2126</v>
      </c>
      <c r="F227" s="15" t="s">
        <v>2127</v>
      </c>
      <c r="G227" s="15" t="s">
        <v>2128</v>
      </c>
      <c r="H227" s="15" t="s">
        <v>2129</v>
      </c>
      <c r="I227" s="15" t="s">
        <v>2130</v>
      </c>
    </row>
    <row r="228">
      <c r="A228" s="15">
        <v>226.0</v>
      </c>
      <c r="B228" s="15" t="s">
        <v>717</v>
      </c>
      <c r="C228" s="16" t="str">
        <f>vlookup(B228,'England Detailed breakdown of t'!$2:$1122,2,false)</f>
        <v>North West</v>
      </c>
      <c r="D228" s="15" t="s">
        <v>922</v>
      </c>
      <c r="E228" s="15" t="s">
        <v>2131</v>
      </c>
      <c r="F228" s="15" t="s">
        <v>2132</v>
      </c>
      <c r="G228" s="15" t="s">
        <v>2133</v>
      </c>
      <c r="H228" s="15" t="s">
        <v>2134</v>
      </c>
      <c r="I228" s="15" t="s">
        <v>2135</v>
      </c>
    </row>
    <row r="229">
      <c r="A229" s="15">
        <v>227.0</v>
      </c>
      <c r="B229" s="15" t="s">
        <v>745</v>
      </c>
      <c r="C229" s="16" t="str">
        <f>vlookup(B229,'England Detailed breakdown of t'!$2:$1122,2,false)</f>
        <v>North West</v>
      </c>
      <c r="D229" s="15" t="s">
        <v>922</v>
      </c>
      <c r="E229" s="15" t="s">
        <v>922</v>
      </c>
      <c r="F229" s="15" t="s">
        <v>922</v>
      </c>
      <c r="G229" s="15" t="s">
        <v>922</v>
      </c>
      <c r="H229" s="15" t="s">
        <v>2136</v>
      </c>
      <c r="I229" s="15" t="s">
        <v>2136</v>
      </c>
    </row>
    <row r="230">
      <c r="A230" s="15">
        <v>228.0</v>
      </c>
      <c r="B230" s="15" t="s">
        <v>765</v>
      </c>
      <c r="C230" s="16" t="str">
        <f>vlookup(B230,'England Detailed breakdown of t'!$2:$1122,2,false)</f>
        <v>East Midlands</v>
      </c>
      <c r="D230" s="15" t="s">
        <v>922</v>
      </c>
      <c r="E230" s="15" t="s">
        <v>2137</v>
      </c>
      <c r="F230" s="15" t="s">
        <v>2138</v>
      </c>
      <c r="G230" s="15" t="s">
        <v>2139</v>
      </c>
      <c r="H230" s="15" t="s">
        <v>2140</v>
      </c>
      <c r="I230" s="15" t="s">
        <v>2141</v>
      </c>
    </row>
    <row r="231">
      <c r="A231" s="15">
        <v>229.0</v>
      </c>
      <c r="B231" s="15" t="s">
        <v>734</v>
      </c>
      <c r="C231" s="16" t="str">
        <f>vlookup(B231,'England Detailed breakdown of t'!$2:$1122,2,false)</f>
        <v>West Midlands</v>
      </c>
      <c r="D231" s="15" t="s">
        <v>2142</v>
      </c>
      <c r="E231" s="15" t="s">
        <v>2143</v>
      </c>
      <c r="F231" s="15" t="s">
        <v>2144</v>
      </c>
      <c r="G231" s="15" t="s">
        <v>2145</v>
      </c>
      <c r="H231" s="15" t="s">
        <v>2146</v>
      </c>
      <c r="I231" s="15" t="s">
        <v>2147</v>
      </c>
    </row>
    <row r="232">
      <c r="A232" s="15">
        <v>230.0</v>
      </c>
      <c r="B232" s="15" t="s">
        <v>716</v>
      </c>
      <c r="C232" s="16" t="str">
        <f>vlookup(B232,'England Detailed breakdown of t'!$2:$1122,2,false)</f>
        <v>Yorkshire and The Humber</v>
      </c>
      <c r="D232" s="15" t="s">
        <v>2148</v>
      </c>
      <c r="E232" s="15" t="s">
        <v>2149</v>
      </c>
      <c r="F232" s="15" t="s">
        <v>2150</v>
      </c>
      <c r="G232" s="15" t="s">
        <v>2151</v>
      </c>
      <c r="H232" s="15" t="s">
        <v>2152</v>
      </c>
      <c r="I232" s="15" t="s">
        <v>2153</v>
      </c>
    </row>
    <row r="233">
      <c r="A233" s="15">
        <v>231.0</v>
      </c>
      <c r="B233" s="15" t="s">
        <v>827</v>
      </c>
      <c r="C233" s="16" t="str">
        <f>vlookup(B233,'England Detailed breakdown of t'!$2:$1122,2,false)</f>
        <v>North West</v>
      </c>
      <c r="D233" s="15" t="s">
        <v>922</v>
      </c>
      <c r="E233" s="15" t="s">
        <v>2154</v>
      </c>
      <c r="F233" s="15" t="s">
        <v>2155</v>
      </c>
      <c r="G233" s="15" t="s">
        <v>2156</v>
      </c>
      <c r="H233" s="15" t="s">
        <v>2157</v>
      </c>
      <c r="I233" s="15" t="s">
        <v>2158</v>
      </c>
    </row>
    <row r="234">
      <c r="A234" s="15">
        <v>232.0</v>
      </c>
      <c r="B234" s="15" t="s">
        <v>721</v>
      </c>
      <c r="C234" s="16" t="str">
        <f>vlookup(B234,'England Detailed breakdown of t'!$2:$1122,2,false)</f>
        <v>East of England</v>
      </c>
      <c r="D234" s="15" t="s">
        <v>922</v>
      </c>
      <c r="E234" s="15" t="s">
        <v>2159</v>
      </c>
      <c r="F234" s="15" t="s">
        <v>2160</v>
      </c>
      <c r="G234" s="15" t="s">
        <v>2161</v>
      </c>
      <c r="H234" s="15" t="s">
        <v>2162</v>
      </c>
      <c r="I234" s="15" t="s">
        <v>2163</v>
      </c>
    </row>
    <row r="235">
      <c r="A235" s="15">
        <v>233.0</v>
      </c>
      <c r="B235" s="15" t="s">
        <v>724</v>
      </c>
      <c r="C235" s="16" t="str">
        <f>vlookup(B235,'England Detailed breakdown of t'!$2:$1122,2,false)</f>
        <v>South West</v>
      </c>
      <c r="D235" s="15" t="s">
        <v>2164</v>
      </c>
      <c r="E235" s="15" t="s">
        <v>2165</v>
      </c>
      <c r="F235" s="15" t="s">
        <v>2166</v>
      </c>
      <c r="G235" s="15" t="s">
        <v>2167</v>
      </c>
      <c r="H235" s="15" t="s">
        <v>2168</v>
      </c>
      <c r="I235" s="15" t="s">
        <v>2169</v>
      </c>
    </row>
    <row r="236">
      <c r="A236" s="15">
        <v>234.0</v>
      </c>
      <c r="B236" s="15" t="s">
        <v>764</v>
      </c>
      <c r="C236" s="16" t="str">
        <f>vlookup(B236,'England Detailed breakdown of t'!$2:$1122,2,false)</f>
        <v>East Midlands</v>
      </c>
      <c r="D236" s="15" t="s">
        <v>922</v>
      </c>
      <c r="E236" s="15" t="s">
        <v>2170</v>
      </c>
      <c r="F236" s="15" t="s">
        <v>2171</v>
      </c>
      <c r="G236" s="15" t="s">
        <v>2172</v>
      </c>
      <c r="H236" s="15" t="s">
        <v>2173</v>
      </c>
      <c r="I236" s="15" t="s">
        <v>2174</v>
      </c>
    </row>
    <row r="237">
      <c r="A237" s="15">
        <v>235.0</v>
      </c>
      <c r="B237" s="15" t="s">
        <v>690</v>
      </c>
      <c r="C237" s="16" t="str">
        <f>vlookup(B237,'England Detailed breakdown of t'!$2:$1122,2,false)</f>
        <v>Yorkshire and The Humber</v>
      </c>
      <c r="D237" s="15" t="s">
        <v>922</v>
      </c>
      <c r="E237" s="15" t="s">
        <v>2175</v>
      </c>
      <c r="F237" s="15" t="s">
        <v>2176</v>
      </c>
      <c r="G237" s="15" t="s">
        <v>2177</v>
      </c>
      <c r="H237" s="15" t="s">
        <v>2178</v>
      </c>
      <c r="I237" s="15" t="s">
        <v>2179</v>
      </c>
    </row>
    <row r="238">
      <c r="A238" s="15">
        <v>236.0</v>
      </c>
      <c r="B238" s="15" t="s">
        <v>776</v>
      </c>
      <c r="C238" s="16" t="str">
        <f>vlookup(B238,'England Detailed breakdown of t'!$2:$1122,2,false)</f>
        <v>North East</v>
      </c>
      <c r="D238" s="15" t="s">
        <v>2180</v>
      </c>
      <c r="E238" s="15" t="s">
        <v>2181</v>
      </c>
      <c r="F238" s="15" t="s">
        <v>2182</v>
      </c>
      <c r="G238" s="15" t="s">
        <v>2183</v>
      </c>
      <c r="H238" s="15" t="s">
        <v>2184</v>
      </c>
      <c r="I238" s="15" t="s">
        <v>2185</v>
      </c>
    </row>
    <row r="239">
      <c r="A239" s="15">
        <v>237.0</v>
      </c>
      <c r="B239" s="15" t="s">
        <v>805</v>
      </c>
      <c r="C239" s="16" t="str">
        <f>vlookup(B239,'England Detailed breakdown of t'!$2:$1122,2,false)</f>
        <v>South Central</v>
      </c>
      <c r="D239" s="15" t="s">
        <v>2186</v>
      </c>
      <c r="E239" s="15" t="s">
        <v>2187</v>
      </c>
      <c r="F239" s="15" t="s">
        <v>2188</v>
      </c>
      <c r="G239" s="15" t="s">
        <v>2189</v>
      </c>
      <c r="H239" s="15" t="s">
        <v>2190</v>
      </c>
      <c r="I239" s="15" t="s">
        <v>2191</v>
      </c>
    </row>
    <row r="240">
      <c r="A240" s="15">
        <v>238.0</v>
      </c>
      <c r="B240" s="15" t="s">
        <v>766</v>
      </c>
      <c r="C240" s="16" t="str">
        <f>vlookup(B240,'England Detailed breakdown of t'!$2:$1122,2,false)</f>
        <v>North West</v>
      </c>
      <c r="D240" s="15" t="s">
        <v>922</v>
      </c>
      <c r="E240" s="15" t="s">
        <v>2192</v>
      </c>
      <c r="F240" s="15" t="s">
        <v>2193</v>
      </c>
      <c r="G240" s="15" t="s">
        <v>2194</v>
      </c>
      <c r="H240" s="15" t="s">
        <v>2195</v>
      </c>
      <c r="I240" s="15" t="s">
        <v>2196</v>
      </c>
    </row>
    <row r="241">
      <c r="A241" s="15">
        <v>239.0</v>
      </c>
      <c r="B241" s="15" t="s">
        <v>711</v>
      </c>
      <c r="C241" s="16" t="str">
        <f>vlookup(B241,'England Detailed breakdown of t'!$2:$1122,2,false)</f>
        <v>West Midlands</v>
      </c>
      <c r="D241" s="15" t="s">
        <v>2197</v>
      </c>
      <c r="E241" s="15" t="s">
        <v>2198</v>
      </c>
      <c r="F241" s="15" t="s">
        <v>2199</v>
      </c>
      <c r="G241" s="15" t="s">
        <v>2200</v>
      </c>
      <c r="H241" s="15" t="s">
        <v>2201</v>
      </c>
      <c r="I241" s="15" t="s">
        <v>2202</v>
      </c>
    </row>
    <row r="242">
      <c r="A242" s="15">
        <v>240.0</v>
      </c>
      <c r="B242" s="15" t="s">
        <v>746</v>
      </c>
      <c r="C242" s="16" t="str">
        <f>vlookup(B242,'England Detailed breakdown of t'!$2:$1122,2,false)</f>
        <v>North West</v>
      </c>
      <c r="D242" s="15" t="s">
        <v>2203</v>
      </c>
      <c r="E242" s="15" t="s">
        <v>2204</v>
      </c>
      <c r="F242" s="15" t="s">
        <v>2205</v>
      </c>
      <c r="G242" s="15" t="s">
        <v>2206</v>
      </c>
      <c r="H242" s="15" t="s">
        <v>922</v>
      </c>
      <c r="I242" s="15" t="s">
        <v>2207</v>
      </c>
    </row>
    <row r="243">
      <c r="A243" s="15">
        <v>241.0</v>
      </c>
      <c r="B243" s="15" t="s">
        <v>707</v>
      </c>
      <c r="C243" s="16" t="str">
        <f>vlookup(B243,'England Detailed breakdown of t'!$2:$1122,2,false)</f>
        <v>South Central</v>
      </c>
      <c r="D243" s="15" t="s">
        <v>2208</v>
      </c>
      <c r="E243" s="15" t="s">
        <v>2209</v>
      </c>
      <c r="F243" s="15" t="s">
        <v>2210</v>
      </c>
      <c r="G243" s="15" t="s">
        <v>2211</v>
      </c>
      <c r="H243" s="15" t="s">
        <v>2212</v>
      </c>
      <c r="I243" s="15" t="s">
        <v>2213</v>
      </c>
    </row>
    <row r="244">
      <c r="A244" s="15">
        <v>242.0</v>
      </c>
      <c r="B244" s="15" t="s">
        <v>731</v>
      </c>
      <c r="C244" s="16" t="str">
        <f>vlookup(B244,'England Detailed breakdown of t'!$2:$1122,2,false)</f>
        <v>East Midlands</v>
      </c>
      <c r="D244" s="15" t="s">
        <v>2214</v>
      </c>
      <c r="E244" s="15" t="s">
        <v>2215</v>
      </c>
      <c r="F244" s="15" t="s">
        <v>2216</v>
      </c>
      <c r="G244" s="15" t="s">
        <v>2217</v>
      </c>
      <c r="H244" s="15" t="s">
        <v>2218</v>
      </c>
      <c r="I244" s="15" t="s">
        <v>2219</v>
      </c>
    </row>
    <row r="245">
      <c r="A245" s="15">
        <v>243.0</v>
      </c>
      <c r="B245" s="15" t="s">
        <v>775</v>
      </c>
      <c r="C245" s="16" t="str">
        <f>vlookup(B245,'England Detailed breakdown of t'!$2:$1122,2,false)</f>
        <v>East of England</v>
      </c>
      <c r="D245" s="15" t="s">
        <v>2220</v>
      </c>
      <c r="E245" s="15" t="s">
        <v>2221</v>
      </c>
      <c r="F245" s="15" t="s">
        <v>2222</v>
      </c>
      <c r="G245" s="15" t="s">
        <v>2223</v>
      </c>
      <c r="H245" s="15" t="s">
        <v>2224</v>
      </c>
      <c r="I245" s="15" t="s">
        <v>2225</v>
      </c>
    </row>
    <row r="246">
      <c r="A246" s="15">
        <v>244.0</v>
      </c>
      <c r="B246" s="15" t="s">
        <v>779</v>
      </c>
      <c r="C246" s="16" t="str">
        <f>vlookup(B246,'England Detailed breakdown of t'!$2:$1122,2,false)</f>
        <v>West Midlands</v>
      </c>
      <c r="D246" s="15" t="s">
        <v>2226</v>
      </c>
      <c r="E246" s="15" t="s">
        <v>2227</v>
      </c>
      <c r="F246" s="15" t="s">
        <v>2228</v>
      </c>
      <c r="G246" s="15" t="s">
        <v>2229</v>
      </c>
      <c r="H246" s="15" t="s">
        <v>2230</v>
      </c>
      <c r="I246" s="15" t="s">
        <v>2231</v>
      </c>
    </row>
    <row r="247">
      <c r="A247" s="15">
        <v>245.0</v>
      </c>
      <c r="B247" s="15" t="s">
        <v>748</v>
      </c>
      <c r="C247" s="16" t="str">
        <f>vlookup(B247,'England Detailed breakdown of t'!$2:$1122,2,false)</f>
        <v>East of England</v>
      </c>
      <c r="D247" s="15" t="s">
        <v>2232</v>
      </c>
      <c r="E247" s="15" t="s">
        <v>2233</v>
      </c>
      <c r="F247" s="15" t="s">
        <v>2234</v>
      </c>
      <c r="G247" s="15" t="s">
        <v>2235</v>
      </c>
      <c r="H247" s="15" t="s">
        <v>2236</v>
      </c>
      <c r="I247" s="15" t="s">
        <v>2237</v>
      </c>
    </row>
    <row r="248">
      <c r="A248" s="15">
        <v>246.0</v>
      </c>
      <c r="B248" s="15" t="s">
        <v>714</v>
      </c>
      <c r="C248" s="16" t="str">
        <f>vlookup(B248,'England Detailed breakdown of t'!$2:$1122,2,false)</f>
        <v>West Midlands</v>
      </c>
      <c r="D248" s="15" t="s">
        <v>922</v>
      </c>
      <c r="E248" s="15" t="s">
        <v>2238</v>
      </c>
      <c r="F248" s="15" t="s">
        <v>2239</v>
      </c>
      <c r="G248" s="15" t="s">
        <v>2240</v>
      </c>
      <c r="H248" s="15" t="s">
        <v>2241</v>
      </c>
      <c r="I248" s="15" t="s">
        <v>2242</v>
      </c>
    </row>
    <row r="249">
      <c r="A249" s="15">
        <v>247.0</v>
      </c>
      <c r="B249" s="15" t="s">
        <v>743</v>
      </c>
      <c r="C249" s="16" t="str">
        <f>vlookup(B249,'England Detailed breakdown of t'!$2:$1122,2,false)</f>
        <v>South West</v>
      </c>
      <c r="D249" s="15" t="s">
        <v>922</v>
      </c>
      <c r="E249" s="15" t="s">
        <v>2243</v>
      </c>
      <c r="F249" s="15" t="s">
        <v>2244</v>
      </c>
      <c r="G249" s="15" t="s">
        <v>2245</v>
      </c>
      <c r="H249" s="15" t="s">
        <v>2246</v>
      </c>
      <c r="I249" s="15" t="s">
        <v>2247</v>
      </c>
    </row>
    <row r="250">
      <c r="A250" s="15">
        <v>248.0</v>
      </c>
      <c r="B250" s="15" t="s">
        <v>833</v>
      </c>
      <c r="C250" s="16" t="str">
        <f>vlookup(B250,'England Detailed breakdown of t'!$2:$1122,2,false)</f>
        <v>North West</v>
      </c>
      <c r="D250" s="15" t="s">
        <v>2248</v>
      </c>
      <c r="E250" s="15" t="s">
        <v>2249</v>
      </c>
      <c r="F250" s="15" t="s">
        <v>2250</v>
      </c>
      <c r="G250" s="15" t="s">
        <v>2251</v>
      </c>
      <c r="H250" s="15" t="s">
        <v>2252</v>
      </c>
      <c r="I250" s="15" t="s">
        <v>2253</v>
      </c>
    </row>
    <row r="251">
      <c r="A251" s="15">
        <v>249.0</v>
      </c>
      <c r="B251" s="15" t="s">
        <v>829</v>
      </c>
      <c r="C251" s="16" t="str">
        <f>vlookup(B251,'England Detailed breakdown of t'!$2:$1122,2,false)</f>
        <v>South West</v>
      </c>
      <c r="D251" s="15" t="s">
        <v>922</v>
      </c>
      <c r="E251" s="15" t="s">
        <v>2254</v>
      </c>
      <c r="F251" s="15" t="s">
        <v>2255</v>
      </c>
      <c r="G251" s="15" t="s">
        <v>922</v>
      </c>
      <c r="H251" s="15" t="s">
        <v>922</v>
      </c>
      <c r="I251" s="15" t="s">
        <v>2256</v>
      </c>
    </row>
    <row r="252">
      <c r="A252" s="15">
        <v>250.0</v>
      </c>
      <c r="B252" s="15" t="s">
        <v>759</v>
      </c>
      <c r="C252" s="16" t="str">
        <f>vlookup(B252,'England Detailed breakdown of t'!$2:$1122,2,false)</f>
        <v>Yorkshire and The Humber</v>
      </c>
      <c r="D252" s="15" t="s">
        <v>922</v>
      </c>
      <c r="E252" s="15" t="s">
        <v>922</v>
      </c>
      <c r="F252" s="15" t="s">
        <v>2257</v>
      </c>
      <c r="G252" s="15" t="s">
        <v>2258</v>
      </c>
      <c r="H252" s="15" t="s">
        <v>2259</v>
      </c>
      <c r="I252" s="15" t="s">
        <v>2260</v>
      </c>
    </row>
    <row r="253">
      <c r="A253" s="15">
        <v>251.0</v>
      </c>
      <c r="B253" s="15" t="s">
        <v>800</v>
      </c>
      <c r="C253" s="16" t="str">
        <f>vlookup(B253,'England Detailed breakdown of t'!$2:$1122,2,false)</f>
        <v>South West</v>
      </c>
      <c r="D253" s="15" t="s">
        <v>2261</v>
      </c>
      <c r="E253" s="15" t="s">
        <v>922</v>
      </c>
      <c r="F253" s="15" t="s">
        <v>922</v>
      </c>
      <c r="G253" s="15" t="s">
        <v>922</v>
      </c>
      <c r="H253" s="15" t="s">
        <v>922</v>
      </c>
      <c r="I253" s="15" t="s">
        <v>2261</v>
      </c>
    </row>
    <row r="254">
      <c r="A254" s="15">
        <v>252.0</v>
      </c>
      <c r="B254" s="15" t="s">
        <v>752</v>
      </c>
      <c r="C254" s="16" t="str">
        <f>vlookup(B254,'England Detailed breakdown of t'!$2:$1122,2,false)</f>
        <v>London</v>
      </c>
      <c r="D254" s="15" t="s">
        <v>922</v>
      </c>
      <c r="E254" s="15" t="s">
        <v>922</v>
      </c>
      <c r="F254" s="15" t="s">
        <v>922</v>
      </c>
      <c r="G254" s="15" t="s">
        <v>2262</v>
      </c>
      <c r="H254" s="15" t="s">
        <v>2263</v>
      </c>
      <c r="I254" s="15" t="s">
        <v>2264</v>
      </c>
    </row>
    <row r="255">
      <c r="A255" s="15">
        <v>253.0</v>
      </c>
      <c r="B255" s="15" t="s">
        <v>708</v>
      </c>
      <c r="C255" s="16" t="str">
        <f>vlookup(B255,'England Detailed breakdown of t'!$2:$1122,2,false)</f>
        <v>London</v>
      </c>
      <c r="D255" s="15" t="s">
        <v>2265</v>
      </c>
      <c r="E255" s="15" t="s">
        <v>922</v>
      </c>
      <c r="F255" s="15" t="s">
        <v>922</v>
      </c>
      <c r="G255" s="15" t="s">
        <v>922</v>
      </c>
      <c r="H255" s="15" t="s">
        <v>922</v>
      </c>
      <c r="I255" s="15" t="s">
        <v>2265</v>
      </c>
    </row>
    <row r="256">
      <c r="A256" s="15">
        <v>254.0</v>
      </c>
      <c r="B256" s="15" t="s">
        <v>804</v>
      </c>
      <c r="C256" s="16" t="str">
        <f>vlookup(B256,'England Detailed breakdown of t'!$2:$1122,2,false)</f>
        <v>West Midlands</v>
      </c>
      <c r="D256" s="15" t="s">
        <v>922</v>
      </c>
      <c r="E256" s="15" t="s">
        <v>922</v>
      </c>
      <c r="F256" s="15" t="s">
        <v>2266</v>
      </c>
      <c r="G256" s="15" t="s">
        <v>2267</v>
      </c>
      <c r="H256" s="15" t="s">
        <v>2268</v>
      </c>
      <c r="I256" s="15" t="s">
        <v>2269</v>
      </c>
    </row>
    <row r="257">
      <c r="A257" s="15">
        <v>255.0</v>
      </c>
      <c r="B257" s="15" t="s">
        <v>784</v>
      </c>
      <c r="C257" s="16" t="str">
        <f>vlookup(B257,'England Detailed breakdown of t'!$2:$1122,2,false)</f>
        <v>North East</v>
      </c>
      <c r="D257" s="15" t="s">
        <v>2270</v>
      </c>
      <c r="E257" s="15" t="s">
        <v>922</v>
      </c>
      <c r="F257" s="15" t="s">
        <v>922</v>
      </c>
      <c r="G257" s="15" t="s">
        <v>922</v>
      </c>
      <c r="H257" s="15" t="s">
        <v>922</v>
      </c>
      <c r="I257" s="15" t="s">
        <v>2270</v>
      </c>
    </row>
    <row r="258">
      <c r="A258" s="15">
        <v>256.0</v>
      </c>
      <c r="B258" s="15" t="s">
        <v>718</v>
      </c>
      <c r="C258" s="16" t="str">
        <f>vlookup(B258,'England Detailed breakdown of t'!$2:$1122,2,false)</f>
        <v>North West</v>
      </c>
      <c r="D258" s="15" t="s">
        <v>922</v>
      </c>
      <c r="E258" s="15" t="s">
        <v>922</v>
      </c>
      <c r="F258" s="15" t="s">
        <v>922</v>
      </c>
      <c r="G258" s="15" t="s">
        <v>922</v>
      </c>
      <c r="H258" s="15" t="s">
        <v>922</v>
      </c>
      <c r="I258" s="15" t="s">
        <v>922</v>
      </c>
    </row>
    <row r="259">
      <c r="A259" s="15">
        <v>257.0</v>
      </c>
      <c r="B259" s="15" t="s">
        <v>760</v>
      </c>
      <c r="C259" s="16" t="str">
        <f>vlookup(B259,'England Detailed breakdown of t'!$2:$1122,2,false)</f>
        <v>Yorkshire and The Humber</v>
      </c>
      <c r="D259" s="15" t="s">
        <v>922</v>
      </c>
      <c r="E259" s="15" t="s">
        <v>922</v>
      </c>
      <c r="F259" s="15" t="s">
        <v>922</v>
      </c>
      <c r="G259" s="15" t="s">
        <v>922</v>
      </c>
      <c r="H259" s="15" t="s">
        <v>922</v>
      </c>
      <c r="I259" s="15" t="s">
        <v>922</v>
      </c>
    </row>
    <row r="260">
      <c r="A260" s="15">
        <v>258.0</v>
      </c>
      <c r="B260" s="15" t="s">
        <v>825</v>
      </c>
      <c r="C260" s="16" t="str">
        <f>vlookup(B260,'England Detailed breakdown of t'!$2:$1122,2,false)</f>
        <v>London</v>
      </c>
      <c r="D260" s="15" t="s">
        <v>922</v>
      </c>
      <c r="E260" s="15" t="s">
        <v>922</v>
      </c>
      <c r="F260" s="15" t="s">
        <v>922</v>
      </c>
      <c r="G260" s="15" t="s">
        <v>922</v>
      </c>
      <c r="H260" s="15" t="s">
        <v>922</v>
      </c>
      <c r="I260" s="15" t="s">
        <v>922</v>
      </c>
    </row>
  </sheetData>
  <autoFilter ref="$A$1:$I$261"/>
  <mergeCells count="1">
    <mergeCell ref="A1:B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5.57"/>
    <col customWidth="1" min="2" max="2" width="56.86"/>
    <col customWidth="1" min="3" max="3" width="25.71"/>
    <col customWidth="1" min="9" max="9" width="20.0"/>
  </cols>
  <sheetData>
    <row r="1" ht="24.0" customHeight="1">
      <c r="A1" s="1" t="s">
        <v>43</v>
      </c>
      <c r="C1" s="10"/>
      <c r="D1" s="10"/>
      <c r="E1" s="10"/>
      <c r="F1" s="10"/>
      <c r="G1" s="10"/>
      <c r="H1" s="10"/>
      <c r="I1" s="10"/>
      <c r="J1" s="11"/>
      <c r="K1" s="11"/>
      <c r="L1" s="11"/>
      <c r="M1" s="11"/>
      <c r="N1" s="11"/>
      <c r="O1" s="11"/>
      <c r="P1" s="11"/>
      <c r="Q1" s="11"/>
      <c r="R1" s="11"/>
      <c r="S1" s="11"/>
      <c r="T1" s="11"/>
      <c r="U1" s="11"/>
      <c r="V1" s="11"/>
      <c r="W1" s="11"/>
      <c r="X1" s="11"/>
      <c r="Y1" s="11"/>
      <c r="Z1" s="11"/>
      <c r="AA1" s="11"/>
      <c r="AB1" s="11"/>
    </row>
    <row r="2" ht="24.0" customHeight="1">
      <c r="A2" s="1" t="s">
        <v>44</v>
      </c>
      <c r="B2" s="1" t="s">
        <v>45</v>
      </c>
      <c r="C2" s="10" t="s">
        <v>46</v>
      </c>
      <c r="D2" s="10" t="s">
        <v>47</v>
      </c>
      <c r="E2" s="10" t="s">
        <v>48</v>
      </c>
      <c r="F2" s="10" t="s">
        <v>49</v>
      </c>
      <c r="G2" s="10" t="s">
        <v>50</v>
      </c>
      <c r="H2" s="10" t="s">
        <v>51</v>
      </c>
      <c r="I2" s="10" t="s">
        <v>52</v>
      </c>
      <c r="J2" s="11"/>
      <c r="K2" s="11"/>
      <c r="L2" s="11"/>
      <c r="M2" s="11"/>
      <c r="N2" s="11"/>
      <c r="O2" s="11"/>
      <c r="P2" s="11"/>
      <c r="Q2" s="11"/>
      <c r="R2" s="11"/>
      <c r="S2" s="11"/>
      <c r="T2" s="11"/>
      <c r="U2" s="11"/>
      <c r="V2" s="11"/>
      <c r="W2" s="11"/>
      <c r="X2" s="11"/>
      <c r="Y2" s="11"/>
      <c r="Z2" s="11"/>
      <c r="AA2" s="11"/>
      <c r="AB2" s="11"/>
    </row>
    <row r="3">
      <c r="A3" s="3">
        <v>1.0</v>
      </c>
      <c r="B3" s="3" t="s">
        <v>53</v>
      </c>
      <c r="C3" s="12" t="str">
        <f>vlookup(B3,'England Detailed breakdown of t'!$2:$1122,2,false)</f>
        <v>Yorkshire and The Humber</v>
      </c>
      <c r="D3" s="12" t="s">
        <v>54</v>
      </c>
      <c r="E3" s="12" t="s">
        <v>55</v>
      </c>
      <c r="F3" s="12" t="s">
        <v>56</v>
      </c>
      <c r="G3" s="12" t="s">
        <v>57</v>
      </c>
      <c r="H3" s="12" t="s">
        <v>58</v>
      </c>
      <c r="I3" s="12" t="s">
        <v>59</v>
      </c>
    </row>
    <row r="4">
      <c r="A4" s="3">
        <v>2.0</v>
      </c>
      <c r="B4" s="3" t="s">
        <v>60</v>
      </c>
      <c r="C4" s="12" t="str">
        <f>vlookup(B4,'England Detailed breakdown of t'!$2:$1122,2,false)</f>
        <v>Yorkshire and The Humber</v>
      </c>
      <c r="D4" s="12" t="s">
        <v>61</v>
      </c>
      <c r="E4" s="12" t="s">
        <v>62</v>
      </c>
      <c r="F4" s="12" t="s">
        <v>63</v>
      </c>
      <c r="G4" s="12" t="s">
        <v>64</v>
      </c>
      <c r="H4" s="12" t="s">
        <v>65</v>
      </c>
      <c r="I4" s="12" t="s">
        <v>66</v>
      </c>
    </row>
    <row r="5">
      <c r="A5" s="3">
        <v>3.0</v>
      </c>
      <c r="B5" s="3" t="s">
        <v>67</v>
      </c>
      <c r="C5" s="12" t="str">
        <f>vlookup(B5,'England Detailed breakdown of t'!$2:$1122,2,false)</f>
        <v>South West</v>
      </c>
      <c r="D5" s="12" t="s">
        <v>68</v>
      </c>
      <c r="E5" s="12" t="s">
        <v>69</v>
      </c>
      <c r="F5" s="12" t="s">
        <v>70</v>
      </c>
      <c r="G5" s="12" t="s">
        <v>71</v>
      </c>
      <c r="H5" s="12" t="s">
        <v>72</v>
      </c>
      <c r="I5" s="12" t="s">
        <v>73</v>
      </c>
    </row>
    <row r="6">
      <c r="A6" s="3">
        <v>4.0</v>
      </c>
      <c r="B6" s="3" t="s">
        <v>74</v>
      </c>
      <c r="C6" s="12" t="str">
        <f>vlookup(B6,'England Detailed breakdown of t'!$2:$1122,2,false)</f>
        <v>London</v>
      </c>
      <c r="D6" s="12" t="s">
        <v>75</v>
      </c>
      <c r="E6" s="12" t="s">
        <v>76</v>
      </c>
      <c r="F6" s="13"/>
      <c r="G6" s="13"/>
      <c r="H6" s="13"/>
      <c r="I6" s="12" t="s">
        <v>77</v>
      </c>
    </row>
    <row r="7">
      <c r="A7" s="3">
        <v>5.0</v>
      </c>
      <c r="B7" s="3" t="s">
        <v>78</v>
      </c>
      <c r="C7" s="12" t="str">
        <f>vlookup(B7,'England Detailed breakdown of t'!$2:$1122,2,false)</f>
        <v>East Midlands</v>
      </c>
      <c r="D7" s="12" t="s">
        <v>79</v>
      </c>
      <c r="E7" s="12" t="s">
        <v>80</v>
      </c>
      <c r="F7" s="12" t="s">
        <v>81</v>
      </c>
      <c r="G7" s="12" t="s">
        <v>82</v>
      </c>
      <c r="H7" s="12" t="s">
        <v>83</v>
      </c>
      <c r="I7" s="12" t="s">
        <v>84</v>
      </c>
    </row>
    <row r="8">
      <c r="A8" s="3">
        <v>6.0</v>
      </c>
      <c r="B8" s="3" t="s">
        <v>85</v>
      </c>
      <c r="C8" s="12" t="str">
        <f>vlookup(B8,'England Detailed breakdown of t'!$2:$1122,2,false)</f>
        <v>Yorkshire and The Humber</v>
      </c>
      <c r="D8" s="12" t="s">
        <v>86</v>
      </c>
      <c r="E8" s="12" t="s">
        <v>87</v>
      </c>
      <c r="F8" s="12" t="s">
        <v>88</v>
      </c>
      <c r="G8" s="12" t="s">
        <v>89</v>
      </c>
      <c r="H8" s="12" t="s">
        <v>90</v>
      </c>
      <c r="I8" s="12" t="s">
        <v>91</v>
      </c>
    </row>
    <row r="9">
      <c r="A9" s="3">
        <v>7.0</v>
      </c>
      <c r="B9" s="3" t="s">
        <v>92</v>
      </c>
      <c r="C9" s="12" t="str">
        <f>vlookup(B9,'England Detailed breakdown of t'!$2:$1122,2,false)</f>
        <v>South West</v>
      </c>
      <c r="D9" s="12" t="s">
        <v>93</v>
      </c>
      <c r="E9" s="12" t="s">
        <v>94</v>
      </c>
      <c r="F9" s="12" t="s">
        <v>95</v>
      </c>
      <c r="G9" s="12" t="s">
        <v>96</v>
      </c>
      <c r="H9" s="12" t="s">
        <v>97</v>
      </c>
      <c r="I9" s="12" t="s">
        <v>98</v>
      </c>
    </row>
    <row r="10">
      <c r="A10" s="3">
        <v>8.0</v>
      </c>
      <c r="B10" s="3" t="s">
        <v>99</v>
      </c>
      <c r="C10" s="12" t="str">
        <f>vlookup(B10,'England Detailed breakdown of t'!$2:$1122,2,false)</f>
        <v>South West</v>
      </c>
      <c r="D10" s="12" t="s">
        <v>100</v>
      </c>
      <c r="E10" s="12" t="s">
        <v>101</v>
      </c>
      <c r="F10" s="12" t="s">
        <v>102</v>
      </c>
      <c r="G10" s="12" t="s">
        <v>103</v>
      </c>
      <c r="H10" s="12" t="s">
        <v>104</v>
      </c>
      <c r="I10" s="12" t="s">
        <v>105</v>
      </c>
    </row>
    <row r="11">
      <c r="A11" s="3">
        <v>9.0</v>
      </c>
      <c r="B11" s="3" t="s">
        <v>106</v>
      </c>
      <c r="C11" s="12" t="str">
        <f>vlookup(B11,'England Detailed breakdown of t'!$2:$1122,2,false)</f>
        <v>London</v>
      </c>
      <c r="D11" s="12" t="s">
        <v>107</v>
      </c>
      <c r="E11" s="12" t="s">
        <v>108</v>
      </c>
      <c r="F11" s="12" t="s">
        <v>109</v>
      </c>
      <c r="G11" s="12" t="s">
        <v>110</v>
      </c>
      <c r="H11" s="12" t="s">
        <v>111</v>
      </c>
      <c r="I11" s="12" t="s">
        <v>112</v>
      </c>
    </row>
    <row r="12">
      <c r="A12" s="3">
        <v>10.0</v>
      </c>
      <c r="B12" s="3" t="s">
        <v>113</v>
      </c>
      <c r="C12" s="12" t="str">
        <f>vlookup(B12,'England Detailed breakdown of t'!$2:$1122,2,false)</f>
        <v>Yorkshire and The Humber</v>
      </c>
      <c r="D12" s="12" t="s">
        <v>114</v>
      </c>
      <c r="E12" s="12" t="s">
        <v>115</v>
      </c>
      <c r="F12" s="12" t="s">
        <v>116</v>
      </c>
      <c r="G12" s="12" t="s">
        <v>117</v>
      </c>
      <c r="H12" s="12" t="s">
        <v>118</v>
      </c>
      <c r="I12" s="12" t="s">
        <v>119</v>
      </c>
    </row>
    <row r="13">
      <c r="A13" s="3">
        <v>11.0</v>
      </c>
      <c r="B13" s="3" t="s">
        <v>120</v>
      </c>
      <c r="C13" s="12" t="str">
        <f>vlookup(B13,'England Detailed breakdown of t'!$2:$1122,2,false)</f>
        <v>North West</v>
      </c>
      <c r="D13" s="12" t="s">
        <v>121</v>
      </c>
      <c r="E13" s="12" t="s">
        <v>122</v>
      </c>
      <c r="F13" s="12" t="s">
        <v>123</v>
      </c>
      <c r="G13" s="12" t="s">
        <v>124</v>
      </c>
      <c r="H13" s="12" t="s">
        <v>125</v>
      </c>
      <c r="I13" s="12" t="s">
        <v>126</v>
      </c>
    </row>
    <row r="14">
      <c r="A14" s="3">
        <v>12.0</v>
      </c>
      <c r="B14" s="3" t="s">
        <v>127</v>
      </c>
      <c r="C14" s="12" t="str">
        <f>vlookup(B14,'England Detailed breakdown of t'!$2:$1122,2,false)</f>
        <v>London</v>
      </c>
      <c r="D14" s="12" t="s">
        <v>128</v>
      </c>
      <c r="E14" s="12" t="s">
        <v>129</v>
      </c>
      <c r="F14" s="12" t="s">
        <v>130</v>
      </c>
      <c r="G14" s="12" t="s">
        <v>131</v>
      </c>
      <c r="H14" s="12" t="s">
        <v>132</v>
      </c>
      <c r="I14" s="12" t="s">
        <v>133</v>
      </c>
    </row>
    <row r="15">
      <c r="A15" s="3">
        <v>13.0</v>
      </c>
      <c r="B15" s="3" t="s">
        <v>134</v>
      </c>
      <c r="C15" s="12" t="str">
        <f>vlookup(B15,'England Detailed breakdown of t'!$2:$1122,2,false)</f>
        <v>South Central</v>
      </c>
      <c r="D15" s="12" t="s">
        <v>135</v>
      </c>
      <c r="E15" s="12" t="s">
        <v>136</v>
      </c>
      <c r="F15" s="12" t="s">
        <v>137</v>
      </c>
      <c r="G15" s="12" t="s">
        <v>138</v>
      </c>
      <c r="H15" s="12" t="s">
        <v>139</v>
      </c>
      <c r="I15" s="12" t="s">
        <v>140</v>
      </c>
    </row>
    <row r="16">
      <c r="A16" s="3">
        <v>14.0</v>
      </c>
      <c r="B16" s="3" t="s">
        <v>141</v>
      </c>
      <c r="C16" s="12" t="str">
        <f>vlookup(B16,'England Detailed breakdown of t'!$2:$1122,2,false)</f>
        <v>West Midlands</v>
      </c>
      <c r="D16" s="12" t="s">
        <v>142</v>
      </c>
      <c r="E16" s="12" t="s">
        <v>143</v>
      </c>
      <c r="F16" s="12" t="s">
        <v>144</v>
      </c>
      <c r="G16" s="12" t="s">
        <v>145</v>
      </c>
      <c r="H16" s="12" t="s">
        <v>146</v>
      </c>
      <c r="I16" s="12" t="s">
        <v>147</v>
      </c>
    </row>
    <row r="17">
      <c r="A17" s="3">
        <v>15.0</v>
      </c>
      <c r="B17" s="3" t="s">
        <v>148</v>
      </c>
      <c r="C17" s="12" t="str">
        <f>vlookup(B17,'England Detailed breakdown of t'!$2:$1122,2,false)</f>
        <v>London</v>
      </c>
      <c r="D17" s="12" t="s">
        <v>149</v>
      </c>
      <c r="E17" s="12" t="s">
        <v>150</v>
      </c>
      <c r="F17" s="12" t="s">
        <v>114</v>
      </c>
      <c r="G17" s="12" t="s">
        <v>114</v>
      </c>
      <c r="H17" s="12" t="s">
        <v>114</v>
      </c>
      <c r="I17" s="12" t="s">
        <v>151</v>
      </c>
    </row>
    <row r="18">
      <c r="A18" s="3">
        <v>16.0</v>
      </c>
      <c r="B18" s="3" t="s">
        <v>152</v>
      </c>
      <c r="C18" s="12" t="str">
        <f>vlookup(B18,'England Detailed breakdown of t'!$2:$1122,2,false)</f>
        <v>South Central</v>
      </c>
      <c r="D18" s="12" t="s">
        <v>153</v>
      </c>
      <c r="E18" s="12" t="s">
        <v>154</v>
      </c>
      <c r="F18" s="12" t="s">
        <v>155</v>
      </c>
      <c r="G18" s="12" t="s">
        <v>156</v>
      </c>
      <c r="H18" s="12" t="s">
        <v>157</v>
      </c>
      <c r="I18" s="12" t="s">
        <v>158</v>
      </c>
    </row>
    <row r="19">
      <c r="A19" s="3">
        <v>17.0</v>
      </c>
      <c r="B19" s="3" t="s">
        <v>159</v>
      </c>
      <c r="C19" s="12" t="str">
        <f>vlookup(B19,'England Detailed breakdown of t'!$2:$1122,2,false)</f>
        <v>North West</v>
      </c>
      <c r="D19" s="12" t="s">
        <v>160</v>
      </c>
      <c r="E19" s="12" t="s">
        <v>161</v>
      </c>
      <c r="F19" s="12" t="s">
        <v>162</v>
      </c>
      <c r="G19" s="12" t="s">
        <v>163</v>
      </c>
      <c r="H19" s="12" t="s">
        <v>164</v>
      </c>
      <c r="I19" s="12" t="s">
        <v>165</v>
      </c>
    </row>
    <row r="20">
      <c r="A20" s="3">
        <v>18.0</v>
      </c>
      <c r="B20" s="3" t="s">
        <v>166</v>
      </c>
      <c r="C20" s="12" t="str">
        <f>vlookup(B20,'England Detailed breakdown of t'!$2:$1122,2,false)</f>
        <v>Yorkshire and The Humber</v>
      </c>
      <c r="D20" s="12" t="s">
        <v>167</v>
      </c>
      <c r="E20" s="12" t="s">
        <v>168</v>
      </c>
      <c r="F20" s="12" t="s">
        <v>169</v>
      </c>
      <c r="G20" s="12" t="s">
        <v>170</v>
      </c>
      <c r="H20" s="12" t="s">
        <v>171</v>
      </c>
      <c r="I20" s="12" t="s">
        <v>172</v>
      </c>
    </row>
    <row r="21">
      <c r="A21" s="3">
        <v>19.0</v>
      </c>
      <c r="B21" s="3" t="s">
        <v>173</v>
      </c>
      <c r="C21" s="12" t="str">
        <f>vlookup(B21,'England Detailed breakdown of t'!$2:$1122,2,false)</f>
        <v>East Midlands</v>
      </c>
      <c r="D21" s="12" t="s">
        <v>174</v>
      </c>
      <c r="E21" s="12" t="s">
        <v>175</v>
      </c>
      <c r="F21" s="12" t="s">
        <v>176</v>
      </c>
      <c r="G21" s="12" t="s">
        <v>177</v>
      </c>
      <c r="H21" s="12" t="s">
        <v>178</v>
      </c>
      <c r="I21" s="12" t="s">
        <v>179</v>
      </c>
    </row>
    <row r="22">
      <c r="A22" s="3">
        <v>20.0</v>
      </c>
      <c r="B22" s="3" t="s">
        <v>180</v>
      </c>
      <c r="C22" s="12" t="str">
        <f>vlookup(B22,'England Detailed breakdown of t'!$2:$1122,2,false)</f>
        <v>Yorkshire and The Humber</v>
      </c>
      <c r="D22" s="12" t="s">
        <v>181</v>
      </c>
      <c r="E22" s="12" t="s">
        <v>182</v>
      </c>
      <c r="F22" s="12" t="s">
        <v>183</v>
      </c>
      <c r="G22" s="12" t="s">
        <v>184</v>
      </c>
      <c r="H22" s="12" t="s">
        <v>185</v>
      </c>
      <c r="I22" s="12" t="s">
        <v>186</v>
      </c>
    </row>
    <row r="23">
      <c r="A23" s="3">
        <v>21.0</v>
      </c>
      <c r="B23" s="3" t="s">
        <v>187</v>
      </c>
      <c r="C23" s="12" t="str">
        <f>vlookup(B23,'England Detailed breakdown of t'!$2:$1122,2,false)</f>
        <v>East of England</v>
      </c>
      <c r="D23" s="12" t="s">
        <v>188</v>
      </c>
      <c r="E23" s="12" t="s">
        <v>189</v>
      </c>
      <c r="F23" s="12" t="s">
        <v>190</v>
      </c>
      <c r="G23" s="12" t="s">
        <v>191</v>
      </c>
      <c r="H23" s="12" t="s">
        <v>192</v>
      </c>
      <c r="I23" s="12" t="s">
        <v>193</v>
      </c>
    </row>
    <row r="24">
      <c r="A24" s="3">
        <v>22.0</v>
      </c>
      <c r="B24" s="3" t="s">
        <v>194</v>
      </c>
      <c r="C24" s="12" t="str">
        <f>vlookup(B24,'England Detailed breakdown of t'!$2:$1122,2,false)</f>
        <v>South West</v>
      </c>
      <c r="D24" s="12" t="s">
        <v>195</v>
      </c>
      <c r="E24" s="12" t="s">
        <v>196</v>
      </c>
      <c r="F24" s="12" t="s">
        <v>197</v>
      </c>
      <c r="G24" s="12" t="s">
        <v>198</v>
      </c>
      <c r="H24" s="12" t="s">
        <v>199</v>
      </c>
      <c r="I24" s="12" t="s">
        <v>200</v>
      </c>
    </row>
    <row r="25">
      <c r="A25" s="3">
        <v>23.0</v>
      </c>
      <c r="B25" s="3" t="s">
        <v>201</v>
      </c>
      <c r="C25" s="12" t="str">
        <f>vlookup(B25,'England Detailed breakdown of t'!$2:$1122,2,false)</f>
        <v>North West</v>
      </c>
      <c r="D25" s="12" t="s">
        <v>202</v>
      </c>
      <c r="E25" s="12" t="s">
        <v>203</v>
      </c>
      <c r="F25" s="12" t="s">
        <v>204</v>
      </c>
      <c r="G25" s="12" t="s">
        <v>205</v>
      </c>
      <c r="H25" s="12" t="s">
        <v>206</v>
      </c>
      <c r="I25" s="12" t="s">
        <v>207</v>
      </c>
    </row>
    <row r="26">
      <c r="A26" s="3">
        <v>24.0</v>
      </c>
      <c r="B26" s="3" t="s">
        <v>208</v>
      </c>
      <c r="C26" s="12" t="str">
        <f>vlookup(B26,'England Detailed breakdown of t'!$2:$1122,2,false)</f>
        <v>West Midlands</v>
      </c>
      <c r="D26" s="13"/>
      <c r="E26" s="13"/>
      <c r="F26" s="12" t="s">
        <v>209</v>
      </c>
      <c r="G26" s="12" t="s">
        <v>210</v>
      </c>
      <c r="H26" s="12" t="s">
        <v>211</v>
      </c>
      <c r="I26" s="12" t="s">
        <v>212</v>
      </c>
    </row>
    <row r="27">
      <c r="A27" s="3">
        <v>25.0</v>
      </c>
      <c r="B27" s="3" t="s">
        <v>213</v>
      </c>
      <c r="C27" s="12" t="str">
        <f>vlookup(B27,'England Detailed breakdown of t'!$2:$1122,2,false)</f>
        <v>Yorkshire and The Humber</v>
      </c>
      <c r="D27" s="12" t="s">
        <v>214</v>
      </c>
      <c r="E27" s="12" t="s">
        <v>215</v>
      </c>
      <c r="F27" s="12" t="s">
        <v>216</v>
      </c>
      <c r="G27" s="12" t="s">
        <v>217</v>
      </c>
      <c r="H27" s="12" t="s">
        <v>218</v>
      </c>
      <c r="I27" s="12" t="s">
        <v>219</v>
      </c>
    </row>
    <row r="28">
      <c r="A28" s="3">
        <v>26.0</v>
      </c>
      <c r="B28" s="3" t="s">
        <v>220</v>
      </c>
      <c r="C28" s="12" t="str">
        <f>vlookup(B28,'England Detailed breakdown of t'!$2:$1122,2,false)</f>
        <v>South East Coast</v>
      </c>
      <c r="D28" s="12" t="s">
        <v>221</v>
      </c>
      <c r="E28" s="12" t="s">
        <v>222</v>
      </c>
      <c r="F28" s="12" t="s">
        <v>223</v>
      </c>
      <c r="G28" s="12" t="s">
        <v>224</v>
      </c>
      <c r="H28" s="12" t="s">
        <v>225</v>
      </c>
      <c r="I28" s="12" t="s">
        <v>226</v>
      </c>
    </row>
    <row r="29">
      <c r="A29" s="3">
        <v>27.0</v>
      </c>
      <c r="B29" s="3" t="s">
        <v>227</v>
      </c>
      <c r="C29" s="12" t="str">
        <f>vlookup(B29,'England Detailed breakdown of t'!$2:$1122,2,false)</f>
        <v>North West</v>
      </c>
      <c r="D29" s="12" t="s">
        <v>228</v>
      </c>
      <c r="E29" s="12" t="s">
        <v>229</v>
      </c>
      <c r="F29" s="12" t="s">
        <v>230</v>
      </c>
      <c r="G29" s="12" t="s">
        <v>231</v>
      </c>
      <c r="H29" s="12" t="s">
        <v>232</v>
      </c>
      <c r="I29" s="12" t="s">
        <v>233</v>
      </c>
    </row>
    <row r="30">
      <c r="A30" s="3">
        <v>28.0</v>
      </c>
      <c r="B30" s="3" t="s">
        <v>234</v>
      </c>
      <c r="C30" s="12" t="str">
        <f>vlookup(B30,'England Detailed breakdown of t'!$2:$1122,2,false)</f>
        <v>Yorkshire and The Humber</v>
      </c>
      <c r="D30" s="12" t="s">
        <v>235</v>
      </c>
      <c r="E30" s="12" t="s">
        <v>236</v>
      </c>
      <c r="F30" s="12" t="s">
        <v>237</v>
      </c>
      <c r="G30" s="12" t="s">
        <v>238</v>
      </c>
      <c r="H30" s="12" t="s">
        <v>239</v>
      </c>
      <c r="I30" s="12" t="s">
        <v>240</v>
      </c>
    </row>
    <row r="31">
      <c r="A31" s="3">
        <v>29.0</v>
      </c>
      <c r="B31" s="3" t="s">
        <v>241</v>
      </c>
      <c r="C31" s="12" t="str">
        <f>vlookup(B31,'England Detailed breakdown of t'!$2:$1122,2,false)</f>
        <v>East Midlands</v>
      </c>
      <c r="D31" s="12" t="s">
        <v>242</v>
      </c>
      <c r="E31" s="12" t="s">
        <v>243</v>
      </c>
      <c r="F31" s="12" t="s">
        <v>244</v>
      </c>
      <c r="G31" s="12" t="s">
        <v>245</v>
      </c>
      <c r="H31" s="12" t="s">
        <v>246</v>
      </c>
      <c r="I31" s="12" t="s">
        <v>247</v>
      </c>
    </row>
    <row r="32">
      <c r="A32" s="3">
        <v>30.0</v>
      </c>
      <c r="B32" s="3" t="s">
        <v>248</v>
      </c>
      <c r="C32" s="12" t="str">
        <f>vlookup(B32,'England Detailed breakdown of t'!$2:$1122,2,false)</f>
        <v>North West</v>
      </c>
      <c r="D32" s="12" t="s">
        <v>114</v>
      </c>
      <c r="E32" s="12" t="s">
        <v>249</v>
      </c>
      <c r="F32" s="12" t="s">
        <v>250</v>
      </c>
      <c r="G32" s="12" t="s">
        <v>251</v>
      </c>
      <c r="H32" s="12" t="s">
        <v>252</v>
      </c>
      <c r="I32" s="12" t="s">
        <v>253</v>
      </c>
    </row>
    <row r="33">
      <c r="A33" s="3">
        <v>31.0</v>
      </c>
      <c r="B33" s="3" t="s">
        <v>254</v>
      </c>
      <c r="C33" s="12" t="str">
        <f>vlookup(B33,'England Detailed breakdown of t'!$2:$1122,2,false)</f>
        <v>London</v>
      </c>
      <c r="D33" s="13"/>
      <c r="E33" s="13"/>
      <c r="F33" s="12" t="s">
        <v>255</v>
      </c>
      <c r="G33" s="12" t="s">
        <v>256</v>
      </c>
      <c r="H33" s="12" t="s">
        <v>257</v>
      </c>
      <c r="I33" s="12" t="s">
        <v>258</v>
      </c>
    </row>
    <row r="34">
      <c r="A34" s="3">
        <v>32.0</v>
      </c>
      <c r="B34" s="3" t="s">
        <v>259</v>
      </c>
      <c r="C34" s="12" t="str">
        <f>vlookup(B34,'England Detailed breakdown of t'!$2:$1122,2,false)</f>
        <v>East of England</v>
      </c>
      <c r="D34" s="12" t="s">
        <v>260</v>
      </c>
      <c r="E34" s="12" t="s">
        <v>261</v>
      </c>
      <c r="F34" s="12" t="s">
        <v>262</v>
      </c>
      <c r="G34" s="12" t="s">
        <v>263</v>
      </c>
      <c r="H34" s="12" t="s">
        <v>264</v>
      </c>
      <c r="I34" s="12" t="s">
        <v>265</v>
      </c>
    </row>
    <row r="35">
      <c r="A35" s="3">
        <v>33.0</v>
      </c>
      <c r="B35" s="3" t="s">
        <v>266</v>
      </c>
      <c r="C35" s="12" t="str">
        <f>vlookup(B35,'England Detailed breakdown of t'!$2:$1122,2,false)</f>
        <v>South West</v>
      </c>
      <c r="D35" s="12" t="s">
        <v>267</v>
      </c>
      <c r="E35" s="12" t="s">
        <v>268</v>
      </c>
      <c r="F35" s="12" t="s">
        <v>269</v>
      </c>
      <c r="G35" s="12" t="s">
        <v>270</v>
      </c>
      <c r="H35" s="12" t="s">
        <v>271</v>
      </c>
      <c r="I35" s="12" t="s">
        <v>272</v>
      </c>
    </row>
    <row r="36">
      <c r="A36" s="3">
        <v>34.0</v>
      </c>
      <c r="B36" s="3" t="s">
        <v>273</v>
      </c>
      <c r="C36" s="12" t="str">
        <f>vlookup(B36,'England Detailed breakdown of t'!$2:$1122,2,false)</f>
        <v>East of England</v>
      </c>
      <c r="D36" s="12" t="s">
        <v>274</v>
      </c>
      <c r="E36" s="12" t="s">
        <v>275</v>
      </c>
      <c r="F36" s="12" t="s">
        <v>276</v>
      </c>
      <c r="G36" s="12" t="s">
        <v>277</v>
      </c>
      <c r="H36" s="12" t="s">
        <v>278</v>
      </c>
      <c r="I36" s="12" t="s">
        <v>279</v>
      </c>
    </row>
    <row r="37">
      <c r="A37" s="3">
        <v>35.0</v>
      </c>
      <c r="B37" s="3" t="s">
        <v>280</v>
      </c>
      <c r="C37" s="12" t="str">
        <f>vlookup(B37,'England Detailed breakdown of t'!$2:$1122,2,false)</f>
        <v>London</v>
      </c>
      <c r="D37" s="12" t="s">
        <v>281</v>
      </c>
      <c r="E37" s="12" t="s">
        <v>282</v>
      </c>
      <c r="F37" s="12" t="s">
        <v>283</v>
      </c>
      <c r="G37" s="12" t="s">
        <v>284</v>
      </c>
      <c r="H37" s="12" t="s">
        <v>285</v>
      </c>
      <c r="I37" s="12" t="s">
        <v>286</v>
      </c>
    </row>
    <row r="38">
      <c r="A38" s="3">
        <v>36.0</v>
      </c>
      <c r="B38" s="3" t="s">
        <v>287</v>
      </c>
      <c r="C38" s="12" t="str">
        <f>vlookup(B38,'England Detailed breakdown of t'!$2:$1122,2,false)</f>
        <v>East of England</v>
      </c>
      <c r="D38" s="12" t="s">
        <v>288</v>
      </c>
      <c r="E38" s="12" t="s">
        <v>289</v>
      </c>
      <c r="F38" s="12" t="s">
        <v>290</v>
      </c>
      <c r="G38" s="12" t="s">
        <v>291</v>
      </c>
      <c r="H38" s="12" t="s">
        <v>292</v>
      </c>
      <c r="I38" s="12" t="s">
        <v>293</v>
      </c>
    </row>
    <row r="39">
      <c r="A39" s="3">
        <v>37.0</v>
      </c>
      <c r="B39" s="3" t="s">
        <v>294</v>
      </c>
      <c r="C39" s="12" t="str">
        <f>vlookup(B39,'England Detailed breakdown of t'!$2:$1122,2,false)</f>
        <v>Yorkshire and The Humber</v>
      </c>
      <c r="D39" s="12" t="s">
        <v>295</v>
      </c>
      <c r="E39" s="12" t="s">
        <v>296</v>
      </c>
      <c r="F39" s="12" t="s">
        <v>297</v>
      </c>
      <c r="G39" s="12" t="s">
        <v>298</v>
      </c>
      <c r="H39" s="12" t="s">
        <v>299</v>
      </c>
      <c r="I39" s="12" t="s">
        <v>300</v>
      </c>
    </row>
    <row r="40">
      <c r="A40" s="3">
        <v>38.0</v>
      </c>
      <c r="B40" s="3" t="s">
        <v>301</v>
      </c>
      <c r="C40" s="12" t="str">
        <f>vlookup(B40,'England Detailed breakdown of t'!$2:$1122,2,false)</f>
        <v>South East Coast</v>
      </c>
      <c r="E40" s="12" t="s">
        <v>302</v>
      </c>
      <c r="F40" s="12" t="s">
        <v>303</v>
      </c>
      <c r="G40" s="12" t="s">
        <v>304</v>
      </c>
      <c r="H40" s="12" t="s">
        <v>305</v>
      </c>
      <c r="I40" s="12" t="s">
        <v>306</v>
      </c>
    </row>
    <row r="41">
      <c r="A41" s="3">
        <v>39.0</v>
      </c>
      <c r="B41" s="3" t="s">
        <v>307</v>
      </c>
      <c r="C41" s="12" t="str">
        <f>vlookup(B41,'England Detailed breakdown of t'!$2:$1122,2,false)</f>
        <v>South West</v>
      </c>
      <c r="D41" s="12" t="s">
        <v>308</v>
      </c>
      <c r="E41" s="12" t="s">
        <v>309</v>
      </c>
      <c r="F41" s="12" t="s">
        <v>310</v>
      </c>
      <c r="G41" s="12" t="s">
        <v>311</v>
      </c>
      <c r="H41" s="12" t="s">
        <v>312</v>
      </c>
      <c r="I41" s="12" t="s">
        <v>313</v>
      </c>
    </row>
    <row r="42">
      <c r="A42" s="3">
        <v>40.0</v>
      </c>
      <c r="B42" s="3" t="s">
        <v>314</v>
      </c>
      <c r="C42" s="12" t="str">
        <f>vlookup(B42,'England Detailed breakdown of t'!$2:$1122,2,false)</f>
        <v>North East</v>
      </c>
      <c r="D42" s="12" t="s">
        <v>315</v>
      </c>
      <c r="E42" s="12" t="s">
        <v>316</v>
      </c>
      <c r="F42" s="12" t="s">
        <v>317</v>
      </c>
      <c r="G42" s="12" t="s">
        <v>318</v>
      </c>
      <c r="H42" s="12" t="s">
        <v>319</v>
      </c>
      <c r="I42" s="12" t="s">
        <v>320</v>
      </c>
    </row>
    <row r="43">
      <c r="A43" s="3">
        <v>41.0</v>
      </c>
      <c r="B43" s="3" t="s">
        <v>321</v>
      </c>
      <c r="C43" s="12" t="str">
        <f>vlookup(B43,'England Detailed breakdown of t'!$2:$1122,2,false)</f>
        <v>South West</v>
      </c>
      <c r="D43" s="12" t="s">
        <v>322</v>
      </c>
      <c r="E43" s="12" t="s">
        <v>114</v>
      </c>
      <c r="F43" s="12" t="s">
        <v>323</v>
      </c>
      <c r="G43" s="12" t="s">
        <v>114</v>
      </c>
      <c r="H43" s="12" t="s">
        <v>114</v>
      </c>
      <c r="I43" s="12" t="s">
        <v>324</v>
      </c>
    </row>
    <row r="44">
      <c r="A44" s="3">
        <v>42.0</v>
      </c>
      <c r="B44" s="3" t="s">
        <v>325</v>
      </c>
      <c r="C44" s="12" t="str">
        <f>vlookup(B44,'England Detailed breakdown of t'!$2:$1122,2,false)</f>
        <v>London</v>
      </c>
      <c r="D44" s="12" t="s">
        <v>326</v>
      </c>
      <c r="E44" s="13"/>
      <c r="F44" s="13"/>
      <c r="G44" s="13"/>
      <c r="H44" s="13"/>
      <c r="I44" s="12" t="s">
        <v>326</v>
      </c>
    </row>
    <row r="45">
      <c r="A45" s="3">
        <v>43.0</v>
      </c>
      <c r="B45" s="3" t="s">
        <v>327</v>
      </c>
      <c r="C45" s="12" t="str">
        <f>vlookup(B45,'England Detailed breakdown of t'!$2:$1122,2,false)</f>
        <v>London</v>
      </c>
      <c r="D45" s="12" t="s">
        <v>328</v>
      </c>
      <c r="E45" s="12" t="s">
        <v>329</v>
      </c>
      <c r="F45" s="12" t="s">
        <v>330</v>
      </c>
      <c r="G45" s="12" t="s">
        <v>331</v>
      </c>
      <c r="H45" s="12" t="s">
        <v>332</v>
      </c>
      <c r="I45" s="12" t="s">
        <v>333</v>
      </c>
    </row>
    <row r="46">
      <c r="A46" s="3">
        <v>44.0</v>
      </c>
      <c r="B46" s="3" t="s">
        <v>334</v>
      </c>
      <c r="C46" s="12" t="str">
        <f>vlookup(B46,'England Detailed breakdown of t'!$2:$1122,2,false)</f>
        <v>East Midlands</v>
      </c>
      <c r="D46" s="12" t="s">
        <v>335</v>
      </c>
      <c r="E46" s="12" t="s">
        <v>336</v>
      </c>
      <c r="F46" s="12" t="s">
        <v>337</v>
      </c>
      <c r="G46" s="12" t="s">
        <v>338</v>
      </c>
      <c r="H46" s="12" t="s">
        <v>339</v>
      </c>
      <c r="I46" s="12" t="s">
        <v>340</v>
      </c>
    </row>
    <row r="47">
      <c r="A47" s="3">
        <v>45.0</v>
      </c>
      <c r="B47" s="3" t="s">
        <v>341</v>
      </c>
      <c r="C47" s="12" t="str">
        <f>vlookup(B47,'England Detailed breakdown of t'!$2:$1122,2,false)</f>
        <v>West Midlands</v>
      </c>
      <c r="D47" s="12" t="s">
        <v>342</v>
      </c>
      <c r="E47" s="12" t="s">
        <v>343</v>
      </c>
      <c r="F47" s="12" t="s">
        <v>344</v>
      </c>
      <c r="G47" s="12" t="s">
        <v>345</v>
      </c>
      <c r="H47" s="12" t="s">
        <v>346</v>
      </c>
      <c r="I47" s="12" t="s">
        <v>347</v>
      </c>
    </row>
    <row r="48">
      <c r="A48" s="3">
        <v>46.0</v>
      </c>
      <c r="B48" s="3" t="s">
        <v>348</v>
      </c>
      <c r="C48" s="12" t="str">
        <f>vlookup(B48,'England Detailed breakdown of t'!$2:$1122,2,false)</f>
        <v>North East</v>
      </c>
      <c r="D48" s="12" t="s">
        <v>349</v>
      </c>
      <c r="E48" s="12" t="s">
        <v>350</v>
      </c>
      <c r="F48" s="12" t="s">
        <v>351</v>
      </c>
      <c r="G48" s="12" t="s">
        <v>352</v>
      </c>
      <c r="H48" s="12" t="s">
        <v>353</v>
      </c>
      <c r="I48" s="12" t="s">
        <v>354</v>
      </c>
    </row>
    <row r="49">
      <c r="A49" s="3">
        <v>47.0</v>
      </c>
      <c r="B49" s="3" t="s">
        <v>355</v>
      </c>
      <c r="C49" s="12" t="str">
        <f>vlookup(B49,'England Detailed breakdown of t'!$2:$1122,2,false)</f>
        <v>South East Coast</v>
      </c>
      <c r="D49" s="12" t="s">
        <v>356</v>
      </c>
      <c r="E49" s="12" t="s">
        <v>357</v>
      </c>
      <c r="F49" s="12" t="s">
        <v>358</v>
      </c>
      <c r="G49" s="12" t="s">
        <v>359</v>
      </c>
      <c r="H49" s="12" t="s">
        <v>360</v>
      </c>
      <c r="I49" s="12" t="s">
        <v>361</v>
      </c>
    </row>
    <row r="50">
      <c r="A50" s="3">
        <v>48.0</v>
      </c>
      <c r="B50" s="3" t="s">
        <v>362</v>
      </c>
      <c r="C50" s="12" t="str">
        <f>vlookup(B50,'England Detailed breakdown of t'!$2:$1122,2,false)</f>
        <v>South West</v>
      </c>
      <c r="D50" s="12" t="s">
        <v>363</v>
      </c>
      <c r="E50" s="12" t="s">
        <v>364</v>
      </c>
      <c r="F50" s="12" t="s">
        <v>365</v>
      </c>
      <c r="G50" s="12" t="s">
        <v>366</v>
      </c>
      <c r="H50" s="12" t="s">
        <v>367</v>
      </c>
      <c r="I50" s="12" t="s">
        <v>368</v>
      </c>
    </row>
    <row r="51">
      <c r="A51" s="3">
        <v>49.0</v>
      </c>
      <c r="B51" s="3" t="s">
        <v>369</v>
      </c>
      <c r="C51" s="12" t="str">
        <f>vlookup(B51,'England Detailed breakdown of t'!$2:$1122,2,false)</f>
        <v>East of England</v>
      </c>
      <c r="D51" s="12" t="s">
        <v>370</v>
      </c>
      <c r="E51" s="12" t="s">
        <v>371</v>
      </c>
      <c r="F51" s="12" t="s">
        <v>372</v>
      </c>
      <c r="G51" s="12" t="s">
        <v>373</v>
      </c>
      <c r="H51" s="12" t="s">
        <v>374</v>
      </c>
      <c r="I51" s="12" t="s">
        <v>375</v>
      </c>
    </row>
    <row r="52">
      <c r="A52" s="3">
        <v>50.0</v>
      </c>
      <c r="B52" s="3" t="s">
        <v>376</v>
      </c>
      <c r="C52" s="12" t="str">
        <f>vlookup(B52,'England Detailed breakdown of t'!$2:$1122,2,false)</f>
        <v>South East Coast</v>
      </c>
      <c r="D52" s="13"/>
      <c r="E52" s="13"/>
      <c r="F52" s="12" t="s">
        <v>377</v>
      </c>
      <c r="G52" s="12" t="s">
        <v>378</v>
      </c>
      <c r="H52" s="12" t="s">
        <v>379</v>
      </c>
      <c r="I52" s="12" t="s">
        <v>380</v>
      </c>
    </row>
    <row r="53">
      <c r="A53" s="3">
        <v>51.0</v>
      </c>
      <c r="B53" s="3" t="s">
        <v>381</v>
      </c>
      <c r="C53" s="12" t="str">
        <f>vlookup(B53,'England Detailed breakdown of t'!$2:$1122,2,false)</f>
        <v>North West</v>
      </c>
      <c r="D53" s="12" t="s">
        <v>382</v>
      </c>
      <c r="E53" s="12" t="s">
        <v>383</v>
      </c>
      <c r="F53" s="12" t="s">
        <v>384</v>
      </c>
      <c r="G53" s="12" t="s">
        <v>385</v>
      </c>
      <c r="H53" s="12" t="s">
        <v>386</v>
      </c>
      <c r="I53" s="12" t="s">
        <v>387</v>
      </c>
    </row>
    <row r="54">
      <c r="A54" s="3">
        <v>52.0</v>
      </c>
      <c r="B54" s="3" t="s">
        <v>388</v>
      </c>
      <c r="C54" s="12" t="str">
        <f>vlookup(B54,'England Detailed breakdown of t'!$2:$1122,2,false)</f>
        <v>North West</v>
      </c>
      <c r="D54" s="12" t="s">
        <v>389</v>
      </c>
      <c r="E54" s="12" t="s">
        <v>390</v>
      </c>
      <c r="F54" s="12" t="s">
        <v>391</v>
      </c>
      <c r="G54" s="12" t="s">
        <v>392</v>
      </c>
      <c r="H54" s="12" t="s">
        <v>393</v>
      </c>
      <c r="I54" s="12" t="s">
        <v>394</v>
      </c>
    </row>
    <row r="55">
      <c r="A55" s="3">
        <v>53.0</v>
      </c>
      <c r="B55" s="3" t="s">
        <v>395</v>
      </c>
      <c r="C55" s="12" t="str">
        <f>vlookup(B55,'England Detailed breakdown of t'!$2:$1122,2,false)</f>
        <v>East of England</v>
      </c>
      <c r="D55" s="12" t="s">
        <v>396</v>
      </c>
      <c r="E55" s="12" t="s">
        <v>397</v>
      </c>
      <c r="F55" s="12" t="s">
        <v>398</v>
      </c>
      <c r="G55" s="12" t="s">
        <v>399</v>
      </c>
      <c r="H55" s="12" t="s">
        <v>400</v>
      </c>
      <c r="I55" s="12" t="s">
        <v>401</v>
      </c>
    </row>
    <row r="56">
      <c r="A56" s="3">
        <v>54.0</v>
      </c>
      <c r="B56" s="3" t="s">
        <v>402</v>
      </c>
      <c r="C56" s="12" t="str">
        <f>vlookup(B56,'England Detailed breakdown of t'!$2:$1122,2,false)</f>
        <v>West Midlands</v>
      </c>
      <c r="D56" s="12" t="s">
        <v>403</v>
      </c>
      <c r="E56" s="12" t="s">
        <v>404</v>
      </c>
      <c r="F56" s="12" t="s">
        <v>405</v>
      </c>
      <c r="G56" s="12" t="s">
        <v>406</v>
      </c>
      <c r="H56" s="12" t="s">
        <v>407</v>
      </c>
      <c r="I56" s="12" t="s">
        <v>408</v>
      </c>
    </row>
    <row r="57">
      <c r="A57" s="3">
        <v>55.0</v>
      </c>
      <c r="B57" s="3" t="s">
        <v>409</v>
      </c>
      <c r="C57" s="12" t="str">
        <f>vlookup(B57,'England Detailed breakdown of t'!$2:$1122,2,false)</f>
        <v>West Midlands</v>
      </c>
      <c r="D57" s="12" t="s">
        <v>410</v>
      </c>
      <c r="E57" s="12" t="s">
        <v>411</v>
      </c>
      <c r="F57" s="13"/>
      <c r="G57" s="13"/>
      <c r="H57" s="13"/>
      <c r="I57" s="12" t="s">
        <v>412</v>
      </c>
    </row>
    <row r="58">
      <c r="A58" s="3">
        <v>56.0</v>
      </c>
      <c r="B58" s="3" t="s">
        <v>413</v>
      </c>
      <c r="C58" s="12" t="str">
        <f>vlookup(B58,'England Detailed breakdown of t'!$2:$1122,2,false)</f>
        <v>West Midlands</v>
      </c>
      <c r="D58" s="12" t="s">
        <v>114</v>
      </c>
      <c r="E58" s="12" t="s">
        <v>414</v>
      </c>
      <c r="F58" s="12" t="s">
        <v>415</v>
      </c>
      <c r="G58" s="12" t="s">
        <v>416</v>
      </c>
      <c r="H58" s="12" t="s">
        <v>417</v>
      </c>
      <c r="I58" s="12" t="s">
        <v>418</v>
      </c>
    </row>
    <row r="59">
      <c r="A59" s="3">
        <v>57.0</v>
      </c>
      <c r="B59" s="3" t="s">
        <v>419</v>
      </c>
      <c r="C59" s="12" t="str">
        <f>vlookup(B59,'England Detailed breakdown of t'!$2:$1122,2,false)</f>
        <v>East of England</v>
      </c>
      <c r="D59" s="12" t="s">
        <v>420</v>
      </c>
      <c r="E59" s="12" t="s">
        <v>421</v>
      </c>
      <c r="F59" s="12" t="s">
        <v>422</v>
      </c>
      <c r="G59" s="12" t="s">
        <v>423</v>
      </c>
      <c r="H59" s="12" t="s">
        <v>424</v>
      </c>
      <c r="I59" s="12" t="s">
        <v>425</v>
      </c>
    </row>
    <row r="60">
      <c r="A60" s="3">
        <v>58.0</v>
      </c>
      <c r="B60" s="3" t="s">
        <v>426</v>
      </c>
      <c r="C60" s="12" t="str">
        <f>vlookup(B60,'England Detailed breakdown of t'!$2:$1122,2,false)</f>
        <v>London</v>
      </c>
      <c r="D60" s="12" t="s">
        <v>427</v>
      </c>
      <c r="E60" s="12" t="s">
        <v>428</v>
      </c>
      <c r="F60" s="12" t="s">
        <v>429</v>
      </c>
      <c r="G60" s="12" t="s">
        <v>430</v>
      </c>
      <c r="H60" s="12" t="s">
        <v>431</v>
      </c>
      <c r="I60" s="12" t="s">
        <v>432</v>
      </c>
    </row>
    <row r="61">
      <c r="A61" s="3">
        <v>59.0</v>
      </c>
      <c r="B61" s="3" t="s">
        <v>433</v>
      </c>
      <c r="C61" s="12" t="str">
        <f>vlookup(B61,'England Detailed breakdown of t'!$2:$1122,2,false)</f>
        <v>South West</v>
      </c>
      <c r="D61" s="13"/>
      <c r="E61" s="13"/>
      <c r="F61" s="12" t="s">
        <v>434</v>
      </c>
      <c r="G61" s="12" t="s">
        <v>435</v>
      </c>
      <c r="H61" s="12" t="s">
        <v>114</v>
      </c>
      <c r="I61" s="12" t="s">
        <v>436</v>
      </c>
    </row>
    <row r="62">
      <c r="A62" s="3">
        <v>60.0</v>
      </c>
      <c r="B62" s="3" t="s">
        <v>437</v>
      </c>
      <c r="C62" s="12" t="str">
        <f>vlookup(B62,'England Detailed breakdown of t'!$2:$1122,2,false)</f>
        <v>South East Coast</v>
      </c>
      <c r="D62" s="12" t="s">
        <v>438</v>
      </c>
      <c r="E62" s="12" t="s">
        <v>439</v>
      </c>
      <c r="F62" s="12" t="s">
        <v>440</v>
      </c>
      <c r="G62" s="12" t="s">
        <v>441</v>
      </c>
      <c r="H62" s="12" t="s">
        <v>442</v>
      </c>
      <c r="I62" s="12" t="s">
        <v>443</v>
      </c>
    </row>
    <row r="63">
      <c r="A63" s="3">
        <v>61.0</v>
      </c>
      <c r="B63" s="3" t="s">
        <v>444</v>
      </c>
      <c r="C63" s="12" t="str">
        <f>vlookup(B63,'England Detailed breakdown of t'!$2:$1122,2,false)</f>
        <v>West Midlands</v>
      </c>
      <c r="D63" s="12" t="s">
        <v>445</v>
      </c>
      <c r="E63" s="12" t="s">
        <v>446</v>
      </c>
      <c r="F63" s="12" t="s">
        <v>447</v>
      </c>
      <c r="G63" s="12" t="s">
        <v>448</v>
      </c>
      <c r="H63" s="12" t="s">
        <v>114</v>
      </c>
      <c r="I63" s="12" t="s">
        <v>449</v>
      </c>
    </row>
    <row r="64">
      <c r="A64" s="3">
        <v>62.0</v>
      </c>
      <c r="B64" s="3" t="s">
        <v>450</v>
      </c>
      <c r="C64" s="12" t="str">
        <f>vlookup(B64,'England Detailed breakdown of t'!$2:$1122,2,false)</f>
        <v>Yorkshire and The Humber</v>
      </c>
      <c r="D64" s="12" t="s">
        <v>451</v>
      </c>
      <c r="E64" s="12" t="s">
        <v>452</v>
      </c>
      <c r="F64" s="12" t="s">
        <v>453</v>
      </c>
      <c r="G64" s="12" t="s">
        <v>454</v>
      </c>
      <c r="H64" s="12" t="s">
        <v>455</v>
      </c>
      <c r="I64" s="12" t="s">
        <v>456</v>
      </c>
    </row>
    <row r="65">
      <c r="A65" s="3">
        <v>63.0</v>
      </c>
      <c r="B65" s="3" t="s">
        <v>457</v>
      </c>
      <c r="C65" s="12" t="str">
        <f>vlookup(B65,'England Detailed breakdown of t'!$2:$1122,2,false)</f>
        <v>West Midlands</v>
      </c>
      <c r="D65" s="12" t="s">
        <v>458</v>
      </c>
      <c r="E65" s="12" t="s">
        <v>459</v>
      </c>
      <c r="F65" s="12" t="s">
        <v>460</v>
      </c>
      <c r="G65" s="12" t="s">
        <v>461</v>
      </c>
      <c r="H65" s="12" t="s">
        <v>462</v>
      </c>
      <c r="I65" s="12" t="s">
        <v>463</v>
      </c>
    </row>
    <row r="66">
      <c r="A66" s="3">
        <v>64.0</v>
      </c>
      <c r="B66" s="3" t="s">
        <v>464</v>
      </c>
      <c r="C66" s="12" t="str">
        <f>vlookup(B66,'England Detailed breakdown of t'!$2:$1122,2,false)</f>
        <v>West Midlands</v>
      </c>
      <c r="D66" s="12" t="s">
        <v>465</v>
      </c>
      <c r="E66" s="12" t="s">
        <v>466</v>
      </c>
      <c r="F66" s="12" t="s">
        <v>467</v>
      </c>
      <c r="G66" s="12" t="s">
        <v>114</v>
      </c>
      <c r="H66" s="12" t="s">
        <v>114</v>
      </c>
      <c r="I66" s="12" t="s">
        <v>468</v>
      </c>
    </row>
    <row r="67">
      <c r="A67" s="3">
        <v>65.0</v>
      </c>
      <c r="B67" s="3" t="s">
        <v>469</v>
      </c>
      <c r="C67" s="12" t="str">
        <f>vlookup(B67,'England Detailed breakdown of t'!$2:$1122,2,false)</f>
        <v>East of England</v>
      </c>
      <c r="D67" s="12" t="s">
        <v>470</v>
      </c>
      <c r="E67" s="12" t="s">
        <v>471</v>
      </c>
      <c r="F67" s="12" t="s">
        <v>472</v>
      </c>
      <c r="G67" s="12" t="s">
        <v>473</v>
      </c>
      <c r="H67" s="12" t="s">
        <v>474</v>
      </c>
      <c r="I67" s="12" t="s">
        <v>475</v>
      </c>
    </row>
    <row r="68">
      <c r="A68" s="3">
        <v>66.0</v>
      </c>
      <c r="B68" s="3" t="s">
        <v>476</v>
      </c>
      <c r="C68" s="12" t="str">
        <f>vlookup(B68,'England Detailed breakdown of t'!$2:$1122,2,false)</f>
        <v>West Midlands</v>
      </c>
      <c r="D68" s="12" t="s">
        <v>477</v>
      </c>
      <c r="E68" s="12" t="s">
        <v>478</v>
      </c>
      <c r="F68" s="12" t="s">
        <v>479</v>
      </c>
      <c r="G68" s="12" t="s">
        <v>480</v>
      </c>
      <c r="H68" s="12" t="s">
        <v>481</v>
      </c>
      <c r="I68" s="12" t="s">
        <v>482</v>
      </c>
    </row>
    <row r="69">
      <c r="A69" s="3">
        <v>67.0</v>
      </c>
      <c r="B69" s="3" t="s">
        <v>483</v>
      </c>
      <c r="C69" s="12" t="str">
        <f>vlookup(B69,'England Detailed breakdown of t'!$2:$1122,2,false)</f>
        <v>West Midlands</v>
      </c>
      <c r="D69" s="12" t="s">
        <v>484</v>
      </c>
      <c r="E69" s="12" t="s">
        <v>114</v>
      </c>
      <c r="F69" s="12" t="s">
        <v>485</v>
      </c>
      <c r="G69" s="12" t="s">
        <v>486</v>
      </c>
      <c r="H69" s="12" t="s">
        <v>487</v>
      </c>
      <c r="I69" s="12" t="s">
        <v>488</v>
      </c>
    </row>
    <row r="70">
      <c r="A70" s="3">
        <v>68.0</v>
      </c>
      <c r="B70" s="3" t="s">
        <v>489</v>
      </c>
      <c r="C70" s="12" t="str">
        <f>vlookup(B70,'England Detailed breakdown of t'!$2:$1122,2,false)</f>
        <v>Yorkshire and The Humber</v>
      </c>
      <c r="D70" s="12" t="s">
        <v>490</v>
      </c>
      <c r="E70" s="12" t="s">
        <v>491</v>
      </c>
      <c r="F70" s="12" t="s">
        <v>492</v>
      </c>
      <c r="G70" s="12" t="s">
        <v>493</v>
      </c>
      <c r="H70" s="12" t="s">
        <v>114</v>
      </c>
      <c r="I70" s="12" t="s">
        <v>494</v>
      </c>
    </row>
    <row r="71">
      <c r="A71" s="3">
        <v>69.0</v>
      </c>
      <c r="B71" s="3" t="s">
        <v>495</v>
      </c>
      <c r="C71" s="12" t="str">
        <f>vlookup(B71,'England Detailed breakdown of t'!$2:$1122,2,false)</f>
        <v>North West</v>
      </c>
      <c r="D71" s="12" t="s">
        <v>496</v>
      </c>
      <c r="E71" s="12" t="s">
        <v>497</v>
      </c>
      <c r="F71" s="12" t="s">
        <v>498</v>
      </c>
      <c r="G71" s="12" t="s">
        <v>499</v>
      </c>
      <c r="H71" s="12" t="s">
        <v>500</v>
      </c>
      <c r="I71" s="12" t="s">
        <v>501</v>
      </c>
    </row>
    <row r="72">
      <c r="A72" s="3">
        <v>70.0</v>
      </c>
      <c r="B72" s="3" t="s">
        <v>502</v>
      </c>
      <c r="C72" s="12" t="str">
        <f>vlookup(B72,'England Detailed breakdown of t'!$2:$1122,2,false)</f>
        <v>North West</v>
      </c>
      <c r="D72" s="12" t="s">
        <v>503</v>
      </c>
      <c r="E72" s="12" t="s">
        <v>504</v>
      </c>
      <c r="F72" s="12" t="s">
        <v>505</v>
      </c>
      <c r="G72" s="12" t="s">
        <v>506</v>
      </c>
      <c r="H72" s="12" t="s">
        <v>507</v>
      </c>
      <c r="I72" s="12" t="s">
        <v>508</v>
      </c>
    </row>
    <row r="73">
      <c r="A73" s="3">
        <v>71.0</v>
      </c>
      <c r="B73" s="3" t="s">
        <v>509</v>
      </c>
      <c r="C73" s="12" t="str">
        <f>vlookup(B73,'England Detailed breakdown of t'!$2:$1122,2,false)</f>
        <v>North West</v>
      </c>
      <c r="D73" s="12" t="s">
        <v>114</v>
      </c>
      <c r="E73" s="12" t="s">
        <v>114</v>
      </c>
      <c r="F73" s="12" t="s">
        <v>510</v>
      </c>
      <c r="G73" s="12" t="s">
        <v>511</v>
      </c>
      <c r="H73" s="12" t="s">
        <v>512</v>
      </c>
      <c r="I73" s="12" t="s">
        <v>513</v>
      </c>
    </row>
    <row r="74">
      <c r="A74" s="3">
        <v>72.0</v>
      </c>
      <c r="B74" s="3" t="s">
        <v>514</v>
      </c>
      <c r="C74" s="12" t="str">
        <f>vlookup(B74,'England Detailed breakdown of t'!$2:$1122,2,false)</f>
        <v>London</v>
      </c>
      <c r="D74" s="12" t="s">
        <v>515</v>
      </c>
      <c r="E74" s="12" t="s">
        <v>114</v>
      </c>
      <c r="F74" s="12" t="s">
        <v>114</v>
      </c>
      <c r="G74" s="13"/>
      <c r="H74" s="13"/>
      <c r="I74" s="12" t="s">
        <v>515</v>
      </c>
    </row>
    <row r="75">
      <c r="A75" s="3">
        <v>73.0</v>
      </c>
      <c r="B75" s="3" t="s">
        <v>516</v>
      </c>
      <c r="C75" s="12" t="str">
        <f>vlookup(B75,'England Detailed breakdown of t'!$2:$1122,2,false)</f>
        <v>West Midlands</v>
      </c>
      <c r="D75" s="12" t="s">
        <v>517</v>
      </c>
      <c r="E75" s="12" t="s">
        <v>518</v>
      </c>
      <c r="F75" s="12" t="s">
        <v>519</v>
      </c>
      <c r="G75" s="12" t="s">
        <v>520</v>
      </c>
      <c r="H75" s="12" t="s">
        <v>521</v>
      </c>
      <c r="I75" s="12" t="s">
        <v>522</v>
      </c>
    </row>
    <row r="76">
      <c r="A76" s="3">
        <v>74.0</v>
      </c>
      <c r="B76" s="3" t="s">
        <v>523</v>
      </c>
      <c r="C76" s="12" t="str">
        <f>vlookup(B76,'England Detailed breakdown of t'!$2:$1122,2,false)</f>
        <v>South West</v>
      </c>
      <c r="D76" s="12" t="s">
        <v>114</v>
      </c>
      <c r="E76" s="12" t="s">
        <v>114</v>
      </c>
      <c r="F76" s="12" t="s">
        <v>114</v>
      </c>
      <c r="G76" s="12" t="s">
        <v>114</v>
      </c>
      <c r="H76" s="12" t="s">
        <v>524</v>
      </c>
      <c r="I76" s="12" t="s">
        <v>524</v>
      </c>
    </row>
    <row r="77">
      <c r="A77" s="3">
        <v>75.0</v>
      </c>
      <c r="B77" s="3" t="s">
        <v>525</v>
      </c>
      <c r="C77" s="12" t="str">
        <f>vlookup(B77,'England Detailed breakdown of t'!$2:$1122,2,false)</f>
        <v>West Midlands</v>
      </c>
      <c r="D77" s="12" t="s">
        <v>526</v>
      </c>
      <c r="E77" s="12" t="s">
        <v>527</v>
      </c>
      <c r="F77" s="12" t="s">
        <v>528</v>
      </c>
      <c r="G77" s="12" t="s">
        <v>529</v>
      </c>
      <c r="H77" s="12" t="s">
        <v>530</v>
      </c>
      <c r="I77" s="12" t="s">
        <v>531</v>
      </c>
    </row>
    <row r="78">
      <c r="A78" s="3">
        <v>76.0</v>
      </c>
      <c r="B78" s="3" t="s">
        <v>532</v>
      </c>
      <c r="C78" s="12" t="str">
        <f>vlookup(B78,'England Detailed breakdown of t'!$2:$1122,2,false)</f>
        <v>North West</v>
      </c>
      <c r="D78" s="12" t="s">
        <v>533</v>
      </c>
      <c r="E78" s="12" t="s">
        <v>534</v>
      </c>
      <c r="F78" s="12" t="s">
        <v>114</v>
      </c>
      <c r="G78" s="12" t="s">
        <v>114</v>
      </c>
      <c r="H78" s="12" t="s">
        <v>114</v>
      </c>
      <c r="I78" s="12" t="s">
        <v>535</v>
      </c>
    </row>
    <row r="79">
      <c r="A79" s="3">
        <v>77.0</v>
      </c>
      <c r="B79" s="3" t="s">
        <v>536</v>
      </c>
      <c r="C79" s="12" t="str">
        <f>vlookup(B79,'England Detailed breakdown of t'!$2:$1122,2,false)</f>
        <v>North East</v>
      </c>
      <c r="D79" s="12" t="s">
        <v>537</v>
      </c>
      <c r="E79" s="12" t="s">
        <v>114</v>
      </c>
      <c r="F79" s="12" t="s">
        <v>114</v>
      </c>
      <c r="G79" s="12" t="s">
        <v>114</v>
      </c>
      <c r="H79" s="12" t="s">
        <v>114</v>
      </c>
      <c r="I79" s="12" t="s">
        <v>537</v>
      </c>
    </row>
    <row r="80">
      <c r="A80" s="3">
        <v>78.0</v>
      </c>
      <c r="B80" s="3" t="s">
        <v>538</v>
      </c>
      <c r="C80" s="12" t="str">
        <f>vlookup(B80,'England Detailed breakdown of t'!$2:$1122,2,false)</f>
        <v>South East Coast</v>
      </c>
      <c r="D80" s="12" t="s">
        <v>539</v>
      </c>
      <c r="E80" s="12" t="s">
        <v>540</v>
      </c>
      <c r="F80" s="13"/>
      <c r="G80" s="13"/>
      <c r="H80" s="13"/>
      <c r="I80" s="12" t="s">
        <v>541</v>
      </c>
    </row>
    <row r="81">
      <c r="A81" s="3">
        <v>79.0</v>
      </c>
      <c r="B81" s="3" t="s">
        <v>542</v>
      </c>
      <c r="C81" s="12" t="str">
        <f>vlookup(B81,'England Detailed breakdown of t'!$2:$1122,2,false)</f>
        <v>London</v>
      </c>
      <c r="D81" s="12" t="s">
        <v>543</v>
      </c>
      <c r="E81" s="12" t="s">
        <v>114</v>
      </c>
      <c r="F81" s="12" t="s">
        <v>544</v>
      </c>
      <c r="G81" s="12" t="s">
        <v>114</v>
      </c>
      <c r="H81" s="12" t="s">
        <v>114</v>
      </c>
      <c r="I81" s="12" t="s">
        <v>545</v>
      </c>
    </row>
    <row r="82">
      <c r="A82" s="3">
        <v>80.0</v>
      </c>
      <c r="B82" s="3" t="s">
        <v>546</v>
      </c>
      <c r="C82" s="12" t="str">
        <f>vlookup(B82,'England Detailed breakdown of t'!$2:$1122,2,false)</f>
        <v>East of England</v>
      </c>
      <c r="D82" s="12" t="s">
        <v>547</v>
      </c>
      <c r="E82" s="12" t="s">
        <v>548</v>
      </c>
      <c r="F82" s="12" t="s">
        <v>549</v>
      </c>
      <c r="G82" s="12" t="s">
        <v>550</v>
      </c>
      <c r="H82" s="12" t="s">
        <v>551</v>
      </c>
      <c r="I82" s="12" t="s">
        <v>552</v>
      </c>
    </row>
    <row r="83">
      <c r="A83" s="3">
        <v>81.0</v>
      </c>
      <c r="B83" s="3" t="s">
        <v>553</v>
      </c>
      <c r="C83" s="12" t="str">
        <f>vlookup(B83,'England Detailed breakdown of t'!$2:$1122,2,false)</f>
        <v>North East</v>
      </c>
      <c r="D83" s="12" t="s">
        <v>554</v>
      </c>
      <c r="E83" s="12" t="s">
        <v>555</v>
      </c>
      <c r="F83" s="12" t="s">
        <v>556</v>
      </c>
      <c r="G83" s="12" t="s">
        <v>557</v>
      </c>
      <c r="H83" s="12" t="s">
        <v>558</v>
      </c>
      <c r="I83" s="12" t="s">
        <v>559</v>
      </c>
    </row>
    <row r="84">
      <c r="A84" s="3">
        <v>82.0</v>
      </c>
      <c r="B84" s="3" t="s">
        <v>560</v>
      </c>
      <c r="C84" s="12" t="str">
        <f>vlookup(B84,'England Detailed breakdown of t'!$2:$1122,2,false)</f>
        <v>South West</v>
      </c>
      <c r="D84" s="12" t="s">
        <v>561</v>
      </c>
      <c r="E84" s="12" t="s">
        <v>562</v>
      </c>
      <c r="F84" s="12" t="s">
        <v>563</v>
      </c>
      <c r="G84" s="12" t="s">
        <v>564</v>
      </c>
      <c r="H84" s="12" t="s">
        <v>565</v>
      </c>
      <c r="I84" s="12" t="s">
        <v>566</v>
      </c>
    </row>
    <row r="85">
      <c r="A85" s="3">
        <v>83.0</v>
      </c>
      <c r="B85" s="3" t="s">
        <v>567</v>
      </c>
      <c r="C85" s="12" t="str">
        <f>vlookup(B85,'England Detailed breakdown of t'!$2:$1122,2,false)</f>
        <v>London</v>
      </c>
      <c r="D85" s="12" t="s">
        <v>568</v>
      </c>
      <c r="E85" s="12" t="s">
        <v>569</v>
      </c>
      <c r="F85" s="12" t="s">
        <v>114</v>
      </c>
      <c r="G85" s="12" t="s">
        <v>114</v>
      </c>
      <c r="H85" s="12" t="s">
        <v>570</v>
      </c>
      <c r="I85" s="12" t="s">
        <v>571</v>
      </c>
    </row>
    <row r="86">
      <c r="A86" s="3">
        <v>84.0</v>
      </c>
      <c r="B86" s="3" t="s">
        <v>572</v>
      </c>
      <c r="C86" s="12" t="str">
        <f>vlookup(B86,'England Detailed breakdown of t'!$2:$1122,2,false)</f>
        <v>South East Coast</v>
      </c>
      <c r="D86" s="12" t="s">
        <v>114</v>
      </c>
      <c r="E86" s="12" t="s">
        <v>114</v>
      </c>
      <c r="F86" s="12" t="s">
        <v>114</v>
      </c>
      <c r="G86" s="12" t="s">
        <v>573</v>
      </c>
      <c r="H86" s="12" t="s">
        <v>574</v>
      </c>
      <c r="I86" s="12" t="s">
        <v>575</v>
      </c>
    </row>
    <row r="87">
      <c r="A87" s="3">
        <v>85.0</v>
      </c>
      <c r="B87" s="3" t="s">
        <v>576</v>
      </c>
      <c r="C87" s="12" t="str">
        <f>vlookup(B87,'England Detailed breakdown of t'!$2:$1122,2,false)</f>
        <v>North West</v>
      </c>
      <c r="D87" s="12" t="s">
        <v>577</v>
      </c>
      <c r="E87" s="12" t="s">
        <v>578</v>
      </c>
      <c r="F87" s="12" t="s">
        <v>579</v>
      </c>
      <c r="G87" s="12" t="s">
        <v>580</v>
      </c>
      <c r="H87" s="12" t="s">
        <v>581</v>
      </c>
      <c r="I87" s="12" t="s">
        <v>582</v>
      </c>
    </row>
    <row r="88">
      <c r="A88" s="3">
        <v>86.0</v>
      </c>
      <c r="B88" s="3" t="s">
        <v>583</v>
      </c>
      <c r="C88" s="12" t="str">
        <f>vlookup(B88,'England Detailed breakdown of t'!$2:$1122,2,false)</f>
        <v>London</v>
      </c>
      <c r="D88" s="12" t="s">
        <v>584</v>
      </c>
      <c r="E88" s="12" t="s">
        <v>114</v>
      </c>
      <c r="F88" s="13"/>
      <c r="G88" s="13"/>
      <c r="H88" s="13"/>
      <c r="I88" s="12" t="s">
        <v>584</v>
      </c>
    </row>
    <row r="89">
      <c r="A89" s="3">
        <v>87.0</v>
      </c>
      <c r="B89" s="3" t="s">
        <v>585</v>
      </c>
      <c r="C89" s="12" t="str">
        <f>vlookup(B89,'England Detailed breakdown of t'!$2:$1122,2,false)</f>
        <v>South West</v>
      </c>
      <c r="D89" s="12" t="s">
        <v>586</v>
      </c>
      <c r="E89" s="12" t="s">
        <v>587</v>
      </c>
      <c r="F89" s="12" t="s">
        <v>588</v>
      </c>
      <c r="G89" s="12" t="s">
        <v>589</v>
      </c>
      <c r="H89" s="12" t="s">
        <v>590</v>
      </c>
      <c r="I89" s="12" t="s">
        <v>591</v>
      </c>
    </row>
    <row r="90">
      <c r="A90" s="3">
        <v>88.0</v>
      </c>
      <c r="B90" s="3" t="s">
        <v>592</v>
      </c>
      <c r="C90" s="12" t="str">
        <f>vlookup(B90,'England Detailed breakdown of t'!$2:$1122,2,false)</f>
        <v>London</v>
      </c>
      <c r="D90" s="12" t="s">
        <v>593</v>
      </c>
      <c r="E90" s="12" t="s">
        <v>594</v>
      </c>
      <c r="F90" s="12" t="s">
        <v>595</v>
      </c>
      <c r="G90" s="12" t="s">
        <v>596</v>
      </c>
      <c r="H90" s="12" t="s">
        <v>114</v>
      </c>
      <c r="I90" s="12" t="s">
        <v>597</v>
      </c>
    </row>
    <row r="91">
      <c r="A91" s="3">
        <v>89.0</v>
      </c>
      <c r="B91" s="3" t="s">
        <v>598</v>
      </c>
      <c r="C91" s="12" t="str">
        <f>vlookup(B91,'England Detailed breakdown of t'!$2:$1122,2,false)</f>
        <v>South Central</v>
      </c>
      <c r="D91" s="12" t="s">
        <v>599</v>
      </c>
      <c r="E91" s="12" t="s">
        <v>600</v>
      </c>
      <c r="F91" s="13"/>
      <c r="G91" s="13"/>
      <c r="H91" s="13"/>
      <c r="I91" s="12" t="s">
        <v>601</v>
      </c>
    </row>
    <row r="92">
      <c r="A92" s="3">
        <v>90.0</v>
      </c>
      <c r="B92" s="3" t="s">
        <v>602</v>
      </c>
      <c r="C92" s="12" t="str">
        <f>vlookup(B92,'England Detailed breakdown of t'!$2:$1122,2,false)</f>
        <v>London</v>
      </c>
      <c r="D92" s="13"/>
      <c r="E92" s="12" t="s">
        <v>603</v>
      </c>
      <c r="F92" s="12" t="s">
        <v>114</v>
      </c>
      <c r="G92" s="12" t="s">
        <v>114</v>
      </c>
      <c r="H92" s="12" t="s">
        <v>114</v>
      </c>
      <c r="I92" s="12" t="s">
        <v>603</v>
      </c>
    </row>
    <row r="93">
      <c r="A93" s="3">
        <v>91.0</v>
      </c>
      <c r="B93" s="3" t="s">
        <v>604</v>
      </c>
      <c r="C93" s="12" t="str">
        <f>vlookup(B93,'England Detailed breakdown of t'!$2:$1122,2,false)</f>
        <v>South West</v>
      </c>
      <c r="D93" s="12" t="s">
        <v>605</v>
      </c>
      <c r="E93" s="12" t="s">
        <v>606</v>
      </c>
      <c r="F93" s="12" t="s">
        <v>114</v>
      </c>
      <c r="G93" s="12" t="s">
        <v>114</v>
      </c>
      <c r="H93" s="12" t="s">
        <v>114</v>
      </c>
      <c r="I93" s="12" t="s">
        <v>607</v>
      </c>
    </row>
    <row r="94">
      <c r="A94" s="3">
        <v>92.0</v>
      </c>
      <c r="B94" s="3" t="s">
        <v>608</v>
      </c>
      <c r="C94" s="12" t="str">
        <f>vlookup(B94,'England Detailed breakdown of t'!$2:$1122,2,false)</f>
        <v>London</v>
      </c>
      <c r="D94" s="12" t="s">
        <v>609</v>
      </c>
      <c r="E94" s="12" t="s">
        <v>114</v>
      </c>
      <c r="F94" s="12" t="s">
        <v>610</v>
      </c>
      <c r="G94" s="12" t="s">
        <v>114</v>
      </c>
      <c r="H94" s="12" t="s">
        <v>114</v>
      </c>
      <c r="I94" s="12" t="s">
        <v>611</v>
      </c>
    </row>
    <row r="95">
      <c r="A95" s="3">
        <v>93.0</v>
      </c>
      <c r="B95" s="3" t="s">
        <v>612</v>
      </c>
      <c r="C95" s="12" t="str">
        <f>vlookup(B95,'England Detailed breakdown of t'!$2:$1122,2,false)</f>
        <v>North West</v>
      </c>
      <c r="D95" s="12" t="s">
        <v>114</v>
      </c>
      <c r="E95" s="12" t="s">
        <v>114</v>
      </c>
      <c r="F95" s="12" t="s">
        <v>613</v>
      </c>
      <c r="G95" s="12" t="s">
        <v>614</v>
      </c>
      <c r="H95" s="12" t="s">
        <v>615</v>
      </c>
      <c r="I95" s="12" t="s">
        <v>616</v>
      </c>
    </row>
    <row r="96">
      <c r="A96" s="3">
        <v>94.0</v>
      </c>
      <c r="B96" s="3" t="s">
        <v>617</v>
      </c>
      <c r="C96" s="12" t="str">
        <f>vlookup(B96,'England Detailed breakdown of t'!$2:$1122,2,false)</f>
        <v>North West</v>
      </c>
      <c r="D96" s="12" t="s">
        <v>114</v>
      </c>
      <c r="E96" s="12" t="s">
        <v>114</v>
      </c>
      <c r="F96" s="12" t="s">
        <v>114</v>
      </c>
      <c r="G96" s="12" t="s">
        <v>618</v>
      </c>
      <c r="H96" s="12" t="s">
        <v>114</v>
      </c>
      <c r="I96" s="12" t="s">
        <v>618</v>
      </c>
    </row>
    <row r="97">
      <c r="A97" s="3">
        <v>95.0</v>
      </c>
      <c r="B97" s="3" t="s">
        <v>619</v>
      </c>
      <c r="C97" s="12" t="str">
        <f>vlookup(B97,'England Detailed breakdown of t'!$2:$1122,2,false)</f>
        <v>South West</v>
      </c>
      <c r="D97" s="12" t="s">
        <v>620</v>
      </c>
      <c r="E97" s="12" t="s">
        <v>621</v>
      </c>
      <c r="F97" s="12" t="s">
        <v>622</v>
      </c>
      <c r="G97" s="12" t="s">
        <v>623</v>
      </c>
      <c r="H97" s="12" t="s">
        <v>624</v>
      </c>
      <c r="I97" s="12" t="s">
        <v>625</v>
      </c>
    </row>
    <row r="98">
      <c r="A98" s="3">
        <v>96.0</v>
      </c>
      <c r="B98" s="3" t="s">
        <v>626</v>
      </c>
      <c r="C98" s="12" t="str">
        <f>vlookup(B98,'England Detailed breakdown of t'!$2:$1122,2,false)</f>
        <v>West Midlands</v>
      </c>
      <c r="D98" s="12" t="s">
        <v>114</v>
      </c>
      <c r="E98" s="12" t="s">
        <v>114</v>
      </c>
      <c r="F98" s="12" t="s">
        <v>627</v>
      </c>
      <c r="G98" s="12" t="s">
        <v>114</v>
      </c>
      <c r="H98" s="12" t="s">
        <v>114</v>
      </c>
      <c r="I98" s="12" t="s">
        <v>627</v>
      </c>
    </row>
    <row r="99">
      <c r="A99" s="3">
        <v>97.0</v>
      </c>
      <c r="B99" s="3" t="s">
        <v>628</v>
      </c>
      <c r="C99" s="12" t="str">
        <f>vlookup(B99,'England Detailed breakdown of t'!$2:$1122,2,false)</f>
        <v>London</v>
      </c>
      <c r="D99" s="12" t="s">
        <v>629</v>
      </c>
      <c r="E99" s="12" t="s">
        <v>630</v>
      </c>
      <c r="F99" s="12" t="s">
        <v>114</v>
      </c>
      <c r="G99" s="12" t="s">
        <v>114</v>
      </c>
      <c r="H99" s="12" t="s">
        <v>114</v>
      </c>
      <c r="I99" s="12" t="s">
        <v>631</v>
      </c>
    </row>
    <row r="100">
      <c r="A100" s="3">
        <v>98.0</v>
      </c>
      <c r="B100" s="3" t="s">
        <v>632</v>
      </c>
      <c r="C100" s="12" t="str">
        <f>vlookup(B100,'England Detailed breakdown of t'!$2:$1122,2,false)</f>
        <v>East of England</v>
      </c>
      <c r="D100" s="12" t="s">
        <v>633</v>
      </c>
      <c r="E100" s="12" t="s">
        <v>634</v>
      </c>
      <c r="F100" s="12" t="s">
        <v>635</v>
      </c>
      <c r="G100" s="12" t="s">
        <v>114</v>
      </c>
      <c r="H100" s="12" t="s">
        <v>114</v>
      </c>
      <c r="I100" s="12" t="s">
        <v>636</v>
      </c>
    </row>
    <row r="101">
      <c r="A101" s="3">
        <v>99.0</v>
      </c>
      <c r="B101" s="3" t="s">
        <v>637</v>
      </c>
      <c r="C101" s="12" t="str">
        <f>vlookup(B101,'England Detailed breakdown of t'!$2:$1122,2,false)</f>
        <v>East of England</v>
      </c>
      <c r="D101" s="12" t="s">
        <v>638</v>
      </c>
      <c r="E101" s="12" t="s">
        <v>114</v>
      </c>
      <c r="F101" s="12" t="s">
        <v>114</v>
      </c>
      <c r="G101" s="12" t="s">
        <v>114</v>
      </c>
      <c r="H101" s="12" t="s">
        <v>114</v>
      </c>
      <c r="I101" s="12" t="s">
        <v>638</v>
      </c>
    </row>
    <row r="102">
      <c r="A102" s="3">
        <v>100.0</v>
      </c>
      <c r="B102" s="3" t="s">
        <v>639</v>
      </c>
      <c r="C102" s="12" t="str">
        <f>vlookup(B102,'England Detailed breakdown of t'!$2:$1122,2,false)</f>
        <v>London</v>
      </c>
      <c r="D102" s="12" t="s">
        <v>114</v>
      </c>
      <c r="E102" s="12" t="s">
        <v>640</v>
      </c>
      <c r="F102" s="12" t="s">
        <v>114</v>
      </c>
      <c r="G102" s="12" t="s">
        <v>114</v>
      </c>
      <c r="H102" s="12" t="s">
        <v>114</v>
      </c>
      <c r="I102" s="12" t="s">
        <v>640</v>
      </c>
    </row>
    <row r="103">
      <c r="A103" s="3">
        <v>101.0</v>
      </c>
      <c r="B103" s="3" t="s">
        <v>641</v>
      </c>
      <c r="C103" s="12" t="str">
        <f>vlookup(B103,'England Detailed breakdown of t'!$2:$1122,2,false)</f>
        <v>London</v>
      </c>
      <c r="D103" s="12" t="s">
        <v>114</v>
      </c>
      <c r="E103" s="12" t="s">
        <v>642</v>
      </c>
      <c r="F103" s="12" t="s">
        <v>114</v>
      </c>
      <c r="G103" s="12" t="s">
        <v>643</v>
      </c>
      <c r="H103" s="12" t="s">
        <v>644</v>
      </c>
      <c r="I103" s="12" t="s">
        <v>645</v>
      </c>
    </row>
    <row r="104">
      <c r="A104" s="3">
        <v>102.0</v>
      </c>
      <c r="B104" s="3" t="s">
        <v>646</v>
      </c>
      <c r="C104" s="12" t="str">
        <f>vlookup(B104,'England Detailed breakdown of t'!$2:$1122,2,false)</f>
        <v>South West</v>
      </c>
      <c r="D104" s="12" t="s">
        <v>114</v>
      </c>
      <c r="E104" s="12" t="s">
        <v>114</v>
      </c>
      <c r="F104" s="12" t="s">
        <v>114</v>
      </c>
      <c r="G104" s="12" t="s">
        <v>647</v>
      </c>
      <c r="H104" s="12" t="s">
        <v>648</v>
      </c>
      <c r="I104" s="12" t="s">
        <v>649</v>
      </c>
    </row>
    <row r="105">
      <c r="A105" s="3">
        <v>103.0</v>
      </c>
      <c r="B105" s="3" t="s">
        <v>650</v>
      </c>
      <c r="C105" s="12" t="str">
        <f>vlookup(B105,'England Detailed breakdown of t'!$2:$1122,2,false)</f>
        <v>North West</v>
      </c>
      <c r="D105" s="12" t="s">
        <v>114</v>
      </c>
      <c r="E105" s="12" t="s">
        <v>114</v>
      </c>
      <c r="F105" s="12" t="s">
        <v>114</v>
      </c>
      <c r="G105" s="12" t="s">
        <v>651</v>
      </c>
      <c r="H105" s="12" t="s">
        <v>652</v>
      </c>
      <c r="I105" s="12" t="s">
        <v>653</v>
      </c>
    </row>
    <row r="106">
      <c r="A106" s="3">
        <v>104.0</v>
      </c>
      <c r="B106" s="3" t="s">
        <v>654</v>
      </c>
      <c r="C106" s="12" t="str">
        <f>vlookup(B106,'England Detailed breakdown of t'!$2:$1122,2,false)</f>
        <v>South East Coast</v>
      </c>
      <c r="D106" s="12" t="s">
        <v>114</v>
      </c>
      <c r="E106" s="12" t="s">
        <v>114</v>
      </c>
      <c r="F106" s="12" t="s">
        <v>114</v>
      </c>
      <c r="G106" s="12" t="s">
        <v>114</v>
      </c>
      <c r="H106" s="12" t="s">
        <v>655</v>
      </c>
      <c r="I106" s="12" t="s">
        <v>655</v>
      </c>
    </row>
    <row r="107">
      <c r="A107" s="3">
        <v>105.0</v>
      </c>
      <c r="B107" s="3" t="s">
        <v>656</v>
      </c>
      <c r="C107" s="12" t="str">
        <f>vlookup(B107,'England Detailed breakdown of t'!$2:$1122,2,false)</f>
        <v>East of England</v>
      </c>
      <c r="D107" s="12" t="s">
        <v>114</v>
      </c>
      <c r="E107" s="12" t="s">
        <v>114</v>
      </c>
      <c r="F107" s="12" t="s">
        <v>114</v>
      </c>
      <c r="G107" s="12" t="s">
        <v>657</v>
      </c>
      <c r="H107" s="12" t="s">
        <v>114</v>
      </c>
      <c r="I107" s="12" t="s">
        <v>657</v>
      </c>
    </row>
    <row r="108">
      <c r="A108" s="3">
        <v>106.0</v>
      </c>
      <c r="B108" s="3" t="s">
        <v>658</v>
      </c>
      <c r="C108" s="12" t="str">
        <f>vlookup(B108,'England Detailed breakdown of t'!$2:$1122,2,false)</f>
        <v>East of England</v>
      </c>
      <c r="D108" s="12" t="s">
        <v>114</v>
      </c>
      <c r="E108" s="12" t="s">
        <v>114</v>
      </c>
      <c r="F108" s="12" t="s">
        <v>114</v>
      </c>
      <c r="G108" s="12" t="s">
        <v>114</v>
      </c>
      <c r="H108" s="12" t="s">
        <v>659</v>
      </c>
      <c r="I108" s="12" t="s">
        <v>659</v>
      </c>
    </row>
    <row r="109">
      <c r="A109" s="3">
        <v>107.0</v>
      </c>
      <c r="B109" s="3" t="s">
        <v>660</v>
      </c>
      <c r="C109" s="12" t="str">
        <f>vlookup(B109,'England Detailed breakdown of t'!$2:$1122,2,false)</f>
        <v>South West</v>
      </c>
      <c r="D109" s="12" t="s">
        <v>114</v>
      </c>
      <c r="E109" s="12" t="s">
        <v>661</v>
      </c>
      <c r="F109" s="13"/>
      <c r="G109" s="13"/>
      <c r="H109" s="13"/>
      <c r="I109" s="12" t="s">
        <v>661</v>
      </c>
    </row>
    <row r="110">
      <c r="A110" s="3">
        <v>108.0</v>
      </c>
      <c r="B110" s="3" t="s">
        <v>662</v>
      </c>
      <c r="C110" s="12" t="str">
        <f>vlookup(B110,'England Detailed breakdown of t'!$2:$1122,2,false)</f>
        <v>Yorkshire and The Humber</v>
      </c>
      <c r="D110" s="12" t="s">
        <v>114</v>
      </c>
      <c r="E110" s="12" t="s">
        <v>663</v>
      </c>
      <c r="F110" s="12" t="s">
        <v>664</v>
      </c>
      <c r="G110" s="12" t="s">
        <v>114</v>
      </c>
      <c r="H110" s="12" t="s">
        <v>114</v>
      </c>
      <c r="I110" s="12" t="s">
        <v>665</v>
      </c>
    </row>
    <row r="111">
      <c r="A111" s="3">
        <v>109.0</v>
      </c>
      <c r="B111" s="3" t="s">
        <v>666</v>
      </c>
      <c r="C111" s="12" t="str">
        <f>vlookup(B111,'England Detailed breakdown of t'!$2:$1122,2,false)</f>
        <v>London</v>
      </c>
      <c r="D111" s="12" t="s">
        <v>667</v>
      </c>
      <c r="E111" s="12" t="s">
        <v>114</v>
      </c>
      <c r="F111" s="13"/>
      <c r="G111" s="13"/>
      <c r="H111" s="13"/>
      <c r="I111" s="12" t="s">
        <v>667</v>
      </c>
    </row>
    <row r="112">
      <c r="A112" s="3">
        <v>110.0</v>
      </c>
      <c r="B112" s="3" t="s">
        <v>668</v>
      </c>
      <c r="C112" s="12" t="str">
        <f>vlookup(B112,'England Detailed breakdown of t'!$2:$1122,2,false)</f>
        <v>North West</v>
      </c>
      <c r="D112" s="12" t="s">
        <v>114</v>
      </c>
      <c r="E112" s="12" t="s">
        <v>114</v>
      </c>
      <c r="F112" s="12" t="s">
        <v>114</v>
      </c>
      <c r="G112" s="12" t="s">
        <v>114</v>
      </c>
      <c r="H112" s="12" t="s">
        <v>669</v>
      </c>
      <c r="I112" s="12" t="s">
        <v>669</v>
      </c>
    </row>
    <row r="113">
      <c r="A113" s="3">
        <v>111.0</v>
      </c>
      <c r="B113" s="3" t="s">
        <v>670</v>
      </c>
      <c r="C113" s="12" t="str">
        <f>vlookup(B113,'England Detailed breakdown of t'!$2:$1122,2,false)</f>
        <v>East of England</v>
      </c>
      <c r="D113" s="12" t="s">
        <v>114</v>
      </c>
      <c r="E113" s="12" t="s">
        <v>114</v>
      </c>
      <c r="F113" s="12" t="s">
        <v>114</v>
      </c>
      <c r="G113" s="12" t="s">
        <v>671</v>
      </c>
      <c r="H113" s="12" t="s">
        <v>114</v>
      </c>
      <c r="I113" s="12" t="s">
        <v>671</v>
      </c>
    </row>
    <row r="114">
      <c r="A114" s="3">
        <v>112.0</v>
      </c>
      <c r="B114" s="3" t="s">
        <v>672</v>
      </c>
      <c r="C114" s="12" t="str">
        <f>vlookup(B114,'England Detailed breakdown of t'!$2:$1122,2,false)</f>
        <v>South Central</v>
      </c>
      <c r="D114" s="12" t="s">
        <v>114</v>
      </c>
      <c r="E114" s="12" t="s">
        <v>114</v>
      </c>
      <c r="F114" s="12" t="s">
        <v>673</v>
      </c>
      <c r="G114" s="12" t="s">
        <v>114</v>
      </c>
      <c r="H114" s="12" t="s">
        <v>114</v>
      </c>
      <c r="I114" s="12" t="s">
        <v>673</v>
      </c>
    </row>
    <row r="115">
      <c r="A115" s="3">
        <v>113.0</v>
      </c>
      <c r="B115" s="3" t="s">
        <v>674</v>
      </c>
      <c r="C115" s="12" t="str">
        <f>vlookup(B115,'England Detailed breakdown of t'!$2:$1122,2,false)</f>
        <v>South Central</v>
      </c>
      <c r="D115" s="12" t="s">
        <v>114</v>
      </c>
      <c r="E115" s="12" t="s">
        <v>114</v>
      </c>
      <c r="F115" s="12" t="s">
        <v>114</v>
      </c>
      <c r="G115" s="12" t="s">
        <v>114</v>
      </c>
      <c r="H115" s="12" t="s">
        <v>675</v>
      </c>
      <c r="I115" s="12" t="s">
        <v>675</v>
      </c>
    </row>
    <row r="116">
      <c r="A116" s="3">
        <v>114.0</v>
      </c>
      <c r="B116" s="3" t="s">
        <v>676</v>
      </c>
      <c r="C116" s="12" t="str">
        <f>vlookup(B116,'England Detailed breakdown of t'!$2:$1122,2,false)</f>
        <v>London</v>
      </c>
      <c r="D116" s="12" t="s">
        <v>114</v>
      </c>
      <c r="E116" s="12" t="s">
        <v>114</v>
      </c>
      <c r="F116" s="12" t="s">
        <v>114</v>
      </c>
      <c r="G116" s="12" t="s">
        <v>114</v>
      </c>
      <c r="H116" s="12" t="s">
        <v>677</v>
      </c>
      <c r="I116" s="12" t="s">
        <v>677</v>
      </c>
    </row>
    <row r="117">
      <c r="A117" s="3">
        <v>115.0</v>
      </c>
      <c r="B117" s="3" t="s">
        <v>678</v>
      </c>
      <c r="C117" s="12" t="str">
        <f>vlookup(B117,'England Detailed breakdown of t'!$2:$1122,2,false)</f>
        <v>South Central</v>
      </c>
      <c r="D117" s="12" t="s">
        <v>114</v>
      </c>
      <c r="E117" s="12" t="s">
        <v>114</v>
      </c>
      <c r="F117" s="12" t="s">
        <v>114</v>
      </c>
      <c r="G117" s="12" t="s">
        <v>114</v>
      </c>
      <c r="H117" s="12" t="s">
        <v>679</v>
      </c>
      <c r="I117" s="12" t="s">
        <v>679</v>
      </c>
    </row>
    <row r="118">
      <c r="A118" s="3">
        <v>116.0</v>
      </c>
      <c r="B118" s="3" t="s">
        <v>680</v>
      </c>
      <c r="C118" s="12" t="str">
        <f>vlookup(B118,'England Detailed breakdown of t'!$2:$1122,2,false)</f>
        <v>South East Coast</v>
      </c>
      <c r="D118" s="12" t="s">
        <v>681</v>
      </c>
      <c r="E118" s="12" t="s">
        <v>114</v>
      </c>
      <c r="F118" s="12" t="s">
        <v>114</v>
      </c>
      <c r="G118" s="12" t="s">
        <v>114</v>
      </c>
      <c r="H118" s="12" t="s">
        <v>114</v>
      </c>
      <c r="I118" s="12" t="s">
        <v>681</v>
      </c>
    </row>
    <row r="119">
      <c r="A119" s="3">
        <v>117.0</v>
      </c>
      <c r="B119" s="3" t="s">
        <v>682</v>
      </c>
      <c r="C119" s="12" t="str">
        <f>vlookup(B119,'England Detailed breakdown of t'!$2:$1122,2,false)</f>
        <v>London</v>
      </c>
      <c r="D119" s="12" t="s">
        <v>114</v>
      </c>
      <c r="E119" s="12" t="s">
        <v>114</v>
      </c>
      <c r="F119" s="12" t="s">
        <v>114</v>
      </c>
      <c r="G119" s="12" t="s">
        <v>683</v>
      </c>
      <c r="H119" s="12" t="s">
        <v>114</v>
      </c>
      <c r="I119" s="12" t="s">
        <v>683</v>
      </c>
    </row>
    <row r="120">
      <c r="A120" s="3">
        <v>118.0</v>
      </c>
      <c r="B120" s="3" t="s">
        <v>684</v>
      </c>
      <c r="C120" s="12" t="str">
        <f>vlookup(B120,'England Detailed breakdown of t'!$2:$1122,2,false)</f>
        <v>North West</v>
      </c>
      <c r="D120" s="12" t="s">
        <v>114</v>
      </c>
      <c r="E120" s="12" t="s">
        <v>114</v>
      </c>
      <c r="F120" s="12" t="s">
        <v>114</v>
      </c>
      <c r="G120" s="12" t="s">
        <v>114</v>
      </c>
      <c r="H120" s="12" t="s">
        <v>685</v>
      </c>
      <c r="I120" s="12" t="s">
        <v>685</v>
      </c>
    </row>
    <row r="121">
      <c r="A121" s="3">
        <v>119.0</v>
      </c>
      <c r="B121" s="3" t="s">
        <v>686</v>
      </c>
      <c r="C121" s="12" t="str">
        <f>vlookup(B121,'England Detailed breakdown of t'!$2:$1122,2,false)</f>
        <v>North West</v>
      </c>
      <c r="D121" s="12" t="s">
        <v>687</v>
      </c>
      <c r="E121" s="12" t="s">
        <v>114</v>
      </c>
      <c r="F121" s="12" t="s">
        <v>114</v>
      </c>
      <c r="G121" s="12" t="s">
        <v>114</v>
      </c>
      <c r="H121" s="12" t="s">
        <v>114</v>
      </c>
      <c r="I121" s="12" t="s">
        <v>687</v>
      </c>
    </row>
    <row r="122">
      <c r="A122" s="3">
        <v>120.0</v>
      </c>
      <c r="B122" s="3" t="s">
        <v>688</v>
      </c>
      <c r="C122" s="12" t="str">
        <f>vlookup(B122,'England Detailed breakdown of t'!$2:$1122,2,false)</f>
        <v>North West</v>
      </c>
      <c r="D122" s="12" t="s">
        <v>114</v>
      </c>
      <c r="E122" s="12" t="s">
        <v>114</v>
      </c>
      <c r="F122" s="12" t="s">
        <v>114</v>
      </c>
      <c r="G122" s="12" t="s">
        <v>114</v>
      </c>
      <c r="H122" s="12" t="s">
        <v>689</v>
      </c>
      <c r="I122" s="12" t="s">
        <v>689</v>
      </c>
    </row>
    <row r="123">
      <c r="A123" s="3">
        <v>121.0</v>
      </c>
      <c r="B123" s="3" t="s">
        <v>690</v>
      </c>
      <c r="C123" s="12" t="str">
        <f>vlookup(B123,'England Detailed breakdown of t'!$2:$1122,2,false)</f>
        <v>Yorkshire and The Humber</v>
      </c>
      <c r="D123" s="13"/>
      <c r="E123" s="12" t="s">
        <v>114</v>
      </c>
      <c r="F123" s="12" t="s">
        <v>114</v>
      </c>
      <c r="G123" s="12" t="s">
        <v>114</v>
      </c>
      <c r="H123" s="12" t="s">
        <v>691</v>
      </c>
      <c r="I123" s="12" t="s">
        <v>691</v>
      </c>
    </row>
    <row r="124">
      <c r="A124" s="3">
        <v>122.0</v>
      </c>
      <c r="B124" s="3" t="s">
        <v>692</v>
      </c>
      <c r="C124" s="12" t="s">
        <v>693</v>
      </c>
      <c r="D124" s="13"/>
      <c r="E124" s="13"/>
      <c r="F124" s="13"/>
      <c r="G124" s="13"/>
      <c r="H124" s="12" t="s">
        <v>694</v>
      </c>
      <c r="I124" s="12" t="s">
        <v>694</v>
      </c>
    </row>
    <row r="125">
      <c r="A125" s="3">
        <v>123.0</v>
      </c>
      <c r="B125" s="3" t="s">
        <v>695</v>
      </c>
      <c r="C125" s="12" t="str">
        <f>vlookup(B125,'England Detailed breakdown of t'!$2:$1122,2,false)</f>
        <v>North West</v>
      </c>
      <c r="D125" s="12" t="s">
        <v>114</v>
      </c>
      <c r="E125" s="12" t="s">
        <v>114</v>
      </c>
      <c r="F125" s="12" t="s">
        <v>696</v>
      </c>
      <c r="G125" s="12" t="s">
        <v>114</v>
      </c>
      <c r="H125" s="12" t="s">
        <v>114</v>
      </c>
      <c r="I125" s="12" t="s">
        <v>696</v>
      </c>
    </row>
    <row r="126">
      <c r="A126" s="3">
        <v>124.0</v>
      </c>
      <c r="B126" s="3" t="s">
        <v>697</v>
      </c>
      <c r="C126" s="12" t="str">
        <f>vlookup(B126,'England Detailed breakdown of t'!$2:$1122,2,false)</f>
        <v>North West</v>
      </c>
      <c r="D126" s="12" t="s">
        <v>114</v>
      </c>
      <c r="E126" s="12" t="s">
        <v>698</v>
      </c>
      <c r="F126" s="12" t="s">
        <v>699</v>
      </c>
      <c r="G126" s="12" t="s">
        <v>700</v>
      </c>
      <c r="H126" s="12" t="s">
        <v>701</v>
      </c>
      <c r="I126" s="12" t="s">
        <v>702</v>
      </c>
    </row>
    <row r="127">
      <c r="A127" s="3">
        <v>125.0</v>
      </c>
      <c r="B127" s="3" t="s">
        <v>703</v>
      </c>
      <c r="C127" s="12" t="str">
        <f>vlookup(B127,'England Detailed breakdown of t'!$2:$1122,2,false)</f>
        <v>South West</v>
      </c>
      <c r="D127" s="12" t="s">
        <v>114</v>
      </c>
      <c r="E127" s="12" t="s">
        <v>114</v>
      </c>
      <c r="F127" s="12" t="s">
        <v>114</v>
      </c>
      <c r="G127" s="12" t="s">
        <v>114</v>
      </c>
      <c r="H127" s="12" t="s">
        <v>114</v>
      </c>
      <c r="I127" s="12" t="s">
        <v>114</v>
      </c>
    </row>
    <row r="128">
      <c r="A128" s="3">
        <v>126.0</v>
      </c>
      <c r="B128" s="3" t="s">
        <v>704</v>
      </c>
      <c r="C128" s="12" t="str">
        <f>vlookup(B128,'England Detailed breakdown of t'!$2:$1122,2,false)</f>
        <v>North West</v>
      </c>
      <c r="D128" s="12" t="s">
        <v>114</v>
      </c>
      <c r="E128" s="12" t="s">
        <v>114</v>
      </c>
      <c r="F128" s="12" t="s">
        <v>114</v>
      </c>
      <c r="G128" s="12" t="s">
        <v>114</v>
      </c>
      <c r="H128" s="12" t="s">
        <v>114</v>
      </c>
      <c r="I128" s="12" t="s">
        <v>114</v>
      </c>
    </row>
    <row r="129">
      <c r="A129" s="3">
        <v>127.0</v>
      </c>
      <c r="B129" s="3" t="s">
        <v>705</v>
      </c>
      <c r="C129" s="12" t="str">
        <f>vlookup(B129,'England Detailed breakdown of t'!$2:$1122,2,false)</f>
        <v>South West</v>
      </c>
      <c r="D129" s="12" t="s">
        <v>114</v>
      </c>
      <c r="E129" s="12" t="s">
        <v>114</v>
      </c>
      <c r="F129" s="12" t="s">
        <v>114</v>
      </c>
      <c r="G129" s="12" t="s">
        <v>114</v>
      </c>
      <c r="H129" s="12" t="s">
        <v>114</v>
      </c>
      <c r="I129" s="12" t="s">
        <v>114</v>
      </c>
    </row>
    <row r="130">
      <c r="A130" s="3">
        <v>128.0</v>
      </c>
      <c r="B130" s="3" t="s">
        <v>706</v>
      </c>
      <c r="C130" s="12" t="str">
        <f>vlookup(B130,'England Detailed breakdown of t'!$2:$1122,2,false)</f>
        <v>London</v>
      </c>
      <c r="D130" s="12" t="s">
        <v>114</v>
      </c>
      <c r="E130" s="12" t="s">
        <v>114</v>
      </c>
      <c r="F130" s="12" t="s">
        <v>114</v>
      </c>
      <c r="G130" s="12" t="s">
        <v>114</v>
      </c>
      <c r="H130" s="12" t="s">
        <v>114</v>
      </c>
      <c r="I130" s="12" t="s">
        <v>114</v>
      </c>
    </row>
    <row r="131">
      <c r="A131" s="3">
        <v>129.0</v>
      </c>
      <c r="B131" s="3" t="s">
        <v>707</v>
      </c>
      <c r="C131" s="12" t="str">
        <f>vlookup(B131,'England Detailed breakdown of t'!$2:$1122,2,false)</f>
        <v>South Central</v>
      </c>
      <c r="D131" s="12" t="s">
        <v>114</v>
      </c>
      <c r="E131" s="12" t="s">
        <v>114</v>
      </c>
      <c r="F131" s="12" t="s">
        <v>114</v>
      </c>
      <c r="G131" s="12" t="s">
        <v>114</v>
      </c>
      <c r="H131" s="12" t="s">
        <v>114</v>
      </c>
      <c r="I131" s="12" t="s">
        <v>114</v>
      </c>
    </row>
    <row r="132">
      <c r="A132" s="3">
        <v>130.0</v>
      </c>
      <c r="B132" s="3" t="s">
        <v>708</v>
      </c>
      <c r="C132" s="12" t="str">
        <f>vlookup(B132,'England Detailed breakdown of t'!$2:$1122,2,false)</f>
        <v>London</v>
      </c>
      <c r="D132" s="12" t="s">
        <v>114</v>
      </c>
      <c r="E132" s="13"/>
      <c r="F132" s="13"/>
      <c r="G132" s="13"/>
      <c r="H132" s="13"/>
      <c r="I132" s="12" t="s">
        <v>114</v>
      </c>
    </row>
    <row r="133">
      <c r="A133" s="3">
        <v>131.0</v>
      </c>
      <c r="B133" s="3" t="s">
        <v>709</v>
      </c>
      <c r="C133" s="12" t="str">
        <f>vlookup(B133,'England Detailed breakdown of t'!$2:$1122,2,false)</f>
        <v>West Midlands</v>
      </c>
      <c r="D133" s="12" t="s">
        <v>114</v>
      </c>
      <c r="E133" s="12" t="s">
        <v>114</v>
      </c>
      <c r="F133" s="12" t="s">
        <v>114</v>
      </c>
      <c r="G133" s="12" t="s">
        <v>114</v>
      </c>
      <c r="H133" s="12" t="s">
        <v>114</v>
      </c>
      <c r="I133" s="12" t="s">
        <v>114</v>
      </c>
    </row>
    <row r="134">
      <c r="A134" s="3">
        <v>132.0</v>
      </c>
      <c r="B134" s="3" t="s">
        <v>710</v>
      </c>
      <c r="C134" s="12" t="str">
        <f>vlookup(B134,'England Detailed breakdown of t'!$2:$1122,2,false)</f>
        <v>West Midlands</v>
      </c>
      <c r="D134" s="12" t="s">
        <v>114</v>
      </c>
      <c r="E134" s="12" t="s">
        <v>114</v>
      </c>
      <c r="F134" s="12" t="s">
        <v>114</v>
      </c>
      <c r="G134" s="12" t="s">
        <v>114</v>
      </c>
      <c r="H134" s="13"/>
      <c r="I134" s="12" t="s">
        <v>114</v>
      </c>
    </row>
    <row r="135">
      <c r="A135" s="3">
        <v>133.0</v>
      </c>
      <c r="B135" s="3" t="s">
        <v>711</v>
      </c>
      <c r="C135" s="12" t="str">
        <f>vlookup(B135,'England Detailed breakdown of t'!$2:$1122,2,false)</f>
        <v>West Midlands</v>
      </c>
      <c r="D135" s="12" t="s">
        <v>114</v>
      </c>
      <c r="E135" s="12" t="s">
        <v>114</v>
      </c>
      <c r="F135" s="12" t="s">
        <v>114</v>
      </c>
      <c r="G135" s="12" t="s">
        <v>114</v>
      </c>
      <c r="H135" s="12" t="s">
        <v>114</v>
      </c>
      <c r="I135" s="12" t="s">
        <v>114</v>
      </c>
    </row>
    <row r="136">
      <c r="A136" s="3">
        <v>134.0</v>
      </c>
      <c r="B136" s="3" t="s">
        <v>712</v>
      </c>
      <c r="C136" s="12" t="str">
        <f>vlookup(B136,'England Detailed breakdown of t'!$2:$1122,2,false)</f>
        <v>West Midlands</v>
      </c>
      <c r="D136" s="13"/>
      <c r="E136" s="13"/>
      <c r="F136" s="13"/>
      <c r="G136" s="13"/>
      <c r="H136" s="12" t="s">
        <v>114</v>
      </c>
      <c r="I136" s="12" t="s">
        <v>114</v>
      </c>
    </row>
    <row r="137">
      <c r="A137" s="3">
        <v>135.0</v>
      </c>
      <c r="B137" s="3" t="s">
        <v>713</v>
      </c>
      <c r="C137" s="12" t="str">
        <f>vlookup(B137,'England Detailed breakdown of t'!$2:$1122,2,false)</f>
        <v>West Midlands</v>
      </c>
      <c r="D137" s="12" t="s">
        <v>114</v>
      </c>
      <c r="E137" s="12" t="s">
        <v>114</v>
      </c>
      <c r="F137" s="12" t="s">
        <v>114</v>
      </c>
      <c r="G137" s="12" t="s">
        <v>114</v>
      </c>
      <c r="H137" s="13"/>
      <c r="I137" s="12" t="s">
        <v>114</v>
      </c>
    </row>
    <row r="138">
      <c r="A138" s="3">
        <v>136.0</v>
      </c>
      <c r="B138" s="3" t="s">
        <v>714</v>
      </c>
      <c r="C138" s="12" t="str">
        <f>vlookup(B138,'England Detailed breakdown of t'!$2:$1122,2,false)</f>
        <v>West Midlands</v>
      </c>
      <c r="D138" s="12" t="s">
        <v>114</v>
      </c>
      <c r="E138" s="12" t="s">
        <v>114</v>
      </c>
      <c r="F138" s="12" t="s">
        <v>114</v>
      </c>
      <c r="G138" s="12" t="s">
        <v>114</v>
      </c>
      <c r="H138" s="12" t="s">
        <v>114</v>
      </c>
      <c r="I138" s="12" t="s">
        <v>114</v>
      </c>
    </row>
    <row r="139">
      <c r="A139" s="3">
        <v>137.0</v>
      </c>
      <c r="B139" s="3" t="s">
        <v>715</v>
      </c>
      <c r="C139" s="12" t="str">
        <f>vlookup(B139,'England Detailed breakdown of t'!$2:$1122,2,false)</f>
        <v>North West</v>
      </c>
      <c r="D139" s="12" t="s">
        <v>114</v>
      </c>
      <c r="E139" s="12" t="s">
        <v>114</v>
      </c>
      <c r="F139" s="12" t="s">
        <v>114</v>
      </c>
      <c r="G139" s="12" t="s">
        <v>114</v>
      </c>
      <c r="H139" s="12" t="s">
        <v>114</v>
      </c>
      <c r="I139" s="12" t="s">
        <v>114</v>
      </c>
    </row>
    <row r="140">
      <c r="A140" s="3">
        <v>138.0</v>
      </c>
      <c r="B140" s="3" t="s">
        <v>716</v>
      </c>
      <c r="C140" s="12" t="str">
        <f>vlookup(B140,'England Detailed breakdown of t'!$2:$1122,2,false)</f>
        <v>Yorkshire and The Humber</v>
      </c>
      <c r="D140" s="12" t="s">
        <v>114</v>
      </c>
      <c r="E140" s="12" t="s">
        <v>114</v>
      </c>
      <c r="F140" s="12" t="s">
        <v>114</v>
      </c>
      <c r="G140" s="12" t="s">
        <v>114</v>
      </c>
      <c r="H140" s="12" t="s">
        <v>114</v>
      </c>
      <c r="I140" s="12" t="s">
        <v>114</v>
      </c>
    </row>
    <row r="141">
      <c r="A141" s="3">
        <v>139.0</v>
      </c>
      <c r="B141" s="3" t="s">
        <v>717</v>
      </c>
      <c r="C141" s="12" t="str">
        <f>vlookup(B141,'England Detailed breakdown of t'!$2:$1122,2,false)</f>
        <v>North West</v>
      </c>
      <c r="D141" s="12" t="s">
        <v>114</v>
      </c>
      <c r="E141" s="12" t="s">
        <v>114</v>
      </c>
      <c r="F141" s="12" t="s">
        <v>114</v>
      </c>
      <c r="G141" s="12" t="s">
        <v>114</v>
      </c>
      <c r="H141" s="12" t="s">
        <v>114</v>
      </c>
      <c r="I141" s="12" t="s">
        <v>114</v>
      </c>
    </row>
    <row r="142">
      <c r="A142" s="3">
        <v>140.0</v>
      </c>
      <c r="B142" s="3" t="s">
        <v>718</v>
      </c>
      <c r="C142" s="12" t="str">
        <f>vlookup(B142,'England Detailed breakdown of t'!$2:$1122,2,false)</f>
        <v>North West</v>
      </c>
      <c r="D142" s="12" t="s">
        <v>114</v>
      </c>
      <c r="E142" s="12" t="s">
        <v>114</v>
      </c>
      <c r="F142" s="12" t="s">
        <v>114</v>
      </c>
      <c r="G142" s="12" t="s">
        <v>114</v>
      </c>
      <c r="H142" s="13"/>
      <c r="I142" s="12" t="s">
        <v>114</v>
      </c>
    </row>
    <row r="143">
      <c r="A143" s="3">
        <v>141.0</v>
      </c>
      <c r="B143" s="3" t="s">
        <v>719</v>
      </c>
      <c r="C143" s="12" t="str">
        <f>vlookup(B143,'England Detailed breakdown of t'!$2:$1122,2,false)</f>
        <v>East of England</v>
      </c>
      <c r="D143" s="12" t="s">
        <v>114</v>
      </c>
      <c r="E143" s="12" t="s">
        <v>114</v>
      </c>
      <c r="F143" s="12" t="s">
        <v>114</v>
      </c>
      <c r="G143" s="12" t="s">
        <v>114</v>
      </c>
      <c r="H143" s="12" t="s">
        <v>114</v>
      </c>
      <c r="I143" s="12" t="s">
        <v>114</v>
      </c>
    </row>
    <row r="144">
      <c r="A144" s="3">
        <v>142.0</v>
      </c>
      <c r="B144" s="3" t="s">
        <v>720</v>
      </c>
      <c r="C144" s="12" t="str">
        <f>vlookup(B144,'England Detailed breakdown of t'!$2:$1122,2,false)</f>
        <v>East of England</v>
      </c>
      <c r="D144" s="12" t="s">
        <v>114</v>
      </c>
      <c r="E144" s="12" t="s">
        <v>114</v>
      </c>
      <c r="F144" s="12" t="s">
        <v>114</v>
      </c>
      <c r="G144" s="12" t="s">
        <v>114</v>
      </c>
      <c r="H144" s="12" t="s">
        <v>114</v>
      </c>
      <c r="I144" s="12" t="s">
        <v>114</v>
      </c>
    </row>
    <row r="145">
      <c r="A145" s="3">
        <v>143.0</v>
      </c>
      <c r="B145" s="3" t="s">
        <v>721</v>
      </c>
      <c r="C145" s="12" t="str">
        <f>vlookup(B145,'England Detailed breakdown of t'!$2:$1122,2,false)</f>
        <v>East of England</v>
      </c>
      <c r="D145" s="12" t="s">
        <v>114</v>
      </c>
      <c r="E145" s="12" t="s">
        <v>114</v>
      </c>
      <c r="F145" s="12" t="s">
        <v>114</v>
      </c>
      <c r="G145" s="12" t="s">
        <v>114</v>
      </c>
      <c r="H145" s="12" t="s">
        <v>114</v>
      </c>
      <c r="I145" s="12" t="s">
        <v>114</v>
      </c>
    </row>
    <row r="146">
      <c r="A146" s="3">
        <v>144.0</v>
      </c>
      <c r="B146" s="3" t="s">
        <v>722</v>
      </c>
      <c r="C146" s="12" t="str">
        <f>vlookup(B146,'England Detailed breakdown of t'!$2:$1122,2,false)</f>
        <v>London</v>
      </c>
      <c r="D146" s="12" t="s">
        <v>114</v>
      </c>
      <c r="E146" s="12" t="s">
        <v>114</v>
      </c>
      <c r="F146" s="12" t="s">
        <v>114</v>
      </c>
      <c r="G146" s="12" t="s">
        <v>114</v>
      </c>
      <c r="H146" s="12" t="s">
        <v>114</v>
      </c>
      <c r="I146" s="12" t="s">
        <v>114</v>
      </c>
    </row>
    <row r="147">
      <c r="A147" s="3">
        <v>145.0</v>
      </c>
      <c r="B147" s="3" t="s">
        <v>723</v>
      </c>
      <c r="C147" s="12" t="str">
        <f>vlookup(B147,'England Detailed breakdown of t'!$2:$1122,2,false)</f>
        <v>North West</v>
      </c>
      <c r="D147" s="12" t="s">
        <v>114</v>
      </c>
      <c r="E147" s="12" t="s">
        <v>114</v>
      </c>
      <c r="F147" s="12" t="s">
        <v>114</v>
      </c>
      <c r="G147" s="12" t="s">
        <v>114</v>
      </c>
      <c r="H147" s="12" t="s">
        <v>114</v>
      </c>
      <c r="I147" s="12" t="s">
        <v>114</v>
      </c>
    </row>
    <row r="148">
      <c r="A148" s="3">
        <v>146.0</v>
      </c>
      <c r="B148" s="3" t="s">
        <v>724</v>
      </c>
      <c r="C148" s="12" t="str">
        <f>vlookup(B148,'England Detailed breakdown of t'!$2:$1122,2,false)</f>
        <v>South West</v>
      </c>
      <c r="D148" s="12" t="s">
        <v>114</v>
      </c>
      <c r="E148" s="12" t="s">
        <v>114</v>
      </c>
      <c r="F148" s="12" t="s">
        <v>114</v>
      </c>
      <c r="G148" s="12" t="s">
        <v>114</v>
      </c>
      <c r="H148" s="12" t="s">
        <v>114</v>
      </c>
      <c r="I148" s="12" t="s">
        <v>114</v>
      </c>
    </row>
    <row r="149">
      <c r="A149" s="3">
        <v>147.0</v>
      </c>
      <c r="B149" s="3" t="s">
        <v>725</v>
      </c>
      <c r="C149" s="12" t="str">
        <f>vlookup(B149,'England Detailed breakdown of t'!$2:$1122,2,false)</f>
        <v>North East</v>
      </c>
      <c r="D149" s="12" t="s">
        <v>114</v>
      </c>
      <c r="E149" s="12" t="s">
        <v>114</v>
      </c>
      <c r="F149" s="12" t="s">
        <v>114</v>
      </c>
      <c r="G149" s="12" t="s">
        <v>114</v>
      </c>
      <c r="H149" s="12" t="s">
        <v>114</v>
      </c>
      <c r="I149" s="12" t="s">
        <v>114</v>
      </c>
    </row>
    <row r="150">
      <c r="A150" s="3">
        <v>148.0</v>
      </c>
      <c r="B150" s="3" t="s">
        <v>726</v>
      </c>
      <c r="C150" s="12" t="str">
        <f>vlookup(B150,'England Detailed breakdown of t'!$2:$1122,2,false)</f>
        <v>West Midlands</v>
      </c>
      <c r="D150" s="12" t="s">
        <v>114</v>
      </c>
      <c r="E150" s="12" t="s">
        <v>114</v>
      </c>
      <c r="F150" s="12" t="s">
        <v>114</v>
      </c>
      <c r="G150" s="12" t="s">
        <v>114</v>
      </c>
      <c r="H150" s="12" t="s">
        <v>114</v>
      </c>
      <c r="I150" s="12" t="s">
        <v>114</v>
      </c>
    </row>
    <row r="151">
      <c r="A151" s="3">
        <v>149.0</v>
      </c>
      <c r="B151" s="3" t="s">
        <v>727</v>
      </c>
      <c r="C151" s="12" t="str">
        <f>vlookup(B151,'England Detailed breakdown of t'!$2:$1122,2,false)</f>
        <v>London</v>
      </c>
      <c r="D151" s="12" t="s">
        <v>114</v>
      </c>
      <c r="E151" s="12" t="s">
        <v>114</v>
      </c>
      <c r="F151" s="12" t="s">
        <v>114</v>
      </c>
      <c r="G151" s="12" t="s">
        <v>114</v>
      </c>
      <c r="H151" s="12" t="s">
        <v>114</v>
      </c>
      <c r="I151" s="12" t="s">
        <v>114</v>
      </c>
    </row>
    <row r="152">
      <c r="A152" s="3">
        <v>150.0</v>
      </c>
      <c r="B152" s="3" t="s">
        <v>728</v>
      </c>
      <c r="C152" s="12" t="str">
        <f>vlookup(B152,'England Detailed breakdown of t'!$2:$1122,2,false)</f>
        <v>North West</v>
      </c>
      <c r="D152" s="12" t="s">
        <v>114</v>
      </c>
      <c r="E152" s="12" t="s">
        <v>114</v>
      </c>
      <c r="F152" s="12" t="s">
        <v>114</v>
      </c>
      <c r="G152" s="12" t="s">
        <v>114</v>
      </c>
      <c r="H152" s="12" t="s">
        <v>114</v>
      </c>
      <c r="I152" s="12" t="s">
        <v>114</v>
      </c>
    </row>
    <row r="153">
      <c r="A153" s="3">
        <v>151.0</v>
      </c>
      <c r="B153" s="3" t="s">
        <v>729</v>
      </c>
      <c r="C153" s="12" t="str">
        <f>vlookup(B153,'England Detailed breakdown of t'!$2:$1122,2,false)</f>
        <v>East Midlands</v>
      </c>
      <c r="D153" s="12" t="s">
        <v>114</v>
      </c>
      <c r="E153" s="12" t="s">
        <v>114</v>
      </c>
      <c r="F153" s="12" t="s">
        <v>114</v>
      </c>
      <c r="G153" s="12" t="s">
        <v>114</v>
      </c>
      <c r="H153" s="12" t="s">
        <v>114</v>
      </c>
      <c r="I153" s="12" t="s">
        <v>114</v>
      </c>
    </row>
    <row r="154">
      <c r="A154" s="3">
        <v>152.0</v>
      </c>
      <c r="B154" s="3" t="s">
        <v>730</v>
      </c>
      <c r="C154" s="12" t="str">
        <f>vlookup(B154,'England Detailed breakdown of t'!$2:$1122,2,false)</f>
        <v>East Midlands</v>
      </c>
      <c r="D154" s="12" t="s">
        <v>114</v>
      </c>
      <c r="E154" s="12" t="s">
        <v>114</v>
      </c>
      <c r="F154" s="12" t="s">
        <v>114</v>
      </c>
      <c r="G154" s="12" t="s">
        <v>114</v>
      </c>
      <c r="H154" s="12" t="s">
        <v>114</v>
      </c>
      <c r="I154" s="12" t="s">
        <v>114</v>
      </c>
    </row>
    <row r="155">
      <c r="A155" s="3">
        <v>153.0</v>
      </c>
      <c r="B155" s="3" t="s">
        <v>731</v>
      </c>
      <c r="C155" s="12" t="str">
        <f>vlookup(B155,'England Detailed breakdown of t'!$2:$1122,2,false)</f>
        <v>East Midlands</v>
      </c>
      <c r="D155" s="12" t="s">
        <v>114</v>
      </c>
      <c r="E155" s="12" t="s">
        <v>114</v>
      </c>
      <c r="F155" s="12" t="s">
        <v>114</v>
      </c>
      <c r="G155" s="12" t="s">
        <v>114</v>
      </c>
      <c r="H155" s="12" t="s">
        <v>114</v>
      </c>
      <c r="I155" s="12" t="s">
        <v>114</v>
      </c>
    </row>
    <row r="156">
      <c r="A156" s="3">
        <v>154.0</v>
      </c>
      <c r="B156" s="3" t="s">
        <v>732</v>
      </c>
      <c r="C156" s="12" t="str">
        <f>vlookup(B156,'England Detailed breakdown of t'!$2:$1122,2,false)</f>
        <v>South West</v>
      </c>
      <c r="D156" s="12" t="s">
        <v>114</v>
      </c>
      <c r="E156" s="12" t="s">
        <v>114</v>
      </c>
      <c r="F156" s="12" t="s">
        <v>114</v>
      </c>
      <c r="G156" s="12" t="s">
        <v>114</v>
      </c>
      <c r="H156" s="12" t="s">
        <v>114</v>
      </c>
      <c r="I156" s="12" t="s">
        <v>114</v>
      </c>
    </row>
    <row r="157">
      <c r="A157" s="3">
        <v>155.0</v>
      </c>
      <c r="B157" s="3" t="s">
        <v>733</v>
      </c>
      <c r="C157" s="12" t="str">
        <f>vlookup(B157,'England Detailed breakdown of t'!$2:$1122,2,false)</f>
        <v>South West</v>
      </c>
      <c r="D157" s="12" t="s">
        <v>114</v>
      </c>
      <c r="E157" s="12" t="s">
        <v>114</v>
      </c>
      <c r="F157" s="12" t="s">
        <v>114</v>
      </c>
      <c r="G157" s="12" t="s">
        <v>114</v>
      </c>
      <c r="H157" s="12" t="s">
        <v>114</v>
      </c>
      <c r="I157" s="12" t="s">
        <v>114</v>
      </c>
    </row>
    <row r="158">
      <c r="A158" s="3">
        <v>156.0</v>
      </c>
      <c r="B158" s="3" t="s">
        <v>734</v>
      </c>
      <c r="C158" s="12" t="str">
        <f>vlookup(B158,'England Detailed breakdown of t'!$2:$1122,2,false)</f>
        <v>West Midlands</v>
      </c>
      <c r="D158" s="12" t="s">
        <v>114</v>
      </c>
      <c r="E158" s="12" t="s">
        <v>114</v>
      </c>
      <c r="F158" s="12" t="s">
        <v>114</v>
      </c>
      <c r="G158" s="12" t="s">
        <v>114</v>
      </c>
      <c r="H158" s="12" t="s">
        <v>114</v>
      </c>
      <c r="I158" s="12" t="s">
        <v>114</v>
      </c>
    </row>
    <row r="159">
      <c r="A159" s="3">
        <v>157.0</v>
      </c>
      <c r="B159" s="3" t="s">
        <v>735</v>
      </c>
      <c r="C159" s="12" t="str">
        <f>vlookup(B159,'England Detailed breakdown of t'!$2:$1122,2,false)</f>
        <v>London</v>
      </c>
      <c r="D159" s="12" t="s">
        <v>114</v>
      </c>
      <c r="E159" s="12" t="s">
        <v>114</v>
      </c>
      <c r="F159" s="13"/>
      <c r="G159" s="13"/>
      <c r="H159" s="13"/>
      <c r="I159" s="12" t="s">
        <v>114</v>
      </c>
    </row>
    <row r="160">
      <c r="A160" s="3">
        <v>158.0</v>
      </c>
      <c r="B160" s="3" t="s">
        <v>736</v>
      </c>
      <c r="C160" s="12" t="str">
        <f>vlookup(B160,'England Detailed breakdown of t'!$2:$1122,2,false)</f>
        <v>North West</v>
      </c>
      <c r="D160" s="12" t="s">
        <v>114</v>
      </c>
      <c r="E160" s="12" t="s">
        <v>114</v>
      </c>
      <c r="F160" s="12" t="s">
        <v>114</v>
      </c>
      <c r="G160" s="12" t="s">
        <v>114</v>
      </c>
      <c r="H160" s="12" t="s">
        <v>114</v>
      </c>
      <c r="I160" s="12" t="s">
        <v>114</v>
      </c>
    </row>
    <row r="161">
      <c r="A161" s="3">
        <v>159.0</v>
      </c>
      <c r="B161" s="3" t="s">
        <v>737</v>
      </c>
      <c r="C161" s="12" t="str">
        <f>vlookup(B161,'England Detailed breakdown of t'!$2:$1122,2,false)</f>
        <v>London</v>
      </c>
      <c r="D161" s="12" t="s">
        <v>114</v>
      </c>
      <c r="E161" s="12" t="s">
        <v>114</v>
      </c>
      <c r="F161" s="12" t="s">
        <v>114</v>
      </c>
      <c r="G161" s="12" t="s">
        <v>114</v>
      </c>
      <c r="H161" s="12" t="s">
        <v>114</v>
      </c>
      <c r="I161" s="12" t="s">
        <v>114</v>
      </c>
    </row>
    <row r="162">
      <c r="A162" s="3">
        <v>160.0</v>
      </c>
      <c r="B162" s="3" t="s">
        <v>738</v>
      </c>
      <c r="C162" s="12" t="str">
        <f>vlookup(B162,'England Detailed breakdown of t'!$2:$1122,2,false)</f>
        <v>East Midlands</v>
      </c>
      <c r="D162" s="12" t="s">
        <v>114</v>
      </c>
      <c r="E162" s="12" t="s">
        <v>114</v>
      </c>
      <c r="F162" s="12" t="s">
        <v>114</v>
      </c>
      <c r="G162" s="12" t="s">
        <v>114</v>
      </c>
      <c r="H162" s="12" t="s">
        <v>114</v>
      </c>
      <c r="I162" s="12" t="s">
        <v>114</v>
      </c>
    </row>
    <row r="163">
      <c r="A163" s="3">
        <v>161.0</v>
      </c>
      <c r="B163" s="3" t="s">
        <v>739</v>
      </c>
      <c r="C163" s="12" t="str">
        <f>vlookup(B163,'England Detailed breakdown of t'!$2:$1122,2,false)</f>
        <v>East of England</v>
      </c>
      <c r="D163" s="12" t="s">
        <v>114</v>
      </c>
      <c r="E163" s="12" t="s">
        <v>114</v>
      </c>
      <c r="F163" s="12" t="s">
        <v>114</v>
      </c>
      <c r="G163" s="12" t="s">
        <v>114</v>
      </c>
      <c r="H163" s="12" t="s">
        <v>114</v>
      </c>
      <c r="I163" s="12" t="s">
        <v>114</v>
      </c>
    </row>
    <row r="164">
      <c r="A164" s="3">
        <v>162.0</v>
      </c>
      <c r="B164" s="3" t="s">
        <v>740</v>
      </c>
      <c r="C164" s="12" t="str">
        <f>vlookup(B164,'England Detailed breakdown of t'!$2:$1122,2,false)</f>
        <v>South East Coast</v>
      </c>
      <c r="D164" s="12" t="s">
        <v>114</v>
      </c>
      <c r="E164" s="12" t="s">
        <v>114</v>
      </c>
      <c r="F164" s="12" t="s">
        <v>114</v>
      </c>
      <c r="G164" s="12" t="s">
        <v>114</v>
      </c>
      <c r="H164" s="12" t="s">
        <v>114</v>
      </c>
      <c r="I164" s="12" t="s">
        <v>114</v>
      </c>
    </row>
    <row r="165">
      <c r="A165" s="3">
        <v>163.0</v>
      </c>
      <c r="B165" s="3" t="s">
        <v>741</v>
      </c>
      <c r="C165" s="12" t="str">
        <f>vlookup(B165,'England Detailed breakdown of t'!$2:$1122,2,false)</f>
        <v>North East</v>
      </c>
      <c r="D165" s="12" t="s">
        <v>114</v>
      </c>
      <c r="E165" s="12" t="s">
        <v>114</v>
      </c>
      <c r="F165" s="12" t="s">
        <v>114</v>
      </c>
      <c r="G165" s="12" t="s">
        <v>114</v>
      </c>
      <c r="H165" s="12" t="s">
        <v>114</v>
      </c>
      <c r="I165" s="12" t="s">
        <v>114</v>
      </c>
    </row>
    <row r="166">
      <c r="A166" s="3">
        <v>164.0</v>
      </c>
      <c r="B166" s="3" t="s">
        <v>742</v>
      </c>
      <c r="C166" s="12" t="str">
        <f>vlookup(B166,'England Detailed breakdown of t'!$2:$1122,2,false)</f>
        <v>West Midlands</v>
      </c>
      <c r="D166" s="12" t="s">
        <v>114</v>
      </c>
      <c r="E166" s="12" t="s">
        <v>114</v>
      </c>
      <c r="F166" s="12" t="s">
        <v>114</v>
      </c>
      <c r="G166" s="12" t="s">
        <v>114</v>
      </c>
      <c r="H166" s="12" t="s">
        <v>114</v>
      </c>
      <c r="I166" s="12" t="s">
        <v>114</v>
      </c>
    </row>
    <row r="167">
      <c r="A167" s="3">
        <v>165.0</v>
      </c>
      <c r="B167" s="3" t="s">
        <v>743</v>
      </c>
      <c r="C167" s="12" t="str">
        <f>vlookup(B167,'England Detailed breakdown of t'!$2:$1122,2,false)</f>
        <v>South West</v>
      </c>
      <c r="D167" s="13"/>
      <c r="E167" s="12" t="s">
        <v>114</v>
      </c>
      <c r="F167" s="12" t="s">
        <v>114</v>
      </c>
      <c r="G167" s="12" t="s">
        <v>114</v>
      </c>
      <c r="H167" s="12" t="s">
        <v>114</v>
      </c>
      <c r="I167" s="12" t="s">
        <v>114</v>
      </c>
    </row>
    <row r="168">
      <c r="A168" s="3">
        <v>166.0</v>
      </c>
      <c r="B168" s="3" t="s">
        <v>744</v>
      </c>
      <c r="C168" s="12" t="str">
        <f>vlookup(B168,'England Detailed breakdown of t'!$2:$1122,2,false)</f>
        <v>South West</v>
      </c>
      <c r="D168" s="12" t="s">
        <v>114</v>
      </c>
      <c r="E168" s="12" t="s">
        <v>114</v>
      </c>
      <c r="F168" s="12" t="s">
        <v>114</v>
      </c>
      <c r="G168" s="12" t="s">
        <v>114</v>
      </c>
      <c r="H168" s="12" t="s">
        <v>114</v>
      </c>
      <c r="I168" s="12" t="s">
        <v>114</v>
      </c>
    </row>
    <row r="169">
      <c r="A169" s="3">
        <v>167.0</v>
      </c>
      <c r="B169" s="3" t="s">
        <v>745</v>
      </c>
      <c r="C169" s="12" t="str">
        <f>vlookup(B169,'England Detailed breakdown of t'!$2:$1122,2,false)</f>
        <v>North West</v>
      </c>
      <c r="D169" s="13"/>
      <c r="E169" s="13"/>
      <c r="F169" s="13"/>
      <c r="G169" s="13"/>
      <c r="H169" s="12" t="s">
        <v>114</v>
      </c>
      <c r="I169" s="12" t="s">
        <v>114</v>
      </c>
    </row>
    <row r="170">
      <c r="A170" s="3">
        <v>168.0</v>
      </c>
      <c r="B170" s="3" t="s">
        <v>746</v>
      </c>
      <c r="C170" s="12" t="str">
        <f>vlookup(B170,'England Detailed breakdown of t'!$2:$1122,2,false)</f>
        <v>North West</v>
      </c>
      <c r="D170" s="12" t="s">
        <v>114</v>
      </c>
      <c r="E170" s="12" t="s">
        <v>114</v>
      </c>
      <c r="F170" s="12" t="s">
        <v>114</v>
      </c>
      <c r="G170" s="12" t="s">
        <v>114</v>
      </c>
      <c r="H170" s="13"/>
      <c r="I170" s="12" t="s">
        <v>114</v>
      </c>
    </row>
    <row r="171">
      <c r="A171" s="3">
        <v>169.0</v>
      </c>
      <c r="B171" s="3" t="s">
        <v>747</v>
      </c>
      <c r="C171" s="12" t="str">
        <f>vlookup(B171,'England Detailed breakdown of t'!$2:$1122,2,false)</f>
        <v>Yorkshire and The Humber</v>
      </c>
      <c r="D171" s="12" t="s">
        <v>114</v>
      </c>
      <c r="E171" s="12" t="s">
        <v>114</v>
      </c>
      <c r="F171" s="12" t="s">
        <v>114</v>
      </c>
      <c r="G171" s="12" t="s">
        <v>114</v>
      </c>
      <c r="H171" s="12" t="s">
        <v>114</v>
      </c>
      <c r="I171" s="12" t="s">
        <v>114</v>
      </c>
    </row>
    <row r="172">
      <c r="A172" s="3">
        <v>170.0</v>
      </c>
      <c r="B172" s="3" t="s">
        <v>748</v>
      </c>
      <c r="C172" s="12" t="str">
        <f>vlookup(B172,'England Detailed breakdown of t'!$2:$1122,2,false)</f>
        <v>East of England</v>
      </c>
      <c r="D172" s="12" t="s">
        <v>114</v>
      </c>
      <c r="E172" s="12" t="s">
        <v>114</v>
      </c>
      <c r="F172" s="12" t="s">
        <v>114</v>
      </c>
      <c r="G172" s="12" t="s">
        <v>114</v>
      </c>
      <c r="H172" s="12" t="s">
        <v>114</v>
      </c>
      <c r="I172" s="12" t="s">
        <v>114</v>
      </c>
    </row>
    <row r="173">
      <c r="A173" s="3">
        <v>171.0</v>
      </c>
      <c r="B173" s="3" t="s">
        <v>749</v>
      </c>
      <c r="C173" s="12" t="str">
        <f>vlookup(B173,'England Detailed breakdown of t'!$2:$1122,2,false)</f>
        <v>London</v>
      </c>
      <c r="D173" s="12" t="s">
        <v>114</v>
      </c>
      <c r="E173" s="12" t="s">
        <v>114</v>
      </c>
      <c r="F173" s="12" t="s">
        <v>114</v>
      </c>
      <c r="G173" s="12" t="s">
        <v>114</v>
      </c>
      <c r="H173" s="12" t="s">
        <v>114</v>
      </c>
      <c r="I173" s="12" t="s">
        <v>114</v>
      </c>
    </row>
    <row r="174">
      <c r="A174" s="3">
        <v>172.0</v>
      </c>
      <c r="B174" s="3" t="s">
        <v>750</v>
      </c>
      <c r="C174" s="12" t="str">
        <f>vlookup(B174,'England Detailed breakdown of t'!$2:$1122,2,false)</f>
        <v>East of England</v>
      </c>
      <c r="D174" s="12" t="s">
        <v>114</v>
      </c>
      <c r="E174" s="12" t="s">
        <v>114</v>
      </c>
      <c r="F174" s="12" t="s">
        <v>114</v>
      </c>
      <c r="G174" s="12" t="s">
        <v>114</v>
      </c>
      <c r="H174" s="12" t="s">
        <v>114</v>
      </c>
      <c r="I174" s="12" t="s">
        <v>114</v>
      </c>
    </row>
    <row r="175">
      <c r="A175" s="3">
        <v>173.0</v>
      </c>
      <c r="B175" s="3" t="s">
        <v>751</v>
      </c>
      <c r="C175" s="12" t="str">
        <f>vlookup(B175,'England Detailed breakdown of t'!$2:$1122,2,false)</f>
        <v>London</v>
      </c>
      <c r="D175" s="12" t="s">
        <v>114</v>
      </c>
      <c r="E175" s="12" t="s">
        <v>114</v>
      </c>
      <c r="F175" s="12" t="s">
        <v>114</v>
      </c>
      <c r="G175" s="12" t="s">
        <v>114</v>
      </c>
      <c r="H175" s="12" t="s">
        <v>114</v>
      </c>
      <c r="I175" s="12" t="s">
        <v>114</v>
      </c>
    </row>
    <row r="176">
      <c r="A176" s="3">
        <v>174.0</v>
      </c>
      <c r="B176" s="3" t="s">
        <v>752</v>
      </c>
      <c r="C176" s="12" t="str">
        <f>vlookup(B176,'England Detailed breakdown of t'!$2:$1122,2,false)</f>
        <v>London</v>
      </c>
      <c r="D176" s="12" t="s">
        <v>114</v>
      </c>
      <c r="E176" s="12" t="s">
        <v>114</v>
      </c>
      <c r="F176" s="12" t="s">
        <v>114</v>
      </c>
      <c r="G176" s="12" t="s">
        <v>114</v>
      </c>
      <c r="H176" s="12" t="s">
        <v>114</v>
      </c>
      <c r="I176" s="12" t="s">
        <v>114</v>
      </c>
    </row>
    <row r="177">
      <c r="A177" s="3">
        <v>175.0</v>
      </c>
      <c r="B177" s="3" t="s">
        <v>753</v>
      </c>
      <c r="C177" s="12" t="str">
        <f>vlookup(B177,'England Detailed breakdown of t'!$2:$1122,2,false)</f>
        <v>Yorkshire and The Humber</v>
      </c>
      <c r="D177" s="12" t="s">
        <v>114</v>
      </c>
      <c r="E177" s="12" t="s">
        <v>114</v>
      </c>
      <c r="F177" s="12" t="s">
        <v>114</v>
      </c>
      <c r="G177" s="12" t="s">
        <v>114</v>
      </c>
      <c r="H177" s="12" t="s">
        <v>114</v>
      </c>
      <c r="I177" s="12" t="s">
        <v>114</v>
      </c>
    </row>
    <row r="178">
      <c r="A178" s="3">
        <v>176.0</v>
      </c>
      <c r="B178" s="3" t="s">
        <v>754</v>
      </c>
      <c r="C178" s="12" t="str">
        <f>vlookup(B178,'England Detailed breakdown of t'!$2:$1122,2,false)</f>
        <v>South Central</v>
      </c>
      <c r="D178" s="12" t="s">
        <v>114</v>
      </c>
      <c r="E178" s="12" t="s">
        <v>114</v>
      </c>
      <c r="F178" s="12" t="s">
        <v>114</v>
      </c>
      <c r="G178" s="12" t="s">
        <v>114</v>
      </c>
      <c r="H178" s="12" t="s">
        <v>114</v>
      </c>
      <c r="I178" s="12" t="s">
        <v>114</v>
      </c>
    </row>
    <row r="179">
      <c r="A179" s="3">
        <v>177.0</v>
      </c>
      <c r="B179" s="3" t="s">
        <v>755</v>
      </c>
      <c r="C179" s="12" t="str">
        <f>vlookup(B179,'England Detailed breakdown of t'!$2:$1122,2,false)</f>
        <v>South East Coast</v>
      </c>
      <c r="D179" s="12" t="s">
        <v>114</v>
      </c>
      <c r="E179" s="12" t="s">
        <v>114</v>
      </c>
      <c r="F179" s="12" t="s">
        <v>114</v>
      </c>
      <c r="G179" s="12" t="s">
        <v>114</v>
      </c>
      <c r="H179" s="12" t="s">
        <v>114</v>
      </c>
      <c r="I179" s="12" t="s">
        <v>114</v>
      </c>
    </row>
    <row r="180">
      <c r="A180" s="3">
        <v>178.0</v>
      </c>
      <c r="B180" s="3" t="s">
        <v>756</v>
      </c>
      <c r="C180" s="12" t="str">
        <f>vlookup(B180,'England Detailed breakdown of t'!$2:$1122,2,false)</f>
        <v>South East Coast</v>
      </c>
      <c r="D180" s="12" t="s">
        <v>114</v>
      </c>
      <c r="E180" s="12" t="s">
        <v>114</v>
      </c>
      <c r="F180" s="12" t="s">
        <v>114</v>
      </c>
      <c r="G180" s="12" t="s">
        <v>114</v>
      </c>
      <c r="H180" s="12" t="s">
        <v>114</v>
      </c>
      <c r="I180" s="12" t="s">
        <v>114</v>
      </c>
    </row>
    <row r="181">
      <c r="A181" s="3">
        <v>179.0</v>
      </c>
      <c r="B181" s="3" t="s">
        <v>757</v>
      </c>
      <c r="C181" s="12" t="str">
        <f>vlookup(B181,'England Detailed breakdown of t'!$2:$1122,2,false)</f>
        <v>East Midlands</v>
      </c>
      <c r="D181" s="12" t="s">
        <v>114</v>
      </c>
      <c r="E181" s="12" t="s">
        <v>114</v>
      </c>
      <c r="F181" s="12" t="s">
        <v>114</v>
      </c>
      <c r="G181" s="12" t="s">
        <v>114</v>
      </c>
      <c r="H181" s="12" t="s">
        <v>114</v>
      </c>
      <c r="I181" s="12" t="s">
        <v>114</v>
      </c>
    </row>
    <row r="182">
      <c r="A182" s="3">
        <v>180.0</v>
      </c>
      <c r="B182" s="3" t="s">
        <v>758</v>
      </c>
      <c r="C182" s="12" t="str">
        <f>vlookup(B182,'England Detailed breakdown of t'!$2:$1122,2,false)</f>
        <v>North West</v>
      </c>
      <c r="D182" s="12" t="s">
        <v>114</v>
      </c>
      <c r="E182" s="12" t="s">
        <v>114</v>
      </c>
      <c r="F182" s="12" t="s">
        <v>114</v>
      </c>
      <c r="G182" s="12" t="s">
        <v>114</v>
      </c>
      <c r="H182" s="12" t="s">
        <v>114</v>
      </c>
      <c r="I182" s="12" t="s">
        <v>114</v>
      </c>
    </row>
    <row r="183">
      <c r="A183" s="3">
        <v>181.0</v>
      </c>
      <c r="B183" s="3" t="s">
        <v>759</v>
      </c>
      <c r="C183" s="12" t="str">
        <f>vlookup(B183,'England Detailed breakdown of t'!$2:$1122,2,false)</f>
        <v>Yorkshire and The Humber</v>
      </c>
      <c r="D183" s="12" t="s">
        <v>114</v>
      </c>
      <c r="E183" s="12" t="s">
        <v>114</v>
      </c>
      <c r="F183" s="12" t="s">
        <v>114</v>
      </c>
      <c r="G183" s="12" t="s">
        <v>114</v>
      </c>
      <c r="H183" s="12" t="s">
        <v>114</v>
      </c>
      <c r="I183" s="12" t="s">
        <v>114</v>
      </c>
    </row>
    <row r="184">
      <c r="A184" s="3">
        <v>182.0</v>
      </c>
      <c r="B184" s="3" t="s">
        <v>760</v>
      </c>
      <c r="C184" s="12" t="str">
        <f>vlookup(B184,'England Detailed breakdown of t'!$2:$1122,2,false)</f>
        <v>Yorkshire and The Humber</v>
      </c>
      <c r="D184" s="12" t="s">
        <v>114</v>
      </c>
      <c r="E184" s="13"/>
      <c r="F184" s="13"/>
      <c r="G184" s="13"/>
      <c r="H184" s="13"/>
      <c r="I184" s="12" t="s">
        <v>114</v>
      </c>
    </row>
    <row r="185">
      <c r="A185" s="3">
        <v>183.0</v>
      </c>
      <c r="B185" s="3" t="s">
        <v>761</v>
      </c>
      <c r="C185" s="12" t="str">
        <f>vlookup(B185,'England Detailed breakdown of t'!$2:$1122,2,false)</f>
        <v>East Midlands</v>
      </c>
      <c r="D185" s="12" t="s">
        <v>114</v>
      </c>
      <c r="E185" s="12" t="s">
        <v>114</v>
      </c>
      <c r="F185" s="12" t="s">
        <v>114</v>
      </c>
      <c r="G185" s="12" t="s">
        <v>114</v>
      </c>
      <c r="H185" s="12" t="s">
        <v>114</v>
      </c>
      <c r="I185" s="12" t="s">
        <v>114</v>
      </c>
    </row>
    <row r="186">
      <c r="A186" s="3">
        <v>184.0</v>
      </c>
      <c r="B186" s="3" t="s">
        <v>762</v>
      </c>
      <c r="C186" s="12" t="str">
        <f>vlookup(B186,'England Detailed breakdown of t'!$2:$1122,2,false)</f>
        <v>London</v>
      </c>
      <c r="D186" s="13"/>
      <c r="E186" s="12" t="s">
        <v>114</v>
      </c>
      <c r="F186" s="12" t="s">
        <v>114</v>
      </c>
      <c r="G186" s="12" t="s">
        <v>114</v>
      </c>
      <c r="H186" s="12" t="s">
        <v>114</v>
      </c>
      <c r="I186" s="12" t="s">
        <v>114</v>
      </c>
    </row>
    <row r="187">
      <c r="A187" s="3">
        <v>185.0</v>
      </c>
      <c r="B187" s="3" t="s">
        <v>763</v>
      </c>
      <c r="C187" s="12" t="str">
        <f>vlookup(B187,'England Detailed breakdown of t'!$2:$1122,2,false)</f>
        <v>London</v>
      </c>
      <c r="D187" s="12" t="s">
        <v>114</v>
      </c>
      <c r="E187" s="13"/>
      <c r="F187" s="13"/>
      <c r="G187" s="13"/>
      <c r="H187" s="13"/>
      <c r="I187" s="12" t="s">
        <v>114</v>
      </c>
    </row>
    <row r="188">
      <c r="A188" s="3">
        <v>186.0</v>
      </c>
      <c r="B188" s="3" t="s">
        <v>764</v>
      </c>
      <c r="C188" s="12" t="str">
        <f>vlookup(B188,'England Detailed breakdown of t'!$2:$1122,2,false)</f>
        <v>East Midlands</v>
      </c>
      <c r="D188" s="12" t="s">
        <v>114</v>
      </c>
      <c r="E188" s="12" t="s">
        <v>114</v>
      </c>
      <c r="F188" s="12" t="s">
        <v>114</v>
      </c>
      <c r="G188" s="12" t="s">
        <v>114</v>
      </c>
      <c r="H188" s="12" t="s">
        <v>114</v>
      </c>
      <c r="I188" s="12" t="s">
        <v>114</v>
      </c>
    </row>
    <row r="189">
      <c r="A189" s="3">
        <v>187.0</v>
      </c>
      <c r="B189" s="3" t="s">
        <v>765</v>
      </c>
      <c r="C189" s="12" t="str">
        <f>vlookup(B189,'England Detailed breakdown of t'!$2:$1122,2,false)</f>
        <v>East Midlands</v>
      </c>
      <c r="D189" s="12" t="s">
        <v>114</v>
      </c>
      <c r="E189" s="12" t="s">
        <v>114</v>
      </c>
      <c r="F189" s="12" t="s">
        <v>114</v>
      </c>
      <c r="G189" s="12" t="s">
        <v>114</v>
      </c>
      <c r="H189" s="12" t="s">
        <v>114</v>
      </c>
      <c r="I189" s="12" t="s">
        <v>114</v>
      </c>
    </row>
    <row r="190">
      <c r="A190" s="3">
        <v>188.0</v>
      </c>
      <c r="B190" s="3" t="s">
        <v>766</v>
      </c>
      <c r="C190" s="12" t="str">
        <f>vlookup(B190,'England Detailed breakdown of t'!$2:$1122,2,false)</f>
        <v>North West</v>
      </c>
      <c r="D190" s="12" t="s">
        <v>114</v>
      </c>
      <c r="E190" s="12" t="s">
        <v>114</v>
      </c>
      <c r="F190" s="12" t="s">
        <v>114</v>
      </c>
      <c r="G190" s="12" t="s">
        <v>114</v>
      </c>
      <c r="H190" s="12" t="s">
        <v>114</v>
      </c>
      <c r="I190" s="12" t="s">
        <v>114</v>
      </c>
    </row>
    <row r="191">
      <c r="A191" s="3">
        <v>189.0</v>
      </c>
      <c r="B191" s="3" t="s">
        <v>767</v>
      </c>
      <c r="C191" s="12" t="str">
        <f>vlookup(B191,'England Detailed breakdown of t'!$2:$1122,2,false)</f>
        <v>London</v>
      </c>
      <c r="D191" s="12" t="s">
        <v>114</v>
      </c>
      <c r="E191" s="12" t="s">
        <v>114</v>
      </c>
      <c r="F191" s="12" t="s">
        <v>114</v>
      </c>
      <c r="G191" s="12" t="s">
        <v>114</v>
      </c>
      <c r="H191" s="12" t="s">
        <v>114</v>
      </c>
      <c r="I191" s="12" t="s">
        <v>114</v>
      </c>
    </row>
    <row r="192">
      <c r="A192" s="3">
        <v>190.0</v>
      </c>
      <c r="B192" s="3" t="s">
        <v>768</v>
      </c>
      <c r="C192" s="12" t="str">
        <f>vlookup(B192,'England Detailed breakdown of t'!$2:$1122,2,false)</f>
        <v>South East Coast</v>
      </c>
      <c r="D192" s="12" t="s">
        <v>114</v>
      </c>
      <c r="E192" s="12" t="s">
        <v>114</v>
      </c>
      <c r="F192" s="12" t="s">
        <v>114</v>
      </c>
      <c r="G192" s="12" t="s">
        <v>114</v>
      </c>
      <c r="H192" s="12" t="s">
        <v>114</v>
      </c>
      <c r="I192" s="12" t="s">
        <v>114</v>
      </c>
    </row>
    <row r="193">
      <c r="A193" s="3">
        <v>191.0</v>
      </c>
      <c r="B193" s="3" t="s">
        <v>769</v>
      </c>
      <c r="C193" s="12" t="str">
        <f>vlookup(B193,'England Detailed breakdown of t'!$2:$1122,2,false)</f>
        <v>North West</v>
      </c>
      <c r="D193" s="12" t="s">
        <v>114</v>
      </c>
      <c r="E193" s="12" t="s">
        <v>114</v>
      </c>
      <c r="F193" s="12" t="s">
        <v>114</v>
      </c>
      <c r="G193" s="12" t="s">
        <v>114</v>
      </c>
      <c r="H193" s="13"/>
      <c r="I193" s="12" t="s">
        <v>114</v>
      </c>
    </row>
    <row r="194">
      <c r="A194" s="3">
        <v>192.0</v>
      </c>
      <c r="B194" s="3" t="s">
        <v>770</v>
      </c>
      <c r="C194" s="12" t="str">
        <f>vlookup(B194,'England Detailed breakdown of t'!$2:$1122,2,false)</f>
        <v>South East Coast</v>
      </c>
      <c r="D194" s="12" t="s">
        <v>114</v>
      </c>
      <c r="E194" s="12" t="s">
        <v>114</v>
      </c>
      <c r="F194" s="12" t="s">
        <v>114</v>
      </c>
      <c r="G194" s="12" t="s">
        <v>114</v>
      </c>
      <c r="H194" s="12" t="s">
        <v>114</v>
      </c>
      <c r="I194" s="12" t="s">
        <v>114</v>
      </c>
    </row>
    <row r="195">
      <c r="A195" s="3">
        <v>193.0</v>
      </c>
      <c r="B195" s="3" t="s">
        <v>771</v>
      </c>
      <c r="C195" s="12" t="str">
        <f>vlookup(B195,'England Detailed breakdown of t'!$2:$1122,2,false)</f>
        <v>North West</v>
      </c>
      <c r="D195" s="12" t="s">
        <v>114</v>
      </c>
      <c r="E195" s="12" t="s">
        <v>114</v>
      </c>
      <c r="F195" s="12" t="s">
        <v>114</v>
      </c>
      <c r="G195" s="12" t="s">
        <v>114</v>
      </c>
      <c r="H195" s="12" t="s">
        <v>114</v>
      </c>
      <c r="I195" s="12" t="s">
        <v>114</v>
      </c>
    </row>
    <row r="196">
      <c r="A196" s="3">
        <v>194.0</v>
      </c>
      <c r="B196" s="3" t="s">
        <v>772</v>
      </c>
      <c r="C196" s="12" t="str">
        <f>vlookup(B196,'England Detailed breakdown of t'!$2:$1122,2,false)</f>
        <v>West Midlands</v>
      </c>
      <c r="D196" s="12" t="s">
        <v>114</v>
      </c>
      <c r="E196" s="12" t="s">
        <v>114</v>
      </c>
      <c r="F196" s="12" t="s">
        <v>114</v>
      </c>
      <c r="G196" s="13"/>
      <c r="H196" s="13"/>
      <c r="I196" s="12" t="s">
        <v>114</v>
      </c>
    </row>
    <row r="197">
      <c r="A197" s="3">
        <v>195.0</v>
      </c>
      <c r="B197" s="3" t="s">
        <v>773</v>
      </c>
      <c r="C197" s="12" t="str">
        <f>vlookup(B197,'England Detailed breakdown of t'!$2:$1122,2,false)</f>
        <v>London</v>
      </c>
      <c r="D197" s="12" t="s">
        <v>114</v>
      </c>
      <c r="E197" s="12" t="s">
        <v>114</v>
      </c>
      <c r="F197" s="12" t="s">
        <v>114</v>
      </c>
      <c r="G197" s="12" t="s">
        <v>114</v>
      </c>
      <c r="H197" s="12" t="s">
        <v>114</v>
      </c>
      <c r="I197" s="12" t="s">
        <v>114</v>
      </c>
    </row>
    <row r="198">
      <c r="A198" s="3">
        <v>196.0</v>
      </c>
      <c r="B198" s="3" t="s">
        <v>774</v>
      </c>
      <c r="C198" s="12" t="str">
        <f>vlookup(B198,'England Detailed breakdown of t'!$2:$1122,2,false)</f>
        <v>East of England</v>
      </c>
      <c r="D198" s="12" t="s">
        <v>114</v>
      </c>
      <c r="E198" s="12" t="s">
        <v>114</v>
      </c>
      <c r="F198" s="12" t="s">
        <v>114</v>
      </c>
      <c r="G198" s="12" t="s">
        <v>114</v>
      </c>
      <c r="H198" s="12" t="s">
        <v>114</v>
      </c>
      <c r="I198" s="12" t="s">
        <v>114</v>
      </c>
    </row>
    <row r="199">
      <c r="A199" s="3">
        <v>197.0</v>
      </c>
      <c r="B199" s="3" t="s">
        <v>775</v>
      </c>
      <c r="C199" s="12" t="str">
        <f>vlookup(B199,'England Detailed breakdown of t'!$2:$1122,2,false)</f>
        <v>East of England</v>
      </c>
      <c r="D199" s="12" t="s">
        <v>114</v>
      </c>
      <c r="E199" s="12" t="s">
        <v>114</v>
      </c>
      <c r="F199" s="12" t="s">
        <v>114</v>
      </c>
      <c r="G199" s="12" t="s">
        <v>114</v>
      </c>
      <c r="H199" s="12" t="s">
        <v>114</v>
      </c>
      <c r="I199" s="12" t="s">
        <v>114</v>
      </c>
    </row>
    <row r="200">
      <c r="A200" s="3">
        <v>198.0</v>
      </c>
      <c r="B200" s="3" t="s">
        <v>776</v>
      </c>
      <c r="C200" s="12" t="str">
        <f>vlookup(B200,'England Detailed breakdown of t'!$2:$1122,2,false)</f>
        <v>North East</v>
      </c>
      <c r="D200" s="12" t="s">
        <v>114</v>
      </c>
      <c r="E200" s="12" t="s">
        <v>114</v>
      </c>
      <c r="F200" s="12" t="s">
        <v>114</v>
      </c>
      <c r="G200" s="12" t="s">
        <v>114</v>
      </c>
      <c r="H200" s="12" t="s">
        <v>114</v>
      </c>
      <c r="I200" s="12" t="s">
        <v>114</v>
      </c>
    </row>
    <row r="201">
      <c r="A201" s="3">
        <v>199.0</v>
      </c>
      <c r="B201" s="3" t="s">
        <v>777</v>
      </c>
      <c r="C201" s="12" t="str">
        <f>vlookup(B201,'England Detailed breakdown of t'!$2:$1122,2,false)</f>
        <v>London</v>
      </c>
      <c r="D201" s="12" t="s">
        <v>114</v>
      </c>
      <c r="E201" s="12" t="s">
        <v>114</v>
      </c>
      <c r="F201" s="12" t="s">
        <v>114</v>
      </c>
      <c r="G201" s="12" t="s">
        <v>114</v>
      </c>
      <c r="H201" s="12" t="s">
        <v>114</v>
      </c>
      <c r="I201" s="12" t="s">
        <v>114</v>
      </c>
    </row>
    <row r="202">
      <c r="A202" s="3">
        <v>200.0</v>
      </c>
      <c r="B202" s="3" t="s">
        <v>778</v>
      </c>
      <c r="C202" s="12" t="str">
        <f>vlookup(B202,'England Detailed breakdown of t'!$2:$1122,2,false)</f>
        <v>East of England</v>
      </c>
      <c r="D202" s="12" t="s">
        <v>114</v>
      </c>
      <c r="E202" s="12" t="s">
        <v>114</v>
      </c>
      <c r="F202" s="12" t="s">
        <v>114</v>
      </c>
      <c r="G202" s="12" t="s">
        <v>114</v>
      </c>
      <c r="H202" s="12" t="s">
        <v>114</v>
      </c>
      <c r="I202" s="12" t="s">
        <v>114</v>
      </c>
    </row>
    <row r="203">
      <c r="A203" s="3">
        <v>201.0</v>
      </c>
      <c r="B203" s="3" t="s">
        <v>779</v>
      </c>
      <c r="C203" s="12" t="str">
        <f>vlookup(B203,'England Detailed breakdown of t'!$2:$1122,2,false)</f>
        <v>West Midlands</v>
      </c>
      <c r="D203" s="12" t="s">
        <v>114</v>
      </c>
      <c r="E203" s="12" t="s">
        <v>114</v>
      </c>
      <c r="F203" s="12" t="s">
        <v>114</v>
      </c>
      <c r="G203" s="12" t="s">
        <v>114</v>
      </c>
      <c r="H203" s="12" t="s">
        <v>114</v>
      </c>
      <c r="I203" s="12" t="s">
        <v>114</v>
      </c>
    </row>
    <row r="204">
      <c r="A204" s="3">
        <v>202.0</v>
      </c>
      <c r="B204" s="3" t="s">
        <v>780</v>
      </c>
      <c r="C204" s="12" t="str">
        <f>vlookup(B204,'England Detailed breakdown of t'!$2:$1122,2,false)</f>
        <v>North East</v>
      </c>
      <c r="D204" s="12" t="s">
        <v>114</v>
      </c>
      <c r="E204" s="12" t="s">
        <v>114</v>
      </c>
      <c r="F204" s="12" t="s">
        <v>114</v>
      </c>
      <c r="G204" s="12" t="s">
        <v>114</v>
      </c>
      <c r="H204" s="12" t="s">
        <v>114</v>
      </c>
      <c r="I204" s="12" t="s">
        <v>114</v>
      </c>
    </row>
    <row r="205">
      <c r="A205" s="3">
        <v>203.0</v>
      </c>
      <c r="B205" s="3" t="s">
        <v>781</v>
      </c>
      <c r="C205" s="12" t="str">
        <f>vlookup(B205,'England Detailed breakdown of t'!$2:$1122,2,false)</f>
        <v>North West</v>
      </c>
      <c r="D205" s="12" t="s">
        <v>114</v>
      </c>
      <c r="E205" s="12" t="s">
        <v>114</v>
      </c>
      <c r="F205" s="12" t="s">
        <v>114</v>
      </c>
      <c r="G205" s="12" t="s">
        <v>114</v>
      </c>
      <c r="H205" s="12" t="s">
        <v>114</v>
      </c>
      <c r="I205" s="12" t="s">
        <v>114</v>
      </c>
    </row>
    <row r="206">
      <c r="A206" s="3">
        <v>204.0</v>
      </c>
      <c r="B206" s="3" t="s">
        <v>782</v>
      </c>
      <c r="C206" s="12" t="str">
        <f>vlookup(B206,'England Detailed breakdown of t'!$2:$1122,2,false)</f>
        <v>East Midlands</v>
      </c>
      <c r="D206" s="12" t="s">
        <v>114</v>
      </c>
      <c r="E206" s="12" t="s">
        <v>114</v>
      </c>
      <c r="F206" s="12" t="s">
        <v>114</v>
      </c>
      <c r="G206" s="12" t="s">
        <v>114</v>
      </c>
      <c r="H206" s="12" t="s">
        <v>114</v>
      </c>
      <c r="I206" s="12" t="s">
        <v>114</v>
      </c>
    </row>
    <row r="207">
      <c r="A207" s="3">
        <v>205.0</v>
      </c>
      <c r="B207" s="3" t="s">
        <v>783</v>
      </c>
      <c r="C207" s="12" t="str">
        <f>vlookup(B207,'England Detailed breakdown of t'!$2:$1122,2,false)</f>
        <v>East Midlands</v>
      </c>
      <c r="D207" s="12" t="s">
        <v>114</v>
      </c>
      <c r="E207" s="12" t="s">
        <v>114</v>
      </c>
      <c r="F207" s="12" t="s">
        <v>114</v>
      </c>
      <c r="G207" s="12" t="s">
        <v>114</v>
      </c>
      <c r="H207" s="12" t="s">
        <v>114</v>
      </c>
      <c r="I207" s="12" t="s">
        <v>114</v>
      </c>
    </row>
    <row r="208">
      <c r="A208" s="3">
        <v>206.0</v>
      </c>
      <c r="B208" s="3" t="s">
        <v>784</v>
      </c>
      <c r="C208" s="12" t="str">
        <f>vlookup(B208,'England Detailed breakdown of t'!$2:$1122,2,false)</f>
        <v>North East</v>
      </c>
      <c r="D208" s="12" t="s">
        <v>114</v>
      </c>
      <c r="E208" s="13"/>
      <c r="F208" s="13"/>
      <c r="G208" s="13"/>
      <c r="H208" s="13"/>
      <c r="I208" s="12" t="s">
        <v>114</v>
      </c>
    </row>
    <row r="209">
      <c r="A209" s="3">
        <v>207.0</v>
      </c>
      <c r="B209" s="3" t="s">
        <v>785</v>
      </c>
      <c r="C209" s="12" t="str">
        <f>vlookup(B209,'England Detailed breakdown of t'!$2:$1122,2,false)</f>
        <v>North East</v>
      </c>
      <c r="D209" s="12" t="s">
        <v>114</v>
      </c>
      <c r="E209" s="12" t="s">
        <v>114</v>
      </c>
      <c r="F209" s="12" t="s">
        <v>114</v>
      </c>
      <c r="G209" s="12" t="s">
        <v>114</v>
      </c>
      <c r="H209" s="12" t="s">
        <v>114</v>
      </c>
      <c r="I209" s="12" t="s">
        <v>114</v>
      </c>
    </row>
    <row r="210">
      <c r="A210" s="3">
        <v>208.0</v>
      </c>
      <c r="B210" s="3" t="s">
        <v>786</v>
      </c>
      <c r="C210" s="12" t="str">
        <f>vlookup(B210,'England Detailed breakdown of t'!$2:$1122,2,false)</f>
        <v>North East</v>
      </c>
      <c r="D210" s="12" t="s">
        <v>114</v>
      </c>
      <c r="E210" s="12" t="s">
        <v>114</v>
      </c>
      <c r="F210" s="12" t="s">
        <v>114</v>
      </c>
      <c r="G210" s="12" t="s">
        <v>114</v>
      </c>
      <c r="H210" s="12" t="s">
        <v>114</v>
      </c>
      <c r="I210" s="12" t="s">
        <v>114</v>
      </c>
    </row>
    <row r="211">
      <c r="A211" s="3">
        <v>209.0</v>
      </c>
      <c r="B211" s="3" t="s">
        <v>787</v>
      </c>
      <c r="C211" s="12" t="str">
        <f>vlookup(B211,'England Detailed breakdown of t'!$2:$1122,2,false)</f>
        <v>East Midlands</v>
      </c>
      <c r="D211" s="12" t="s">
        <v>114</v>
      </c>
      <c r="E211" s="12" t="s">
        <v>114</v>
      </c>
      <c r="F211" s="12" t="s">
        <v>114</v>
      </c>
      <c r="G211" s="12" t="s">
        <v>114</v>
      </c>
      <c r="H211" s="12" t="s">
        <v>114</v>
      </c>
      <c r="I211" s="12" t="s">
        <v>114</v>
      </c>
    </row>
    <row r="212">
      <c r="A212" s="3">
        <v>210.0</v>
      </c>
      <c r="B212" s="3" t="s">
        <v>788</v>
      </c>
      <c r="C212" s="12" t="str">
        <f>vlookup(B212,'England Detailed breakdown of t'!$2:$1122,2,false)</f>
        <v>South Central</v>
      </c>
      <c r="D212" s="12" t="s">
        <v>114</v>
      </c>
      <c r="E212" s="12" t="s">
        <v>114</v>
      </c>
      <c r="F212" s="12" t="s">
        <v>114</v>
      </c>
      <c r="G212" s="12" t="s">
        <v>114</v>
      </c>
      <c r="H212" s="12" t="s">
        <v>114</v>
      </c>
      <c r="I212" s="12" t="s">
        <v>114</v>
      </c>
    </row>
    <row r="213">
      <c r="A213" s="3">
        <v>211.0</v>
      </c>
      <c r="B213" s="3" t="s">
        <v>789</v>
      </c>
      <c r="C213" s="12" t="str">
        <f>vlookup(B213,'England Detailed breakdown of t'!$2:$1122,2,false)</f>
        <v>South Central</v>
      </c>
      <c r="D213" s="12" t="s">
        <v>114</v>
      </c>
      <c r="E213" s="12" t="s">
        <v>114</v>
      </c>
      <c r="F213" s="12" t="s">
        <v>114</v>
      </c>
      <c r="G213" s="12" t="s">
        <v>114</v>
      </c>
      <c r="H213" s="12" t="s">
        <v>114</v>
      </c>
      <c r="I213" s="12" t="s">
        <v>114</v>
      </c>
    </row>
    <row r="214">
      <c r="A214" s="3">
        <v>212.0</v>
      </c>
      <c r="B214" s="3" t="s">
        <v>790</v>
      </c>
      <c r="C214" s="12" t="str">
        <f>vlookup(B214,'England Detailed breakdown of t'!$2:$1122,2,false)</f>
        <v>London</v>
      </c>
      <c r="D214" s="12" t="s">
        <v>114</v>
      </c>
      <c r="E214" s="12" t="s">
        <v>114</v>
      </c>
      <c r="F214" s="12" t="s">
        <v>114</v>
      </c>
      <c r="G214" s="12" t="s">
        <v>114</v>
      </c>
      <c r="H214" s="12" t="s">
        <v>114</v>
      </c>
      <c r="I214" s="12" t="s">
        <v>114</v>
      </c>
    </row>
    <row r="215">
      <c r="A215" s="3">
        <v>213.0</v>
      </c>
      <c r="B215" s="3" t="s">
        <v>791</v>
      </c>
      <c r="C215" s="12" t="str">
        <f>vlookup(B215,'England Detailed breakdown of t'!$2:$1122,2,false)</f>
        <v>East of England</v>
      </c>
      <c r="D215" s="12" t="s">
        <v>114</v>
      </c>
      <c r="E215" s="12" t="s">
        <v>114</v>
      </c>
      <c r="F215" s="12" t="s">
        <v>114</v>
      </c>
      <c r="G215" s="12" t="s">
        <v>114</v>
      </c>
      <c r="H215" s="12" t="s">
        <v>114</v>
      </c>
      <c r="I215" s="12" t="s">
        <v>114</v>
      </c>
    </row>
    <row r="216">
      <c r="A216" s="3">
        <v>214.0</v>
      </c>
      <c r="B216" s="3" t="s">
        <v>792</v>
      </c>
      <c r="C216" s="12" t="str">
        <f>vlookup(B216,'England Detailed breakdown of t'!$2:$1122,2,false)</f>
        <v>North West</v>
      </c>
      <c r="D216" s="12" t="s">
        <v>114</v>
      </c>
      <c r="E216" s="12" t="s">
        <v>114</v>
      </c>
      <c r="F216" s="12" t="s">
        <v>114</v>
      </c>
      <c r="G216" s="12" t="s">
        <v>114</v>
      </c>
      <c r="H216" s="12" t="s">
        <v>114</v>
      </c>
      <c r="I216" s="12" t="s">
        <v>114</v>
      </c>
    </row>
    <row r="217">
      <c r="A217" s="3">
        <v>215.0</v>
      </c>
      <c r="B217" s="3" t="s">
        <v>793</v>
      </c>
      <c r="C217" s="12" t="str">
        <f>vlookup(B217,'England Detailed breakdown of t'!$2:$1122,2,false)</f>
        <v>East of England</v>
      </c>
      <c r="D217" s="12" t="s">
        <v>114</v>
      </c>
      <c r="E217" s="12" t="s">
        <v>114</v>
      </c>
      <c r="F217" s="12" t="s">
        <v>114</v>
      </c>
      <c r="G217" s="12" t="s">
        <v>114</v>
      </c>
      <c r="H217" s="12" t="s">
        <v>114</v>
      </c>
      <c r="I217" s="12" t="s">
        <v>114</v>
      </c>
    </row>
    <row r="218">
      <c r="A218" s="3">
        <v>216.0</v>
      </c>
      <c r="B218" s="3" t="s">
        <v>794</v>
      </c>
      <c r="C218" s="12" t="str">
        <f>vlookup(B218,'England Detailed breakdown of t'!$2:$1122,2,false)</f>
        <v>South East Coast</v>
      </c>
      <c r="D218" s="12" t="s">
        <v>114</v>
      </c>
      <c r="E218" s="12" t="s">
        <v>114</v>
      </c>
      <c r="F218" s="12" t="s">
        <v>114</v>
      </c>
      <c r="G218" s="12" t="s">
        <v>114</v>
      </c>
      <c r="H218" s="12" t="s">
        <v>114</v>
      </c>
      <c r="I218" s="12" t="s">
        <v>114</v>
      </c>
    </row>
    <row r="219">
      <c r="A219" s="3">
        <v>217.0</v>
      </c>
      <c r="B219" s="3" t="s">
        <v>795</v>
      </c>
      <c r="C219" s="12" t="str">
        <f>vlookup(B219,'England Detailed breakdown of t'!$2:$1122,2,false)</f>
        <v>West Midlands</v>
      </c>
      <c r="D219" s="12" t="s">
        <v>114</v>
      </c>
      <c r="E219" s="12" t="s">
        <v>114</v>
      </c>
      <c r="F219" s="12" t="s">
        <v>114</v>
      </c>
      <c r="G219" s="12" t="s">
        <v>114</v>
      </c>
      <c r="H219" s="12" t="s">
        <v>114</v>
      </c>
      <c r="I219" s="12" t="s">
        <v>114</v>
      </c>
    </row>
    <row r="220">
      <c r="A220" s="3">
        <v>218.0</v>
      </c>
      <c r="B220" s="3" t="s">
        <v>796</v>
      </c>
      <c r="C220" s="12" t="str">
        <f>vlookup(B220,'England Detailed breakdown of t'!$2:$1122,2,false)</f>
        <v>Yorkshire and The Humber</v>
      </c>
      <c r="D220" s="12" t="s">
        <v>114</v>
      </c>
      <c r="E220" s="12" t="s">
        <v>114</v>
      </c>
      <c r="F220" s="12" t="s">
        <v>114</v>
      </c>
      <c r="G220" s="12" t="s">
        <v>114</v>
      </c>
      <c r="H220" s="12" t="s">
        <v>114</v>
      </c>
      <c r="I220" s="12" t="s">
        <v>114</v>
      </c>
    </row>
    <row r="221">
      <c r="A221" s="3">
        <v>219.0</v>
      </c>
      <c r="B221" s="3" t="s">
        <v>797</v>
      </c>
      <c r="C221" s="12" t="str">
        <f>vlookup(B221,'England Detailed breakdown of t'!$2:$1122,2,false)</f>
        <v>London</v>
      </c>
      <c r="D221" s="12" t="s">
        <v>114</v>
      </c>
      <c r="E221" s="12" t="s">
        <v>114</v>
      </c>
      <c r="F221" s="12" t="s">
        <v>114</v>
      </c>
      <c r="G221" s="12" t="s">
        <v>114</v>
      </c>
      <c r="H221" s="12" t="s">
        <v>114</v>
      </c>
      <c r="I221" s="12" t="s">
        <v>114</v>
      </c>
    </row>
    <row r="222">
      <c r="A222" s="3">
        <v>220.0</v>
      </c>
      <c r="B222" s="3" t="s">
        <v>798</v>
      </c>
      <c r="C222" s="12" t="str">
        <f>vlookup(B222,'England Detailed breakdown of t'!$2:$1122,2,false)</f>
        <v>North West</v>
      </c>
      <c r="D222" s="12" t="s">
        <v>114</v>
      </c>
      <c r="E222" s="12" t="s">
        <v>114</v>
      </c>
      <c r="F222" s="12" t="s">
        <v>114</v>
      </c>
      <c r="G222" s="12" t="s">
        <v>114</v>
      </c>
      <c r="H222" s="12" t="s">
        <v>114</v>
      </c>
      <c r="I222" s="12" t="s">
        <v>114</v>
      </c>
    </row>
    <row r="223">
      <c r="A223" s="3">
        <v>221.0</v>
      </c>
      <c r="B223" s="3" t="s">
        <v>799</v>
      </c>
      <c r="C223" s="12" t="str">
        <f>vlookup(B223,'England Detailed breakdown of t'!$2:$1122,2,false)</f>
        <v>London</v>
      </c>
      <c r="D223" s="12" t="s">
        <v>114</v>
      </c>
      <c r="E223" s="12" t="s">
        <v>114</v>
      </c>
      <c r="F223" s="12" t="s">
        <v>114</v>
      </c>
      <c r="G223" s="12" t="s">
        <v>114</v>
      </c>
      <c r="H223" s="12" t="s">
        <v>114</v>
      </c>
      <c r="I223" s="12" t="s">
        <v>114</v>
      </c>
    </row>
    <row r="224">
      <c r="A224" s="3">
        <v>222.0</v>
      </c>
      <c r="B224" s="3" t="s">
        <v>800</v>
      </c>
      <c r="C224" s="12" t="str">
        <f>vlookup(B224,'England Detailed breakdown of t'!$2:$1122,2,false)</f>
        <v>South West</v>
      </c>
      <c r="D224" s="12" t="s">
        <v>114</v>
      </c>
      <c r="E224" s="12" t="s">
        <v>114</v>
      </c>
      <c r="F224" s="13"/>
      <c r="G224" s="13"/>
      <c r="H224" s="13"/>
      <c r="I224" s="12" t="s">
        <v>114</v>
      </c>
    </row>
    <row r="225">
      <c r="A225" s="3">
        <v>223.0</v>
      </c>
      <c r="B225" s="3" t="s">
        <v>801</v>
      </c>
      <c r="C225" s="12" t="str">
        <f>vlookup(B225,'England Detailed breakdown of t'!$2:$1122,2,false)</f>
        <v>London</v>
      </c>
      <c r="D225" s="12" t="s">
        <v>114</v>
      </c>
      <c r="E225" s="12" t="s">
        <v>114</v>
      </c>
      <c r="F225" s="12" t="s">
        <v>114</v>
      </c>
      <c r="G225" s="12" t="s">
        <v>114</v>
      </c>
      <c r="H225" s="12" t="s">
        <v>114</v>
      </c>
      <c r="I225" s="12" t="s">
        <v>114</v>
      </c>
    </row>
    <row r="226">
      <c r="A226" s="3">
        <v>224.0</v>
      </c>
      <c r="B226" s="3" t="s">
        <v>802</v>
      </c>
      <c r="C226" s="12" t="str">
        <f>vlookup(B226,'England Detailed breakdown of t'!$2:$1122,2,false)</f>
        <v>Yorkshire and The Humber</v>
      </c>
      <c r="D226" s="12" t="s">
        <v>114</v>
      </c>
      <c r="E226" s="12" t="s">
        <v>114</v>
      </c>
      <c r="F226" s="12" t="s">
        <v>114</v>
      </c>
      <c r="G226" s="12" t="s">
        <v>114</v>
      </c>
      <c r="H226" s="12" t="s">
        <v>114</v>
      </c>
      <c r="I226" s="12" t="s">
        <v>114</v>
      </c>
    </row>
    <row r="227">
      <c r="A227" s="3">
        <v>225.0</v>
      </c>
      <c r="B227" s="3" t="s">
        <v>803</v>
      </c>
      <c r="C227" s="12" t="str">
        <f>vlookup(B227,'England Detailed breakdown of t'!$2:$1122,2,false)</f>
        <v>East Midlands</v>
      </c>
      <c r="D227" s="12" t="s">
        <v>114</v>
      </c>
      <c r="E227" s="12" t="s">
        <v>114</v>
      </c>
      <c r="F227" s="12" t="s">
        <v>114</v>
      </c>
      <c r="G227" s="12" t="s">
        <v>114</v>
      </c>
      <c r="H227" s="12" t="s">
        <v>114</v>
      </c>
      <c r="I227" s="12" t="s">
        <v>114</v>
      </c>
    </row>
    <row r="228">
      <c r="A228" s="3">
        <v>226.0</v>
      </c>
      <c r="B228" s="3" t="s">
        <v>804</v>
      </c>
      <c r="C228" s="12" t="str">
        <f>vlookup(B228,'England Detailed breakdown of t'!$2:$1122,2,false)</f>
        <v>West Midlands</v>
      </c>
      <c r="D228" s="12" t="s">
        <v>114</v>
      </c>
      <c r="E228" s="12" t="s">
        <v>114</v>
      </c>
      <c r="F228" s="12" t="s">
        <v>114</v>
      </c>
      <c r="G228" s="12" t="s">
        <v>114</v>
      </c>
      <c r="H228" s="12" t="s">
        <v>114</v>
      </c>
      <c r="I228" s="12" t="s">
        <v>114</v>
      </c>
    </row>
    <row r="229">
      <c r="A229" s="3">
        <v>227.0</v>
      </c>
      <c r="B229" s="3" t="s">
        <v>805</v>
      </c>
      <c r="C229" s="12" t="str">
        <f>vlookup(B229,'England Detailed breakdown of t'!$2:$1122,2,false)</f>
        <v>South Central</v>
      </c>
      <c r="D229" s="12" t="s">
        <v>114</v>
      </c>
      <c r="E229" s="12" t="s">
        <v>114</v>
      </c>
      <c r="F229" s="12" t="s">
        <v>114</v>
      </c>
      <c r="G229" s="12" t="s">
        <v>114</v>
      </c>
      <c r="H229" s="12" t="s">
        <v>114</v>
      </c>
      <c r="I229" s="12" t="s">
        <v>114</v>
      </c>
    </row>
    <row r="230">
      <c r="A230" s="3">
        <v>228.0</v>
      </c>
      <c r="B230" s="3" t="s">
        <v>806</v>
      </c>
      <c r="C230" s="12" t="str">
        <f>vlookup(B230,'England Detailed breakdown of t'!$2:$1122,2,false)</f>
        <v>South West</v>
      </c>
      <c r="D230" s="12" t="s">
        <v>114</v>
      </c>
      <c r="E230" s="12" t="s">
        <v>114</v>
      </c>
      <c r="F230" s="12" t="s">
        <v>114</v>
      </c>
      <c r="G230" s="12" t="s">
        <v>114</v>
      </c>
      <c r="H230" s="12" t="s">
        <v>114</v>
      </c>
      <c r="I230" s="12" t="s">
        <v>114</v>
      </c>
    </row>
    <row r="231">
      <c r="A231" s="3">
        <v>229.0</v>
      </c>
      <c r="B231" s="3" t="s">
        <v>807</v>
      </c>
      <c r="C231" s="12" t="str">
        <f>vlookup(B231,'England Detailed breakdown of t'!$2:$1122,2,false)</f>
        <v>South Central</v>
      </c>
      <c r="D231" s="12" t="s">
        <v>114</v>
      </c>
      <c r="E231" s="12" t="s">
        <v>114</v>
      </c>
      <c r="F231" s="12" t="s">
        <v>114</v>
      </c>
      <c r="G231" s="12" t="s">
        <v>114</v>
      </c>
      <c r="H231" s="12" t="s">
        <v>114</v>
      </c>
      <c r="I231" s="12" t="s">
        <v>114</v>
      </c>
    </row>
    <row r="232">
      <c r="A232" s="3">
        <v>230.0</v>
      </c>
      <c r="B232" s="3" t="s">
        <v>808</v>
      </c>
      <c r="C232" s="12" t="str">
        <f>vlookup(B232,'England Detailed breakdown of t'!$2:$1122,2,false)</f>
        <v>South West</v>
      </c>
      <c r="D232" s="12" t="s">
        <v>114</v>
      </c>
      <c r="E232" s="12" t="s">
        <v>114</v>
      </c>
      <c r="F232" s="12" t="s">
        <v>114</v>
      </c>
      <c r="G232" s="12" t="s">
        <v>114</v>
      </c>
      <c r="H232" s="13"/>
      <c r="I232" s="12" t="s">
        <v>114</v>
      </c>
    </row>
    <row r="233">
      <c r="A233" s="3">
        <v>231.0</v>
      </c>
      <c r="B233" s="3" t="s">
        <v>809</v>
      </c>
      <c r="C233" s="12" t="str">
        <f>vlookup(B233,'England Detailed breakdown of t'!$2:$1122,2,false)</f>
        <v>South East Coast</v>
      </c>
      <c r="D233" s="12" t="s">
        <v>114</v>
      </c>
      <c r="E233" s="12" t="s">
        <v>114</v>
      </c>
      <c r="F233" s="12" t="s">
        <v>114</v>
      </c>
      <c r="G233" s="12" t="s">
        <v>114</v>
      </c>
      <c r="H233" s="12" t="s">
        <v>114</v>
      </c>
      <c r="I233" s="12" t="s">
        <v>114</v>
      </c>
    </row>
    <row r="234">
      <c r="A234" s="3">
        <v>232.0</v>
      </c>
      <c r="B234" s="3" t="s">
        <v>810</v>
      </c>
      <c r="C234" s="12" t="str">
        <f>vlookup(B234,'England Detailed breakdown of t'!$2:$1122,2,false)</f>
        <v>East of England</v>
      </c>
      <c r="D234" s="12" t="s">
        <v>114</v>
      </c>
      <c r="E234" s="12" t="s">
        <v>114</v>
      </c>
      <c r="F234" s="12" t="s">
        <v>114</v>
      </c>
      <c r="G234" s="12" t="s">
        <v>114</v>
      </c>
      <c r="H234" s="12" t="s">
        <v>114</v>
      </c>
      <c r="I234" s="12" t="s">
        <v>114</v>
      </c>
    </row>
    <row r="235">
      <c r="A235" s="3">
        <v>233.0</v>
      </c>
      <c r="B235" s="3" t="s">
        <v>811</v>
      </c>
      <c r="C235" s="12" t="str">
        <f>vlookup(B235,'England Detailed breakdown of t'!$2:$1122,2,false)</f>
        <v>London</v>
      </c>
      <c r="D235" s="12" t="s">
        <v>114</v>
      </c>
      <c r="E235" s="12" t="s">
        <v>114</v>
      </c>
      <c r="F235" s="12" t="s">
        <v>114</v>
      </c>
      <c r="G235" s="12" t="s">
        <v>114</v>
      </c>
      <c r="H235" s="12" t="s">
        <v>114</v>
      </c>
      <c r="I235" s="12" t="s">
        <v>114</v>
      </c>
    </row>
    <row r="236">
      <c r="A236" s="3">
        <v>234.0</v>
      </c>
      <c r="B236" s="3" t="s">
        <v>812</v>
      </c>
      <c r="C236" s="12" t="str">
        <f>vlookup(B236,'England Detailed breakdown of t'!$2:$1122,2,false)</f>
        <v>West Midlands</v>
      </c>
      <c r="D236" s="12" t="s">
        <v>114</v>
      </c>
      <c r="E236" s="12" t="s">
        <v>114</v>
      </c>
      <c r="F236" s="12" t="s">
        <v>114</v>
      </c>
      <c r="G236" s="12" t="s">
        <v>114</v>
      </c>
      <c r="H236" s="12" t="s">
        <v>114</v>
      </c>
      <c r="I236" s="12" t="s">
        <v>114</v>
      </c>
    </row>
    <row r="237">
      <c r="A237" s="3">
        <v>235.0</v>
      </c>
      <c r="B237" s="3" t="s">
        <v>813</v>
      </c>
      <c r="C237" s="12" t="str">
        <f>vlookup(B237,'England Detailed breakdown of t'!$2:$1122,2,false)</f>
        <v>North East</v>
      </c>
      <c r="D237" s="12" t="s">
        <v>114</v>
      </c>
      <c r="E237" s="12" t="s">
        <v>114</v>
      </c>
      <c r="F237" s="12" t="s">
        <v>114</v>
      </c>
      <c r="G237" s="12" t="s">
        <v>114</v>
      </c>
      <c r="H237" s="12" t="s">
        <v>114</v>
      </c>
      <c r="I237" s="12" t="s">
        <v>114</v>
      </c>
    </row>
    <row r="238">
      <c r="A238" s="3">
        <v>236.0</v>
      </c>
      <c r="B238" s="3" t="s">
        <v>814</v>
      </c>
      <c r="C238" s="12" t="str">
        <f>vlookup(B238,'England Detailed breakdown of t'!$2:$1122,2,false)</f>
        <v>London</v>
      </c>
      <c r="D238" s="12" t="s">
        <v>114</v>
      </c>
      <c r="E238" s="12" t="s">
        <v>114</v>
      </c>
      <c r="F238" s="12" t="s">
        <v>114</v>
      </c>
      <c r="G238" s="12" t="s">
        <v>114</v>
      </c>
      <c r="H238" s="12" t="s">
        <v>114</v>
      </c>
      <c r="I238" s="12" t="s">
        <v>114</v>
      </c>
    </row>
    <row r="239">
      <c r="A239" s="3">
        <v>237.0</v>
      </c>
      <c r="B239" s="3" t="s">
        <v>815</v>
      </c>
      <c r="C239" s="12" t="str">
        <f>vlookup(B239,'England Detailed breakdown of t'!$2:$1122,2,false)</f>
        <v>Yorkshire and The Humber</v>
      </c>
      <c r="D239" s="12" t="s">
        <v>114</v>
      </c>
      <c r="E239" s="12" t="s">
        <v>114</v>
      </c>
      <c r="F239" s="12" t="s">
        <v>114</v>
      </c>
      <c r="G239" s="12" t="s">
        <v>114</v>
      </c>
      <c r="H239" s="12" t="s">
        <v>114</v>
      </c>
      <c r="I239" s="12" t="s">
        <v>114</v>
      </c>
    </row>
    <row r="240">
      <c r="A240" s="3">
        <v>238.0</v>
      </c>
      <c r="B240" s="3" t="s">
        <v>816</v>
      </c>
      <c r="C240" s="12" t="str">
        <f>vlookup(B240,'England Detailed breakdown of t'!$2:$1122,2,false)</f>
        <v>South West</v>
      </c>
      <c r="D240" s="12" t="s">
        <v>114</v>
      </c>
      <c r="E240" s="12" t="s">
        <v>114</v>
      </c>
      <c r="F240" s="12" t="s">
        <v>114</v>
      </c>
      <c r="G240" s="12" t="s">
        <v>114</v>
      </c>
      <c r="H240" s="12" t="s">
        <v>114</v>
      </c>
      <c r="I240" s="12" t="s">
        <v>114</v>
      </c>
    </row>
    <row r="241">
      <c r="A241" s="3">
        <v>239.0</v>
      </c>
      <c r="B241" s="3" t="s">
        <v>817</v>
      </c>
      <c r="C241" s="12" t="str">
        <f>vlookup(B241,'England Detailed breakdown of t'!$2:$1122,2,false)</f>
        <v>South Central</v>
      </c>
      <c r="D241" s="12" t="s">
        <v>114</v>
      </c>
      <c r="E241" s="12" t="s">
        <v>114</v>
      </c>
      <c r="F241" s="12" t="s">
        <v>114</v>
      </c>
      <c r="G241" s="12" t="s">
        <v>114</v>
      </c>
      <c r="H241" s="12" t="s">
        <v>114</v>
      </c>
      <c r="I241" s="12" t="s">
        <v>114</v>
      </c>
    </row>
    <row r="242">
      <c r="A242" s="3">
        <v>240.0</v>
      </c>
      <c r="B242" s="3" t="s">
        <v>818</v>
      </c>
      <c r="C242" s="12" t="str">
        <f>vlookup(B242,'England Detailed breakdown of t'!$2:$1122,2,false)</f>
        <v>West Midlands</v>
      </c>
      <c r="D242" s="12" t="s">
        <v>114</v>
      </c>
      <c r="E242" s="12" t="s">
        <v>114</v>
      </c>
      <c r="F242" s="12" t="s">
        <v>114</v>
      </c>
      <c r="G242" s="12" t="s">
        <v>114</v>
      </c>
      <c r="H242" s="12" t="s">
        <v>114</v>
      </c>
      <c r="I242" s="12" t="s">
        <v>114</v>
      </c>
    </row>
    <row r="243">
      <c r="A243" s="3">
        <v>241.0</v>
      </c>
      <c r="B243" s="3" t="s">
        <v>819</v>
      </c>
      <c r="C243" s="12" t="str">
        <f>vlookup(B243,'England Detailed breakdown of t'!$2:$1122,2,false)</f>
        <v>North West</v>
      </c>
      <c r="D243" s="12" t="s">
        <v>114</v>
      </c>
      <c r="E243" s="12" t="s">
        <v>114</v>
      </c>
      <c r="F243" s="12" t="s">
        <v>114</v>
      </c>
      <c r="G243" s="12" t="s">
        <v>114</v>
      </c>
      <c r="H243" s="12" t="s">
        <v>114</v>
      </c>
      <c r="I243" s="12" t="s">
        <v>114</v>
      </c>
    </row>
    <row r="244">
      <c r="A244" s="3">
        <v>242.0</v>
      </c>
      <c r="B244" s="3" t="s">
        <v>820</v>
      </c>
      <c r="C244" s="12" t="str">
        <f>vlookup(B244,'England Detailed breakdown of t'!$2:$1122,2,false)</f>
        <v>South East Coast</v>
      </c>
      <c r="D244" s="12" t="s">
        <v>114</v>
      </c>
      <c r="E244" s="12" t="s">
        <v>114</v>
      </c>
      <c r="F244" s="12" t="s">
        <v>114</v>
      </c>
      <c r="G244" s="12" t="s">
        <v>114</v>
      </c>
      <c r="H244" s="12" t="s">
        <v>114</v>
      </c>
      <c r="I244" s="12" t="s">
        <v>114</v>
      </c>
    </row>
    <row r="245">
      <c r="A245" s="3">
        <v>243.0</v>
      </c>
      <c r="B245" s="3" t="s">
        <v>821</v>
      </c>
      <c r="C245" s="12" t="str">
        <f>vlookup(B245,'England Detailed breakdown of t'!$2:$1122,2,false)</f>
        <v>South East Coast</v>
      </c>
      <c r="D245" s="12" t="s">
        <v>114</v>
      </c>
      <c r="E245" s="12" t="s">
        <v>114</v>
      </c>
      <c r="F245" s="12" t="s">
        <v>114</v>
      </c>
      <c r="G245" s="12" t="s">
        <v>114</v>
      </c>
      <c r="H245" s="12" t="s">
        <v>114</v>
      </c>
      <c r="I245" s="12" t="s">
        <v>114</v>
      </c>
    </row>
    <row r="246">
      <c r="A246" s="3">
        <v>244.0</v>
      </c>
      <c r="B246" s="3" t="s">
        <v>822</v>
      </c>
      <c r="C246" s="12" t="str">
        <f>vlookup(B246,'England Detailed breakdown of t'!$2:$1122,2,false)</f>
        <v>South East Coast</v>
      </c>
      <c r="D246" s="12" t="s">
        <v>114</v>
      </c>
      <c r="E246" s="12" t="s">
        <v>114</v>
      </c>
      <c r="F246" s="12" t="s">
        <v>114</v>
      </c>
      <c r="G246" s="12" t="s">
        <v>114</v>
      </c>
      <c r="H246" s="12" t="s">
        <v>114</v>
      </c>
      <c r="I246" s="12" t="s">
        <v>114</v>
      </c>
    </row>
    <row r="247">
      <c r="A247" s="3">
        <v>245.0</v>
      </c>
      <c r="B247" s="3" t="s">
        <v>823</v>
      </c>
      <c r="C247" s="12" t="str">
        <f>vlookup(B247,'England Detailed breakdown of t'!$2:$1122,2,false)</f>
        <v>South East Coast</v>
      </c>
      <c r="D247" s="12" t="s">
        <v>114</v>
      </c>
      <c r="E247" s="12" t="s">
        <v>114</v>
      </c>
      <c r="F247" s="12" t="s">
        <v>114</v>
      </c>
      <c r="G247" s="12" t="s">
        <v>114</v>
      </c>
      <c r="H247" s="12" t="s">
        <v>114</v>
      </c>
      <c r="I247" s="12" t="s">
        <v>114</v>
      </c>
    </row>
    <row r="248">
      <c r="A248" s="3">
        <v>246.0</v>
      </c>
      <c r="B248" s="3" t="s">
        <v>824</v>
      </c>
      <c r="C248" s="12" t="str">
        <f>vlookup(B248,'England Detailed breakdown of t'!$2:$1122,2,false)</f>
        <v>North West</v>
      </c>
      <c r="D248" s="12" t="s">
        <v>114</v>
      </c>
      <c r="E248" s="12" t="s">
        <v>114</v>
      </c>
      <c r="F248" s="12" t="s">
        <v>114</v>
      </c>
      <c r="G248" s="12" t="s">
        <v>114</v>
      </c>
      <c r="H248" s="12" t="s">
        <v>114</v>
      </c>
      <c r="I248" s="12" t="s">
        <v>114</v>
      </c>
    </row>
    <row r="249">
      <c r="A249" s="3">
        <v>247.0</v>
      </c>
      <c r="B249" s="3" t="s">
        <v>825</v>
      </c>
      <c r="C249" s="12" t="str">
        <f>vlookup(B249,'England Detailed breakdown of t'!$2:$1122,2,false)</f>
        <v>London</v>
      </c>
      <c r="D249" s="12" t="s">
        <v>114</v>
      </c>
      <c r="E249" s="12" t="s">
        <v>114</v>
      </c>
      <c r="F249" s="12" t="s">
        <v>114</v>
      </c>
      <c r="G249" s="12" t="s">
        <v>114</v>
      </c>
      <c r="H249" s="12" t="s">
        <v>114</v>
      </c>
      <c r="I249" s="12" t="s">
        <v>114</v>
      </c>
    </row>
    <row r="250">
      <c r="A250" s="3">
        <v>248.0</v>
      </c>
      <c r="B250" s="3" t="s">
        <v>826</v>
      </c>
      <c r="C250" s="12" t="str">
        <f>vlookup(B250,'England Detailed breakdown of t'!$2:$1122,2,false)</f>
        <v>North West</v>
      </c>
      <c r="D250" s="12" t="s">
        <v>114</v>
      </c>
      <c r="E250" s="12" t="s">
        <v>114</v>
      </c>
      <c r="F250" s="12" t="s">
        <v>114</v>
      </c>
      <c r="G250" s="12" t="s">
        <v>114</v>
      </c>
      <c r="H250" s="12" t="s">
        <v>114</v>
      </c>
      <c r="I250" s="12" t="s">
        <v>114</v>
      </c>
    </row>
    <row r="251">
      <c r="A251" s="3">
        <v>249.0</v>
      </c>
      <c r="B251" s="3" t="s">
        <v>827</v>
      </c>
      <c r="C251" s="12" t="str">
        <f>vlookup(B251,'England Detailed breakdown of t'!$2:$1122,2,false)</f>
        <v>North West</v>
      </c>
      <c r="D251" s="12" t="s">
        <v>114</v>
      </c>
      <c r="E251" s="12" t="s">
        <v>114</v>
      </c>
      <c r="F251" s="12" t="s">
        <v>114</v>
      </c>
      <c r="G251" s="12" t="s">
        <v>114</v>
      </c>
      <c r="H251" s="12" t="s">
        <v>114</v>
      </c>
      <c r="I251" s="12" t="s">
        <v>114</v>
      </c>
    </row>
    <row r="252">
      <c r="A252" s="3">
        <v>250.0</v>
      </c>
      <c r="B252" s="3" t="s">
        <v>828</v>
      </c>
      <c r="C252" s="12" t="str">
        <f>vlookup(B252,'England Detailed breakdown of t'!$2:$1122,2,false)</f>
        <v>West Midlands</v>
      </c>
      <c r="D252" s="12" t="s">
        <v>114</v>
      </c>
      <c r="E252" s="12" t="s">
        <v>114</v>
      </c>
      <c r="F252" s="12" t="s">
        <v>114</v>
      </c>
      <c r="G252" s="12" t="s">
        <v>114</v>
      </c>
      <c r="H252" s="12" t="s">
        <v>114</v>
      </c>
      <c r="I252" s="12" t="s">
        <v>114</v>
      </c>
    </row>
    <row r="253">
      <c r="A253" s="3">
        <v>251.0</v>
      </c>
      <c r="B253" s="3" t="s">
        <v>829</v>
      </c>
      <c r="C253" s="12" t="str">
        <f>vlookup(B253,'England Detailed breakdown of t'!$2:$1122,2,false)</f>
        <v>South West</v>
      </c>
      <c r="D253" s="12" t="s">
        <v>114</v>
      </c>
      <c r="E253" s="12" t="s">
        <v>114</v>
      </c>
      <c r="F253" s="12" t="s">
        <v>114</v>
      </c>
      <c r="G253" s="13"/>
      <c r="H253" s="13"/>
      <c r="I253" s="12" t="s">
        <v>114</v>
      </c>
    </row>
    <row r="254">
      <c r="A254" s="3">
        <v>252.0</v>
      </c>
      <c r="B254" s="3" t="s">
        <v>830</v>
      </c>
      <c r="C254" s="12" t="str">
        <f>vlookup(B254,'England Detailed breakdown of t'!$2:$1122,2,false)</f>
        <v>East of England</v>
      </c>
      <c r="D254" s="12" t="s">
        <v>114</v>
      </c>
      <c r="E254" s="12" t="s">
        <v>114</v>
      </c>
      <c r="F254" s="12" t="s">
        <v>114</v>
      </c>
      <c r="G254" s="12" t="s">
        <v>114</v>
      </c>
      <c r="H254" s="12" t="s">
        <v>114</v>
      </c>
      <c r="I254" s="12" t="s">
        <v>114</v>
      </c>
    </row>
    <row r="255">
      <c r="A255" s="3">
        <v>253.0</v>
      </c>
      <c r="B255" s="3" t="s">
        <v>831</v>
      </c>
      <c r="C255" s="12" t="str">
        <f>vlookup(B255,'England Detailed breakdown of t'!$2:$1122,2,false)</f>
        <v>London</v>
      </c>
      <c r="D255" s="12" t="s">
        <v>114</v>
      </c>
      <c r="E255" s="12" t="s">
        <v>114</v>
      </c>
      <c r="F255" s="12" t="s">
        <v>114</v>
      </c>
      <c r="G255" s="12" t="s">
        <v>114</v>
      </c>
      <c r="H255" s="12" t="s">
        <v>114</v>
      </c>
      <c r="I255" s="12" t="s">
        <v>114</v>
      </c>
    </row>
    <row r="256">
      <c r="A256" s="3">
        <v>254.0</v>
      </c>
      <c r="B256" s="3" t="s">
        <v>832</v>
      </c>
      <c r="C256" s="12" t="str">
        <f>vlookup(B256,'England Detailed breakdown of t'!$2:$1122,2,false)</f>
        <v>West Midlands</v>
      </c>
      <c r="D256" s="12" t="s">
        <v>114</v>
      </c>
      <c r="E256" s="12" t="s">
        <v>114</v>
      </c>
      <c r="F256" s="12" t="s">
        <v>114</v>
      </c>
      <c r="G256" s="12" t="s">
        <v>114</v>
      </c>
      <c r="H256" s="12" t="s">
        <v>114</v>
      </c>
      <c r="I256" s="12" t="s">
        <v>114</v>
      </c>
    </row>
    <row r="257">
      <c r="A257" s="3">
        <v>255.0</v>
      </c>
      <c r="B257" s="3" t="s">
        <v>833</v>
      </c>
      <c r="C257" s="12" t="str">
        <f>vlookup(B257,'England Detailed breakdown of t'!$2:$1122,2,false)</f>
        <v>North West</v>
      </c>
      <c r="D257" s="12" t="s">
        <v>114</v>
      </c>
      <c r="E257" s="12" t="s">
        <v>114</v>
      </c>
      <c r="F257" s="12" t="s">
        <v>114</v>
      </c>
      <c r="G257" s="12" t="s">
        <v>114</v>
      </c>
      <c r="H257" s="12" t="s">
        <v>114</v>
      </c>
      <c r="I257" s="12" t="s">
        <v>114</v>
      </c>
    </row>
    <row r="258">
      <c r="A258" s="3">
        <v>256.0</v>
      </c>
      <c r="B258" s="3" t="s">
        <v>834</v>
      </c>
      <c r="C258" s="12" t="str">
        <f>vlookup(B258,'England Detailed breakdown of t'!$2:$1122,2,false)</f>
        <v>West Midlands</v>
      </c>
      <c r="D258" s="12" t="s">
        <v>114</v>
      </c>
      <c r="E258" s="12" t="s">
        <v>114</v>
      </c>
      <c r="F258" s="12" t="s">
        <v>114</v>
      </c>
      <c r="G258" s="12" t="s">
        <v>114</v>
      </c>
      <c r="H258" s="12" t="s">
        <v>114</v>
      </c>
      <c r="I258" s="12" t="s">
        <v>114</v>
      </c>
    </row>
    <row r="259">
      <c r="A259" s="3">
        <v>257.0</v>
      </c>
      <c r="B259" s="3" t="s">
        <v>835</v>
      </c>
      <c r="C259" s="12" t="str">
        <f>vlookup(B259,'England Detailed breakdown of t'!$2:$1122,2,false)</f>
        <v>Yorkshire and The Humber</v>
      </c>
      <c r="D259" s="12" t="s">
        <v>114</v>
      </c>
      <c r="E259" s="12" t="s">
        <v>114</v>
      </c>
      <c r="F259" s="12" t="s">
        <v>114</v>
      </c>
      <c r="G259" s="12" t="s">
        <v>114</v>
      </c>
      <c r="H259" s="12" t="s">
        <v>114</v>
      </c>
      <c r="I259" s="12" t="s">
        <v>114</v>
      </c>
    </row>
    <row r="260">
      <c r="A260" s="3">
        <v>258.0</v>
      </c>
      <c r="B260" s="3" t="s">
        <v>836</v>
      </c>
      <c r="C260" s="12" t="str">
        <f>vlookup(B260,'England Detailed breakdown of t'!$2:$1122,2,false)</f>
        <v>Yorkshire and The Humber</v>
      </c>
      <c r="D260" s="12" t="s">
        <v>114</v>
      </c>
      <c r="E260" s="12" t="s">
        <v>114</v>
      </c>
      <c r="F260" s="12" t="s">
        <v>114</v>
      </c>
      <c r="G260" s="12" t="s">
        <v>114</v>
      </c>
      <c r="H260" s="12" t="s">
        <v>114</v>
      </c>
      <c r="I260" s="12" t="s">
        <v>114</v>
      </c>
    </row>
    <row r="261">
      <c r="C261" s="13"/>
      <c r="D261" s="13"/>
      <c r="E261" s="13"/>
      <c r="F261" s="13"/>
      <c r="G261" s="13"/>
      <c r="H261" s="13"/>
      <c r="I261" s="13"/>
    </row>
    <row r="262">
      <c r="C262" s="13"/>
      <c r="D262" s="13"/>
      <c r="E262" s="13"/>
      <c r="F262" s="13"/>
      <c r="G262" s="13"/>
      <c r="H262" s="13"/>
      <c r="I262" s="13"/>
    </row>
    <row r="263">
      <c r="C263" s="13"/>
      <c r="D263" s="13"/>
      <c r="E263" s="13"/>
      <c r="F263" s="13"/>
      <c r="G263" s="13"/>
      <c r="H263" s="13"/>
      <c r="I263" s="13"/>
    </row>
    <row r="264">
      <c r="C264" s="13"/>
      <c r="D264" s="13"/>
      <c r="E264" s="13"/>
      <c r="F264" s="13"/>
      <c r="G264" s="13"/>
      <c r="H264" s="13"/>
      <c r="I264" s="13"/>
    </row>
    <row r="265">
      <c r="C265" s="13"/>
      <c r="D265" s="13"/>
      <c r="E265" s="13"/>
      <c r="F265" s="13"/>
      <c r="G265" s="13"/>
      <c r="H265" s="13"/>
      <c r="I265" s="13"/>
    </row>
    <row r="266">
      <c r="C266" s="13"/>
      <c r="D266" s="13"/>
      <c r="E266" s="13"/>
      <c r="F266" s="13"/>
      <c r="G266" s="13"/>
      <c r="H266" s="13"/>
      <c r="I266" s="13"/>
    </row>
    <row r="267">
      <c r="C267" s="13"/>
      <c r="D267" s="13"/>
      <c r="E267" s="13"/>
      <c r="F267" s="13"/>
      <c r="G267" s="13"/>
      <c r="H267" s="13"/>
      <c r="I267" s="13"/>
    </row>
    <row r="268">
      <c r="C268" s="13"/>
      <c r="D268" s="13"/>
      <c r="E268" s="13"/>
      <c r="F268" s="13"/>
      <c r="G268" s="13"/>
      <c r="H268" s="13"/>
      <c r="I268" s="13"/>
    </row>
    <row r="269">
      <c r="C269" s="13"/>
      <c r="D269" s="13"/>
      <c r="E269" s="13"/>
      <c r="F269" s="13"/>
      <c r="G269" s="13"/>
      <c r="H269" s="13"/>
      <c r="I269" s="13"/>
    </row>
    <row r="270">
      <c r="C270" s="13"/>
      <c r="D270" s="13"/>
      <c r="E270" s="13"/>
      <c r="F270" s="13"/>
      <c r="G270" s="13"/>
      <c r="H270" s="13"/>
      <c r="I270" s="13"/>
    </row>
    <row r="271">
      <c r="C271" s="13"/>
      <c r="D271" s="13"/>
      <c r="E271" s="13"/>
      <c r="F271" s="13"/>
      <c r="G271" s="13"/>
      <c r="H271" s="13"/>
      <c r="I271" s="13"/>
    </row>
    <row r="272">
      <c r="C272" s="13"/>
      <c r="D272" s="13"/>
      <c r="E272" s="13"/>
      <c r="F272" s="13"/>
      <c r="G272" s="13"/>
      <c r="H272" s="13"/>
      <c r="I272" s="13"/>
    </row>
    <row r="273">
      <c r="C273" s="13"/>
      <c r="D273" s="13"/>
      <c r="E273" s="13"/>
      <c r="F273" s="13"/>
      <c r="G273" s="13"/>
      <c r="H273" s="13"/>
      <c r="I273" s="13"/>
    </row>
    <row r="274">
      <c r="C274" s="13"/>
      <c r="D274" s="13"/>
      <c r="E274" s="13"/>
      <c r="F274" s="13"/>
      <c r="G274" s="13"/>
      <c r="H274" s="13"/>
      <c r="I274" s="13"/>
    </row>
    <row r="275">
      <c r="C275" s="13"/>
      <c r="D275" s="13"/>
      <c r="E275" s="13"/>
      <c r="F275" s="13"/>
      <c r="G275" s="13"/>
      <c r="H275" s="13"/>
      <c r="I275" s="13"/>
    </row>
    <row r="276">
      <c r="C276" s="13"/>
      <c r="D276" s="13"/>
      <c r="E276" s="13"/>
      <c r="F276" s="13"/>
      <c r="G276" s="13"/>
      <c r="H276" s="13"/>
      <c r="I276" s="13"/>
    </row>
    <row r="277">
      <c r="C277" s="13"/>
      <c r="D277" s="13"/>
      <c r="E277" s="13"/>
      <c r="F277" s="13"/>
      <c r="G277" s="13"/>
      <c r="H277" s="13"/>
      <c r="I277" s="13"/>
    </row>
    <row r="278">
      <c r="C278" s="13"/>
      <c r="D278" s="13"/>
      <c r="E278" s="13"/>
      <c r="F278" s="13"/>
      <c r="G278" s="13"/>
      <c r="H278" s="13"/>
      <c r="I278" s="13"/>
    </row>
    <row r="279">
      <c r="C279" s="13"/>
      <c r="D279" s="13"/>
      <c r="E279" s="13"/>
      <c r="F279" s="13"/>
      <c r="G279" s="13"/>
      <c r="H279" s="13"/>
      <c r="I279" s="13"/>
    </row>
    <row r="280">
      <c r="C280" s="13"/>
      <c r="D280" s="13"/>
      <c r="E280" s="13"/>
      <c r="F280" s="13"/>
      <c r="G280" s="13"/>
      <c r="H280" s="13"/>
      <c r="I280" s="13"/>
    </row>
    <row r="281">
      <c r="C281" s="13"/>
      <c r="D281" s="13"/>
      <c r="E281" s="13"/>
      <c r="F281" s="13"/>
      <c r="G281" s="13"/>
      <c r="H281" s="13"/>
      <c r="I281" s="13"/>
    </row>
    <row r="282">
      <c r="C282" s="13"/>
      <c r="D282" s="13"/>
      <c r="E282" s="13"/>
      <c r="F282" s="13"/>
      <c r="G282" s="13"/>
      <c r="H282" s="13"/>
      <c r="I282" s="13"/>
    </row>
    <row r="283">
      <c r="C283" s="13"/>
      <c r="D283" s="13"/>
      <c r="E283" s="13"/>
      <c r="F283" s="13"/>
      <c r="G283" s="13"/>
      <c r="H283" s="13"/>
      <c r="I283" s="13"/>
    </row>
    <row r="284">
      <c r="C284" s="13"/>
      <c r="D284" s="13"/>
      <c r="E284" s="13"/>
      <c r="F284" s="13"/>
      <c r="G284" s="13"/>
      <c r="H284" s="13"/>
      <c r="I284" s="13"/>
    </row>
    <row r="285">
      <c r="C285" s="13"/>
      <c r="D285" s="13"/>
      <c r="E285" s="13"/>
      <c r="F285" s="13"/>
      <c r="G285" s="13"/>
      <c r="H285" s="13"/>
      <c r="I285" s="13"/>
    </row>
    <row r="286">
      <c r="C286" s="13"/>
      <c r="D286" s="13"/>
      <c r="E286" s="13"/>
      <c r="F286" s="13"/>
      <c r="G286" s="13"/>
      <c r="H286" s="13"/>
      <c r="I286" s="13"/>
    </row>
    <row r="287">
      <c r="C287" s="13"/>
      <c r="D287" s="13"/>
      <c r="E287" s="13"/>
      <c r="F287" s="13"/>
      <c r="G287" s="13"/>
      <c r="H287" s="13"/>
      <c r="I287" s="13"/>
    </row>
    <row r="288">
      <c r="C288" s="13"/>
      <c r="D288" s="13"/>
      <c r="E288" s="13"/>
      <c r="F288" s="13"/>
      <c r="G288" s="13"/>
      <c r="H288" s="13"/>
      <c r="I288" s="13"/>
    </row>
    <row r="289">
      <c r="C289" s="13"/>
      <c r="D289" s="13"/>
      <c r="E289" s="13"/>
      <c r="F289" s="13"/>
      <c r="G289" s="13"/>
      <c r="H289" s="13"/>
      <c r="I289" s="13"/>
    </row>
    <row r="290">
      <c r="C290" s="13"/>
      <c r="D290" s="13"/>
      <c r="E290" s="13"/>
      <c r="F290" s="13"/>
      <c r="G290" s="13"/>
      <c r="H290" s="13"/>
      <c r="I290" s="13"/>
    </row>
    <row r="291">
      <c r="C291" s="13"/>
      <c r="D291" s="13"/>
      <c r="E291" s="13"/>
      <c r="F291" s="13"/>
      <c r="G291" s="13"/>
      <c r="H291" s="13"/>
      <c r="I291" s="13"/>
    </row>
    <row r="292">
      <c r="C292" s="13"/>
      <c r="D292" s="13"/>
      <c r="E292" s="13"/>
      <c r="F292" s="13"/>
      <c r="G292" s="13"/>
      <c r="H292" s="13"/>
      <c r="I292" s="13"/>
    </row>
    <row r="293">
      <c r="C293" s="13"/>
      <c r="D293" s="13"/>
      <c r="E293" s="13"/>
      <c r="F293" s="13"/>
      <c r="G293" s="13"/>
      <c r="H293" s="13"/>
      <c r="I293" s="13"/>
    </row>
    <row r="294">
      <c r="C294" s="13"/>
      <c r="D294" s="13"/>
      <c r="E294" s="13"/>
      <c r="F294" s="13"/>
      <c r="G294" s="13"/>
      <c r="H294" s="13"/>
      <c r="I294" s="13"/>
    </row>
    <row r="295">
      <c r="C295" s="13"/>
      <c r="D295" s="13"/>
      <c r="E295" s="13"/>
      <c r="F295" s="13"/>
      <c r="G295" s="13"/>
      <c r="H295" s="13"/>
      <c r="I295" s="13"/>
    </row>
    <row r="296">
      <c r="C296" s="13"/>
      <c r="D296" s="13"/>
      <c r="E296" s="13"/>
      <c r="F296" s="13"/>
      <c r="G296" s="13"/>
      <c r="H296" s="13"/>
      <c r="I296" s="13"/>
    </row>
    <row r="297">
      <c r="C297" s="13"/>
      <c r="D297" s="13"/>
      <c r="E297" s="13"/>
      <c r="F297" s="13"/>
      <c r="G297" s="13"/>
      <c r="H297" s="13"/>
      <c r="I297" s="13"/>
    </row>
    <row r="298">
      <c r="C298" s="13"/>
      <c r="D298" s="13"/>
      <c r="E298" s="13"/>
      <c r="F298" s="13"/>
      <c r="G298" s="13"/>
      <c r="H298" s="13"/>
      <c r="I298" s="13"/>
    </row>
    <row r="299">
      <c r="C299" s="13"/>
      <c r="D299" s="13"/>
      <c r="E299" s="13"/>
      <c r="F299" s="13"/>
      <c r="G299" s="13"/>
      <c r="H299" s="13"/>
      <c r="I299" s="13"/>
    </row>
    <row r="300">
      <c r="C300" s="13"/>
      <c r="D300" s="13"/>
      <c r="E300" s="13"/>
      <c r="F300" s="13"/>
      <c r="G300" s="13"/>
      <c r="H300" s="13"/>
      <c r="I300" s="13"/>
    </row>
    <row r="301">
      <c r="C301" s="13"/>
      <c r="D301" s="13"/>
      <c r="E301" s="13"/>
      <c r="F301" s="13"/>
      <c r="G301" s="13"/>
      <c r="H301" s="13"/>
      <c r="I301" s="13"/>
    </row>
    <row r="302">
      <c r="C302" s="13"/>
      <c r="D302" s="13"/>
      <c r="E302" s="13"/>
      <c r="F302" s="13"/>
      <c r="G302" s="13"/>
      <c r="H302" s="13"/>
      <c r="I302" s="13"/>
    </row>
    <row r="303">
      <c r="C303" s="13"/>
      <c r="D303" s="13"/>
      <c r="E303" s="13"/>
      <c r="F303" s="13"/>
      <c r="G303" s="13"/>
      <c r="H303" s="13"/>
      <c r="I303" s="13"/>
    </row>
    <row r="304">
      <c r="C304" s="13"/>
      <c r="D304" s="13"/>
      <c r="E304" s="13"/>
      <c r="F304" s="13"/>
      <c r="G304" s="13"/>
      <c r="H304" s="13"/>
      <c r="I304" s="13"/>
    </row>
    <row r="305">
      <c r="C305" s="13"/>
      <c r="D305" s="13"/>
      <c r="E305" s="13"/>
      <c r="F305" s="13"/>
      <c r="G305" s="13"/>
      <c r="H305" s="13"/>
      <c r="I305" s="13"/>
    </row>
    <row r="306">
      <c r="C306" s="13"/>
      <c r="D306" s="13"/>
      <c r="E306" s="13"/>
      <c r="F306" s="13"/>
      <c r="G306" s="13"/>
      <c r="H306" s="13"/>
      <c r="I306" s="13"/>
    </row>
    <row r="307">
      <c r="C307" s="13"/>
      <c r="D307" s="13"/>
      <c r="E307" s="13"/>
      <c r="F307" s="13"/>
      <c r="G307" s="13"/>
      <c r="H307" s="13"/>
      <c r="I307" s="13"/>
    </row>
    <row r="308">
      <c r="C308" s="13"/>
      <c r="D308" s="13"/>
      <c r="E308" s="13"/>
      <c r="F308" s="13"/>
      <c r="G308" s="13"/>
      <c r="H308" s="13"/>
      <c r="I308" s="13"/>
    </row>
    <row r="309">
      <c r="C309" s="13"/>
      <c r="D309" s="13"/>
      <c r="E309" s="13"/>
      <c r="F309" s="13"/>
      <c r="G309" s="13"/>
      <c r="H309" s="13"/>
      <c r="I309" s="13"/>
    </row>
    <row r="310">
      <c r="C310" s="13"/>
      <c r="D310" s="13"/>
      <c r="E310" s="13"/>
      <c r="F310" s="13"/>
      <c r="G310" s="13"/>
      <c r="H310" s="13"/>
      <c r="I310" s="13"/>
    </row>
    <row r="311">
      <c r="C311" s="13"/>
      <c r="D311" s="13"/>
      <c r="E311" s="13"/>
      <c r="F311" s="13"/>
      <c r="G311" s="13"/>
      <c r="H311" s="13"/>
      <c r="I311" s="13"/>
    </row>
    <row r="312">
      <c r="C312" s="13"/>
      <c r="D312" s="13"/>
      <c r="E312" s="13"/>
      <c r="F312" s="13"/>
      <c r="G312" s="13"/>
      <c r="H312" s="13"/>
      <c r="I312" s="13"/>
    </row>
    <row r="313">
      <c r="C313" s="13"/>
      <c r="D313" s="13"/>
      <c r="E313" s="13"/>
      <c r="F313" s="13"/>
      <c r="G313" s="13"/>
      <c r="H313" s="13"/>
      <c r="I313" s="13"/>
    </row>
    <row r="314">
      <c r="C314" s="13"/>
      <c r="D314" s="13"/>
      <c r="E314" s="13"/>
      <c r="F314" s="13"/>
      <c r="G314" s="13"/>
      <c r="H314" s="13"/>
      <c r="I314" s="13"/>
    </row>
    <row r="315">
      <c r="C315" s="13"/>
      <c r="D315" s="13"/>
      <c r="E315" s="13"/>
      <c r="F315" s="13"/>
      <c r="G315" s="13"/>
      <c r="H315" s="13"/>
      <c r="I315" s="13"/>
    </row>
    <row r="316">
      <c r="C316" s="13"/>
      <c r="D316" s="13"/>
      <c r="E316" s="13"/>
      <c r="F316" s="13"/>
      <c r="G316" s="13"/>
      <c r="H316" s="13"/>
      <c r="I316" s="13"/>
    </row>
    <row r="317">
      <c r="C317" s="13"/>
      <c r="D317" s="13"/>
      <c r="E317" s="13"/>
      <c r="F317" s="13"/>
      <c r="G317" s="13"/>
      <c r="H317" s="13"/>
      <c r="I317" s="13"/>
    </row>
    <row r="318">
      <c r="C318" s="13"/>
      <c r="D318" s="13"/>
      <c r="E318" s="13"/>
      <c r="F318" s="13"/>
      <c r="G318" s="13"/>
      <c r="H318" s="13"/>
      <c r="I318" s="13"/>
    </row>
    <row r="319">
      <c r="C319" s="13"/>
      <c r="D319" s="13"/>
      <c r="E319" s="13"/>
      <c r="F319" s="13"/>
      <c r="G319" s="13"/>
      <c r="H319" s="13"/>
      <c r="I319" s="13"/>
    </row>
    <row r="320">
      <c r="C320" s="13"/>
      <c r="D320" s="13"/>
      <c r="E320" s="13"/>
      <c r="F320" s="13"/>
      <c r="G320" s="13"/>
      <c r="H320" s="13"/>
      <c r="I320" s="13"/>
    </row>
    <row r="321">
      <c r="C321" s="13"/>
      <c r="D321" s="13"/>
      <c r="E321" s="13"/>
      <c r="F321" s="13"/>
      <c r="G321" s="13"/>
      <c r="H321" s="13"/>
      <c r="I321" s="13"/>
    </row>
    <row r="322">
      <c r="C322" s="13"/>
      <c r="D322" s="13"/>
      <c r="E322" s="13"/>
      <c r="F322" s="13"/>
      <c r="G322" s="13"/>
      <c r="H322" s="13"/>
      <c r="I322" s="13"/>
    </row>
    <row r="323">
      <c r="C323" s="13"/>
      <c r="D323" s="13"/>
      <c r="E323" s="13"/>
      <c r="F323" s="13"/>
      <c r="G323" s="13"/>
      <c r="H323" s="13"/>
      <c r="I323" s="13"/>
    </row>
    <row r="324">
      <c r="C324" s="13"/>
      <c r="D324" s="13"/>
      <c r="E324" s="13"/>
      <c r="F324" s="13"/>
      <c r="G324" s="13"/>
      <c r="H324" s="13"/>
      <c r="I324" s="13"/>
    </row>
    <row r="325">
      <c r="C325" s="13"/>
      <c r="D325" s="13"/>
      <c r="E325" s="13"/>
      <c r="F325" s="13"/>
      <c r="G325" s="13"/>
      <c r="H325" s="13"/>
      <c r="I325" s="13"/>
    </row>
    <row r="326">
      <c r="C326" s="13"/>
      <c r="D326" s="13"/>
      <c r="E326" s="13"/>
      <c r="F326" s="13"/>
      <c r="G326" s="13"/>
      <c r="H326" s="13"/>
      <c r="I326" s="13"/>
    </row>
    <row r="327">
      <c r="C327" s="13"/>
      <c r="D327" s="13"/>
      <c r="E327" s="13"/>
      <c r="F327" s="13"/>
      <c r="G327" s="13"/>
      <c r="H327" s="13"/>
      <c r="I327" s="13"/>
    </row>
    <row r="328">
      <c r="C328" s="13"/>
      <c r="D328" s="13"/>
      <c r="E328" s="13"/>
      <c r="F328" s="13"/>
      <c r="G328" s="13"/>
      <c r="H328" s="13"/>
      <c r="I328" s="13"/>
    </row>
    <row r="329">
      <c r="C329" s="13"/>
      <c r="D329" s="13"/>
      <c r="E329" s="13"/>
      <c r="F329" s="13"/>
      <c r="G329" s="13"/>
      <c r="H329" s="13"/>
      <c r="I329" s="13"/>
    </row>
    <row r="330">
      <c r="C330" s="13"/>
      <c r="D330" s="13"/>
      <c r="E330" s="13"/>
      <c r="F330" s="13"/>
      <c r="G330" s="13"/>
      <c r="H330" s="13"/>
      <c r="I330" s="13"/>
    </row>
    <row r="331">
      <c r="C331" s="13"/>
      <c r="D331" s="13"/>
      <c r="E331" s="13"/>
      <c r="F331" s="13"/>
      <c r="G331" s="13"/>
      <c r="H331" s="13"/>
      <c r="I331" s="13"/>
    </row>
    <row r="332">
      <c r="C332" s="13"/>
      <c r="D332" s="13"/>
      <c r="E332" s="13"/>
      <c r="F332" s="13"/>
      <c r="G332" s="13"/>
      <c r="H332" s="13"/>
      <c r="I332" s="13"/>
    </row>
    <row r="333">
      <c r="C333" s="13"/>
      <c r="D333" s="13"/>
      <c r="E333" s="13"/>
      <c r="F333" s="13"/>
      <c r="G333" s="13"/>
      <c r="H333" s="13"/>
      <c r="I333" s="13"/>
    </row>
    <row r="334">
      <c r="C334" s="13"/>
      <c r="D334" s="13"/>
      <c r="E334" s="13"/>
      <c r="F334" s="13"/>
      <c r="G334" s="13"/>
      <c r="H334" s="13"/>
      <c r="I334" s="13"/>
    </row>
    <row r="335">
      <c r="C335" s="13"/>
      <c r="D335" s="13"/>
      <c r="E335" s="13"/>
      <c r="F335" s="13"/>
      <c r="G335" s="13"/>
      <c r="H335" s="13"/>
      <c r="I335" s="13"/>
    </row>
    <row r="336">
      <c r="C336" s="13"/>
      <c r="D336" s="13"/>
      <c r="E336" s="13"/>
      <c r="F336" s="13"/>
      <c r="G336" s="13"/>
      <c r="H336" s="13"/>
      <c r="I336" s="13"/>
    </row>
    <row r="337">
      <c r="C337" s="13"/>
      <c r="D337" s="13"/>
      <c r="E337" s="13"/>
      <c r="F337" s="13"/>
      <c r="G337" s="13"/>
      <c r="H337" s="13"/>
      <c r="I337" s="13"/>
    </row>
    <row r="338">
      <c r="C338" s="13"/>
      <c r="D338" s="13"/>
      <c r="E338" s="13"/>
      <c r="F338" s="13"/>
      <c r="G338" s="13"/>
      <c r="H338" s="13"/>
      <c r="I338" s="13"/>
    </row>
    <row r="339">
      <c r="C339" s="13"/>
      <c r="D339" s="13"/>
      <c r="E339" s="13"/>
      <c r="F339" s="13"/>
      <c r="G339" s="13"/>
      <c r="H339" s="13"/>
      <c r="I339" s="13"/>
    </row>
    <row r="340">
      <c r="C340" s="13"/>
      <c r="D340" s="13"/>
      <c r="E340" s="13"/>
      <c r="F340" s="13"/>
      <c r="G340" s="13"/>
      <c r="H340" s="13"/>
      <c r="I340" s="13"/>
    </row>
    <row r="341">
      <c r="C341" s="13"/>
      <c r="D341" s="13"/>
      <c r="E341" s="13"/>
      <c r="F341" s="13"/>
      <c r="G341" s="13"/>
      <c r="H341" s="13"/>
      <c r="I341" s="13"/>
    </row>
    <row r="342">
      <c r="C342" s="13"/>
      <c r="D342" s="13"/>
      <c r="E342" s="13"/>
      <c r="F342" s="13"/>
      <c r="G342" s="13"/>
      <c r="H342" s="13"/>
      <c r="I342" s="13"/>
    </row>
    <row r="343">
      <c r="C343" s="13"/>
      <c r="D343" s="13"/>
      <c r="E343" s="13"/>
      <c r="F343" s="13"/>
      <c r="G343" s="13"/>
      <c r="H343" s="13"/>
      <c r="I343" s="13"/>
    </row>
    <row r="344">
      <c r="C344" s="13"/>
      <c r="D344" s="13"/>
      <c r="E344" s="13"/>
      <c r="F344" s="13"/>
      <c r="G344" s="13"/>
      <c r="H344" s="13"/>
      <c r="I344" s="13"/>
    </row>
    <row r="345">
      <c r="C345" s="13"/>
      <c r="D345" s="13"/>
      <c r="E345" s="13"/>
      <c r="F345" s="13"/>
      <c r="G345" s="13"/>
      <c r="H345" s="13"/>
      <c r="I345" s="13"/>
    </row>
    <row r="346">
      <c r="C346" s="13"/>
      <c r="D346" s="13"/>
      <c r="E346" s="13"/>
      <c r="F346" s="13"/>
      <c r="G346" s="13"/>
      <c r="H346" s="13"/>
      <c r="I346" s="13"/>
    </row>
    <row r="347">
      <c r="C347" s="13"/>
      <c r="D347" s="13"/>
      <c r="E347" s="13"/>
      <c r="F347" s="13"/>
      <c r="G347" s="13"/>
      <c r="H347" s="13"/>
      <c r="I347" s="13"/>
    </row>
    <row r="348">
      <c r="C348" s="13"/>
      <c r="D348" s="13"/>
      <c r="E348" s="13"/>
      <c r="F348" s="13"/>
      <c r="G348" s="13"/>
      <c r="H348" s="13"/>
      <c r="I348" s="13"/>
    </row>
    <row r="349">
      <c r="C349" s="13"/>
      <c r="D349" s="13"/>
      <c r="E349" s="13"/>
      <c r="F349" s="13"/>
      <c r="G349" s="13"/>
      <c r="H349" s="13"/>
      <c r="I349" s="13"/>
    </row>
    <row r="350">
      <c r="C350" s="13"/>
      <c r="D350" s="13"/>
      <c r="E350" s="13"/>
      <c r="F350" s="13"/>
      <c r="G350" s="13"/>
      <c r="H350" s="13"/>
      <c r="I350" s="13"/>
    </row>
    <row r="351">
      <c r="C351" s="13"/>
      <c r="D351" s="13"/>
      <c r="E351" s="13"/>
      <c r="F351" s="13"/>
      <c r="G351" s="13"/>
      <c r="H351" s="13"/>
      <c r="I351" s="13"/>
    </row>
    <row r="352">
      <c r="C352" s="13"/>
      <c r="D352" s="13"/>
      <c r="E352" s="13"/>
      <c r="F352" s="13"/>
      <c r="G352" s="13"/>
      <c r="H352" s="13"/>
      <c r="I352" s="13"/>
    </row>
    <row r="353">
      <c r="C353" s="13"/>
      <c r="D353" s="13"/>
      <c r="E353" s="13"/>
      <c r="F353" s="13"/>
      <c r="G353" s="13"/>
      <c r="H353" s="13"/>
      <c r="I353" s="13"/>
    </row>
    <row r="354">
      <c r="C354" s="13"/>
      <c r="D354" s="13"/>
      <c r="E354" s="13"/>
      <c r="F354" s="13"/>
      <c r="G354" s="13"/>
      <c r="H354" s="13"/>
      <c r="I354" s="13"/>
    </row>
    <row r="355">
      <c r="C355" s="13"/>
      <c r="D355" s="13"/>
      <c r="E355" s="13"/>
      <c r="F355" s="13"/>
      <c r="G355" s="13"/>
      <c r="H355" s="13"/>
      <c r="I355" s="13"/>
    </row>
    <row r="356">
      <c r="C356" s="13"/>
      <c r="D356" s="13"/>
      <c r="E356" s="13"/>
      <c r="F356" s="13"/>
      <c r="G356" s="13"/>
      <c r="H356" s="13"/>
      <c r="I356" s="13"/>
    </row>
    <row r="357">
      <c r="C357" s="13"/>
      <c r="D357" s="13"/>
      <c r="E357" s="13"/>
      <c r="F357" s="13"/>
      <c r="G357" s="13"/>
      <c r="H357" s="13"/>
      <c r="I357" s="13"/>
    </row>
    <row r="358">
      <c r="C358" s="13"/>
      <c r="D358" s="13"/>
      <c r="E358" s="13"/>
      <c r="F358" s="13"/>
      <c r="G358" s="13"/>
      <c r="H358" s="13"/>
      <c r="I358" s="13"/>
    </row>
    <row r="359">
      <c r="C359" s="13"/>
      <c r="D359" s="13"/>
      <c r="E359" s="13"/>
      <c r="F359" s="13"/>
      <c r="G359" s="13"/>
      <c r="H359" s="13"/>
      <c r="I359" s="13"/>
    </row>
    <row r="360">
      <c r="C360" s="13"/>
      <c r="D360" s="13"/>
      <c r="E360" s="13"/>
      <c r="F360" s="13"/>
      <c r="G360" s="13"/>
      <c r="H360" s="13"/>
      <c r="I360" s="13"/>
    </row>
    <row r="361">
      <c r="C361" s="13"/>
      <c r="D361" s="13"/>
      <c r="E361" s="13"/>
      <c r="F361" s="13"/>
      <c r="G361" s="13"/>
      <c r="H361" s="13"/>
      <c r="I361" s="13"/>
    </row>
    <row r="362">
      <c r="C362" s="13"/>
      <c r="D362" s="13"/>
      <c r="E362" s="13"/>
      <c r="F362" s="13"/>
      <c r="G362" s="13"/>
      <c r="H362" s="13"/>
      <c r="I362" s="13"/>
    </row>
    <row r="363">
      <c r="C363" s="13"/>
      <c r="D363" s="13"/>
      <c r="E363" s="13"/>
      <c r="F363" s="13"/>
      <c r="G363" s="13"/>
      <c r="H363" s="13"/>
      <c r="I363" s="13"/>
    </row>
    <row r="364">
      <c r="C364" s="13"/>
      <c r="D364" s="13"/>
      <c r="E364" s="13"/>
      <c r="F364" s="13"/>
      <c r="G364" s="13"/>
      <c r="H364" s="13"/>
      <c r="I364" s="13"/>
    </row>
    <row r="365">
      <c r="C365" s="13"/>
      <c r="D365" s="13"/>
      <c r="E365" s="13"/>
      <c r="F365" s="13"/>
      <c r="G365" s="13"/>
      <c r="H365" s="13"/>
      <c r="I365" s="13"/>
    </row>
    <row r="366">
      <c r="C366" s="13"/>
      <c r="D366" s="13"/>
      <c r="E366" s="13"/>
      <c r="F366" s="13"/>
      <c r="G366" s="13"/>
      <c r="H366" s="13"/>
      <c r="I366" s="13"/>
    </row>
    <row r="367">
      <c r="C367" s="13"/>
      <c r="D367" s="13"/>
      <c r="E367" s="13"/>
      <c r="F367" s="13"/>
      <c r="G367" s="13"/>
      <c r="H367" s="13"/>
      <c r="I367" s="13"/>
    </row>
    <row r="368">
      <c r="C368" s="13"/>
      <c r="D368" s="13"/>
      <c r="E368" s="13"/>
      <c r="F368" s="13"/>
      <c r="G368" s="13"/>
      <c r="H368" s="13"/>
      <c r="I368" s="13"/>
    </row>
    <row r="369">
      <c r="C369" s="13"/>
      <c r="D369" s="13"/>
      <c r="E369" s="13"/>
      <c r="F369" s="13"/>
      <c r="G369" s="13"/>
      <c r="H369" s="13"/>
      <c r="I369" s="13"/>
    </row>
    <row r="370">
      <c r="C370" s="13"/>
      <c r="D370" s="13"/>
      <c r="E370" s="13"/>
      <c r="F370" s="13"/>
      <c r="G370" s="13"/>
      <c r="H370" s="13"/>
      <c r="I370" s="13"/>
    </row>
    <row r="371">
      <c r="C371" s="13"/>
      <c r="D371" s="13"/>
      <c r="E371" s="13"/>
      <c r="F371" s="13"/>
      <c r="G371" s="13"/>
      <c r="H371" s="13"/>
      <c r="I371" s="13"/>
    </row>
    <row r="372">
      <c r="C372" s="13"/>
      <c r="D372" s="13"/>
      <c r="E372" s="13"/>
      <c r="F372" s="13"/>
      <c r="G372" s="13"/>
      <c r="H372" s="13"/>
      <c r="I372" s="13"/>
    </row>
    <row r="373">
      <c r="C373" s="13"/>
      <c r="D373" s="13"/>
      <c r="E373" s="13"/>
      <c r="F373" s="13"/>
      <c r="G373" s="13"/>
      <c r="H373" s="13"/>
      <c r="I373" s="13"/>
    </row>
    <row r="374">
      <c r="C374" s="13"/>
      <c r="D374" s="13"/>
      <c r="E374" s="13"/>
      <c r="F374" s="13"/>
      <c r="G374" s="13"/>
      <c r="H374" s="13"/>
      <c r="I374" s="13"/>
    </row>
    <row r="375">
      <c r="C375" s="13"/>
      <c r="D375" s="13"/>
      <c r="E375" s="13"/>
      <c r="F375" s="13"/>
      <c r="G375" s="13"/>
      <c r="H375" s="13"/>
      <c r="I375" s="13"/>
    </row>
    <row r="376">
      <c r="C376" s="13"/>
      <c r="D376" s="13"/>
      <c r="E376" s="13"/>
      <c r="F376" s="13"/>
      <c r="G376" s="13"/>
      <c r="H376" s="13"/>
      <c r="I376" s="13"/>
    </row>
    <row r="377">
      <c r="C377" s="13"/>
      <c r="D377" s="13"/>
      <c r="E377" s="13"/>
      <c r="F377" s="13"/>
      <c r="G377" s="13"/>
      <c r="H377" s="13"/>
      <c r="I377" s="13"/>
    </row>
    <row r="378">
      <c r="C378" s="13"/>
      <c r="D378" s="13"/>
      <c r="E378" s="13"/>
      <c r="F378" s="13"/>
      <c r="G378" s="13"/>
      <c r="H378" s="13"/>
      <c r="I378" s="13"/>
    </row>
    <row r="379">
      <c r="C379" s="13"/>
      <c r="D379" s="13"/>
      <c r="E379" s="13"/>
      <c r="F379" s="13"/>
      <c r="G379" s="13"/>
      <c r="H379" s="13"/>
      <c r="I379" s="13"/>
    </row>
    <row r="380">
      <c r="C380" s="13"/>
      <c r="D380" s="13"/>
      <c r="E380" s="13"/>
      <c r="F380" s="13"/>
      <c r="G380" s="13"/>
      <c r="H380" s="13"/>
      <c r="I380" s="13"/>
    </row>
    <row r="381">
      <c r="C381" s="13"/>
      <c r="D381" s="13"/>
      <c r="E381" s="13"/>
      <c r="F381" s="13"/>
      <c r="G381" s="13"/>
      <c r="H381" s="13"/>
      <c r="I381" s="13"/>
    </row>
    <row r="382">
      <c r="C382" s="13"/>
      <c r="D382" s="13"/>
      <c r="E382" s="13"/>
      <c r="F382" s="13"/>
      <c r="G382" s="13"/>
      <c r="H382" s="13"/>
      <c r="I382" s="13"/>
    </row>
    <row r="383">
      <c r="C383" s="13"/>
      <c r="D383" s="13"/>
      <c r="E383" s="13"/>
      <c r="F383" s="13"/>
      <c r="G383" s="13"/>
      <c r="H383" s="13"/>
      <c r="I383" s="13"/>
    </row>
    <row r="384">
      <c r="C384" s="13"/>
      <c r="D384" s="13"/>
      <c r="E384" s="13"/>
      <c r="F384" s="13"/>
      <c r="G384" s="13"/>
      <c r="H384" s="13"/>
      <c r="I384" s="13"/>
    </row>
    <row r="385">
      <c r="C385" s="13"/>
      <c r="D385" s="13"/>
      <c r="E385" s="13"/>
      <c r="F385" s="13"/>
      <c r="G385" s="13"/>
      <c r="H385" s="13"/>
      <c r="I385" s="13"/>
    </row>
    <row r="386">
      <c r="C386" s="13"/>
      <c r="D386" s="13"/>
      <c r="E386" s="13"/>
      <c r="F386" s="13"/>
      <c r="G386" s="13"/>
      <c r="H386" s="13"/>
      <c r="I386" s="13"/>
    </row>
    <row r="387">
      <c r="C387" s="13"/>
      <c r="D387" s="13"/>
      <c r="E387" s="13"/>
      <c r="F387" s="13"/>
      <c r="G387" s="13"/>
      <c r="H387" s="13"/>
      <c r="I387" s="13"/>
    </row>
    <row r="388">
      <c r="C388" s="13"/>
      <c r="D388" s="13"/>
      <c r="E388" s="13"/>
      <c r="F388" s="13"/>
      <c r="G388" s="13"/>
      <c r="H388" s="13"/>
      <c r="I388" s="13"/>
    </row>
    <row r="389">
      <c r="C389" s="13"/>
      <c r="D389" s="13"/>
      <c r="E389" s="13"/>
      <c r="F389" s="13"/>
      <c r="G389" s="13"/>
      <c r="H389" s="13"/>
      <c r="I389" s="13"/>
    </row>
    <row r="390">
      <c r="C390" s="13"/>
      <c r="D390" s="13"/>
      <c r="E390" s="13"/>
      <c r="F390" s="13"/>
      <c r="G390" s="13"/>
      <c r="H390" s="13"/>
      <c r="I390" s="13"/>
    </row>
    <row r="391">
      <c r="C391" s="13"/>
      <c r="D391" s="13"/>
      <c r="E391" s="13"/>
      <c r="F391" s="13"/>
      <c r="G391" s="13"/>
      <c r="H391" s="13"/>
      <c r="I391" s="13"/>
    </row>
    <row r="392">
      <c r="C392" s="13"/>
      <c r="D392" s="13"/>
      <c r="E392" s="13"/>
      <c r="F392" s="13"/>
      <c r="G392" s="13"/>
      <c r="H392" s="13"/>
      <c r="I392" s="13"/>
    </row>
    <row r="393">
      <c r="C393" s="13"/>
      <c r="D393" s="13"/>
      <c r="E393" s="13"/>
      <c r="F393" s="13"/>
      <c r="G393" s="13"/>
      <c r="H393" s="13"/>
      <c r="I393" s="13"/>
    </row>
    <row r="394">
      <c r="C394" s="13"/>
      <c r="D394" s="13"/>
      <c r="E394" s="13"/>
      <c r="F394" s="13"/>
      <c r="G394" s="13"/>
      <c r="H394" s="13"/>
      <c r="I394" s="13"/>
    </row>
    <row r="395">
      <c r="C395" s="13"/>
      <c r="D395" s="13"/>
      <c r="E395" s="13"/>
      <c r="F395" s="13"/>
      <c r="G395" s="13"/>
      <c r="H395" s="13"/>
      <c r="I395" s="13"/>
    </row>
    <row r="396">
      <c r="C396" s="13"/>
      <c r="D396" s="13"/>
      <c r="E396" s="13"/>
      <c r="F396" s="13"/>
      <c r="G396" s="13"/>
      <c r="H396" s="13"/>
      <c r="I396" s="13"/>
    </row>
    <row r="397">
      <c r="C397" s="13"/>
      <c r="D397" s="13"/>
      <c r="E397" s="13"/>
      <c r="F397" s="13"/>
      <c r="G397" s="13"/>
      <c r="H397" s="13"/>
      <c r="I397" s="13"/>
    </row>
    <row r="398">
      <c r="C398" s="13"/>
      <c r="D398" s="13"/>
      <c r="E398" s="13"/>
      <c r="F398" s="13"/>
      <c r="G398" s="13"/>
      <c r="H398" s="13"/>
      <c r="I398" s="13"/>
    </row>
    <row r="399">
      <c r="C399" s="13"/>
      <c r="D399" s="13"/>
      <c r="E399" s="13"/>
      <c r="F399" s="13"/>
      <c r="G399" s="13"/>
      <c r="H399" s="13"/>
      <c r="I399" s="13"/>
    </row>
    <row r="400">
      <c r="C400" s="13"/>
      <c r="D400" s="13"/>
      <c r="E400" s="13"/>
      <c r="F400" s="13"/>
      <c r="G400" s="13"/>
      <c r="H400" s="13"/>
      <c r="I400" s="13"/>
    </row>
    <row r="401">
      <c r="C401" s="13"/>
      <c r="D401" s="13"/>
      <c r="E401" s="13"/>
      <c r="F401" s="13"/>
      <c r="G401" s="13"/>
      <c r="H401" s="13"/>
      <c r="I401" s="13"/>
    </row>
    <row r="402">
      <c r="C402" s="13"/>
      <c r="D402" s="13"/>
      <c r="E402" s="13"/>
      <c r="F402" s="13"/>
      <c r="G402" s="13"/>
      <c r="H402" s="13"/>
      <c r="I402" s="13"/>
    </row>
    <row r="403">
      <c r="C403" s="13"/>
      <c r="D403" s="13"/>
      <c r="E403" s="13"/>
      <c r="F403" s="13"/>
      <c r="G403" s="13"/>
      <c r="H403" s="13"/>
      <c r="I403" s="13"/>
    </row>
    <row r="404">
      <c r="C404" s="13"/>
      <c r="D404" s="13"/>
      <c r="E404" s="13"/>
      <c r="F404" s="13"/>
      <c r="G404" s="13"/>
      <c r="H404" s="13"/>
      <c r="I404" s="13"/>
    </row>
    <row r="405">
      <c r="C405" s="13"/>
      <c r="D405" s="13"/>
      <c r="E405" s="13"/>
      <c r="F405" s="13"/>
      <c r="G405" s="13"/>
      <c r="H405" s="13"/>
      <c r="I405" s="13"/>
    </row>
    <row r="406">
      <c r="C406" s="13"/>
      <c r="D406" s="13"/>
      <c r="E406" s="13"/>
      <c r="F406" s="13"/>
      <c r="G406" s="13"/>
      <c r="H406" s="13"/>
      <c r="I406" s="13"/>
    </row>
    <row r="407">
      <c r="C407" s="13"/>
      <c r="D407" s="13"/>
      <c r="E407" s="13"/>
      <c r="F407" s="13"/>
      <c r="G407" s="13"/>
      <c r="H407" s="13"/>
      <c r="I407" s="13"/>
    </row>
    <row r="408">
      <c r="C408" s="13"/>
      <c r="D408" s="13"/>
      <c r="E408" s="13"/>
      <c r="F408" s="13"/>
      <c r="G408" s="13"/>
      <c r="H408" s="13"/>
      <c r="I408" s="13"/>
    </row>
    <row r="409">
      <c r="C409" s="13"/>
      <c r="D409" s="13"/>
      <c r="E409" s="13"/>
      <c r="F409" s="13"/>
      <c r="G409" s="13"/>
      <c r="H409" s="13"/>
      <c r="I409" s="13"/>
    </row>
    <row r="410">
      <c r="C410" s="13"/>
      <c r="D410" s="13"/>
      <c r="E410" s="13"/>
      <c r="F410" s="13"/>
      <c r="G410" s="13"/>
      <c r="H410" s="13"/>
      <c r="I410" s="13"/>
    </row>
    <row r="411">
      <c r="C411" s="13"/>
      <c r="D411" s="13"/>
      <c r="E411" s="13"/>
      <c r="F411" s="13"/>
      <c r="G411" s="13"/>
      <c r="H411" s="13"/>
      <c r="I411" s="13"/>
    </row>
    <row r="412">
      <c r="C412" s="13"/>
      <c r="D412" s="13"/>
      <c r="E412" s="13"/>
      <c r="F412" s="13"/>
      <c r="G412" s="13"/>
      <c r="H412" s="13"/>
      <c r="I412" s="13"/>
    </row>
    <row r="413">
      <c r="C413" s="13"/>
      <c r="D413" s="13"/>
      <c r="E413" s="13"/>
      <c r="F413" s="13"/>
      <c r="G413" s="13"/>
      <c r="H413" s="13"/>
      <c r="I413" s="13"/>
    </row>
    <row r="414">
      <c r="C414" s="13"/>
      <c r="D414" s="13"/>
      <c r="E414" s="13"/>
      <c r="F414" s="13"/>
      <c r="G414" s="13"/>
      <c r="H414" s="13"/>
      <c r="I414" s="13"/>
    </row>
    <row r="415">
      <c r="C415" s="13"/>
      <c r="D415" s="13"/>
      <c r="E415" s="13"/>
      <c r="F415" s="13"/>
      <c r="G415" s="13"/>
      <c r="H415" s="13"/>
      <c r="I415" s="13"/>
    </row>
    <row r="416">
      <c r="C416" s="13"/>
      <c r="D416" s="13"/>
      <c r="E416" s="13"/>
      <c r="F416" s="13"/>
      <c r="G416" s="13"/>
      <c r="H416" s="13"/>
      <c r="I416" s="13"/>
    </row>
    <row r="417">
      <c r="C417" s="13"/>
      <c r="D417" s="13"/>
      <c r="E417" s="13"/>
      <c r="F417" s="13"/>
      <c r="G417" s="13"/>
      <c r="H417" s="13"/>
      <c r="I417" s="13"/>
    </row>
    <row r="418">
      <c r="C418" s="13"/>
      <c r="D418" s="13"/>
      <c r="E418" s="13"/>
      <c r="F418" s="13"/>
      <c r="G418" s="13"/>
      <c r="H418" s="13"/>
      <c r="I418" s="13"/>
    </row>
    <row r="419">
      <c r="C419" s="13"/>
      <c r="D419" s="13"/>
      <c r="E419" s="13"/>
      <c r="F419" s="13"/>
      <c r="G419" s="13"/>
      <c r="H419" s="13"/>
      <c r="I419" s="13"/>
    </row>
    <row r="420">
      <c r="C420" s="13"/>
      <c r="D420" s="13"/>
      <c r="E420" s="13"/>
      <c r="F420" s="13"/>
      <c r="G420" s="13"/>
      <c r="H420" s="13"/>
      <c r="I420" s="13"/>
    </row>
    <row r="421">
      <c r="C421" s="13"/>
      <c r="D421" s="13"/>
      <c r="E421" s="13"/>
      <c r="F421" s="13"/>
      <c r="G421" s="13"/>
      <c r="H421" s="13"/>
      <c r="I421" s="13"/>
    </row>
    <row r="422">
      <c r="C422" s="13"/>
      <c r="D422" s="13"/>
      <c r="E422" s="13"/>
      <c r="F422" s="13"/>
      <c r="G422" s="13"/>
      <c r="H422" s="13"/>
      <c r="I422" s="13"/>
    </row>
    <row r="423">
      <c r="C423" s="13"/>
      <c r="D423" s="13"/>
      <c r="E423" s="13"/>
      <c r="F423" s="13"/>
      <c r="G423" s="13"/>
      <c r="H423" s="13"/>
      <c r="I423" s="13"/>
    </row>
    <row r="424">
      <c r="C424" s="13"/>
      <c r="D424" s="13"/>
      <c r="E424" s="13"/>
      <c r="F424" s="13"/>
      <c r="G424" s="13"/>
      <c r="H424" s="13"/>
      <c r="I424" s="13"/>
    </row>
    <row r="425">
      <c r="C425" s="13"/>
      <c r="D425" s="13"/>
      <c r="E425" s="13"/>
      <c r="F425" s="13"/>
      <c r="G425" s="13"/>
      <c r="H425" s="13"/>
      <c r="I425" s="13"/>
    </row>
    <row r="426">
      <c r="C426" s="13"/>
      <c r="D426" s="13"/>
      <c r="E426" s="13"/>
      <c r="F426" s="13"/>
      <c r="G426" s="13"/>
      <c r="H426" s="13"/>
      <c r="I426" s="13"/>
    </row>
    <row r="427">
      <c r="C427" s="13"/>
      <c r="D427" s="13"/>
      <c r="E427" s="13"/>
      <c r="F427" s="13"/>
      <c r="G427" s="13"/>
      <c r="H427" s="13"/>
      <c r="I427" s="13"/>
    </row>
    <row r="428">
      <c r="C428" s="13"/>
      <c r="D428" s="13"/>
      <c r="E428" s="13"/>
      <c r="F428" s="13"/>
      <c r="G428" s="13"/>
      <c r="H428" s="13"/>
      <c r="I428" s="13"/>
    </row>
    <row r="429">
      <c r="C429" s="13"/>
      <c r="D429" s="13"/>
      <c r="E429" s="13"/>
      <c r="F429" s="13"/>
      <c r="G429" s="13"/>
      <c r="H429" s="13"/>
      <c r="I429" s="13"/>
    </row>
    <row r="430">
      <c r="C430" s="13"/>
      <c r="D430" s="13"/>
      <c r="E430" s="13"/>
      <c r="F430" s="13"/>
      <c r="G430" s="13"/>
      <c r="H430" s="13"/>
      <c r="I430" s="13"/>
    </row>
    <row r="431">
      <c r="C431" s="13"/>
      <c r="D431" s="13"/>
      <c r="E431" s="13"/>
      <c r="F431" s="13"/>
      <c r="G431" s="13"/>
      <c r="H431" s="13"/>
      <c r="I431" s="13"/>
    </row>
    <row r="432">
      <c r="C432" s="13"/>
      <c r="D432" s="13"/>
      <c r="E432" s="13"/>
      <c r="F432" s="13"/>
      <c r="G432" s="13"/>
      <c r="H432" s="13"/>
      <c r="I432" s="13"/>
    </row>
    <row r="433">
      <c r="C433" s="13"/>
      <c r="D433" s="13"/>
      <c r="E433" s="13"/>
      <c r="F433" s="13"/>
      <c r="G433" s="13"/>
      <c r="H433" s="13"/>
      <c r="I433" s="13"/>
    </row>
    <row r="434">
      <c r="C434" s="13"/>
      <c r="D434" s="13"/>
      <c r="E434" s="13"/>
      <c r="F434" s="13"/>
      <c r="G434" s="13"/>
      <c r="H434" s="13"/>
      <c r="I434" s="13"/>
    </row>
    <row r="435">
      <c r="C435" s="13"/>
      <c r="D435" s="13"/>
      <c r="E435" s="13"/>
      <c r="F435" s="13"/>
      <c r="G435" s="13"/>
      <c r="H435" s="13"/>
      <c r="I435" s="13"/>
    </row>
    <row r="436">
      <c r="C436" s="13"/>
      <c r="D436" s="13"/>
      <c r="E436" s="13"/>
      <c r="F436" s="13"/>
      <c r="G436" s="13"/>
      <c r="H436" s="13"/>
      <c r="I436" s="13"/>
    </row>
    <row r="437">
      <c r="C437" s="13"/>
      <c r="D437" s="13"/>
      <c r="E437" s="13"/>
      <c r="F437" s="13"/>
      <c r="G437" s="13"/>
      <c r="H437" s="13"/>
      <c r="I437" s="13"/>
    </row>
    <row r="438">
      <c r="C438" s="13"/>
      <c r="D438" s="13"/>
      <c r="E438" s="13"/>
      <c r="F438" s="13"/>
      <c r="G438" s="13"/>
      <c r="H438" s="13"/>
      <c r="I438" s="13"/>
    </row>
    <row r="439">
      <c r="C439" s="13"/>
      <c r="D439" s="13"/>
      <c r="E439" s="13"/>
      <c r="F439" s="13"/>
      <c r="G439" s="13"/>
      <c r="H439" s="13"/>
      <c r="I439" s="13"/>
    </row>
    <row r="440">
      <c r="C440" s="13"/>
      <c r="D440" s="13"/>
      <c r="E440" s="13"/>
      <c r="F440" s="13"/>
      <c r="G440" s="13"/>
      <c r="H440" s="13"/>
      <c r="I440" s="13"/>
    </row>
    <row r="441">
      <c r="C441" s="13"/>
      <c r="D441" s="13"/>
      <c r="E441" s="13"/>
      <c r="F441" s="13"/>
      <c r="G441" s="13"/>
      <c r="H441" s="13"/>
      <c r="I441" s="13"/>
    </row>
    <row r="442">
      <c r="C442" s="13"/>
      <c r="D442" s="13"/>
      <c r="E442" s="13"/>
      <c r="F442" s="13"/>
      <c r="G442" s="13"/>
      <c r="H442" s="13"/>
      <c r="I442" s="13"/>
    </row>
    <row r="443">
      <c r="C443" s="13"/>
      <c r="D443" s="13"/>
      <c r="E443" s="13"/>
      <c r="F443" s="13"/>
      <c r="G443" s="13"/>
      <c r="H443" s="13"/>
      <c r="I443" s="13"/>
    </row>
    <row r="444">
      <c r="C444" s="13"/>
      <c r="D444" s="13"/>
      <c r="E444" s="13"/>
      <c r="F444" s="13"/>
      <c r="G444" s="13"/>
      <c r="H444" s="13"/>
      <c r="I444" s="13"/>
    </row>
    <row r="445">
      <c r="C445" s="13"/>
      <c r="D445" s="13"/>
      <c r="E445" s="13"/>
      <c r="F445" s="13"/>
      <c r="G445" s="13"/>
      <c r="H445" s="13"/>
      <c r="I445" s="13"/>
    </row>
    <row r="446">
      <c r="C446" s="13"/>
      <c r="D446" s="13"/>
      <c r="E446" s="13"/>
      <c r="F446" s="13"/>
      <c r="G446" s="13"/>
      <c r="H446" s="13"/>
      <c r="I446" s="13"/>
    </row>
    <row r="447">
      <c r="C447" s="13"/>
      <c r="D447" s="13"/>
      <c r="E447" s="13"/>
      <c r="F447" s="13"/>
      <c r="G447" s="13"/>
      <c r="H447" s="13"/>
      <c r="I447" s="13"/>
    </row>
    <row r="448">
      <c r="C448" s="13"/>
      <c r="D448" s="13"/>
      <c r="E448" s="13"/>
      <c r="F448" s="13"/>
      <c r="G448" s="13"/>
      <c r="H448" s="13"/>
      <c r="I448" s="13"/>
    </row>
    <row r="449">
      <c r="C449" s="13"/>
      <c r="D449" s="13"/>
      <c r="E449" s="13"/>
      <c r="F449" s="13"/>
      <c r="G449" s="13"/>
      <c r="H449" s="13"/>
      <c r="I449" s="13"/>
    </row>
    <row r="450">
      <c r="C450" s="13"/>
      <c r="D450" s="13"/>
      <c r="E450" s="13"/>
      <c r="F450" s="13"/>
      <c r="G450" s="13"/>
      <c r="H450" s="13"/>
      <c r="I450" s="13"/>
    </row>
    <row r="451">
      <c r="C451" s="13"/>
      <c r="D451" s="13"/>
      <c r="E451" s="13"/>
      <c r="F451" s="13"/>
      <c r="G451" s="13"/>
      <c r="H451" s="13"/>
      <c r="I451" s="13"/>
    </row>
    <row r="452">
      <c r="C452" s="13"/>
      <c r="D452" s="13"/>
      <c r="E452" s="13"/>
      <c r="F452" s="13"/>
      <c r="G452" s="13"/>
      <c r="H452" s="13"/>
      <c r="I452" s="13"/>
    </row>
    <row r="453">
      <c r="C453" s="13"/>
      <c r="D453" s="13"/>
      <c r="E453" s="13"/>
      <c r="F453" s="13"/>
      <c r="G453" s="13"/>
      <c r="H453" s="13"/>
      <c r="I453" s="13"/>
    </row>
    <row r="454">
      <c r="C454" s="13"/>
      <c r="D454" s="13"/>
      <c r="E454" s="13"/>
      <c r="F454" s="13"/>
      <c r="G454" s="13"/>
      <c r="H454" s="13"/>
      <c r="I454" s="13"/>
    </row>
    <row r="455">
      <c r="C455" s="13"/>
      <c r="D455" s="13"/>
      <c r="E455" s="13"/>
      <c r="F455" s="13"/>
      <c r="G455" s="13"/>
      <c r="H455" s="13"/>
      <c r="I455" s="13"/>
    </row>
    <row r="456">
      <c r="C456" s="13"/>
      <c r="D456" s="13"/>
      <c r="E456" s="13"/>
      <c r="F456" s="13"/>
      <c r="G456" s="13"/>
      <c r="H456" s="13"/>
      <c r="I456" s="13"/>
    </row>
    <row r="457">
      <c r="C457" s="13"/>
      <c r="D457" s="13"/>
      <c r="E457" s="13"/>
      <c r="F457" s="13"/>
      <c r="G457" s="13"/>
      <c r="H457" s="13"/>
      <c r="I457" s="13"/>
    </row>
    <row r="458">
      <c r="C458" s="13"/>
      <c r="D458" s="13"/>
      <c r="E458" s="13"/>
      <c r="F458" s="13"/>
      <c r="G458" s="13"/>
      <c r="H458" s="13"/>
      <c r="I458" s="13"/>
    </row>
    <row r="459">
      <c r="C459" s="13"/>
      <c r="D459" s="13"/>
      <c r="E459" s="13"/>
      <c r="F459" s="13"/>
      <c r="G459" s="13"/>
      <c r="H459" s="13"/>
      <c r="I459" s="13"/>
    </row>
    <row r="460">
      <c r="C460" s="13"/>
      <c r="D460" s="13"/>
      <c r="E460" s="13"/>
      <c r="F460" s="13"/>
      <c r="G460" s="13"/>
      <c r="H460" s="13"/>
      <c r="I460" s="13"/>
    </row>
    <row r="461">
      <c r="C461" s="13"/>
      <c r="D461" s="13"/>
      <c r="E461" s="13"/>
      <c r="F461" s="13"/>
      <c r="G461" s="13"/>
      <c r="H461" s="13"/>
      <c r="I461" s="13"/>
    </row>
    <row r="462">
      <c r="C462" s="13"/>
      <c r="D462" s="13"/>
      <c r="E462" s="13"/>
      <c r="F462" s="13"/>
      <c r="G462" s="13"/>
      <c r="H462" s="13"/>
      <c r="I462" s="13"/>
    </row>
    <row r="463">
      <c r="C463" s="13"/>
      <c r="D463" s="13"/>
      <c r="E463" s="13"/>
      <c r="F463" s="13"/>
      <c r="G463" s="13"/>
      <c r="H463" s="13"/>
      <c r="I463" s="13"/>
    </row>
    <row r="464">
      <c r="C464" s="13"/>
      <c r="D464" s="13"/>
      <c r="E464" s="13"/>
      <c r="F464" s="13"/>
      <c r="G464" s="13"/>
      <c r="H464" s="13"/>
      <c r="I464" s="13"/>
    </row>
    <row r="465">
      <c r="C465" s="13"/>
      <c r="D465" s="13"/>
      <c r="E465" s="13"/>
      <c r="F465" s="13"/>
      <c r="G465" s="13"/>
      <c r="H465" s="13"/>
      <c r="I465" s="13"/>
    </row>
    <row r="466">
      <c r="C466" s="13"/>
      <c r="D466" s="13"/>
      <c r="E466" s="13"/>
      <c r="F466" s="13"/>
      <c r="G466" s="13"/>
      <c r="H466" s="13"/>
      <c r="I466" s="13"/>
    </row>
    <row r="467">
      <c r="C467" s="13"/>
      <c r="D467" s="13"/>
      <c r="E467" s="13"/>
      <c r="F467" s="13"/>
      <c r="G467" s="13"/>
      <c r="H467" s="13"/>
      <c r="I467" s="13"/>
    </row>
    <row r="468">
      <c r="C468" s="13"/>
      <c r="D468" s="13"/>
      <c r="E468" s="13"/>
      <c r="F468" s="13"/>
      <c r="G468" s="13"/>
      <c r="H468" s="13"/>
      <c r="I468" s="13"/>
    </row>
    <row r="469">
      <c r="C469" s="13"/>
      <c r="D469" s="13"/>
      <c r="E469" s="13"/>
      <c r="F469" s="13"/>
      <c r="G469" s="13"/>
      <c r="H469" s="13"/>
      <c r="I469" s="13"/>
    </row>
    <row r="470">
      <c r="C470" s="13"/>
      <c r="D470" s="13"/>
      <c r="E470" s="13"/>
      <c r="F470" s="13"/>
      <c r="G470" s="13"/>
      <c r="H470" s="13"/>
      <c r="I470" s="13"/>
    </row>
    <row r="471">
      <c r="C471" s="13"/>
      <c r="D471" s="13"/>
      <c r="E471" s="13"/>
      <c r="F471" s="13"/>
      <c r="G471" s="13"/>
      <c r="H471" s="13"/>
      <c r="I471" s="13"/>
    </row>
    <row r="472">
      <c r="C472" s="13"/>
      <c r="D472" s="13"/>
      <c r="E472" s="13"/>
      <c r="F472" s="13"/>
      <c r="G472" s="13"/>
      <c r="H472" s="13"/>
      <c r="I472" s="13"/>
    </row>
    <row r="473">
      <c r="C473" s="13"/>
      <c r="D473" s="13"/>
      <c r="E473" s="13"/>
      <c r="F473" s="13"/>
      <c r="G473" s="13"/>
      <c r="H473" s="13"/>
      <c r="I473" s="13"/>
    </row>
    <row r="474">
      <c r="C474" s="13"/>
      <c r="D474" s="13"/>
      <c r="E474" s="13"/>
      <c r="F474" s="13"/>
      <c r="G474" s="13"/>
      <c r="H474" s="13"/>
      <c r="I474" s="13"/>
    </row>
    <row r="475">
      <c r="C475" s="13"/>
      <c r="D475" s="13"/>
      <c r="E475" s="13"/>
      <c r="F475" s="13"/>
      <c r="G475" s="13"/>
      <c r="H475" s="13"/>
      <c r="I475" s="13"/>
    </row>
    <row r="476">
      <c r="C476" s="13"/>
      <c r="D476" s="13"/>
      <c r="E476" s="13"/>
      <c r="F476" s="13"/>
      <c r="G476" s="13"/>
      <c r="H476" s="13"/>
      <c r="I476" s="13"/>
    </row>
    <row r="477">
      <c r="C477" s="13"/>
      <c r="D477" s="13"/>
      <c r="E477" s="13"/>
      <c r="F477" s="13"/>
      <c r="G477" s="13"/>
      <c r="H477" s="13"/>
      <c r="I477" s="13"/>
    </row>
    <row r="478">
      <c r="C478" s="13"/>
      <c r="D478" s="13"/>
      <c r="E478" s="13"/>
      <c r="F478" s="13"/>
      <c r="G478" s="13"/>
      <c r="H478" s="13"/>
      <c r="I478" s="13"/>
    </row>
    <row r="479">
      <c r="C479" s="13"/>
      <c r="D479" s="13"/>
      <c r="E479" s="13"/>
      <c r="F479" s="13"/>
      <c r="G479" s="13"/>
      <c r="H479" s="13"/>
      <c r="I479" s="13"/>
    </row>
    <row r="480">
      <c r="C480" s="13"/>
      <c r="D480" s="13"/>
      <c r="E480" s="13"/>
      <c r="F480" s="13"/>
      <c r="G480" s="13"/>
      <c r="H480" s="13"/>
      <c r="I480" s="13"/>
    </row>
    <row r="481">
      <c r="C481" s="13"/>
      <c r="D481" s="13"/>
      <c r="E481" s="13"/>
      <c r="F481" s="13"/>
      <c r="G481" s="13"/>
      <c r="H481" s="13"/>
      <c r="I481" s="13"/>
    </row>
    <row r="482">
      <c r="C482" s="13"/>
      <c r="D482" s="13"/>
      <c r="E482" s="13"/>
      <c r="F482" s="13"/>
      <c r="G482" s="13"/>
      <c r="H482" s="13"/>
      <c r="I482" s="13"/>
    </row>
    <row r="483">
      <c r="C483" s="13"/>
      <c r="D483" s="13"/>
      <c r="E483" s="13"/>
      <c r="F483" s="13"/>
      <c r="G483" s="13"/>
      <c r="H483" s="13"/>
      <c r="I483" s="13"/>
    </row>
    <row r="484">
      <c r="C484" s="13"/>
      <c r="D484" s="13"/>
      <c r="E484" s="13"/>
      <c r="F484" s="13"/>
      <c r="G484" s="13"/>
      <c r="H484" s="13"/>
      <c r="I484" s="13"/>
    </row>
    <row r="485">
      <c r="C485" s="13"/>
      <c r="D485" s="13"/>
      <c r="E485" s="13"/>
      <c r="F485" s="13"/>
      <c r="G485" s="13"/>
      <c r="H485" s="13"/>
      <c r="I485" s="13"/>
    </row>
    <row r="486">
      <c r="C486" s="13"/>
      <c r="D486" s="13"/>
      <c r="E486" s="13"/>
      <c r="F486" s="13"/>
      <c r="G486" s="13"/>
      <c r="H486" s="13"/>
      <c r="I486" s="13"/>
    </row>
    <row r="487">
      <c r="C487" s="13"/>
      <c r="D487" s="13"/>
      <c r="E487" s="13"/>
      <c r="F487" s="13"/>
      <c r="G487" s="13"/>
      <c r="H487" s="13"/>
      <c r="I487" s="13"/>
    </row>
    <row r="488">
      <c r="C488" s="13"/>
      <c r="D488" s="13"/>
      <c r="E488" s="13"/>
      <c r="F488" s="13"/>
      <c r="G488" s="13"/>
      <c r="H488" s="13"/>
      <c r="I488" s="13"/>
    </row>
    <row r="489">
      <c r="C489" s="13"/>
      <c r="D489" s="13"/>
      <c r="E489" s="13"/>
      <c r="F489" s="13"/>
      <c r="G489" s="13"/>
      <c r="H489" s="13"/>
      <c r="I489" s="13"/>
    </row>
    <row r="490">
      <c r="C490" s="13"/>
      <c r="D490" s="13"/>
      <c r="E490" s="13"/>
      <c r="F490" s="13"/>
      <c r="G490" s="13"/>
      <c r="H490" s="13"/>
      <c r="I490" s="13"/>
    </row>
    <row r="491">
      <c r="C491" s="13"/>
      <c r="D491" s="13"/>
      <c r="E491" s="13"/>
      <c r="F491" s="13"/>
      <c r="G491" s="13"/>
      <c r="H491" s="13"/>
      <c r="I491" s="13"/>
    </row>
    <row r="492">
      <c r="C492" s="13"/>
      <c r="D492" s="13"/>
      <c r="E492" s="13"/>
      <c r="F492" s="13"/>
      <c r="G492" s="13"/>
      <c r="H492" s="13"/>
      <c r="I492" s="13"/>
    </row>
    <row r="493">
      <c r="C493" s="13"/>
      <c r="D493" s="13"/>
      <c r="E493" s="13"/>
      <c r="F493" s="13"/>
      <c r="G493" s="13"/>
      <c r="H493" s="13"/>
      <c r="I493" s="13"/>
    </row>
    <row r="494">
      <c r="C494" s="13"/>
      <c r="D494" s="13"/>
      <c r="E494" s="13"/>
      <c r="F494" s="13"/>
      <c r="G494" s="13"/>
      <c r="H494" s="13"/>
      <c r="I494" s="13"/>
    </row>
    <row r="495">
      <c r="C495" s="13"/>
      <c r="D495" s="13"/>
      <c r="E495" s="13"/>
      <c r="F495" s="13"/>
      <c r="G495" s="13"/>
      <c r="H495" s="13"/>
      <c r="I495" s="13"/>
    </row>
    <row r="496">
      <c r="C496" s="13"/>
      <c r="D496" s="13"/>
      <c r="E496" s="13"/>
      <c r="F496" s="13"/>
      <c r="G496" s="13"/>
      <c r="H496" s="13"/>
      <c r="I496" s="13"/>
    </row>
    <row r="497">
      <c r="C497" s="13"/>
      <c r="D497" s="13"/>
      <c r="E497" s="13"/>
      <c r="F497" s="13"/>
      <c r="G497" s="13"/>
      <c r="H497" s="13"/>
      <c r="I497" s="13"/>
    </row>
    <row r="498">
      <c r="C498" s="13"/>
      <c r="D498" s="13"/>
      <c r="E498" s="13"/>
      <c r="F498" s="13"/>
      <c r="G498" s="13"/>
      <c r="H498" s="13"/>
      <c r="I498" s="13"/>
    </row>
    <row r="499">
      <c r="C499" s="13"/>
      <c r="D499" s="13"/>
      <c r="E499" s="13"/>
      <c r="F499" s="13"/>
      <c r="G499" s="13"/>
      <c r="H499" s="13"/>
      <c r="I499" s="13"/>
    </row>
    <row r="500">
      <c r="C500" s="13"/>
      <c r="D500" s="13"/>
      <c r="E500" s="13"/>
      <c r="F500" s="13"/>
      <c r="G500" s="13"/>
      <c r="H500" s="13"/>
      <c r="I500" s="13"/>
    </row>
    <row r="501">
      <c r="C501" s="13"/>
      <c r="D501" s="13"/>
      <c r="E501" s="13"/>
      <c r="F501" s="13"/>
      <c r="G501" s="13"/>
      <c r="H501" s="13"/>
      <c r="I501" s="13"/>
    </row>
    <row r="502">
      <c r="C502" s="13"/>
      <c r="D502" s="13"/>
      <c r="E502" s="13"/>
      <c r="F502" s="13"/>
      <c r="G502" s="13"/>
      <c r="H502" s="13"/>
      <c r="I502" s="13"/>
    </row>
    <row r="503">
      <c r="C503" s="13"/>
      <c r="D503" s="13"/>
      <c r="E503" s="13"/>
      <c r="F503" s="13"/>
      <c r="G503" s="13"/>
      <c r="H503" s="13"/>
      <c r="I503" s="13"/>
    </row>
    <row r="504">
      <c r="C504" s="13"/>
      <c r="D504" s="13"/>
      <c r="E504" s="13"/>
      <c r="F504" s="13"/>
      <c r="G504" s="13"/>
      <c r="H504" s="13"/>
      <c r="I504" s="13"/>
    </row>
    <row r="505">
      <c r="C505" s="13"/>
      <c r="D505" s="13"/>
      <c r="E505" s="13"/>
      <c r="F505" s="13"/>
      <c r="G505" s="13"/>
      <c r="H505" s="13"/>
      <c r="I505" s="13"/>
    </row>
    <row r="506">
      <c r="C506" s="13"/>
      <c r="D506" s="13"/>
      <c r="E506" s="13"/>
      <c r="F506" s="13"/>
      <c r="G506" s="13"/>
      <c r="H506" s="13"/>
      <c r="I506" s="13"/>
    </row>
    <row r="507">
      <c r="C507" s="13"/>
      <c r="D507" s="13"/>
      <c r="E507" s="13"/>
      <c r="F507" s="13"/>
      <c r="G507" s="13"/>
      <c r="H507" s="13"/>
      <c r="I507" s="13"/>
    </row>
    <row r="508">
      <c r="C508" s="13"/>
      <c r="D508" s="13"/>
      <c r="E508" s="13"/>
      <c r="F508" s="13"/>
      <c r="G508" s="13"/>
      <c r="H508" s="13"/>
      <c r="I508" s="13"/>
    </row>
    <row r="509">
      <c r="C509" s="13"/>
      <c r="D509" s="13"/>
      <c r="E509" s="13"/>
      <c r="F509" s="13"/>
      <c r="G509" s="13"/>
      <c r="H509" s="13"/>
      <c r="I509" s="13"/>
    </row>
    <row r="510">
      <c r="C510" s="13"/>
      <c r="D510" s="13"/>
      <c r="E510" s="13"/>
      <c r="F510" s="13"/>
      <c r="G510" s="13"/>
      <c r="H510" s="13"/>
      <c r="I510" s="13"/>
    </row>
    <row r="511">
      <c r="C511" s="13"/>
      <c r="D511" s="13"/>
      <c r="E511" s="13"/>
      <c r="F511" s="13"/>
      <c r="G511" s="13"/>
      <c r="H511" s="13"/>
      <c r="I511" s="13"/>
    </row>
    <row r="512">
      <c r="C512" s="13"/>
      <c r="D512" s="13"/>
      <c r="E512" s="13"/>
      <c r="F512" s="13"/>
      <c r="G512" s="13"/>
      <c r="H512" s="13"/>
      <c r="I512" s="13"/>
    </row>
    <row r="513">
      <c r="C513" s="13"/>
      <c r="D513" s="13"/>
      <c r="E513" s="13"/>
      <c r="F513" s="13"/>
      <c r="G513" s="13"/>
      <c r="H513" s="13"/>
      <c r="I513" s="13"/>
    </row>
    <row r="514">
      <c r="C514" s="13"/>
      <c r="D514" s="13"/>
      <c r="E514" s="13"/>
      <c r="F514" s="13"/>
      <c r="G514" s="13"/>
      <c r="H514" s="13"/>
      <c r="I514" s="13"/>
    </row>
    <row r="515">
      <c r="C515" s="13"/>
      <c r="D515" s="13"/>
      <c r="E515" s="13"/>
      <c r="F515" s="13"/>
      <c r="G515" s="13"/>
      <c r="H515" s="13"/>
      <c r="I515" s="13"/>
    </row>
    <row r="516">
      <c r="C516" s="13"/>
      <c r="D516" s="13"/>
      <c r="E516" s="13"/>
      <c r="F516" s="13"/>
      <c r="G516" s="13"/>
      <c r="H516" s="13"/>
      <c r="I516" s="13"/>
    </row>
    <row r="517">
      <c r="C517" s="13"/>
      <c r="D517" s="13"/>
      <c r="E517" s="13"/>
      <c r="F517" s="13"/>
      <c r="G517" s="13"/>
      <c r="H517" s="13"/>
      <c r="I517" s="13"/>
    </row>
    <row r="518">
      <c r="C518" s="13"/>
      <c r="D518" s="13"/>
      <c r="E518" s="13"/>
      <c r="F518" s="13"/>
      <c r="G518" s="13"/>
      <c r="H518" s="13"/>
      <c r="I518" s="13"/>
    </row>
    <row r="519">
      <c r="C519" s="13"/>
      <c r="D519" s="13"/>
      <c r="E519" s="13"/>
      <c r="F519" s="13"/>
      <c r="G519" s="13"/>
      <c r="H519" s="13"/>
      <c r="I519" s="13"/>
    </row>
    <row r="520">
      <c r="C520" s="13"/>
      <c r="D520" s="13"/>
      <c r="E520" s="13"/>
      <c r="F520" s="13"/>
      <c r="G520" s="13"/>
      <c r="H520" s="13"/>
      <c r="I520" s="13"/>
    </row>
    <row r="521">
      <c r="C521" s="13"/>
      <c r="D521" s="13"/>
      <c r="E521" s="13"/>
      <c r="F521" s="13"/>
      <c r="G521" s="13"/>
      <c r="H521" s="13"/>
      <c r="I521" s="13"/>
    </row>
    <row r="522">
      <c r="C522" s="13"/>
      <c r="D522" s="13"/>
      <c r="E522" s="13"/>
      <c r="F522" s="13"/>
      <c r="G522" s="13"/>
      <c r="H522" s="13"/>
      <c r="I522" s="13"/>
    </row>
    <row r="523">
      <c r="C523" s="13"/>
      <c r="D523" s="13"/>
      <c r="E523" s="13"/>
      <c r="F523" s="13"/>
      <c r="G523" s="13"/>
      <c r="H523" s="13"/>
      <c r="I523" s="13"/>
    </row>
    <row r="524">
      <c r="C524" s="13"/>
      <c r="D524" s="13"/>
      <c r="E524" s="13"/>
      <c r="F524" s="13"/>
      <c r="G524" s="13"/>
      <c r="H524" s="13"/>
      <c r="I524" s="13"/>
    </row>
    <row r="525">
      <c r="C525" s="13"/>
      <c r="D525" s="13"/>
      <c r="E525" s="13"/>
      <c r="F525" s="13"/>
      <c r="G525" s="13"/>
      <c r="H525" s="13"/>
      <c r="I525" s="13"/>
    </row>
    <row r="526">
      <c r="C526" s="13"/>
      <c r="D526" s="13"/>
      <c r="E526" s="13"/>
      <c r="F526" s="13"/>
      <c r="G526" s="13"/>
      <c r="H526" s="13"/>
      <c r="I526" s="13"/>
    </row>
    <row r="527">
      <c r="C527" s="13"/>
      <c r="D527" s="13"/>
      <c r="E527" s="13"/>
      <c r="F527" s="13"/>
      <c r="G527" s="13"/>
      <c r="H527" s="13"/>
      <c r="I527" s="13"/>
    </row>
    <row r="528">
      <c r="C528" s="13"/>
      <c r="D528" s="13"/>
      <c r="E528" s="13"/>
      <c r="F528" s="13"/>
      <c r="G528" s="13"/>
      <c r="H528" s="13"/>
      <c r="I528" s="13"/>
    </row>
    <row r="529">
      <c r="C529" s="13"/>
      <c r="D529" s="13"/>
      <c r="E529" s="13"/>
      <c r="F529" s="13"/>
      <c r="G529" s="13"/>
      <c r="H529" s="13"/>
      <c r="I529" s="13"/>
    </row>
    <row r="530">
      <c r="C530" s="13"/>
      <c r="D530" s="13"/>
      <c r="E530" s="13"/>
      <c r="F530" s="13"/>
      <c r="G530" s="13"/>
      <c r="H530" s="13"/>
      <c r="I530" s="13"/>
    </row>
    <row r="531">
      <c r="C531" s="13"/>
      <c r="D531" s="13"/>
      <c r="E531" s="13"/>
      <c r="F531" s="13"/>
      <c r="G531" s="13"/>
      <c r="H531" s="13"/>
      <c r="I531" s="13"/>
    </row>
    <row r="532">
      <c r="C532" s="13"/>
      <c r="D532" s="13"/>
      <c r="E532" s="13"/>
      <c r="F532" s="13"/>
      <c r="G532" s="13"/>
      <c r="H532" s="13"/>
      <c r="I532" s="13"/>
    </row>
    <row r="533">
      <c r="C533" s="13"/>
      <c r="D533" s="13"/>
      <c r="E533" s="13"/>
      <c r="F533" s="13"/>
      <c r="G533" s="13"/>
      <c r="H533" s="13"/>
      <c r="I533" s="13"/>
    </row>
    <row r="534">
      <c r="C534" s="13"/>
      <c r="D534" s="13"/>
      <c r="E534" s="13"/>
      <c r="F534" s="13"/>
      <c r="G534" s="13"/>
      <c r="H534" s="13"/>
      <c r="I534" s="13"/>
    </row>
    <row r="535">
      <c r="C535" s="13"/>
      <c r="D535" s="13"/>
      <c r="E535" s="13"/>
      <c r="F535" s="13"/>
      <c r="G535" s="13"/>
      <c r="H535" s="13"/>
      <c r="I535" s="13"/>
    </row>
    <row r="536">
      <c r="C536" s="13"/>
      <c r="D536" s="13"/>
      <c r="E536" s="13"/>
      <c r="F536" s="13"/>
      <c r="G536" s="13"/>
      <c r="H536" s="13"/>
      <c r="I536" s="13"/>
    </row>
    <row r="537">
      <c r="C537" s="13"/>
      <c r="D537" s="13"/>
      <c r="E537" s="13"/>
      <c r="F537" s="13"/>
      <c r="G537" s="13"/>
      <c r="H537" s="13"/>
      <c r="I537" s="13"/>
    </row>
    <row r="538">
      <c r="C538" s="13"/>
      <c r="D538" s="13"/>
      <c r="E538" s="13"/>
      <c r="F538" s="13"/>
      <c r="G538" s="13"/>
      <c r="H538" s="13"/>
      <c r="I538" s="13"/>
    </row>
    <row r="539">
      <c r="C539" s="13"/>
      <c r="D539" s="13"/>
      <c r="E539" s="13"/>
      <c r="F539" s="13"/>
      <c r="G539" s="13"/>
      <c r="H539" s="13"/>
      <c r="I539" s="13"/>
    </row>
    <row r="540">
      <c r="C540" s="13"/>
      <c r="D540" s="13"/>
      <c r="E540" s="13"/>
      <c r="F540" s="13"/>
      <c r="G540" s="13"/>
      <c r="H540" s="13"/>
      <c r="I540" s="13"/>
    </row>
    <row r="541">
      <c r="C541" s="13"/>
      <c r="D541" s="13"/>
      <c r="E541" s="13"/>
      <c r="F541" s="13"/>
      <c r="G541" s="13"/>
      <c r="H541" s="13"/>
      <c r="I541" s="13"/>
    </row>
    <row r="542">
      <c r="C542" s="13"/>
      <c r="D542" s="13"/>
      <c r="E542" s="13"/>
      <c r="F542" s="13"/>
      <c r="G542" s="13"/>
      <c r="H542" s="13"/>
      <c r="I542" s="13"/>
    </row>
    <row r="543">
      <c r="C543" s="13"/>
      <c r="D543" s="13"/>
      <c r="E543" s="13"/>
      <c r="F543" s="13"/>
      <c r="G543" s="13"/>
      <c r="H543" s="13"/>
      <c r="I543" s="13"/>
    </row>
    <row r="544">
      <c r="C544" s="13"/>
      <c r="D544" s="13"/>
      <c r="E544" s="13"/>
      <c r="F544" s="13"/>
      <c r="G544" s="13"/>
      <c r="H544" s="13"/>
      <c r="I544" s="13"/>
    </row>
    <row r="545">
      <c r="C545" s="13"/>
      <c r="D545" s="13"/>
      <c r="E545" s="13"/>
      <c r="F545" s="13"/>
      <c r="G545" s="13"/>
      <c r="H545" s="13"/>
      <c r="I545" s="13"/>
    </row>
    <row r="546">
      <c r="C546" s="13"/>
      <c r="D546" s="13"/>
      <c r="E546" s="13"/>
      <c r="F546" s="13"/>
      <c r="G546" s="13"/>
      <c r="H546" s="13"/>
      <c r="I546" s="13"/>
    </row>
    <row r="547">
      <c r="C547" s="13"/>
      <c r="D547" s="13"/>
      <c r="E547" s="13"/>
      <c r="F547" s="13"/>
      <c r="G547" s="13"/>
      <c r="H547" s="13"/>
      <c r="I547" s="13"/>
    </row>
    <row r="548">
      <c r="C548" s="13"/>
      <c r="D548" s="13"/>
      <c r="E548" s="13"/>
      <c r="F548" s="13"/>
      <c r="G548" s="13"/>
      <c r="H548" s="13"/>
      <c r="I548" s="13"/>
    </row>
    <row r="549">
      <c r="C549" s="13"/>
      <c r="D549" s="13"/>
      <c r="E549" s="13"/>
      <c r="F549" s="13"/>
      <c r="G549" s="13"/>
      <c r="H549" s="13"/>
      <c r="I549" s="13"/>
    </row>
    <row r="550">
      <c r="C550" s="13"/>
      <c r="D550" s="13"/>
      <c r="E550" s="13"/>
      <c r="F550" s="13"/>
      <c r="G550" s="13"/>
      <c r="H550" s="13"/>
      <c r="I550" s="13"/>
    </row>
    <row r="551">
      <c r="C551" s="13"/>
      <c r="D551" s="13"/>
      <c r="E551" s="13"/>
      <c r="F551" s="13"/>
      <c r="G551" s="13"/>
      <c r="H551" s="13"/>
      <c r="I551" s="13"/>
    </row>
    <row r="552">
      <c r="C552" s="13"/>
      <c r="D552" s="13"/>
      <c r="E552" s="13"/>
      <c r="F552" s="13"/>
      <c r="G552" s="13"/>
      <c r="H552" s="13"/>
      <c r="I552" s="13"/>
    </row>
    <row r="553">
      <c r="C553" s="13"/>
      <c r="D553" s="13"/>
      <c r="E553" s="13"/>
      <c r="F553" s="13"/>
      <c r="G553" s="13"/>
      <c r="H553" s="13"/>
      <c r="I553" s="13"/>
    </row>
    <row r="554">
      <c r="C554" s="13"/>
      <c r="D554" s="13"/>
      <c r="E554" s="13"/>
      <c r="F554" s="13"/>
      <c r="G554" s="13"/>
      <c r="H554" s="13"/>
      <c r="I554" s="13"/>
    </row>
    <row r="555">
      <c r="C555" s="13"/>
      <c r="D555" s="13"/>
      <c r="E555" s="13"/>
      <c r="F555" s="13"/>
      <c r="G555" s="13"/>
      <c r="H555" s="13"/>
      <c r="I555" s="13"/>
    </row>
    <row r="556">
      <c r="C556" s="13"/>
      <c r="D556" s="13"/>
      <c r="E556" s="13"/>
      <c r="F556" s="13"/>
      <c r="G556" s="13"/>
      <c r="H556" s="13"/>
      <c r="I556" s="13"/>
    </row>
    <row r="557">
      <c r="C557" s="13"/>
      <c r="D557" s="13"/>
      <c r="E557" s="13"/>
      <c r="F557" s="13"/>
      <c r="G557" s="13"/>
      <c r="H557" s="13"/>
      <c r="I557" s="13"/>
    </row>
    <row r="558">
      <c r="C558" s="13"/>
      <c r="D558" s="13"/>
      <c r="E558" s="13"/>
      <c r="F558" s="13"/>
      <c r="G558" s="13"/>
      <c r="H558" s="13"/>
      <c r="I558" s="13"/>
    </row>
    <row r="559">
      <c r="C559" s="13"/>
      <c r="D559" s="13"/>
      <c r="E559" s="13"/>
      <c r="F559" s="13"/>
      <c r="G559" s="13"/>
      <c r="H559" s="13"/>
      <c r="I559" s="13"/>
    </row>
    <row r="560">
      <c r="C560" s="13"/>
      <c r="D560" s="13"/>
      <c r="E560" s="13"/>
      <c r="F560" s="13"/>
      <c r="G560" s="13"/>
      <c r="H560" s="13"/>
      <c r="I560" s="13"/>
    </row>
    <row r="561">
      <c r="C561" s="13"/>
      <c r="D561" s="13"/>
      <c r="E561" s="13"/>
      <c r="F561" s="13"/>
      <c r="G561" s="13"/>
      <c r="H561" s="13"/>
      <c r="I561" s="13"/>
    </row>
    <row r="562">
      <c r="C562" s="13"/>
      <c r="D562" s="13"/>
      <c r="E562" s="13"/>
      <c r="F562" s="13"/>
      <c r="G562" s="13"/>
      <c r="H562" s="13"/>
      <c r="I562" s="13"/>
    </row>
    <row r="563">
      <c r="C563" s="13"/>
      <c r="D563" s="13"/>
      <c r="E563" s="13"/>
      <c r="F563" s="13"/>
      <c r="G563" s="13"/>
      <c r="H563" s="13"/>
      <c r="I563" s="13"/>
    </row>
    <row r="564">
      <c r="C564" s="13"/>
      <c r="D564" s="13"/>
      <c r="E564" s="13"/>
      <c r="F564" s="13"/>
      <c r="G564" s="13"/>
      <c r="H564" s="13"/>
      <c r="I564" s="13"/>
    </row>
    <row r="565">
      <c r="C565" s="13"/>
      <c r="D565" s="13"/>
      <c r="E565" s="13"/>
      <c r="F565" s="13"/>
      <c r="G565" s="13"/>
      <c r="H565" s="13"/>
      <c r="I565" s="13"/>
    </row>
    <row r="566">
      <c r="C566" s="13"/>
      <c r="D566" s="13"/>
      <c r="E566" s="13"/>
      <c r="F566" s="13"/>
      <c r="G566" s="13"/>
      <c r="H566" s="13"/>
      <c r="I566" s="13"/>
    </row>
    <row r="567">
      <c r="C567" s="13"/>
      <c r="D567" s="13"/>
      <c r="E567" s="13"/>
      <c r="F567" s="13"/>
      <c r="G567" s="13"/>
      <c r="H567" s="13"/>
      <c r="I567" s="13"/>
    </row>
    <row r="568">
      <c r="C568" s="13"/>
      <c r="D568" s="13"/>
      <c r="E568" s="13"/>
      <c r="F568" s="13"/>
      <c r="G568" s="13"/>
      <c r="H568" s="13"/>
      <c r="I568" s="13"/>
    </row>
    <row r="569">
      <c r="C569" s="13"/>
      <c r="D569" s="13"/>
      <c r="E569" s="13"/>
      <c r="F569" s="13"/>
      <c r="G569" s="13"/>
      <c r="H569" s="13"/>
      <c r="I569" s="13"/>
    </row>
    <row r="570">
      <c r="C570" s="13"/>
      <c r="D570" s="13"/>
      <c r="E570" s="13"/>
      <c r="F570" s="13"/>
      <c r="G570" s="13"/>
      <c r="H570" s="13"/>
      <c r="I570" s="13"/>
    </row>
    <row r="571">
      <c r="C571" s="13"/>
      <c r="D571" s="13"/>
      <c r="E571" s="13"/>
      <c r="F571" s="13"/>
      <c r="G571" s="13"/>
      <c r="H571" s="13"/>
      <c r="I571" s="13"/>
    </row>
    <row r="572">
      <c r="C572" s="13"/>
      <c r="D572" s="13"/>
      <c r="E572" s="13"/>
      <c r="F572" s="13"/>
      <c r="G572" s="13"/>
      <c r="H572" s="13"/>
      <c r="I572" s="13"/>
    </row>
    <row r="573">
      <c r="C573" s="13"/>
      <c r="D573" s="13"/>
      <c r="E573" s="13"/>
      <c r="F573" s="13"/>
      <c r="G573" s="13"/>
      <c r="H573" s="13"/>
      <c r="I573" s="13"/>
    </row>
    <row r="574">
      <c r="C574" s="13"/>
      <c r="D574" s="13"/>
      <c r="E574" s="13"/>
      <c r="F574" s="13"/>
      <c r="G574" s="13"/>
      <c r="H574" s="13"/>
      <c r="I574" s="13"/>
    </row>
    <row r="575">
      <c r="C575" s="13"/>
      <c r="D575" s="13"/>
      <c r="E575" s="13"/>
      <c r="F575" s="13"/>
      <c r="G575" s="13"/>
      <c r="H575" s="13"/>
      <c r="I575" s="13"/>
    </row>
    <row r="576">
      <c r="C576" s="13"/>
      <c r="D576" s="13"/>
      <c r="E576" s="13"/>
      <c r="F576" s="13"/>
      <c r="G576" s="13"/>
      <c r="H576" s="13"/>
      <c r="I576" s="13"/>
    </row>
    <row r="577">
      <c r="C577" s="13"/>
      <c r="D577" s="13"/>
      <c r="E577" s="13"/>
      <c r="F577" s="13"/>
      <c r="G577" s="13"/>
      <c r="H577" s="13"/>
      <c r="I577" s="13"/>
    </row>
    <row r="578">
      <c r="C578" s="13"/>
      <c r="D578" s="13"/>
      <c r="E578" s="13"/>
      <c r="F578" s="13"/>
      <c r="G578" s="13"/>
      <c r="H578" s="13"/>
      <c r="I578" s="13"/>
    </row>
    <row r="579">
      <c r="C579" s="13"/>
      <c r="D579" s="13"/>
      <c r="E579" s="13"/>
      <c r="F579" s="13"/>
      <c r="G579" s="13"/>
      <c r="H579" s="13"/>
      <c r="I579" s="13"/>
    </row>
    <row r="580">
      <c r="C580" s="13"/>
      <c r="D580" s="13"/>
      <c r="E580" s="13"/>
      <c r="F580" s="13"/>
      <c r="G580" s="13"/>
      <c r="H580" s="13"/>
      <c r="I580" s="13"/>
    </row>
    <row r="581">
      <c r="C581" s="13"/>
      <c r="D581" s="13"/>
      <c r="E581" s="13"/>
      <c r="F581" s="13"/>
      <c r="G581" s="13"/>
      <c r="H581" s="13"/>
      <c r="I581" s="13"/>
    </row>
    <row r="582">
      <c r="C582" s="13"/>
      <c r="D582" s="13"/>
      <c r="E582" s="13"/>
      <c r="F582" s="13"/>
      <c r="G582" s="13"/>
      <c r="H582" s="13"/>
      <c r="I582" s="13"/>
    </row>
    <row r="583">
      <c r="C583" s="13"/>
      <c r="D583" s="13"/>
      <c r="E583" s="13"/>
      <c r="F583" s="13"/>
      <c r="G583" s="13"/>
      <c r="H583" s="13"/>
      <c r="I583" s="13"/>
    </row>
    <row r="584">
      <c r="C584" s="13"/>
      <c r="D584" s="13"/>
      <c r="E584" s="13"/>
      <c r="F584" s="13"/>
      <c r="G584" s="13"/>
      <c r="H584" s="13"/>
      <c r="I584" s="13"/>
    </row>
    <row r="585">
      <c r="C585" s="13"/>
      <c r="D585" s="13"/>
      <c r="E585" s="13"/>
      <c r="F585" s="13"/>
      <c r="G585" s="13"/>
      <c r="H585" s="13"/>
      <c r="I585" s="13"/>
    </row>
    <row r="586">
      <c r="C586" s="13"/>
      <c r="D586" s="13"/>
      <c r="E586" s="13"/>
      <c r="F586" s="13"/>
      <c r="G586" s="13"/>
      <c r="H586" s="13"/>
      <c r="I586" s="13"/>
    </row>
    <row r="587">
      <c r="C587" s="13"/>
      <c r="D587" s="13"/>
      <c r="E587" s="13"/>
      <c r="F587" s="13"/>
      <c r="G587" s="13"/>
      <c r="H587" s="13"/>
      <c r="I587" s="13"/>
    </row>
    <row r="588">
      <c r="C588" s="13"/>
      <c r="D588" s="13"/>
      <c r="E588" s="13"/>
      <c r="F588" s="13"/>
      <c r="G588" s="13"/>
      <c r="H588" s="13"/>
      <c r="I588" s="13"/>
    </row>
    <row r="589">
      <c r="C589" s="13"/>
      <c r="D589" s="13"/>
      <c r="E589" s="13"/>
      <c r="F589" s="13"/>
      <c r="G589" s="13"/>
      <c r="H589" s="13"/>
      <c r="I589" s="13"/>
    </row>
    <row r="590">
      <c r="C590" s="13"/>
      <c r="D590" s="13"/>
      <c r="E590" s="13"/>
      <c r="F590" s="13"/>
      <c r="G590" s="13"/>
      <c r="H590" s="13"/>
      <c r="I590" s="13"/>
    </row>
    <row r="591">
      <c r="C591" s="13"/>
      <c r="D591" s="13"/>
      <c r="E591" s="13"/>
      <c r="F591" s="13"/>
      <c r="G591" s="13"/>
      <c r="H591" s="13"/>
      <c r="I591" s="13"/>
    </row>
    <row r="592">
      <c r="C592" s="13"/>
      <c r="D592" s="13"/>
      <c r="E592" s="13"/>
      <c r="F592" s="13"/>
      <c r="G592" s="13"/>
      <c r="H592" s="13"/>
      <c r="I592" s="13"/>
    </row>
    <row r="593">
      <c r="C593" s="13"/>
      <c r="D593" s="13"/>
      <c r="E593" s="13"/>
      <c r="F593" s="13"/>
      <c r="G593" s="13"/>
      <c r="H593" s="13"/>
      <c r="I593" s="13"/>
    </row>
    <row r="594">
      <c r="C594" s="13"/>
      <c r="D594" s="13"/>
      <c r="E594" s="13"/>
      <c r="F594" s="13"/>
      <c r="G594" s="13"/>
      <c r="H594" s="13"/>
      <c r="I594" s="13"/>
    </row>
    <row r="595">
      <c r="C595" s="13"/>
      <c r="D595" s="13"/>
      <c r="E595" s="13"/>
      <c r="F595" s="13"/>
      <c r="G595" s="13"/>
      <c r="H595" s="13"/>
      <c r="I595" s="13"/>
    </row>
    <row r="596">
      <c r="C596" s="13"/>
      <c r="D596" s="13"/>
      <c r="E596" s="13"/>
      <c r="F596" s="13"/>
      <c r="G596" s="13"/>
      <c r="H596" s="13"/>
      <c r="I596" s="13"/>
    </row>
    <row r="597">
      <c r="C597" s="13"/>
      <c r="D597" s="13"/>
      <c r="E597" s="13"/>
      <c r="F597" s="13"/>
      <c r="G597" s="13"/>
      <c r="H597" s="13"/>
      <c r="I597" s="13"/>
    </row>
    <row r="598">
      <c r="C598" s="13"/>
      <c r="D598" s="13"/>
      <c r="E598" s="13"/>
      <c r="F598" s="13"/>
      <c r="G598" s="13"/>
      <c r="H598" s="13"/>
      <c r="I598" s="13"/>
    </row>
    <row r="599">
      <c r="C599" s="13"/>
      <c r="D599" s="13"/>
      <c r="E599" s="13"/>
      <c r="F599" s="13"/>
      <c r="G599" s="13"/>
      <c r="H599" s="13"/>
      <c r="I599" s="13"/>
    </row>
    <row r="600">
      <c r="C600" s="13"/>
      <c r="D600" s="13"/>
      <c r="E600" s="13"/>
      <c r="F600" s="13"/>
      <c r="G600" s="13"/>
      <c r="H600" s="13"/>
      <c r="I600" s="13"/>
    </row>
    <row r="601">
      <c r="C601" s="13"/>
      <c r="D601" s="13"/>
      <c r="E601" s="13"/>
      <c r="F601" s="13"/>
      <c r="G601" s="13"/>
      <c r="H601" s="13"/>
      <c r="I601" s="13"/>
    </row>
    <row r="602">
      <c r="C602" s="13"/>
      <c r="D602" s="13"/>
      <c r="E602" s="13"/>
      <c r="F602" s="13"/>
      <c r="G602" s="13"/>
      <c r="H602" s="13"/>
      <c r="I602" s="13"/>
    </row>
    <row r="603">
      <c r="C603" s="13"/>
      <c r="D603" s="13"/>
      <c r="E603" s="13"/>
      <c r="F603" s="13"/>
      <c r="G603" s="13"/>
      <c r="H603" s="13"/>
      <c r="I603" s="13"/>
    </row>
    <row r="604">
      <c r="C604" s="13"/>
      <c r="D604" s="13"/>
      <c r="E604" s="13"/>
      <c r="F604" s="13"/>
      <c r="G604" s="13"/>
      <c r="H604" s="13"/>
      <c r="I604" s="13"/>
    </row>
    <row r="605">
      <c r="C605" s="13"/>
      <c r="D605" s="13"/>
      <c r="E605" s="13"/>
      <c r="F605" s="13"/>
      <c r="G605" s="13"/>
      <c r="H605" s="13"/>
      <c r="I605" s="13"/>
    </row>
    <row r="606">
      <c r="C606" s="13"/>
      <c r="D606" s="13"/>
      <c r="E606" s="13"/>
      <c r="F606" s="13"/>
      <c r="G606" s="13"/>
      <c r="H606" s="13"/>
      <c r="I606" s="13"/>
    </row>
    <row r="607">
      <c r="C607" s="13"/>
      <c r="D607" s="13"/>
      <c r="E607" s="13"/>
      <c r="F607" s="13"/>
      <c r="G607" s="13"/>
      <c r="H607" s="13"/>
      <c r="I607" s="13"/>
    </row>
    <row r="608">
      <c r="C608" s="13"/>
      <c r="D608" s="13"/>
      <c r="E608" s="13"/>
      <c r="F608" s="13"/>
      <c r="G608" s="13"/>
      <c r="H608" s="13"/>
      <c r="I608" s="13"/>
    </row>
    <row r="609">
      <c r="C609" s="13"/>
      <c r="D609" s="13"/>
      <c r="E609" s="13"/>
      <c r="F609" s="13"/>
      <c r="G609" s="13"/>
      <c r="H609" s="13"/>
      <c r="I609" s="13"/>
    </row>
    <row r="610">
      <c r="C610" s="13"/>
      <c r="D610" s="13"/>
      <c r="E610" s="13"/>
      <c r="F610" s="13"/>
      <c r="G610" s="13"/>
      <c r="H610" s="13"/>
      <c r="I610" s="13"/>
    </row>
    <row r="611">
      <c r="C611" s="13"/>
      <c r="D611" s="13"/>
      <c r="E611" s="13"/>
      <c r="F611" s="13"/>
      <c r="G611" s="13"/>
      <c r="H611" s="13"/>
      <c r="I611" s="13"/>
    </row>
    <row r="612">
      <c r="C612" s="13"/>
      <c r="D612" s="13"/>
      <c r="E612" s="13"/>
      <c r="F612" s="13"/>
      <c r="G612" s="13"/>
      <c r="H612" s="13"/>
      <c r="I612" s="13"/>
    </row>
    <row r="613">
      <c r="C613" s="13"/>
      <c r="D613" s="13"/>
      <c r="E613" s="13"/>
      <c r="F613" s="13"/>
      <c r="G613" s="13"/>
      <c r="H613" s="13"/>
      <c r="I613" s="13"/>
    </row>
    <row r="614">
      <c r="C614" s="13"/>
      <c r="D614" s="13"/>
      <c r="E614" s="13"/>
      <c r="F614" s="13"/>
      <c r="G614" s="13"/>
      <c r="H614" s="13"/>
      <c r="I614" s="13"/>
    </row>
    <row r="615">
      <c r="C615" s="13"/>
      <c r="D615" s="13"/>
      <c r="E615" s="13"/>
      <c r="F615" s="13"/>
      <c r="G615" s="13"/>
      <c r="H615" s="13"/>
      <c r="I615" s="13"/>
    </row>
    <row r="616">
      <c r="C616" s="13"/>
      <c r="D616" s="13"/>
      <c r="E616" s="13"/>
      <c r="F616" s="13"/>
      <c r="G616" s="13"/>
      <c r="H616" s="13"/>
      <c r="I616" s="13"/>
    </row>
    <row r="617">
      <c r="C617" s="13"/>
      <c r="D617" s="13"/>
      <c r="E617" s="13"/>
      <c r="F617" s="13"/>
      <c r="G617" s="13"/>
      <c r="H617" s="13"/>
      <c r="I617" s="13"/>
    </row>
    <row r="618">
      <c r="C618" s="13"/>
      <c r="D618" s="13"/>
      <c r="E618" s="13"/>
      <c r="F618" s="13"/>
      <c r="G618" s="13"/>
      <c r="H618" s="13"/>
      <c r="I618" s="13"/>
    </row>
    <row r="619">
      <c r="C619" s="13"/>
      <c r="D619" s="13"/>
      <c r="E619" s="13"/>
      <c r="F619" s="13"/>
      <c r="G619" s="13"/>
      <c r="H619" s="13"/>
      <c r="I619" s="13"/>
    </row>
    <row r="620">
      <c r="C620" s="13"/>
      <c r="D620" s="13"/>
      <c r="E620" s="13"/>
      <c r="F620" s="13"/>
      <c r="G620" s="13"/>
      <c r="H620" s="13"/>
      <c r="I620" s="13"/>
    </row>
    <row r="621">
      <c r="C621" s="13"/>
      <c r="D621" s="13"/>
      <c r="E621" s="13"/>
      <c r="F621" s="13"/>
      <c r="G621" s="13"/>
      <c r="H621" s="13"/>
      <c r="I621" s="13"/>
    </row>
    <row r="622">
      <c r="C622" s="13"/>
      <c r="D622" s="13"/>
      <c r="E622" s="13"/>
      <c r="F622" s="13"/>
      <c r="G622" s="13"/>
      <c r="H622" s="13"/>
      <c r="I622" s="13"/>
    </row>
    <row r="623">
      <c r="C623" s="13"/>
      <c r="D623" s="13"/>
      <c r="E623" s="13"/>
      <c r="F623" s="13"/>
      <c r="G623" s="13"/>
      <c r="H623" s="13"/>
      <c r="I623" s="13"/>
    </row>
    <row r="624">
      <c r="C624" s="13"/>
      <c r="D624" s="13"/>
      <c r="E624" s="13"/>
      <c r="F624" s="13"/>
      <c r="G624" s="13"/>
      <c r="H624" s="13"/>
      <c r="I624" s="13"/>
    </row>
    <row r="625">
      <c r="C625" s="13"/>
      <c r="D625" s="13"/>
      <c r="E625" s="13"/>
      <c r="F625" s="13"/>
      <c r="G625" s="13"/>
      <c r="H625" s="13"/>
      <c r="I625" s="13"/>
    </row>
    <row r="626">
      <c r="C626" s="13"/>
      <c r="D626" s="13"/>
      <c r="E626" s="13"/>
      <c r="F626" s="13"/>
      <c r="G626" s="13"/>
      <c r="H626" s="13"/>
      <c r="I626" s="13"/>
    </row>
    <row r="627">
      <c r="C627" s="13"/>
      <c r="D627" s="13"/>
      <c r="E627" s="13"/>
      <c r="F627" s="13"/>
      <c r="G627" s="13"/>
      <c r="H627" s="13"/>
      <c r="I627" s="13"/>
    </row>
    <row r="628">
      <c r="C628" s="13"/>
      <c r="D628" s="13"/>
      <c r="E628" s="13"/>
      <c r="F628" s="13"/>
      <c r="G628" s="13"/>
      <c r="H628" s="13"/>
      <c r="I628" s="13"/>
    </row>
    <row r="629">
      <c r="C629" s="13"/>
      <c r="D629" s="13"/>
      <c r="E629" s="13"/>
      <c r="F629" s="13"/>
      <c r="G629" s="13"/>
      <c r="H629" s="13"/>
      <c r="I629" s="13"/>
    </row>
    <row r="630">
      <c r="C630" s="13"/>
      <c r="D630" s="13"/>
      <c r="E630" s="13"/>
      <c r="F630" s="13"/>
      <c r="G630" s="13"/>
      <c r="H630" s="13"/>
      <c r="I630" s="13"/>
    </row>
    <row r="631">
      <c r="C631" s="13"/>
      <c r="D631" s="13"/>
      <c r="E631" s="13"/>
      <c r="F631" s="13"/>
      <c r="G631" s="13"/>
      <c r="H631" s="13"/>
      <c r="I631" s="13"/>
    </row>
    <row r="632">
      <c r="C632" s="13"/>
      <c r="D632" s="13"/>
      <c r="E632" s="13"/>
      <c r="F632" s="13"/>
      <c r="G632" s="13"/>
      <c r="H632" s="13"/>
      <c r="I632" s="13"/>
    </row>
    <row r="633">
      <c r="C633" s="13"/>
      <c r="D633" s="13"/>
      <c r="E633" s="13"/>
      <c r="F633" s="13"/>
      <c r="G633" s="13"/>
      <c r="H633" s="13"/>
      <c r="I633" s="13"/>
    </row>
    <row r="634">
      <c r="C634" s="13"/>
      <c r="D634" s="13"/>
      <c r="E634" s="13"/>
      <c r="F634" s="13"/>
      <c r="G634" s="13"/>
      <c r="H634" s="13"/>
      <c r="I634" s="13"/>
    </row>
    <row r="635">
      <c r="C635" s="13"/>
      <c r="D635" s="13"/>
      <c r="E635" s="13"/>
      <c r="F635" s="13"/>
      <c r="G635" s="13"/>
      <c r="H635" s="13"/>
      <c r="I635" s="13"/>
    </row>
    <row r="636">
      <c r="C636" s="13"/>
      <c r="D636" s="13"/>
      <c r="E636" s="13"/>
      <c r="F636" s="13"/>
      <c r="G636" s="13"/>
      <c r="H636" s="13"/>
      <c r="I636" s="13"/>
    </row>
    <row r="637">
      <c r="C637" s="13"/>
      <c r="D637" s="13"/>
      <c r="E637" s="13"/>
      <c r="F637" s="13"/>
      <c r="G637" s="13"/>
      <c r="H637" s="13"/>
      <c r="I637" s="13"/>
    </row>
    <row r="638">
      <c r="C638" s="13"/>
      <c r="D638" s="13"/>
      <c r="E638" s="13"/>
      <c r="F638" s="13"/>
      <c r="G638" s="13"/>
      <c r="H638" s="13"/>
      <c r="I638" s="13"/>
    </row>
    <row r="639">
      <c r="C639" s="13"/>
      <c r="D639" s="13"/>
      <c r="E639" s="13"/>
      <c r="F639" s="13"/>
      <c r="G639" s="13"/>
      <c r="H639" s="13"/>
      <c r="I639" s="13"/>
    </row>
    <row r="640">
      <c r="C640" s="13"/>
      <c r="D640" s="13"/>
      <c r="E640" s="13"/>
      <c r="F640" s="13"/>
      <c r="G640" s="13"/>
      <c r="H640" s="13"/>
      <c r="I640" s="13"/>
    </row>
    <row r="641">
      <c r="C641" s="13"/>
      <c r="D641" s="13"/>
      <c r="E641" s="13"/>
      <c r="F641" s="13"/>
      <c r="G641" s="13"/>
      <c r="H641" s="13"/>
      <c r="I641" s="13"/>
    </row>
    <row r="642">
      <c r="C642" s="13"/>
      <c r="D642" s="13"/>
      <c r="E642" s="13"/>
      <c r="F642" s="13"/>
      <c r="G642" s="13"/>
      <c r="H642" s="13"/>
      <c r="I642" s="13"/>
    </row>
    <row r="643">
      <c r="C643" s="13"/>
      <c r="D643" s="13"/>
      <c r="E643" s="13"/>
      <c r="F643" s="13"/>
      <c r="G643" s="13"/>
      <c r="H643" s="13"/>
      <c r="I643" s="13"/>
    </row>
    <row r="644">
      <c r="C644" s="13"/>
      <c r="D644" s="13"/>
      <c r="E644" s="13"/>
      <c r="F644" s="13"/>
      <c r="G644" s="13"/>
      <c r="H644" s="13"/>
      <c r="I644" s="13"/>
    </row>
    <row r="645">
      <c r="C645" s="13"/>
      <c r="D645" s="13"/>
      <c r="E645" s="13"/>
      <c r="F645" s="13"/>
      <c r="G645" s="13"/>
      <c r="H645" s="13"/>
      <c r="I645" s="13"/>
    </row>
    <row r="646">
      <c r="C646" s="13"/>
      <c r="D646" s="13"/>
      <c r="E646" s="13"/>
      <c r="F646" s="13"/>
      <c r="G646" s="13"/>
      <c r="H646" s="13"/>
      <c r="I646" s="13"/>
    </row>
    <row r="647">
      <c r="C647" s="13"/>
      <c r="D647" s="13"/>
      <c r="E647" s="13"/>
      <c r="F647" s="13"/>
      <c r="G647" s="13"/>
      <c r="H647" s="13"/>
      <c r="I647" s="13"/>
    </row>
    <row r="648">
      <c r="C648" s="13"/>
      <c r="D648" s="13"/>
      <c r="E648" s="13"/>
      <c r="F648" s="13"/>
      <c r="G648" s="13"/>
      <c r="H648" s="13"/>
      <c r="I648" s="13"/>
    </row>
    <row r="649">
      <c r="C649" s="13"/>
      <c r="D649" s="13"/>
      <c r="E649" s="13"/>
      <c r="F649" s="13"/>
      <c r="G649" s="13"/>
      <c r="H649" s="13"/>
      <c r="I649" s="13"/>
    </row>
    <row r="650">
      <c r="C650" s="13"/>
      <c r="D650" s="13"/>
      <c r="E650" s="13"/>
      <c r="F650" s="13"/>
      <c r="G650" s="13"/>
      <c r="H650" s="13"/>
      <c r="I650" s="13"/>
    </row>
    <row r="651">
      <c r="C651" s="13"/>
      <c r="D651" s="13"/>
      <c r="E651" s="13"/>
      <c r="F651" s="13"/>
      <c r="G651" s="13"/>
      <c r="H651" s="13"/>
      <c r="I651" s="13"/>
    </row>
    <row r="652">
      <c r="C652" s="13"/>
      <c r="D652" s="13"/>
      <c r="E652" s="13"/>
      <c r="F652" s="13"/>
      <c r="G652" s="13"/>
      <c r="H652" s="13"/>
      <c r="I652" s="13"/>
    </row>
    <row r="653">
      <c r="C653" s="13"/>
      <c r="D653" s="13"/>
      <c r="E653" s="13"/>
      <c r="F653" s="13"/>
      <c r="G653" s="13"/>
      <c r="H653" s="13"/>
      <c r="I653" s="13"/>
    </row>
    <row r="654">
      <c r="C654" s="13"/>
      <c r="D654" s="13"/>
      <c r="E654" s="13"/>
      <c r="F654" s="13"/>
      <c r="G654" s="13"/>
      <c r="H654" s="13"/>
      <c r="I654" s="13"/>
    </row>
    <row r="655">
      <c r="C655" s="13"/>
      <c r="D655" s="13"/>
      <c r="E655" s="13"/>
      <c r="F655" s="13"/>
      <c r="G655" s="13"/>
      <c r="H655" s="13"/>
      <c r="I655" s="13"/>
    </row>
    <row r="656">
      <c r="C656" s="13"/>
      <c r="D656" s="13"/>
      <c r="E656" s="13"/>
      <c r="F656" s="13"/>
      <c r="G656" s="13"/>
      <c r="H656" s="13"/>
      <c r="I656" s="13"/>
    </row>
    <row r="657">
      <c r="C657" s="13"/>
      <c r="D657" s="13"/>
      <c r="E657" s="13"/>
      <c r="F657" s="13"/>
      <c r="G657" s="13"/>
      <c r="H657" s="13"/>
      <c r="I657" s="13"/>
    </row>
    <row r="658">
      <c r="C658" s="13"/>
      <c r="D658" s="13"/>
      <c r="E658" s="13"/>
      <c r="F658" s="13"/>
      <c r="G658" s="13"/>
      <c r="H658" s="13"/>
      <c r="I658" s="13"/>
    </row>
    <row r="659">
      <c r="C659" s="13"/>
      <c r="D659" s="13"/>
      <c r="E659" s="13"/>
      <c r="F659" s="13"/>
      <c r="G659" s="13"/>
      <c r="H659" s="13"/>
      <c r="I659" s="13"/>
    </row>
    <row r="660">
      <c r="C660" s="13"/>
      <c r="D660" s="13"/>
      <c r="E660" s="13"/>
      <c r="F660" s="13"/>
      <c r="G660" s="13"/>
      <c r="H660" s="13"/>
      <c r="I660" s="13"/>
    </row>
    <row r="661">
      <c r="C661" s="13"/>
      <c r="D661" s="13"/>
      <c r="E661" s="13"/>
      <c r="F661" s="13"/>
      <c r="G661" s="13"/>
      <c r="H661" s="13"/>
      <c r="I661" s="13"/>
    </row>
    <row r="662">
      <c r="C662" s="13"/>
      <c r="D662" s="13"/>
      <c r="E662" s="13"/>
      <c r="F662" s="13"/>
      <c r="G662" s="13"/>
      <c r="H662" s="13"/>
      <c r="I662" s="13"/>
    </row>
    <row r="663">
      <c r="C663" s="13"/>
      <c r="D663" s="13"/>
      <c r="E663" s="13"/>
      <c r="F663" s="13"/>
      <c r="G663" s="13"/>
      <c r="H663" s="13"/>
      <c r="I663" s="13"/>
    </row>
    <row r="664">
      <c r="C664" s="13"/>
      <c r="D664" s="13"/>
      <c r="E664" s="13"/>
      <c r="F664" s="13"/>
      <c r="G664" s="13"/>
      <c r="H664" s="13"/>
      <c r="I664" s="13"/>
    </row>
    <row r="665">
      <c r="C665" s="13"/>
      <c r="D665" s="13"/>
      <c r="E665" s="13"/>
      <c r="F665" s="13"/>
      <c r="G665" s="13"/>
      <c r="H665" s="13"/>
      <c r="I665" s="13"/>
    </row>
    <row r="666">
      <c r="C666" s="13"/>
      <c r="D666" s="13"/>
      <c r="E666" s="13"/>
      <c r="F666" s="13"/>
      <c r="G666" s="13"/>
      <c r="H666" s="13"/>
      <c r="I666" s="13"/>
    </row>
    <row r="667">
      <c r="C667" s="13"/>
      <c r="D667" s="13"/>
      <c r="E667" s="13"/>
      <c r="F667" s="13"/>
      <c r="G667" s="13"/>
      <c r="H667" s="13"/>
      <c r="I667" s="13"/>
    </row>
    <row r="668">
      <c r="C668" s="13"/>
      <c r="D668" s="13"/>
      <c r="E668" s="13"/>
      <c r="F668" s="13"/>
      <c r="G668" s="13"/>
      <c r="H668" s="13"/>
      <c r="I668" s="13"/>
    </row>
    <row r="669">
      <c r="C669" s="13"/>
      <c r="D669" s="13"/>
      <c r="E669" s="13"/>
      <c r="F669" s="13"/>
      <c r="G669" s="13"/>
      <c r="H669" s="13"/>
      <c r="I669" s="13"/>
    </row>
    <row r="670">
      <c r="C670" s="13"/>
      <c r="D670" s="13"/>
      <c r="E670" s="13"/>
      <c r="F670" s="13"/>
      <c r="G670" s="13"/>
      <c r="H670" s="13"/>
      <c r="I670" s="13"/>
    </row>
    <row r="671">
      <c r="C671" s="13"/>
      <c r="D671" s="13"/>
      <c r="E671" s="13"/>
      <c r="F671" s="13"/>
      <c r="G671" s="13"/>
      <c r="H671" s="13"/>
      <c r="I671" s="13"/>
    </row>
    <row r="672">
      <c r="C672" s="13"/>
      <c r="D672" s="13"/>
      <c r="E672" s="13"/>
      <c r="F672" s="13"/>
      <c r="G672" s="13"/>
      <c r="H672" s="13"/>
      <c r="I672" s="13"/>
    </row>
    <row r="673">
      <c r="C673" s="13"/>
      <c r="D673" s="13"/>
      <c r="E673" s="13"/>
      <c r="F673" s="13"/>
      <c r="G673" s="13"/>
      <c r="H673" s="13"/>
      <c r="I673" s="13"/>
    </row>
    <row r="674">
      <c r="C674" s="13"/>
      <c r="D674" s="13"/>
      <c r="E674" s="13"/>
      <c r="F674" s="13"/>
      <c r="G674" s="13"/>
      <c r="H674" s="13"/>
      <c r="I674" s="13"/>
    </row>
    <row r="675">
      <c r="C675" s="13"/>
      <c r="D675" s="13"/>
      <c r="E675" s="13"/>
      <c r="F675" s="13"/>
      <c r="G675" s="13"/>
      <c r="H675" s="13"/>
      <c r="I675" s="13"/>
    </row>
    <row r="676">
      <c r="C676" s="13"/>
      <c r="D676" s="13"/>
      <c r="E676" s="13"/>
      <c r="F676" s="13"/>
      <c r="G676" s="13"/>
      <c r="H676" s="13"/>
      <c r="I676" s="13"/>
    </row>
    <row r="677">
      <c r="C677" s="13"/>
      <c r="D677" s="13"/>
      <c r="E677" s="13"/>
      <c r="F677" s="13"/>
      <c r="G677" s="13"/>
      <c r="H677" s="13"/>
      <c r="I677" s="13"/>
    </row>
    <row r="678">
      <c r="C678" s="13"/>
      <c r="D678" s="13"/>
      <c r="E678" s="13"/>
      <c r="F678" s="13"/>
      <c r="G678" s="13"/>
      <c r="H678" s="13"/>
      <c r="I678" s="13"/>
    </row>
    <row r="679">
      <c r="C679" s="13"/>
      <c r="D679" s="13"/>
      <c r="E679" s="13"/>
      <c r="F679" s="13"/>
      <c r="G679" s="13"/>
      <c r="H679" s="13"/>
      <c r="I679" s="13"/>
    </row>
    <row r="680">
      <c r="C680" s="13"/>
      <c r="D680" s="13"/>
      <c r="E680" s="13"/>
      <c r="F680" s="13"/>
      <c r="G680" s="13"/>
      <c r="H680" s="13"/>
      <c r="I680" s="13"/>
    </row>
    <row r="681">
      <c r="C681" s="13"/>
      <c r="D681" s="13"/>
      <c r="E681" s="13"/>
      <c r="F681" s="13"/>
      <c r="G681" s="13"/>
      <c r="H681" s="13"/>
      <c r="I681" s="13"/>
    </row>
    <row r="682">
      <c r="C682" s="13"/>
      <c r="D682" s="13"/>
      <c r="E682" s="13"/>
      <c r="F682" s="13"/>
      <c r="G682" s="13"/>
      <c r="H682" s="13"/>
      <c r="I682" s="13"/>
    </row>
    <row r="683">
      <c r="C683" s="13"/>
      <c r="D683" s="13"/>
      <c r="E683" s="13"/>
      <c r="F683" s="13"/>
      <c r="G683" s="13"/>
      <c r="H683" s="13"/>
      <c r="I683" s="13"/>
    </row>
    <row r="684">
      <c r="C684" s="13"/>
      <c r="D684" s="13"/>
      <c r="E684" s="13"/>
      <c r="F684" s="13"/>
      <c r="G684" s="13"/>
      <c r="H684" s="13"/>
      <c r="I684" s="13"/>
    </row>
    <row r="685">
      <c r="C685" s="13"/>
      <c r="D685" s="13"/>
      <c r="E685" s="13"/>
      <c r="F685" s="13"/>
      <c r="G685" s="13"/>
      <c r="H685" s="13"/>
      <c r="I685" s="13"/>
    </row>
    <row r="686">
      <c r="C686" s="13"/>
      <c r="D686" s="13"/>
      <c r="E686" s="13"/>
      <c r="F686" s="13"/>
      <c r="G686" s="13"/>
      <c r="H686" s="13"/>
      <c r="I686" s="13"/>
    </row>
    <row r="687">
      <c r="C687" s="13"/>
      <c r="D687" s="13"/>
      <c r="E687" s="13"/>
      <c r="F687" s="13"/>
      <c r="G687" s="13"/>
      <c r="H687" s="13"/>
      <c r="I687" s="13"/>
    </row>
    <row r="688">
      <c r="C688" s="13"/>
      <c r="D688" s="13"/>
      <c r="E688" s="13"/>
      <c r="F688" s="13"/>
      <c r="G688" s="13"/>
      <c r="H688" s="13"/>
      <c r="I688" s="13"/>
    </row>
    <row r="689">
      <c r="C689" s="13"/>
      <c r="D689" s="13"/>
      <c r="E689" s="13"/>
      <c r="F689" s="13"/>
      <c r="G689" s="13"/>
      <c r="H689" s="13"/>
      <c r="I689" s="13"/>
    </row>
    <row r="690">
      <c r="C690" s="13"/>
      <c r="D690" s="13"/>
      <c r="E690" s="13"/>
      <c r="F690" s="13"/>
      <c r="G690" s="13"/>
      <c r="H690" s="13"/>
      <c r="I690" s="13"/>
    </row>
    <row r="691">
      <c r="C691" s="13"/>
      <c r="D691" s="13"/>
      <c r="E691" s="13"/>
      <c r="F691" s="13"/>
      <c r="G691" s="13"/>
      <c r="H691" s="13"/>
      <c r="I691" s="13"/>
    </row>
    <row r="692">
      <c r="C692" s="13"/>
      <c r="D692" s="13"/>
      <c r="E692" s="13"/>
      <c r="F692" s="13"/>
      <c r="G692" s="13"/>
      <c r="H692" s="13"/>
      <c r="I692" s="13"/>
    </row>
    <row r="693">
      <c r="C693" s="13"/>
      <c r="D693" s="13"/>
      <c r="E693" s="13"/>
      <c r="F693" s="13"/>
      <c r="G693" s="13"/>
      <c r="H693" s="13"/>
      <c r="I693" s="13"/>
    </row>
    <row r="694">
      <c r="C694" s="13"/>
      <c r="D694" s="13"/>
      <c r="E694" s="13"/>
      <c r="F694" s="13"/>
      <c r="G694" s="13"/>
      <c r="H694" s="13"/>
      <c r="I694" s="13"/>
    </row>
    <row r="695">
      <c r="C695" s="13"/>
      <c r="D695" s="13"/>
      <c r="E695" s="13"/>
      <c r="F695" s="13"/>
      <c r="G695" s="13"/>
      <c r="H695" s="13"/>
      <c r="I695" s="13"/>
    </row>
    <row r="696">
      <c r="C696" s="13"/>
      <c r="D696" s="13"/>
      <c r="E696" s="13"/>
      <c r="F696" s="13"/>
      <c r="G696" s="13"/>
      <c r="H696" s="13"/>
      <c r="I696" s="13"/>
    </row>
    <row r="697">
      <c r="C697" s="13"/>
      <c r="D697" s="13"/>
      <c r="E697" s="13"/>
      <c r="F697" s="13"/>
      <c r="G697" s="13"/>
      <c r="H697" s="13"/>
      <c r="I697" s="13"/>
    </row>
    <row r="698">
      <c r="C698" s="13"/>
      <c r="D698" s="13"/>
      <c r="E698" s="13"/>
      <c r="F698" s="13"/>
      <c r="G698" s="13"/>
      <c r="H698" s="13"/>
      <c r="I698" s="13"/>
    </row>
    <row r="699">
      <c r="C699" s="13"/>
      <c r="D699" s="13"/>
      <c r="E699" s="13"/>
      <c r="F699" s="13"/>
      <c r="G699" s="13"/>
      <c r="H699" s="13"/>
      <c r="I699" s="13"/>
    </row>
    <row r="700">
      <c r="C700" s="13"/>
      <c r="D700" s="13"/>
      <c r="E700" s="13"/>
      <c r="F700" s="13"/>
      <c r="G700" s="13"/>
      <c r="H700" s="13"/>
      <c r="I700" s="13"/>
    </row>
    <row r="701">
      <c r="C701" s="13"/>
      <c r="D701" s="13"/>
      <c r="E701" s="13"/>
      <c r="F701" s="13"/>
      <c r="G701" s="13"/>
      <c r="H701" s="13"/>
      <c r="I701" s="13"/>
    </row>
    <row r="702">
      <c r="C702" s="13"/>
      <c r="D702" s="13"/>
      <c r="E702" s="13"/>
      <c r="F702" s="13"/>
      <c r="G702" s="13"/>
      <c r="H702" s="13"/>
      <c r="I702" s="13"/>
    </row>
    <row r="703">
      <c r="C703" s="13"/>
      <c r="D703" s="13"/>
      <c r="E703" s="13"/>
      <c r="F703" s="13"/>
      <c r="G703" s="13"/>
      <c r="H703" s="13"/>
      <c r="I703" s="13"/>
    </row>
    <row r="704">
      <c r="C704" s="13"/>
      <c r="D704" s="13"/>
      <c r="E704" s="13"/>
      <c r="F704" s="13"/>
      <c r="G704" s="13"/>
      <c r="H704" s="13"/>
      <c r="I704" s="13"/>
    </row>
    <row r="705">
      <c r="C705" s="13"/>
      <c r="D705" s="13"/>
      <c r="E705" s="13"/>
      <c r="F705" s="13"/>
      <c r="G705" s="13"/>
      <c r="H705" s="13"/>
      <c r="I705" s="13"/>
    </row>
    <row r="706">
      <c r="C706" s="13"/>
      <c r="D706" s="13"/>
      <c r="E706" s="13"/>
      <c r="F706" s="13"/>
      <c r="G706" s="13"/>
      <c r="H706" s="13"/>
      <c r="I706" s="13"/>
    </row>
    <row r="707">
      <c r="C707" s="13"/>
      <c r="D707" s="13"/>
      <c r="E707" s="13"/>
      <c r="F707" s="13"/>
      <c r="G707" s="13"/>
      <c r="H707" s="13"/>
      <c r="I707" s="13"/>
    </row>
    <row r="708">
      <c r="C708" s="13"/>
      <c r="D708" s="13"/>
      <c r="E708" s="13"/>
      <c r="F708" s="13"/>
      <c r="G708" s="13"/>
      <c r="H708" s="13"/>
      <c r="I708" s="13"/>
    </row>
    <row r="709">
      <c r="C709" s="13"/>
      <c r="D709" s="13"/>
      <c r="E709" s="13"/>
      <c r="F709" s="13"/>
      <c r="G709" s="13"/>
      <c r="H709" s="13"/>
      <c r="I709" s="13"/>
    </row>
    <row r="710">
      <c r="C710" s="13"/>
      <c r="D710" s="13"/>
      <c r="E710" s="13"/>
      <c r="F710" s="13"/>
      <c r="G710" s="13"/>
      <c r="H710" s="13"/>
      <c r="I710" s="13"/>
    </row>
    <row r="711">
      <c r="C711" s="13"/>
      <c r="D711" s="13"/>
      <c r="E711" s="13"/>
      <c r="F711" s="13"/>
      <c r="G711" s="13"/>
      <c r="H711" s="13"/>
      <c r="I711" s="13"/>
    </row>
    <row r="712">
      <c r="C712" s="13"/>
      <c r="D712" s="13"/>
      <c r="E712" s="13"/>
      <c r="F712" s="13"/>
      <c r="G712" s="13"/>
      <c r="H712" s="13"/>
      <c r="I712" s="13"/>
    </row>
    <row r="713">
      <c r="C713" s="13"/>
      <c r="D713" s="13"/>
      <c r="E713" s="13"/>
      <c r="F713" s="13"/>
      <c r="G713" s="13"/>
      <c r="H713" s="13"/>
      <c r="I713" s="13"/>
    </row>
    <row r="714">
      <c r="C714" s="13"/>
      <c r="D714" s="13"/>
      <c r="E714" s="13"/>
      <c r="F714" s="13"/>
      <c r="G714" s="13"/>
      <c r="H714" s="13"/>
      <c r="I714" s="13"/>
    </row>
    <row r="715">
      <c r="C715" s="13"/>
      <c r="D715" s="13"/>
      <c r="E715" s="13"/>
      <c r="F715" s="13"/>
      <c r="G715" s="13"/>
      <c r="H715" s="13"/>
      <c r="I715" s="13"/>
    </row>
    <row r="716">
      <c r="C716" s="13"/>
      <c r="D716" s="13"/>
      <c r="E716" s="13"/>
      <c r="F716" s="13"/>
      <c r="G716" s="13"/>
      <c r="H716" s="13"/>
      <c r="I716" s="13"/>
    </row>
    <row r="717">
      <c r="C717" s="13"/>
      <c r="D717" s="13"/>
      <c r="E717" s="13"/>
      <c r="F717" s="13"/>
      <c r="G717" s="13"/>
      <c r="H717" s="13"/>
      <c r="I717" s="13"/>
    </row>
    <row r="718">
      <c r="C718" s="13"/>
      <c r="D718" s="13"/>
      <c r="E718" s="13"/>
      <c r="F718" s="13"/>
      <c r="G718" s="13"/>
      <c r="H718" s="13"/>
      <c r="I718" s="13"/>
    </row>
    <row r="719">
      <c r="C719" s="13"/>
      <c r="D719" s="13"/>
      <c r="E719" s="13"/>
      <c r="F719" s="13"/>
      <c r="G719" s="13"/>
      <c r="H719" s="13"/>
      <c r="I719" s="13"/>
    </row>
    <row r="720">
      <c r="C720" s="13"/>
      <c r="D720" s="13"/>
      <c r="E720" s="13"/>
      <c r="F720" s="13"/>
      <c r="G720" s="13"/>
      <c r="H720" s="13"/>
      <c r="I720" s="13"/>
    </row>
    <row r="721">
      <c r="C721" s="13"/>
      <c r="D721" s="13"/>
      <c r="E721" s="13"/>
      <c r="F721" s="13"/>
      <c r="G721" s="13"/>
      <c r="H721" s="13"/>
      <c r="I721" s="13"/>
    </row>
    <row r="722">
      <c r="C722" s="13"/>
      <c r="D722" s="13"/>
      <c r="E722" s="13"/>
      <c r="F722" s="13"/>
      <c r="G722" s="13"/>
      <c r="H722" s="13"/>
      <c r="I722" s="13"/>
    </row>
    <row r="723">
      <c r="C723" s="13"/>
      <c r="D723" s="13"/>
      <c r="E723" s="13"/>
      <c r="F723" s="13"/>
      <c r="G723" s="13"/>
      <c r="H723" s="13"/>
      <c r="I723" s="13"/>
    </row>
    <row r="724">
      <c r="C724" s="13"/>
      <c r="D724" s="13"/>
      <c r="E724" s="13"/>
      <c r="F724" s="13"/>
      <c r="G724" s="13"/>
      <c r="H724" s="13"/>
      <c r="I724" s="13"/>
    </row>
    <row r="725">
      <c r="C725" s="13"/>
      <c r="D725" s="13"/>
      <c r="E725" s="13"/>
      <c r="F725" s="13"/>
      <c r="G725" s="13"/>
      <c r="H725" s="13"/>
      <c r="I725" s="13"/>
    </row>
    <row r="726">
      <c r="C726" s="13"/>
      <c r="D726" s="13"/>
      <c r="E726" s="13"/>
      <c r="F726" s="13"/>
      <c r="G726" s="13"/>
      <c r="H726" s="13"/>
      <c r="I726" s="13"/>
    </row>
    <row r="727">
      <c r="C727" s="13"/>
      <c r="D727" s="13"/>
      <c r="E727" s="13"/>
      <c r="F727" s="13"/>
      <c r="G727" s="13"/>
      <c r="H727" s="13"/>
      <c r="I727" s="13"/>
    </row>
    <row r="728">
      <c r="C728" s="13"/>
      <c r="D728" s="13"/>
      <c r="E728" s="13"/>
      <c r="F728" s="13"/>
      <c r="G728" s="13"/>
      <c r="H728" s="13"/>
      <c r="I728" s="13"/>
    </row>
    <row r="729">
      <c r="C729" s="13"/>
      <c r="D729" s="13"/>
      <c r="E729" s="13"/>
      <c r="F729" s="13"/>
      <c r="G729" s="13"/>
      <c r="H729" s="13"/>
      <c r="I729" s="13"/>
    </row>
    <row r="730">
      <c r="C730" s="13"/>
      <c r="D730" s="13"/>
      <c r="E730" s="13"/>
      <c r="F730" s="13"/>
      <c r="G730" s="13"/>
      <c r="H730" s="13"/>
      <c r="I730" s="13"/>
    </row>
    <row r="731">
      <c r="C731" s="13"/>
      <c r="D731" s="13"/>
      <c r="E731" s="13"/>
      <c r="F731" s="13"/>
      <c r="G731" s="13"/>
      <c r="H731" s="13"/>
      <c r="I731" s="13"/>
    </row>
    <row r="732">
      <c r="C732" s="13"/>
      <c r="D732" s="13"/>
      <c r="E732" s="13"/>
      <c r="F732" s="13"/>
      <c r="G732" s="13"/>
      <c r="H732" s="13"/>
      <c r="I732" s="13"/>
    </row>
    <row r="733">
      <c r="C733" s="13"/>
      <c r="D733" s="13"/>
      <c r="E733" s="13"/>
      <c r="F733" s="13"/>
      <c r="G733" s="13"/>
      <c r="H733" s="13"/>
      <c r="I733" s="13"/>
    </row>
    <row r="734">
      <c r="C734" s="13"/>
      <c r="D734" s="13"/>
      <c r="E734" s="13"/>
      <c r="F734" s="13"/>
      <c r="G734" s="13"/>
      <c r="H734" s="13"/>
      <c r="I734" s="13"/>
    </row>
    <row r="735">
      <c r="C735" s="13"/>
      <c r="D735" s="13"/>
      <c r="E735" s="13"/>
      <c r="F735" s="13"/>
      <c r="G735" s="13"/>
      <c r="H735" s="13"/>
      <c r="I735" s="13"/>
    </row>
    <row r="736">
      <c r="C736" s="13"/>
      <c r="D736" s="13"/>
      <c r="E736" s="13"/>
      <c r="F736" s="13"/>
      <c r="G736" s="13"/>
      <c r="H736" s="13"/>
      <c r="I736" s="13"/>
    </row>
    <row r="737">
      <c r="C737" s="13"/>
      <c r="D737" s="13"/>
      <c r="E737" s="13"/>
      <c r="F737" s="13"/>
      <c r="G737" s="13"/>
      <c r="H737" s="13"/>
      <c r="I737" s="13"/>
    </row>
    <row r="738">
      <c r="C738" s="13"/>
      <c r="D738" s="13"/>
      <c r="E738" s="13"/>
      <c r="F738" s="13"/>
      <c r="G738" s="13"/>
      <c r="H738" s="13"/>
      <c r="I738" s="13"/>
    </row>
    <row r="739">
      <c r="C739" s="13"/>
      <c r="D739" s="13"/>
      <c r="E739" s="13"/>
      <c r="F739" s="13"/>
      <c r="G739" s="13"/>
      <c r="H739" s="13"/>
      <c r="I739" s="13"/>
    </row>
    <row r="740">
      <c r="C740" s="13"/>
      <c r="D740" s="13"/>
      <c r="E740" s="13"/>
      <c r="F740" s="13"/>
      <c r="G740" s="13"/>
      <c r="H740" s="13"/>
      <c r="I740" s="13"/>
    </row>
    <row r="741">
      <c r="C741" s="13"/>
      <c r="D741" s="13"/>
      <c r="E741" s="13"/>
      <c r="F741" s="13"/>
      <c r="G741" s="13"/>
      <c r="H741" s="13"/>
      <c r="I741" s="13"/>
    </row>
    <row r="742">
      <c r="C742" s="13"/>
      <c r="D742" s="13"/>
      <c r="E742" s="13"/>
      <c r="F742" s="13"/>
      <c r="G742" s="13"/>
      <c r="H742" s="13"/>
      <c r="I742" s="13"/>
    </row>
    <row r="743">
      <c r="C743" s="13"/>
      <c r="D743" s="13"/>
      <c r="E743" s="13"/>
      <c r="F743" s="13"/>
      <c r="G743" s="13"/>
      <c r="H743" s="13"/>
      <c r="I743" s="13"/>
    </row>
    <row r="744">
      <c r="C744" s="13"/>
      <c r="D744" s="13"/>
      <c r="E744" s="13"/>
      <c r="F744" s="13"/>
      <c r="G744" s="13"/>
      <c r="H744" s="13"/>
      <c r="I744" s="13"/>
    </row>
    <row r="745">
      <c r="C745" s="13"/>
      <c r="D745" s="13"/>
      <c r="E745" s="13"/>
      <c r="F745" s="13"/>
      <c r="G745" s="13"/>
      <c r="H745" s="13"/>
      <c r="I745" s="13"/>
    </row>
    <row r="746">
      <c r="C746" s="13"/>
      <c r="D746" s="13"/>
      <c r="E746" s="13"/>
      <c r="F746" s="13"/>
      <c r="G746" s="13"/>
      <c r="H746" s="13"/>
      <c r="I746" s="13"/>
    </row>
    <row r="747">
      <c r="C747" s="13"/>
      <c r="D747" s="13"/>
      <c r="E747" s="13"/>
      <c r="F747" s="13"/>
      <c r="G747" s="13"/>
      <c r="H747" s="13"/>
      <c r="I747" s="13"/>
    </row>
    <row r="748">
      <c r="C748" s="13"/>
      <c r="D748" s="13"/>
      <c r="E748" s="13"/>
      <c r="F748" s="13"/>
      <c r="G748" s="13"/>
      <c r="H748" s="13"/>
      <c r="I748" s="13"/>
    </row>
    <row r="749">
      <c r="C749" s="13"/>
      <c r="D749" s="13"/>
      <c r="E749" s="13"/>
      <c r="F749" s="13"/>
      <c r="G749" s="13"/>
      <c r="H749" s="13"/>
      <c r="I749" s="13"/>
    </row>
    <row r="750">
      <c r="C750" s="13"/>
      <c r="D750" s="13"/>
      <c r="E750" s="13"/>
      <c r="F750" s="13"/>
      <c r="G750" s="13"/>
      <c r="H750" s="13"/>
      <c r="I750" s="13"/>
    </row>
    <row r="751">
      <c r="C751" s="13"/>
      <c r="D751" s="13"/>
      <c r="E751" s="13"/>
      <c r="F751" s="13"/>
      <c r="G751" s="13"/>
      <c r="H751" s="13"/>
      <c r="I751" s="13"/>
    </row>
    <row r="752">
      <c r="C752" s="13"/>
      <c r="D752" s="13"/>
      <c r="E752" s="13"/>
      <c r="F752" s="13"/>
      <c r="G752" s="13"/>
      <c r="H752" s="13"/>
      <c r="I752" s="13"/>
    </row>
    <row r="753">
      <c r="C753" s="13"/>
      <c r="D753" s="13"/>
      <c r="E753" s="13"/>
      <c r="F753" s="13"/>
      <c r="G753" s="13"/>
      <c r="H753" s="13"/>
      <c r="I753" s="13"/>
    </row>
    <row r="754">
      <c r="C754" s="13"/>
      <c r="D754" s="13"/>
      <c r="E754" s="13"/>
      <c r="F754" s="13"/>
      <c r="G754" s="13"/>
      <c r="H754" s="13"/>
      <c r="I754" s="13"/>
    </row>
    <row r="755">
      <c r="C755" s="13"/>
      <c r="D755" s="13"/>
      <c r="E755" s="13"/>
      <c r="F755" s="13"/>
      <c r="G755" s="13"/>
      <c r="H755" s="13"/>
      <c r="I755" s="13"/>
    </row>
    <row r="756">
      <c r="C756" s="13"/>
      <c r="D756" s="13"/>
      <c r="E756" s="13"/>
      <c r="F756" s="13"/>
      <c r="G756" s="13"/>
      <c r="H756" s="13"/>
      <c r="I756" s="13"/>
    </row>
    <row r="757">
      <c r="C757" s="13"/>
      <c r="D757" s="13"/>
      <c r="E757" s="13"/>
      <c r="F757" s="13"/>
      <c r="G757" s="13"/>
      <c r="H757" s="13"/>
      <c r="I757" s="13"/>
    </row>
    <row r="758">
      <c r="C758" s="13"/>
      <c r="D758" s="13"/>
      <c r="E758" s="13"/>
      <c r="F758" s="13"/>
      <c r="G758" s="13"/>
      <c r="H758" s="13"/>
      <c r="I758" s="13"/>
    </row>
    <row r="759">
      <c r="C759" s="13"/>
      <c r="D759" s="13"/>
      <c r="E759" s="13"/>
      <c r="F759" s="13"/>
      <c r="G759" s="13"/>
      <c r="H759" s="13"/>
      <c r="I759" s="13"/>
    </row>
    <row r="760">
      <c r="C760" s="13"/>
      <c r="D760" s="13"/>
      <c r="E760" s="13"/>
      <c r="F760" s="13"/>
      <c r="G760" s="13"/>
      <c r="H760" s="13"/>
      <c r="I760" s="13"/>
    </row>
    <row r="761">
      <c r="C761" s="13"/>
      <c r="D761" s="13"/>
      <c r="E761" s="13"/>
      <c r="F761" s="13"/>
      <c r="G761" s="13"/>
      <c r="H761" s="13"/>
      <c r="I761" s="13"/>
    </row>
    <row r="762">
      <c r="C762" s="13"/>
      <c r="D762" s="13"/>
      <c r="E762" s="13"/>
      <c r="F762" s="13"/>
      <c r="G762" s="13"/>
      <c r="H762" s="13"/>
      <c r="I762" s="13"/>
    </row>
    <row r="763">
      <c r="C763" s="13"/>
      <c r="D763" s="13"/>
      <c r="E763" s="13"/>
      <c r="F763" s="13"/>
      <c r="G763" s="13"/>
      <c r="H763" s="13"/>
      <c r="I763" s="13"/>
    </row>
    <row r="764">
      <c r="C764" s="13"/>
      <c r="D764" s="13"/>
      <c r="E764" s="13"/>
      <c r="F764" s="13"/>
      <c r="G764" s="13"/>
      <c r="H764" s="13"/>
      <c r="I764" s="13"/>
    </row>
    <row r="765">
      <c r="C765" s="13"/>
      <c r="D765" s="13"/>
      <c r="E765" s="13"/>
      <c r="F765" s="13"/>
      <c r="G765" s="13"/>
      <c r="H765" s="13"/>
      <c r="I765" s="13"/>
    </row>
    <row r="766">
      <c r="C766" s="13"/>
      <c r="D766" s="13"/>
      <c r="E766" s="13"/>
      <c r="F766" s="13"/>
      <c r="G766" s="13"/>
      <c r="H766" s="13"/>
      <c r="I766" s="13"/>
    </row>
    <row r="767">
      <c r="C767" s="13"/>
      <c r="D767" s="13"/>
      <c r="E767" s="13"/>
      <c r="F767" s="13"/>
      <c r="G767" s="13"/>
      <c r="H767" s="13"/>
      <c r="I767" s="13"/>
    </row>
    <row r="768">
      <c r="C768" s="13"/>
      <c r="D768" s="13"/>
      <c r="E768" s="13"/>
      <c r="F768" s="13"/>
      <c r="G768" s="13"/>
      <c r="H768" s="13"/>
      <c r="I768" s="13"/>
    </row>
    <row r="769">
      <c r="C769" s="13"/>
      <c r="D769" s="13"/>
      <c r="E769" s="13"/>
      <c r="F769" s="13"/>
      <c r="G769" s="13"/>
      <c r="H769" s="13"/>
      <c r="I769" s="13"/>
    </row>
    <row r="770">
      <c r="C770" s="13"/>
      <c r="D770" s="13"/>
      <c r="E770" s="13"/>
      <c r="F770" s="13"/>
      <c r="G770" s="13"/>
      <c r="H770" s="13"/>
      <c r="I770" s="13"/>
    </row>
    <row r="771">
      <c r="C771" s="13"/>
      <c r="D771" s="13"/>
      <c r="E771" s="13"/>
      <c r="F771" s="13"/>
      <c r="G771" s="13"/>
      <c r="H771" s="13"/>
      <c r="I771" s="13"/>
    </row>
    <row r="772">
      <c r="C772" s="13"/>
      <c r="D772" s="13"/>
      <c r="E772" s="13"/>
      <c r="F772" s="13"/>
      <c r="G772" s="13"/>
      <c r="H772" s="13"/>
      <c r="I772" s="13"/>
    </row>
    <row r="773">
      <c r="C773" s="13"/>
      <c r="D773" s="13"/>
      <c r="E773" s="13"/>
      <c r="F773" s="13"/>
      <c r="G773" s="13"/>
      <c r="H773" s="13"/>
      <c r="I773" s="13"/>
    </row>
    <row r="774">
      <c r="C774" s="13"/>
      <c r="D774" s="13"/>
      <c r="E774" s="13"/>
      <c r="F774" s="13"/>
      <c r="G774" s="13"/>
      <c r="H774" s="13"/>
      <c r="I774" s="13"/>
    </row>
    <row r="775">
      <c r="C775" s="13"/>
      <c r="D775" s="13"/>
      <c r="E775" s="13"/>
      <c r="F775" s="13"/>
      <c r="G775" s="13"/>
      <c r="H775" s="13"/>
      <c r="I775" s="13"/>
    </row>
    <row r="776">
      <c r="C776" s="13"/>
      <c r="D776" s="13"/>
      <c r="E776" s="13"/>
      <c r="F776" s="13"/>
      <c r="G776" s="13"/>
      <c r="H776" s="13"/>
      <c r="I776" s="13"/>
    </row>
    <row r="777">
      <c r="C777" s="13"/>
      <c r="D777" s="13"/>
      <c r="E777" s="13"/>
      <c r="F777" s="13"/>
      <c r="G777" s="13"/>
      <c r="H777" s="13"/>
      <c r="I777" s="13"/>
    </row>
    <row r="778">
      <c r="C778" s="13"/>
      <c r="D778" s="13"/>
      <c r="E778" s="13"/>
      <c r="F778" s="13"/>
      <c r="G778" s="13"/>
      <c r="H778" s="13"/>
      <c r="I778" s="13"/>
    </row>
    <row r="779">
      <c r="C779" s="13"/>
      <c r="D779" s="13"/>
      <c r="E779" s="13"/>
      <c r="F779" s="13"/>
      <c r="G779" s="13"/>
      <c r="H779" s="13"/>
      <c r="I779" s="13"/>
    </row>
    <row r="780">
      <c r="C780" s="13"/>
      <c r="D780" s="13"/>
      <c r="E780" s="13"/>
      <c r="F780" s="13"/>
      <c r="G780" s="13"/>
      <c r="H780" s="13"/>
      <c r="I780" s="13"/>
    </row>
    <row r="781">
      <c r="C781" s="13"/>
      <c r="D781" s="13"/>
      <c r="E781" s="13"/>
      <c r="F781" s="13"/>
      <c r="G781" s="13"/>
      <c r="H781" s="13"/>
      <c r="I781" s="13"/>
    </row>
    <row r="782">
      <c r="C782" s="13"/>
      <c r="D782" s="13"/>
      <c r="E782" s="13"/>
      <c r="F782" s="13"/>
      <c r="G782" s="13"/>
      <c r="H782" s="13"/>
      <c r="I782" s="13"/>
    </row>
    <row r="783">
      <c r="C783" s="13"/>
      <c r="D783" s="13"/>
      <c r="E783" s="13"/>
      <c r="F783" s="13"/>
      <c r="G783" s="13"/>
      <c r="H783" s="13"/>
      <c r="I783" s="13"/>
    </row>
    <row r="784">
      <c r="C784" s="13"/>
      <c r="D784" s="13"/>
      <c r="E784" s="13"/>
      <c r="F784" s="13"/>
      <c r="G784" s="13"/>
      <c r="H784" s="13"/>
      <c r="I784" s="13"/>
    </row>
    <row r="785">
      <c r="C785" s="13"/>
      <c r="D785" s="13"/>
      <c r="E785" s="13"/>
      <c r="F785" s="13"/>
      <c r="G785" s="13"/>
      <c r="H785" s="13"/>
      <c r="I785" s="13"/>
    </row>
    <row r="786">
      <c r="C786" s="13"/>
      <c r="D786" s="13"/>
      <c r="E786" s="13"/>
      <c r="F786" s="13"/>
      <c r="G786" s="13"/>
      <c r="H786" s="13"/>
      <c r="I786" s="13"/>
    </row>
    <row r="787">
      <c r="C787" s="13"/>
      <c r="D787" s="13"/>
      <c r="E787" s="13"/>
      <c r="F787" s="13"/>
      <c r="G787" s="13"/>
      <c r="H787" s="13"/>
      <c r="I787" s="13"/>
    </row>
    <row r="788">
      <c r="C788" s="13"/>
      <c r="D788" s="13"/>
      <c r="E788" s="13"/>
      <c r="F788" s="13"/>
      <c r="G788" s="13"/>
      <c r="H788" s="13"/>
      <c r="I788" s="13"/>
    </row>
    <row r="789">
      <c r="C789" s="13"/>
      <c r="D789" s="13"/>
      <c r="E789" s="13"/>
      <c r="F789" s="13"/>
      <c r="G789" s="13"/>
      <c r="H789" s="13"/>
      <c r="I789" s="13"/>
    </row>
    <row r="790">
      <c r="C790" s="13"/>
      <c r="D790" s="13"/>
      <c r="E790" s="13"/>
      <c r="F790" s="13"/>
      <c r="G790" s="13"/>
      <c r="H790" s="13"/>
      <c r="I790" s="13"/>
    </row>
    <row r="791">
      <c r="C791" s="13"/>
      <c r="D791" s="13"/>
      <c r="E791" s="13"/>
      <c r="F791" s="13"/>
      <c r="G791" s="13"/>
      <c r="H791" s="13"/>
      <c r="I791" s="13"/>
    </row>
    <row r="792">
      <c r="C792" s="13"/>
      <c r="D792" s="13"/>
      <c r="E792" s="13"/>
      <c r="F792" s="13"/>
      <c r="G792" s="13"/>
      <c r="H792" s="13"/>
      <c r="I792" s="13"/>
    </row>
    <row r="793">
      <c r="C793" s="13"/>
      <c r="D793" s="13"/>
      <c r="E793" s="13"/>
      <c r="F793" s="13"/>
      <c r="G793" s="13"/>
      <c r="H793" s="13"/>
      <c r="I793" s="13"/>
    </row>
    <row r="794">
      <c r="C794" s="13"/>
      <c r="D794" s="13"/>
      <c r="E794" s="13"/>
      <c r="F794" s="13"/>
      <c r="G794" s="13"/>
      <c r="H794" s="13"/>
      <c r="I794" s="13"/>
    </row>
    <row r="795">
      <c r="C795" s="13"/>
      <c r="D795" s="13"/>
      <c r="E795" s="13"/>
      <c r="F795" s="13"/>
      <c r="G795" s="13"/>
      <c r="H795" s="13"/>
      <c r="I795" s="13"/>
    </row>
    <row r="796">
      <c r="C796" s="13"/>
      <c r="D796" s="13"/>
      <c r="E796" s="13"/>
      <c r="F796" s="13"/>
      <c r="G796" s="13"/>
      <c r="H796" s="13"/>
      <c r="I796" s="13"/>
    </row>
    <row r="797">
      <c r="C797" s="13"/>
      <c r="D797" s="13"/>
      <c r="E797" s="13"/>
      <c r="F797" s="13"/>
      <c r="G797" s="13"/>
      <c r="H797" s="13"/>
      <c r="I797" s="13"/>
    </row>
    <row r="798">
      <c r="C798" s="13"/>
      <c r="D798" s="13"/>
      <c r="E798" s="13"/>
      <c r="F798" s="13"/>
      <c r="G798" s="13"/>
      <c r="H798" s="13"/>
      <c r="I798" s="13"/>
    </row>
    <row r="799">
      <c r="C799" s="13"/>
      <c r="D799" s="13"/>
      <c r="E799" s="13"/>
      <c r="F799" s="13"/>
      <c r="G799" s="13"/>
      <c r="H799" s="13"/>
      <c r="I799" s="13"/>
    </row>
    <row r="800">
      <c r="C800" s="13"/>
      <c r="D800" s="13"/>
      <c r="E800" s="13"/>
      <c r="F800" s="13"/>
      <c r="G800" s="13"/>
      <c r="H800" s="13"/>
      <c r="I800" s="13"/>
    </row>
    <row r="801">
      <c r="C801" s="13"/>
      <c r="D801" s="13"/>
      <c r="E801" s="13"/>
      <c r="F801" s="13"/>
      <c r="G801" s="13"/>
      <c r="H801" s="13"/>
      <c r="I801" s="13"/>
    </row>
    <row r="802">
      <c r="C802" s="13"/>
      <c r="D802" s="13"/>
      <c r="E802" s="13"/>
      <c r="F802" s="13"/>
      <c r="G802" s="13"/>
      <c r="H802" s="13"/>
      <c r="I802" s="13"/>
    </row>
    <row r="803">
      <c r="C803" s="13"/>
      <c r="D803" s="13"/>
      <c r="E803" s="13"/>
      <c r="F803" s="13"/>
      <c r="G803" s="13"/>
      <c r="H803" s="13"/>
      <c r="I803" s="13"/>
    </row>
    <row r="804">
      <c r="C804" s="13"/>
      <c r="D804" s="13"/>
      <c r="E804" s="13"/>
      <c r="F804" s="13"/>
      <c r="G804" s="13"/>
      <c r="H804" s="13"/>
      <c r="I804" s="13"/>
    </row>
    <row r="805">
      <c r="C805" s="13"/>
      <c r="D805" s="13"/>
      <c r="E805" s="13"/>
      <c r="F805" s="13"/>
      <c r="G805" s="13"/>
      <c r="H805" s="13"/>
      <c r="I805" s="13"/>
    </row>
    <row r="806">
      <c r="C806" s="13"/>
      <c r="D806" s="13"/>
      <c r="E806" s="13"/>
      <c r="F806" s="13"/>
      <c r="G806" s="13"/>
      <c r="H806" s="13"/>
      <c r="I806" s="13"/>
    </row>
    <row r="807">
      <c r="C807" s="13"/>
      <c r="D807" s="13"/>
      <c r="E807" s="13"/>
      <c r="F807" s="13"/>
      <c r="G807" s="13"/>
      <c r="H807" s="13"/>
      <c r="I807" s="13"/>
    </row>
    <row r="808">
      <c r="C808" s="13"/>
      <c r="D808" s="13"/>
      <c r="E808" s="13"/>
      <c r="F808" s="13"/>
      <c r="G808" s="13"/>
      <c r="H808" s="13"/>
      <c r="I808" s="13"/>
    </row>
    <row r="809">
      <c r="C809" s="13"/>
      <c r="D809" s="13"/>
      <c r="E809" s="13"/>
      <c r="F809" s="13"/>
      <c r="G809" s="13"/>
      <c r="H809" s="13"/>
      <c r="I809" s="13"/>
    </row>
    <row r="810">
      <c r="C810" s="13"/>
      <c r="D810" s="13"/>
      <c r="E810" s="13"/>
      <c r="F810" s="13"/>
      <c r="G810" s="13"/>
      <c r="H810" s="13"/>
      <c r="I810" s="13"/>
    </row>
    <row r="811">
      <c r="C811" s="13"/>
      <c r="D811" s="13"/>
      <c r="E811" s="13"/>
      <c r="F811" s="13"/>
      <c r="G811" s="13"/>
      <c r="H811" s="13"/>
      <c r="I811" s="13"/>
    </row>
    <row r="812">
      <c r="C812" s="13"/>
      <c r="D812" s="13"/>
      <c r="E812" s="13"/>
      <c r="F812" s="13"/>
      <c r="G812" s="13"/>
      <c r="H812" s="13"/>
      <c r="I812" s="13"/>
    </row>
    <row r="813">
      <c r="C813" s="13"/>
      <c r="D813" s="13"/>
      <c r="E813" s="13"/>
      <c r="F813" s="13"/>
      <c r="G813" s="13"/>
      <c r="H813" s="13"/>
      <c r="I813" s="13"/>
    </row>
    <row r="814">
      <c r="C814" s="13"/>
      <c r="D814" s="13"/>
      <c r="E814" s="13"/>
      <c r="F814" s="13"/>
      <c r="G814" s="13"/>
      <c r="H814" s="13"/>
      <c r="I814" s="13"/>
    </row>
    <row r="815">
      <c r="C815" s="13"/>
      <c r="D815" s="13"/>
      <c r="E815" s="13"/>
      <c r="F815" s="13"/>
      <c r="G815" s="13"/>
      <c r="H815" s="13"/>
      <c r="I815" s="13"/>
    </row>
    <row r="816">
      <c r="C816" s="13"/>
      <c r="D816" s="13"/>
      <c r="E816" s="13"/>
      <c r="F816" s="13"/>
      <c r="G816" s="13"/>
      <c r="H816" s="13"/>
      <c r="I816" s="13"/>
    </row>
    <row r="817">
      <c r="C817" s="13"/>
      <c r="D817" s="13"/>
      <c r="E817" s="13"/>
      <c r="F817" s="13"/>
      <c r="G817" s="13"/>
      <c r="H817" s="13"/>
      <c r="I817" s="13"/>
    </row>
    <row r="818">
      <c r="C818" s="13"/>
      <c r="D818" s="13"/>
      <c r="E818" s="13"/>
      <c r="F818" s="13"/>
      <c r="G818" s="13"/>
      <c r="H818" s="13"/>
      <c r="I818" s="13"/>
    </row>
    <row r="819">
      <c r="C819" s="13"/>
      <c r="D819" s="13"/>
      <c r="E819" s="13"/>
      <c r="F819" s="13"/>
      <c r="G819" s="13"/>
      <c r="H819" s="13"/>
      <c r="I819" s="13"/>
    </row>
    <row r="820">
      <c r="C820" s="13"/>
      <c r="D820" s="13"/>
      <c r="E820" s="13"/>
      <c r="F820" s="13"/>
      <c r="G820" s="13"/>
      <c r="H820" s="13"/>
      <c r="I820" s="13"/>
    </row>
    <row r="821">
      <c r="C821" s="13"/>
      <c r="D821" s="13"/>
      <c r="E821" s="13"/>
      <c r="F821" s="13"/>
      <c r="G821" s="13"/>
      <c r="H821" s="13"/>
      <c r="I821" s="13"/>
    </row>
    <row r="822">
      <c r="C822" s="13"/>
      <c r="D822" s="13"/>
      <c r="E822" s="13"/>
      <c r="F822" s="13"/>
      <c r="G822" s="13"/>
      <c r="H822" s="13"/>
      <c r="I822" s="13"/>
    </row>
    <row r="823">
      <c r="C823" s="13"/>
      <c r="D823" s="13"/>
      <c r="E823" s="13"/>
      <c r="F823" s="13"/>
      <c r="G823" s="13"/>
      <c r="H823" s="13"/>
      <c r="I823" s="13"/>
    </row>
    <row r="824">
      <c r="C824" s="13"/>
      <c r="D824" s="13"/>
      <c r="E824" s="13"/>
      <c r="F824" s="13"/>
      <c r="G824" s="13"/>
      <c r="H824" s="13"/>
      <c r="I824" s="13"/>
    </row>
    <row r="825">
      <c r="C825" s="13"/>
      <c r="D825" s="13"/>
      <c r="E825" s="13"/>
      <c r="F825" s="13"/>
      <c r="G825" s="13"/>
      <c r="H825" s="13"/>
      <c r="I825" s="13"/>
    </row>
    <row r="826">
      <c r="C826" s="13"/>
      <c r="D826" s="13"/>
      <c r="E826" s="13"/>
      <c r="F826" s="13"/>
      <c r="G826" s="13"/>
      <c r="H826" s="13"/>
      <c r="I826" s="13"/>
    </row>
    <row r="827">
      <c r="C827" s="13"/>
      <c r="D827" s="13"/>
      <c r="E827" s="13"/>
      <c r="F827" s="13"/>
      <c r="G827" s="13"/>
      <c r="H827" s="13"/>
      <c r="I827" s="13"/>
    </row>
    <row r="828">
      <c r="C828" s="13"/>
      <c r="D828" s="13"/>
      <c r="E828" s="13"/>
      <c r="F828" s="13"/>
      <c r="G828" s="13"/>
      <c r="H828" s="13"/>
      <c r="I828" s="13"/>
    </row>
    <row r="829">
      <c r="C829" s="13"/>
      <c r="D829" s="13"/>
      <c r="E829" s="13"/>
      <c r="F829" s="13"/>
      <c r="G829" s="13"/>
      <c r="H829" s="13"/>
      <c r="I829" s="13"/>
    </row>
    <row r="830">
      <c r="C830" s="13"/>
      <c r="D830" s="13"/>
      <c r="E830" s="13"/>
      <c r="F830" s="13"/>
      <c r="G830" s="13"/>
      <c r="H830" s="13"/>
      <c r="I830" s="13"/>
    </row>
    <row r="831">
      <c r="C831" s="13"/>
      <c r="D831" s="13"/>
      <c r="E831" s="13"/>
      <c r="F831" s="13"/>
      <c r="G831" s="13"/>
      <c r="H831" s="13"/>
      <c r="I831" s="13"/>
    </row>
    <row r="832">
      <c r="C832" s="13"/>
      <c r="D832" s="13"/>
      <c r="E832" s="13"/>
      <c r="F832" s="13"/>
      <c r="G832" s="13"/>
      <c r="H832" s="13"/>
      <c r="I832" s="13"/>
    </row>
    <row r="833">
      <c r="C833" s="13"/>
      <c r="D833" s="13"/>
      <c r="E833" s="13"/>
      <c r="F833" s="13"/>
      <c r="G833" s="13"/>
      <c r="H833" s="13"/>
      <c r="I833" s="13"/>
    </row>
    <row r="834">
      <c r="C834" s="13"/>
      <c r="D834" s="13"/>
      <c r="E834" s="13"/>
      <c r="F834" s="13"/>
      <c r="G834" s="13"/>
      <c r="H834" s="13"/>
      <c r="I834" s="13"/>
    </row>
    <row r="835">
      <c r="C835" s="13"/>
      <c r="D835" s="13"/>
      <c r="E835" s="13"/>
      <c r="F835" s="13"/>
      <c r="G835" s="13"/>
      <c r="H835" s="13"/>
      <c r="I835" s="13"/>
    </row>
    <row r="836">
      <c r="C836" s="13"/>
      <c r="D836" s="13"/>
      <c r="E836" s="13"/>
      <c r="F836" s="13"/>
      <c r="G836" s="13"/>
      <c r="H836" s="13"/>
      <c r="I836" s="13"/>
    </row>
    <row r="837">
      <c r="C837" s="13"/>
      <c r="D837" s="13"/>
      <c r="E837" s="13"/>
      <c r="F837" s="13"/>
      <c r="G837" s="13"/>
      <c r="H837" s="13"/>
      <c r="I837" s="13"/>
    </row>
    <row r="838">
      <c r="C838" s="13"/>
      <c r="D838" s="13"/>
      <c r="E838" s="13"/>
      <c r="F838" s="13"/>
      <c r="G838" s="13"/>
      <c r="H838" s="13"/>
      <c r="I838" s="13"/>
    </row>
    <row r="839">
      <c r="C839" s="13"/>
      <c r="D839" s="13"/>
      <c r="E839" s="13"/>
      <c r="F839" s="13"/>
      <c r="G839" s="13"/>
      <c r="H839" s="13"/>
      <c r="I839" s="13"/>
    </row>
    <row r="840">
      <c r="C840" s="13"/>
      <c r="D840" s="13"/>
      <c r="E840" s="13"/>
      <c r="F840" s="13"/>
      <c r="G840" s="13"/>
      <c r="H840" s="13"/>
      <c r="I840" s="13"/>
    </row>
    <row r="841">
      <c r="C841" s="13"/>
      <c r="D841" s="13"/>
      <c r="E841" s="13"/>
      <c r="F841" s="13"/>
      <c r="G841" s="13"/>
      <c r="H841" s="13"/>
      <c r="I841" s="13"/>
    </row>
    <row r="842">
      <c r="C842" s="13"/>
      <c r="D842" s="13"/>
      <c r="E842" s="13"/>
      <c r="F842" s="13"/>
      <c r="G842" s="13"/>
      <c r="H842" s="13"/>
      <c r="I842" s="13"/>
    </row>
    <row r="843">
      <c r="C843" s="13"/>
      <c r="D843" s="13"/>
      <c r="E843" s="13"/>
      <c r="F843" s="13"/>
      <c r="G843" s="13"/>
      <c r="H843" s="13"/>
      <c r="I843" s="13"/>
    </row>
    <row r="844">
      <c r="C844" s="13"/>
      <c r="D844" s="13"/>
      <c r="E844" s="13"/>
      <c r="F844" s="13"/>
      <c r="G844" s="13"/>
      <c r="H844" s="13"/>
      <c r="I844" s="13"/>
    </row>
    <row r="845">
      <c r="C845" s="13"/>
      <c r="D845" s="13"/>
      <c r="E845" s="13"/>
      <c r="F845" s="13"/>
      <c r="G845" s="13"/>
      <c r="H845" s="13"/>
      <c r="I845" s="13"/>
    </row>
    <row r="846">
      <c r="C846" s="13"/>
      <c r="D846" s="13"/>
      <c r="E846" s="13"/>
      <c r="F846" s="13"/>
      <c r="G846" s="13"/>
      <c r="H846" s="13"/>
      <c r="I846" s="13"/>
    </row>
    <row r="847">
      <c r="C847" s="13"/>
      <c r="D847" s="13"/>
      <c r="E847" s="13"/>
      <c r="F847" s="13"/>
      <c r="G847" s="13"/>
      <c r="H847" s="13"/>
      <c r="I847" s="13"/>
    </row>
    <row r="848">
      <c r="C848" s="13"/>
      <c r="D848" s="13"/>
      <c r="E848" s="13"/>
      <c r="F848" s="13"/>
      <c r="G848" s="13"/>
      <c r="H848" s="13"/>
      <c r="I848" s="13"/>
    </row>
    <row r="849">
      <c r="C849" s="13"/>
      <c r="D849" s="13"/>
      <c r="E849" s="13"/>
      <c r="F849" s="13"/>
      <c r="G849" s="13"/>
      <c r="H849" s="13"/>
      <c r="I849" s="13"/>
    </row>
    <row r="850">
      <c r="C850" s="13"/>
      <c r="D850" s="13"/>
      <c r="E850" s="13"/>
      <c r="F850" s="13"/>
      <c r="G850" s="13"/>
      <c r="H850" s="13"/>
      <c r="I850" s="13"/>
    </row>
    <row r="851">
      <c r="C851" s="13"/>
      <c r="D851" s="13"/>
      <c r="E851" s="13"/>
      <c r="F851" s="13"/>
      <c r="G851" s="13"/>
      <c r="H851" s="13"/>
      <c r="I851" s="13"/>
    </row>
    <row r="852">
      <c r="C852" s="13"/>
      <c r="D852" s="13"/>
      <c r="E852" s="13"/>
      <c r="F852" s="13"/>
      <c r="G852" s="13"/>
      <c r="H852" s="13"/>
      <c r="I852" s="13"/>
    </row>
    <row r="853">
      <c r="C853" s="13"/>
      <c r="D853" s="13"/>
      <c r="E853" s="13"/>
      <c r="F853" s="13"/>
      <c r="G853" s="13"/>
      <c r="H853" s="13"/>
      <c r="I853" s="13"/>
    </row>
    <row r="854">
      <c r="C854" s="13"/>
      <c r="D854" s="13"/>
      <c r="E854" s="13"/>
      <c r="F854" s="13"/>
      <c r="G854" s="13"/>
      <c r="H854" s="13"/>
      <c r="I854" s="13"/>
    </row>
    <row r="855">
      <c r="C855" s="13"/>
      <c r="D855" s="13"/>
      <c r="E855" s="13"/>
      <c r="F855" s="13"/>
      <c r="G855" s="13"/>
      <c r="H855" s="13"/>
      <c r="I855" s="13"/>
    </row>
    <row r="856">
      <c r="C856" s="13"/>
      <c r="D856" s="13"/>
      <c r="E856" s="13"/>
      <c r="F856" s="13"/>
      <c r="G856" s="13"/>
      <c r="H856" s="13"/>
      <c r="I856" s="13"/>
    </row>
    <row r="857">
      <c r="C857" s="13"/>
      <c r="D857" s="13"/>
      <c r="E857" s="13"/>
      <c r="F857" s="13"/>
      <c r="G857" s="13"/>
      <c r="H857" s="13"/>
      <c r="I857" s="13"/>
    </row>
    <row r="858">
      <c r="C858" s="13"/>
      <c r="D858" s="13"/>
      <c r="E858" s="13"/>
      <c r="F858" s="13"/>
      <c r="G858" s="13"/>
      <c r="H858" s="13"/>
      <c r="I858" s="13"/>
    </row>
    <row r="859">
      <c r="C859" s="13"/>
      <c r="D859" s="13"/>
      <c r="E859" s="13"/>
      <c r="F859" s="13"/>
      <c r="G859" s="13"/>
      <c r="H859" s="13"/>
      <c r="I859" s="13"/>
    </row>
    <row r="860">
      <c r="C860" s="13"/>
      <c r="D860" s="13"/>
      <c r="E860" s="13"/>
      <c r="F860" s="13"/>
      <c r="G860" s="13"/>
      <c r="H860" s="13"/>
      <c r="I860" s="13"/>
    </row>
    <row r="861">
      <c r="C861" s="13"/>
      <c r="D861" s="13"/>
      <c r="E861" s="13"/>
      <c r="F861" s="13"/>
      <c r="G861" s="13"/>
      <c r="H861" s="13"/>
      <c r="I861" s="13"/>
    </row>
    <row r="862">
      <c r="C862" s="13"/>
      <c r="D862" s="13"/>
      <c r="E862" s="13"/>
      <c r="F862" s="13"/>
      <c r="G862" s="13"/>
      <c r="H862" s="13"/>
      <c r="I862" s="13"/>
    </row>
    <row r="863">
      <c r="C863" s="13"/>
      <c r="D863" s="13"/>
      <c r="E863" s="13"/>
      <c r="F863" s="13"/>
      <c r="G863" s="13"/>
      <c r="H863" s="13"/>
      <c r="I863" s="13"/>
    </row>
    <row r="864">
      <c r="C864" s="13"/>
      <c r="D864" s="13"/>
      <c r="E864" s="13"/>
      <c r="F864" s="13"/>
      <c r="G864" s="13"/>
      <c r="H864" s="13"/>
      <c r="I864" s="13"/>
    </row>
    <row r="865">
      <c r="C865" s="13"/>
      <c r="D865" s="13"/>
      <c r="E865" s="13"/>
      <c r="F865" s="13"/>
      <c r="G865" s="13"/>
      <c r="H865" s="13"/>
      <c r="I865" s="13"/>
    </row>
    <row r="866">
      <c r="C866" s="13"/>
      <c r="D866" s="13"/>
      <c r="E866" s="13"/>
      <c r="F866" s="13"/>
      <c r="G866" s="13"/>
      <c r="H866" s="13"/>
      <c r="I866" s="13"/>
    </row>
    <row r="867">
      <c r="C867" s="13"/>
      <c r="D867" s="13"/>
      <c r="E867" s="13"/>
      <c r="F867" s="13"/>
      <c r="G867" s="13"/>
      <c r="H867" s="13"/>
      <c r="I867" s="13"/>
    </row>
    <row r="868">
      <c r="C868" s="13"/>
      <c r="D868" s="13"/>
      <c r="E868" s="13"/>
      <c r="F868" s="13"/>
      <c r="G868" s="13"/>
      <c r="H868" s="13"/>
      <c r="I868" s="13"/>
    </row>
    <row r="869">
      <c r="C869" s="13"/>
      <c r="D869" s="13"/>
      <c r="E869" s="13"/>
      <c r="F869" s="13"/>
      <c r="G869" s="13"/>
      <c r="H869" s="13"/>
      <c r="I869" s="13"/>
    </row>
    <row r="870">
      <c r="C870" s="13"/>
      <c r="D870" s="13"/>
      <c r="E870" s="13"/>
      <c r="F870" s="13"/>
      <c r="G870" s="13"/>
      <c r="H870" s="13"/>
      <c r="I870" s="13"/>
    </row>
    <row r="871">
      <c r="C871" s="13"/>
      <c r="D871" s="13"/>
      <c r="E871" s="13"/>
      <c r="F871" s="13"/>
      <c r="G871" s="13"/>
      <c r="H871" s="13"/>
      <c r="I871" s="13"/>
    </row>
    <row r="872">
      <c r="C872" s="13"/>
      <c r="D872" s="13"/>
      <c r="E872" s="13"/>
      <c r="F872" s="13"/>
      <c r="G872" s="13"/>
      <c r="H872" s="13"/>
      <c r="I872" s="13"/>
    </row>
    <row r="873">
      <c r="C873" s="13"/>
      <c r="D873" s="13"/>
      <c r="E873" s="13"/>
      <c r="F873" s="13"/>
      <c r="G873" s="13"/>
      <c r="H873" s="13"/>
      <c r="I873" s="13"/>
    </row>
    <row r="874">
      <c r="C874" s="13"/>
      <c r="D874" s="13"/>
      <c r="E874" s="13"/>
      <c r="F874" s="13"/>
      <c r="G874" s="13"/>
      <c r="H874" s="13"/>
      <c r="I874" s="13"/>
    </row>
    <row r="875">
      <c r="C875" s="13"/>
      <c r="D875" s="13"/>
      <c r="E875" s="13"/>
      <c r="F875" s="13"/>
      <c r="G875" s="13"/>
      <c r="H875" s="13"/>
      <c r="I875" s="13"/>
    </row>
    <row r="876">
      <c r="C876" s="13"/>
      <c r="D876" s="13"/>
      <c r="E876" s="13"/>
      <c r="F876" s="13"/>
      <c r="G876" s="13"/>
      <c r="H876" s="13"/>
      <c r="I876" s="13"/>
    </row>
    <row r="877">
      <c r="C877" s="13"/>
      <c r="D877" s="13"/>
      <c r="E877" s="13"/>
      <c r="F877" s="13"/>
      <c r="G877" s="13"/>
      <c r="H877" s="13"/>
      <c r="I877" s="13"/>
    </row>
    <row r="878">
      <c r="C878" s="13"/>
      <c r="D878" s="13"/>
      <c r="E878" s="13"/>
      <c r="F878" s="13"/>
      <c r="G878" s="13"/>
      <c r="H878" s="13"/>
      <c r="I878" s="13"/>
    </row>
    <row r="879">
      <c r="C879" s="13"/>
      <c r="D879" s="13"/>
      <c r="E879" s="13"/>
      <c r="F879" s="13"/>
      <c r="G879" s="13"/>
      <c r="H879" s="13"/>
      <c r="I879" s="13"/>
    </row>
    <row r="880">
      <c r="C880" s="13"/>
      <c r="D880" s="13"/>
      <c r="E880" s="13"/>
      <c r="F880" s="13"/>
      <c r="G880" s="13"/>
      <c r="H880" s="13"/>
      <c r="I880" s="13"/>
    </row>
    <row r="881">
      <c r="C881" s="13"/>
      <c r="D881" s="13"/>
      <c r="E881" s="13"/>
      <c r="F881" s="13"/>
      <c r="G881" s="13"/>
      <c r="H881" s="13"/>
      <c r="I881" s="13"/>
    </row>
    <row r="882">
      <c r="C882" s="13"/>
      <c r="D882" s="13"/>
      <c r="E882" s="13"/>
      <c r="F882" s="13"/>
      <c r="G882" s="13"/>
      <c r="H882" s="13"/>
      <c r="I882" s="13"/>
    </row>
    <row r="883">
      <c r="C883" s="13"/>
      <c r="D883" s="13"/>
      <c r="E883" s="13"/>
      <c r="F883" s="13"/>
      <c r="G883" s="13"/>
      <c r="H883" s="13"/>
      <c r="I883" s="13"/>
    </row>
    <row r="884">
      <c r="C884" s="13"/>
      <c r="D884" s="13"/>
      <c r="E884" s="13"/>
      <c r="F884" s="13"/>
      <c r="G884" s="13"/>
      <c r="H884" s="13"/>
      <c r="I884" s="13"/>
    </row>
    <row r="885">
      <c r="C885" s="13"/>
      <c r="D885" s="13"/>
      <c r="E885" s="13"/>
      <c r="F885" s="13"/>
      <c r="G885" s="13"/>
      <c r="H885" s="13"/>
      <c r="I885" s="13"/>
    </row>
    <row r="886">
      <c r="C886" s="13"/>
      <c r="D886" s="13"/>
      <c r="E886" s="13"/>
      <c r="F886" s="13"/>
      <c r="G886" s="13"/>
      <c r="H886" s="13"/>
      <c r="I886" s="13"/>
    </row>
    <row r="887">
      <c r="C887" s="13"/>
      <c r="D887" s="13"/>
      <c r="E887" s="13"/>
      <c r="F887" s="13"/>
      <c r="G887" s="13"/>
      <c r="H887" s="13"/>
      <c r="I887" s="13"/>
    </row>
    <row r="888">
      <c r="C888" s="13"/>
      <c r="D888" s="13"/>
      <c r="E888" s="13"/>
      <c r="F888" s="13"/>
      <c r="G888" s="13"/>
      <c r="H888" s="13"/>
      <c r="I888" s="13"/>
    </row>
    <row r="889">
      <c r="C889" s="13"/>
      <c r="D889" s="13"/>
      <c r="E889" s="13"/>
      <c r="F889" s="13"/>
      <c r="G889" s="13"/>
      <c r="H889" s="13"/>
      <c r="I889" s="13"/>
    </row>
    <row r="890">
      <c r="C890" s="13"/>
      <c r="D890" s="13"/>
      <c r="E890" s="13"/>
      <c r="F890" s="13"/>
      <c r="G890" s="13"/>
      <c r="H890" s="13"/>
      <c r="I890" s="13"/>
    </row>
    <row r="891">
      <c r="C891" s="13"/>
      <c r="D891" s="13"/>
      <c r="E891" s="13"/>
      <c r="F891" s="13"/>
      <c r="G891" s="13"/>
      <c r="H891" s="13"/>
      <c r="I891" s="13"/>
    </row>
    <row r="892">
      <c r="C892" s="13"/>
      <c r="D892" s="13"/>
      <c r="E892" s="13"/>
      <c r="F892" s="13"/>
      <c r="G892" s="13"/>
      <c r="H892" s="13"/>
      <c r="I892" s="13"/>
    </row>
    <row r="893">
      <c r="C893" s="13"/>
      <c r="D893" s="13"/>
      <c r="E893" s="13"/>
      <c r="F893" s="13"/>
      <c r="G893" s="13"/>
      <c r="H893" s="13"/>
      <c r="I893" s="13"/>
    </row>
    <row r="894">
      <c r="C894" s="13"/>
      <c r="D894" s="13"/>
      <c r="E894" s="13"/>
      <c r="F894" s="13"/>
      <c r="G894" s="13"/>
      <c r="H894" s="13"/>
      <c r="I894" s="13"/>
    </row>
    <row r="895">
      <c r="C895" s="13"/>
      <c r="D895" s="13"/>
      <c r="E895" s="13"/>
      <c r="F895" s="13"/>
      <c r="G895" s="13"/>
      <c r="H895" s="13"/>
      <c r="I895" s="13"/>
    </row>
    <row r="896">
      <c r="C896" s="13"/>
      <c r="D896" s="13"/>
      <c r="E896" s="13"/>
      <c r="F896" s="13"/>
      <c r="G896" s="13"/>
      <c r="H896" s="13"/>
      <c r="I896" s="13"/>
    </row>
    <row r="897">
      <c r="C897" s="13"/>
      <c r="D897" s="13"/>
      <c r="E897" s="13"/>
      <c r="F897" s="13"/>
      <c r="G897" s="13"/>
      <c r="H897" s="13"/>
      <c r="I897" s="13"/>
    </row>
    <row r="898">
      <c r="C898" s="13"/>
      <c r="D898" s="13"/>
      <c r="E898" s="13"/>
      <c r="F898" s="13"/>
      <c r="G898" s="13"/>
      <c r="H898" s="13"/>
      <c r="I898" s="13"/>
    </row>
    <row r="899">
      <c r="C899" s="13"/>
      <c r="D899" s="13"/>
      <c r="E899" s="13"/>
      <c r="F899" s="13"/>
      <c r="G899" s="13"/>
      <c r="H899" s="13"/>
      <c r="I899" s="13"/>
    </row>
    <row r="900">
      <c r="C900" s="13"/>
      <c r="D900" s="13"/>
      <c r="E900" s="13"/>
      <c r="F900" s="13"/>
      <c r="G900" s="13"/>
      <c r="H900" s="13"/>
      <c r="I900" s="13"/>
    </row>
    <row r="901">
      <c r="C901" s="13"/>
      <c r="D901" s="13"/>
      <c r="E901" s="13"/>
      <c r="F901" s="13"/>
      <c r="G901" s="13"/>
      <c r="H901" s="13"/>
      <c r="I901" s="13"/>
    </row>
    <row r="902">
      <c r="C902" s="13"/>
      <c r="D902" s="13"/>
      <c r="E902" s="13"/>
      <c r="F902" s="13"/>
      <c r="G902" s="13"/>
      <c r="H902" s="13"/>
      <c r="I902" s="13"/>
    </row>
    <row r="903">
      <c r="C903" s="13"/>
      <c r="D903" s="13"/>
      <c r="E903" s="13"/>
      <c r="F903" s="13"/>
      <c r="G903" s="13"/>
      <c r="H903" s="13"/>
      <c r="I903" s="13"/>
    </row>
    <row r="904">
      <c r="C904" s="13"/>
      <c r="D904" s="13"/>
      <c r="E904" s="13"/>
      <c r="F904" s="13"/>
      <c r="G904" s="13"/>
      <c r="H904" s="13"/>
      <c r="I904" s="13"/>
    </row>
    <row r="905">
      <c r="C905" s="13"/>
      <c r="D905" s="13"/>
      <c r="E905" s="13"/>
      <c r="F905" s="13"/>
      <c r="G905" s="13"/>
      <c r="H905" s="13"/>
      <c r="I905" s="13"/>
    </row>
    <row r="906">
      <c r="C906" s="13"/>
      <c r="D906" s="13"/>
      <c r="E906" s="13"/>
      <c r="F906" s="13"/>
      <c r="G906" s="13"/>
      <c r="H906" s="13"/>
      <c r="I906" s="13"/>
    </row>
    <row r="907">
      <c r="C907" s="13"/>
      <c r="D907" s="13"/>
      <c r="E907" s="13"/>
      <c r="F907" s="13"/>
      <c r="G907" s="13"/>
      <c r="H907" s="13"/>
      <c r="I907" s="13"/>
    </row>
    <row r="908">
      <c r="C908" s="13"/>
      <c r="D908" s="13"/>
      <c r="E908" s="13"/>
      <c r="F908" s="13"/>
      <c r="G908" s="13"/>
      <c r="H908" s="13"/>
      <c r="I908" s="13"/>
    </row>
    <row r="909">
      <c r="C909" s="13"/>
      <c r="D909" s="13"/>
      <c r="E909" s="13"/>
      <c r="F909" s="13"/>
      <c r="G909" s="13"/>
      <c r="H909" s="13"/>
      <c r="I909" s="13"/>
    </row>
    <row r="910">
      <c r="C910" s="13"/>
      <c r="D910" s="13"/>
      <c r="E910" s="13"/>
      <c r="F910" s="13"/>
      <c r="G910" s="13"/>
      <c r="H910" s="13"/>
      <c r="I910" s="13"/>
    </row>
    <row r="911">
      <c r="C911" s="13"/>
      <c r="D911" s="13"/>
      <c r="E911" s="13"/>
      <c r="F911" s="13"/>
      <c r="G911" s="13"/>
      <c r="H911" s="13"/>
      <c r="I911" s="13"/>
    </row>
    <row r="912">
      <c r="C912" s="13"/>
      <c r="D912" s="13"/>
      <c r="E912" s="13"/>
      <c r="F912" s="13"/>
      <c r="G912" s="13"/>
      <c r="H912" s="13"/>
      <c r="I912" s="13"/>
    </row>
    <row r="913">
      <c r="C913" s="13"/>
      <c r="D913" s="13"/>
      <c r="E913" s="13"/>
      <c r="F913" s="13"/>
      <c r="G913" s="13"/>
      <c r="H913" s="13"/>
      <c r="I913" s="13"/>
    </row>
    <row r="914">
      <c r="C914" s="13"/>
      <c r="D914" s="13"/>
      <c r="E914" s="13"/>
      <c r="F914" s="13"/>
      <c r="G914" s="13"/>
      <c r="H914" s="13"/>
      <c r="I914" s="13"/>
    </row>
    <row r="915">
      <c r="C915" s="13"/>
      <c r="D915" s="13"/>
      <c r="E915" s="13"/>
      <c r="F915" s="13"/>
      <c r="G915" s="13"/>
      <c r="H915" s="13"/>
      <c r="I915" s="13"/>
    </row>
    <row r="916">
      <c r="C916" s="13"/>
      <c r="D916" s="13"/>
      <c r="E916" s="13"/>
      <c r="F916" s="13"/>
      <c r="G916" s="13"/>
      <c r="H916" s="13"/>
      <c r="I916" s="13"/>
    </row>
    <row r="917">
      <c r="C917" s="13"/>
      <c r="D917" s="13"/>
      <c r="E917" s="13"/>
      <c r="F917" s="13"/>
      <c r="G917" s="13"/>
      <c r="H917" s="13"/>
      <c r="I917" s="13"/>
    </row>
    <row r="918">
      <c r="C918" s="13"/>
      <c r="D918" s="13"/>
      <c r="E918" s="13"/>
      <c r="F918" s="13"/>
      <c r="G918" s="13"/>
      <c r="H918" s="13"/>
      <c r="I918" s="13"/>
    </row>
    <row r="919">
      <c r="C919" s="13"/>
      <c r="D919" s="13"/>
      <c r="E919" s="13"/>
      <c r="F919" s="13"/>
      <c r="G919" s="13"/>
      <c r="H919" s="13"/>
      <c r="I919" s="13"/>
    </row>
    <row r="920">
      <c r="C920" s="13"/>
      <c r="D920" s="13"/>
      <c r="E920" s="13"/>
      <c r="F920" s="13"/>
      <c r="G920" s="13"/>
      <c r="H920" s="13"/>
      <c r="I920" s="13"/>
    </row>
    <row r="921">
      <c r="C921" s="13"/>
      <c r="D921" s="13"/>
      <c r="E921" s="13"/>
      <c r="F921" s="13"/>
      <c r="G921" s="13"/>
      <c r="H921" s="13"/>
      <c r="I921" s="13"/>
    </row>
    <row r="922">
      <c r="C922" s="13"/>
      <c r="D922" s="13"/>
      <c r="E922" s="13"/>
      <c r="F922" s="13"/>
      <c r="G922" s="13"/>
      <c r="H922" s="13"/>
      <c r="I922" s="13"/>
    </row>
    <row r="923">
      <c r="C923" s="13"/>
      <c r="D923" s="13"/>
      <c r="E923" s="13"/>
      <c r="F923" s="13"/>
      <c r="G923" s="13"/>
      <c r="H923" s="13"/>
      <c r="I923" s="13"/>
    </row>
    <row r="924">
      <c r="C924" s="13"/>
      <c r="D924" s="13"/>
      <c r="E924" s="13"/>
      <c r="F924" s="13"/>
      <c r="G924" s="13"/>
      <c r="H924" s="13"/>
      <c r="I924" s="13"/>
    </row>
    <row r="925">
      <c r="C925" s="13"/>
      <c r="D925" s="13"/>
      <c r="E925" s="13"/>
      <c r="F925" s="13"/>
      <c r="G925" s="13"/>
      <c r="H925" s="13"/>
      <c r="I925" s="13"/>
    </row>
    <row r="926">
      <c r="C926" s="13"/>
      <c r="D926" s="13"/>
      <c r="E926" s="13"/>
      <c r="F926" s="13"/>
      <c r="G926" s="13"/>
      <c r="H926" s="13"/>
      <c r="I926" s="13"/>
    </row>
    <row r="927">
      <c r="C927" s="13"/>
      <c r="D927" s="13"/>
      <c r="E927" s="13"/>
      <c r="F927" s="13"/>
      <c r="G927" s="13"/>
      <c r="H927" s="13"/>
      <c r="I927" s="13"/>
    </row>
    <row r="928">
      <c r="C928" s="13"/>
      <c r="D928" s="13"/>
      <c r="E928" s="13"/>
      <c r="F928" s="13"/>
      <c r="G928" s="13"/>
      <c r="H928" s="13"/>
      <c r="I928" s="13"/>
    </row>
    <row r="929">
      <c r="C929" s="13"/>
      <c r="D929" s="13"/>
      <c r="E929" s="13"/>
      <c r="F929" s="13"/>
      <c r="G929" s="13"/>
      <c r="H929" s="13"/>
      <c r="I929" s="13"/>
    </row>
    <row r="930">
      <c r="C930" s="13"/>
      <c r="D930" s="13"/>
      <c r="E930" s="13"/>
      <c r="F930" s="13"/>
      <c r="G930" s="13"/>
      <c r="H930" s="13"/>
      <c r="I930" s="13"/>
    </row>
    <row r="931">
      <c r="C931" s="13"/>
      <c r="D931" s="13"/>
      <c r="E931" s="13"/>
      <c r="F931" s="13"/>
      <c r="G931" s="13"/>
      <c r="H931" s="13"/>
      <c r="I931" s="13"/>
    </row>
    <row r="932">
      <c r="C932" s="13"/>
      <c r="D932" s="13"/>
      <c r="E932" s="13"/>
      <c r="F932" s="13"/>
      <c r="G932" s="13"/>
      <c r="H932" s="13"/>
      <c r="I932" s="13"/>
    </row>
    <row r="933">
      <c r="C933" s="13"/>
      <c r="D933" s="13"/>
      <c r="E933" s="13"/>
      <c r="F933" s="13"/>
      <c r="G933" s="13"/>
      <c r="H933" s="13"/>
      <c r="I933" s="13"/>
    </row>
    <row r="934">
      <c r="C934" s="13"/>
      <c r="D934" s="13"/>
      <c r="E934" s="13"/>
      <c r="F934" s="13"/>
      <c r="G934" s="13"/>
      <c r="H934" s="13"/>
      <c r="I934" s="13"/>
    </row>
    <row r="935">
      <c r="C935" s="13"/>
      <c r="D935" s="13"/>
      <c r="E935" s="13"/>
      <c r="F935" s="13"/>
      <c r="G935" s="13"/>
      <c r="H935" s="13"/>
      <c r="I935" s="13"/>
    </row>
    <row r="936">
      <c r="C936" s="13"/>
      <c r="D936" s="13"/>
      <c r="E936" s="13"/>
      <c r="F936" s="13"/>
      <c r="G936" s="13"/>
      <c r="H936" s="13"/>
      <c r="I936" s="13"/>
    </row>
    <row r="937">
      <c r="C937" s="13"/>
      <c r="D937" s="13"/>
      <c r="E937" s="13"/>
      <c r="F937" s="13"/>
      <c r="G937" s="13"/>
      <c r="H937" s="13"/>
      <c r="I937" s="13"/>
    </row>
    <row r="938">
      <c r="C938" s="13"/>
      <c r="D938" s="13"/>
      <c r="E938" s="13"/>
      <c r="F938" s="13"/>
      <c r="G938" s="13"/>
      <c r="H938" s="13"/>
      <c r="I938" s="13"/>
    </row>
    <row r="939">
      <c r="C939" s="13"/>
      <c r="D939" s="13"/>
      <c r="E939" s="13"/>
      <c r="F939" s="13"/>
      <c r="G939" s="13"/>
      <c r="H939" s="13"/>
      <c r="I939" s="13"/>
    </row>
    <row r="940">
      <c r="C940" s="13"/>
      <c r="D940" s="13"/>
      <c r="E940" s="13"/>
      <c r="F940" s="13"/>
      <c r="G940" s="13"/>
      <c r="H940" s="13"/>
      <c r="I940" s="13"/>
    </row>
    <row r="941">
      <c r="C941" s="13"/>
      <c r="D941" s="13"/>
      <c r="E941" s="13"/>
      <c r="F941" s="13"/>
      <c r="G941" s="13"/>
      <c r="H941" s="13"/>
      <c r="I941" s="13"/>
    </row>
    <row r="942">
      <c r="C942" s="13"/>
      <c r="D942" s="13"/>
      <c r="E942" s="13"/>
      <c r="F942" s="13"/>
      <c r="G942" s="13"/>
      <c r="H942" s="13"/>
      <c r="I942" s="13"/>
    </row>
    <row r="943">
      <c r="C943" s="13"/>
      <c r="D943" s="13"/>
      <c r="E943" s="13"/>
      <c r="F943" s="13"/>
      <c r="G943" s="13"/>
      <c r="H943" s="13"/>
      <c r="I943" s="13"/>
    </row>
    <row r="944">
      <c r="C944" s="13"/>
      <c r="D944" s="13"/>
      <c r="E944" s="13"/>
      <c r="F944" s="13"/>
      <c r="G944" s="13"/>
      <c r="H944" s="13"/>
      <c r="I944" s="13"/>
    </row>
    <row r="945">
      <c r="C945" s="13"/>
      <c r="D945" s="13"/>
      <c r="E945" s="13"/>
      <c r="F945" s="13"/>
      <c r="G945" s="13"/>
      <c r="H945" s="13"/>
      <c r="I945" s="13"/>
    </row>
    <row r="946">
      <c r="C946" s="13"/>
      <c r="D946" s="13"/>
      <c r="E946" s="13"/>
      <c r="F946" s="13"/>
      <c r="G946" s="13"/>
      <c r="H946" s="13"/>
      <c r="I946" s="13"/>
    </row>
    <row r="947">
      <c r="C947" s="13"/>
      <c r="D947" s="13"/>
      <c r="E947" s="13"/>
      <c r="F947" s="13"/>
      <c r="G947" s="13"/>
      <c r="H947" s="13"/>
      <c r="I947" s="13"/>
    </row>
    <row r="948">
      <c r="C948" s="13"/>
      <c r="D948" s="13"/>
      <c r="E948" s="13"/>
      <c r="F948" s="13"/>
      <c r="G948" s="13"/>
      <c r="H948" s="13"/>
      <c r="I948" s="13"/>
    </row>
    <row r="949">
      <c r="C949" s="13"/>
      <c r="D949" s="13"/>
      <c r="E949" s="13"/>
      <c r="F949" s="13"/>
      <c r="G949" s="13"/>
      <c r="H949" s="13"/>
      <c r="I949" s="13"/>
    </row>
    <row r="950">
      <c r="C950" s="13"/>
      <c r="D950" s="13"/>
      <c r="E950" s="13"/>
      <c r="F950" s="13"/>
      <c r="G950" s="13"/>
      <c r="H950" s="13"/>
      <c r="I950" s="13"/>
    </row>
    <row r="951">
      <c r="C951" s="13"/>
      <c r="D951" s="13"/>
      <c r="E951" s="13"/>
      <c r="F951" s="13"/>
      <c r="G951" s="13"/>
      <c r="H951" s="13"/>
      <c r="I951" s="13"/>
    </row>
    <row r="952">
      <c r="C952" s="13"/>
      <c r="D952" s="13"/>
      <c r="E952" s="13"/>
      <c r="F952" s="13"/>
      <c r="G952" s="13"/>
      <c r="H952" s="13"/>
      <c r="I952" s="13"/>
    </row>
    <row r="953">
      <c r="C953" s="13"/>
      <c r="D953" s="13"/>
      <c r="E953" s="13"/>
      <c r="F953" s="13"/>
      <c r="G953" s="13"/>
      <c r="H953" s="13"/>
      <c r="I953" s="13"/>
    </row>
    <row r="954">
      <c r="C954" s="13"/>
      <c r="D954" s="13"/>
      <c r="E954" s="13"/>
      <c r="F954" s="13"/>
      <c r="G954" s="13"/>
      <c r="H954" s="13"/>
      <c r="I954" s="13"/>
    </row>
    <row r="955">
      <c r="C955" s="13"/>
      <c r="D955" s="13"/>
      <c r="E955" s="13"/>
      <c r="F955" s="13"/>
      <c r="G955" s="13"/>
      <c r="H955" s="13"/>
      <c r="I955" s="13"/>
    </row>
    <row r="956">
      <c r="C956" s="13"/>
      <c r="D956" s="13"/>
      <c r="E956" s="13"/>
      <c r="F956" s="13"/>
      <c r="G956" s="13"/>
      <c r="H956" s="13"/>
      <c r="I956" s="13"/>
    </row>
    <row r="957">
      <c r="C957" s="13"/>
      <c r="D957" s="13"/>
      <c r="E957" s="13"/>
      <c r="F957" s="13"/>
      <c r="G957" s="13"/>
      <c r="H957" s="13"/>
      <c r="I957" s="13"/>
    </row>
    <row r="958">
      <c r="C958" s="13"/>
      <c r="D958" s="13"/>
      <c r="E958" s="13"/>
      <c r="F958" s="13"/>
      <c r="G958" s="13"/>
      <c r="H958" s="13"/>
      <c r="I958" s="13"/>
    </row>
    <row r="959">
      <c r="C959" s="13"/>
      <c r="D959" s="13"/>
      <c r="E959" s="13"/>
      <c r="F959" s="13"/>
      <c r="G959" s="13"/>
      <c r="H959" s="13"/>
      <c r="I959" s="13"/>
    </row>
    <row r="960">
      <c r="C960" s="13"/>
      <c r="D960" s="13"/>
      <c r="E960" s="13"/>
      <c r="F960" s="13"/>
      <c r="G960" s="13"/>
      <c r="H960" s="13"/>
      <c r="I960" s="13"/>
    </row>
    <row r="961">
      <c r="C961" s="13"/>
      <c r="D961" s="13"/>
      <c r="E961" s="13"/>
      <c r="F961" s="13"/>
      <c r="G961" s="13"/>
      <c r="H961" s="13"/>
      <c r="I961" s="13"/>
    </row>
    <row r="962">
      <c r="C962" s="13"/>
      <c r="D962" s="13"/>
      <c r="E962" s="13"/>
      <c r="F962" s="13"/>
      <c r="G962" s="13"/>
      <c r="H962" s="13"/>
      <c r="I962" s="13"/>
    </row>
    <row r="963">
      <c r="C963" s="13"/>
      <c r="D963" s="13"/>
      <c r="E963" s="13"/>
      <c r="F963" s="13"/>
      <c r="G963" s="13"/>
      <c r="H963" s="13"/>
      <c r="I963" s="13"/>
    </row>
    <row r="964">
      <c r="C964" s="13"/>
      <c r="D964" s="13"/>
      <c r="E964" s="13"/>
      <c r="F964" s="13"/>
      <c r="G964" s="13"/>
      <c r="H964" s="13"/>
      <c r="I964" s="13"/>
    </row>
    <row r="965">
      <c r="C965" s="13"/>
      <c r="D965" s="13"/>
      <c r="E965" s="13"/>
      <c r="F965" s="13"/>
      <c r="G965" s="13"/>
      <c r="H965" s="13"/>
      <c r="I965" s="13"/>
    </row>
    <row r="966">
      <c r="C966" s="13"/>
      <c r="D966" s="13"/>
      <c r="E966" s="13"/>
      <c r="F966" s="13"/>
      <c r="G966" s="13"/>
      <c r="H966" s="13"/>
      <c r="I966" s="13"/>
    </row>
    <row r="967">
      <c r="C967" s="13"/>
      <c r="D967" s="13"/>
      <c r="E967" s="13"/>
      <c r="F967" s="13"/>
      <c r="G967" s="13"/>
      <c r="H967" s="13"/>
      <c r="I967" s="13"/>
    </row>
    <row r="968">
      <c r="C968" s="13"/>
      <c r="D968" s="13"/>
      <c r="E968" s="13"/>
      <c r="F968" s="13"/>
      <c r="G968" s="13"/>
      <c r="H968" s="13"/>
      <c r="I968" s="13"/>
    </row>
    <row r="969">
      <c r="C969" s="13"/>
      <c r="D969" s="13"/>
      <c r="E969" s="13"/>
      <c r="F969" s="13"/>
      <c r="G969" s="13"/>
      <c r="H969" s="13"/>
      <c r="I969" s="13"/>
    </row>
    <row r="970">
      <c r="C970" s="13"/>
      <c r="D970" s="13"/>
      <c r="E970" s="13"/>
      <c r="F970" s="13"/>
      <c r="G970" s="13"/>
      <c r="H970" s="13"/>
      <c r="I970" s="13"/>
    </row>
    <row r="971">
      <c r="C971" s="13"/>
      <c r="D971" s="13"/>
      <c r="E971" s="13"/>
      <c r="F971" s="13"/>
      <c r="G971" s="13"/>
      <c r="H971" s="13"/>
      <c r="I971" s="13"/>
    </row>
    <row r="972">
      <c r="C972" s="13"/>
      <c r="D972" s="13"/>
      <c r="E972" s="13"/>
      <c r="F972" s="13"/>
      <c r="G972" s="13"/>
      <c r="H972" s="13"/>
      <c r="I972" s="13"/>
    </row>
    <row r="973">
      <c r="C973" s="13"/>
      <c r="D973" s="13"/>
      <c r="E973" s="13"/>
      <c r="F973" s="13"/>
      <c r="G973" s="13"/>
      <c r="H973" s="13"/>
      <c r="I973" s="13"/>
    </row>
    <row r="974">
      <c r="C974" s="13"/>
      <c r="D974" s="13"/>
      <c r="E974" s="13"/>
      <c r="F974" s="13"/>
      <c r="G974" s="13"/>
      <c r="H974" s="13"/>
      <c r="I974" s="13"/>
    </row>
    <row r="975">
      <c r="C975" s="13"/>
      <c r="D975" s="13"/>
      <c r="E975" s="13"/>
      <c r="F975" s="13"/>
      <c r="G975" s="13"/>
      <c r="H975" s="13"/>
      <c r="I975" s="13"/>
    </row>
    <row r="976">
      <c r="C976" s="13"/>
      <c r="D976" s="13"/>
      <c r="E976" s="13"/>
      <c r="F976" s="13"/>
      <c r="G976" s="13"/>
      <c r="H976" s="13"/>
      <c r="I976" s="13"/>
    </row>
    <row r="977">
      <c r="C977" s="13"/>
      <c r="D977" s="13"/>
      <c r="E977" s="13"/>
      <c r="F977" s="13"/>
      <c r="G977" s="13"/>
      <c r="H977" s="13"/>
      <c r="I977" s="13"/>
    </row>
    <row r="978">
      <c r="C978" s="13"/>
      <c r="D978" s="13"/>
      <c r="E978" s="13"/>
      <c r="F978" s="13"/>
      <c r="G978" s="13"/>
      <c r="H978" s="13"/>
      <c r="I978" s="13"/>
    </row>
    <row r="979">
      <c r="C979" s="13"/>
      <c r="D979" s="13"/>
      <c r="E979" s="13"/>
      <c r="F979" s="13"/>
      <c r="G979" s="13"/>
      <c r="H979" s="13"/>
      <c r="I979" s="13"/>
    </row>
    <row r="980">
      <c r="C980" s="13"/>
      <c r="D980" s="13"/>
      <c r="E980" s="13"/>
      <c r="F980" s="13"/>
      <c r="G980" s="13"/>
      <c r="H980" s="13"/>
      <c r="I980" s="13"/>
    </row>
    <row r="981">
      <c r="C981" s="13"/>
      <c r="D981" s="13"/>
      <c r="E981" s="13"/>
      <c r="F981" s="13"/>
      <c r="G981" s="13"/>
      <c r="H981" s="13"/>
      <c r="I981" s="13"/>
    </row>
    <row r="982">
      <c r="C982" s="13"/>
      <c r="D982" s="13"/>
      <c r="E982" s="13"/>
      <c r="F982" s="13"/>
      <c r="G982" s="13"/>
      <c r="H982" s="13"/>
      <c r="I982" s="13"/>
    </row>
    <row r="983">
      <c r="C983" s="13"/>
      <c r="D983" s="13"/>
      <c r="E983" s="13"/>
      <c r="F983" s="13"/>
      <c r="G983" s="13"/>
      <c r="H983" s="13"/>
      <c r="I983" s="13"/>
    </row>
    <row r="984">
      <c r="C984" s="13"/>
      <c r="D984" s="13"/>
      <c r="E984" s="13"/>
      <c r="F984" s="13"/>
      <c r="G984" s="13"/>
      <c r="H984" s="13"/>
      <c r="I984" s="13"/>
    </row>
    <row r="985">
      <c r="C985" s="13"/>
      <c r="D985" s="13"/>
      <c r="E985" s="13"/>
      <c r="F985" s="13"/>
      <c r="G985" s="13"/>
      <c r="H985" s="13"/>
      <c r="I985" s="13"/>
    </row>
    <row r="986">
      <c r="C986" s="13"/>
      <c r="D986" s="13"/>
      <c r="E986" s="13"/>
      <c r="F986" s="13"/>
      <c r="G986" s="13"/>
      <c r="H986" s="13"/>
      <c r="I986" s="13"/>
    </row>
    <row r="987">
      <c r="C987" s="13"/>
      <c r="D987" s="13"/>
      <c r="E987" s="13"/>
      <c r="F987" s="13"/>
      <c r="G987" s="13"/>
      <c r="H987" s="13"/>
      <c r="I987" s="13"/>
    </row>
    <row r="988">
      <c r="C988" s="13"/>
      <c r="D988" s="13"/>
      <c r="E988" s="13"/>
      <c r="F988" s="13"/>
      <c r="G988" s="13"/>
      <c r="H988" s="13"/>
      <c r="I988" s="13"/>
    </row>
    <row r="989">
      <c r="C989" s="13"/>
      <c r="D989" s="13"/>
      <c r="E989" s="13"/>
      <c r="F989" s="13"/>
      <c r="G989" s="13"/>
      <c r="H989" s="13"/>
      <c r="I989" s="13"/>
    </row>
    <row r="990">
      <c r="C990" s="13"/>
      <c r="D990" s="13"/>
      <c r="E990" s="13"/>
      <c r="F990" s="13"/>
      <c r="G990" s="13"/>
      <c r="H990" s="13"/>
      <c r="I990" s="13"/>
    </row>
    <row r="991">
      <c r="C991" s="13"/>
      <c r="D991" s="13"/>
      <c r="E991" s="13"/>
      <c r="F991" s="13"/>
      <c r="G991" s="13"/>
      <c r="H991" s="13"/>
      <c r="I991" s="13"/>
    </row>
    <row r="992">
      <c r="C992" s="13"/>
      <c r="D992" s="13"/>
      <c r="E992" s="13"/>
      <c r="F992" s="13"/>
      <c r="G992" s="13"/>
      <c r="H992" s="13"/>
      <c r="I992" s="13"/>
    </row>
    <row r="993">
      <c r="C993" s="13"/>
      <c r="D993" s="13"/>
      <c r="E993" s="13"/>
      <c r="F993" s="13"/>
      <c r="G993" s="13"/>
      <c r="H993" s="13"/>
      <c r="I993" s="13"/>
    </row>
    <row r="994">
      <c r="C994" s="13"/>
      <c r="D994" s="13"/>
      <c r="E994" s="13"/>
      <c r="F994" s="13"/>
      <c r="G994" s="13"/>
      <c r="H994" s="13"/>
      <c r="I994" s="13"/>
    </row>
    <row r="995">
      <c r="C995" s="13"/>
      <c r="D995" s="13"/>
      <c r="E995" s="13"/>
      <c r="F995" s="13"/>
      <c r="G995" s="13"/>
      <c r="H995" s="13"/>
      <c r="I995" s="13"/>
    </row>
    <row r="996">
      <c r="C996" s="13"/>
      <c r="D996" s="13"/>
      <c r="E996" s="13"/>
      <c r="F996" s="13"/>
      <c r="G996" s="13"/>
      <c r="H996" s="13"/>
      <c r="I996" s="13"/>
    </row>
    <row r="997">
      <c r="C997" s="13"/>
      <c r="D997" s="13"/>
      <c r="E997" s="13"/>
      <c r="F997" s="13"/>
      <c r="G997" s="13"/>
      <c r="H997" s="13"/>
      <c r="I997" s="13"/>
    </row>
    <row r="998">
      <c r="C998" s="13"/>
      <c r="D998" s="13"/>
      <c r="E998" s="13"/>
      <c r="F998" s="13"/>
      <c r="G998" s="13"/>
      <c r="H998" s="13"/>
      <c r="I998" s="13"/>
    </row>
    <row r="999">
      <c r="C999" s="13"/>
      <c r="D999" s="13"/>
      <c r="E999" s="13"/>
      <c r="F999" s="13"/>
      <c r="G999" s="13"/>
      <c r="H999" s="13"/>
      <c r="I999" s="13"/>
    </row>
    <row r="1000">
      <c r="C1000" s="13"/>
      <c r="D1000" s="13"/>
      <c r="E1000" s="13"/>
      <c r="F1000" s="13"/>
      <c r="G1000" s="13"/>
      <c r="H1000" s="13"/>
      <c r="I1000" s="13"/>
    </row>
    <row r="1001">
      <c r="C1001" s="13"/>
      <c r="D1001" s="13"/>
      <c r="E1001" s="13"/>
      <c r="F1001" s="13"/>
      <c r="G1001" s="13"/>
      <c r="H1001" s="13"/>
      <c r="I1001" s="13"/>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7.0"/>
    <col customWidth="1" min="2" max="2" width="30.43"/>
    <col customWidth="1" min="3" max="3" width="26.57"/>
    <col customWidth="1" min="4" max="20" width="29.0"/>
  </cols>
  <sheetData>
    <row r="1" ht="36.75" customHeight="1">
      <c r="A1" s="103" t="s">
        <v>44</v>
      </c>
      <c r="B1" s="104" t="s">
        <v>45</v>
      </c>
      <c r="C1" s="103" t="s">
        <v>2457</v>
      </c>
      <c r="D1" s="105" t="s">
        <v>2458</v>
      </c>
      <c r="E1" s="105" t="s">
        <v>2412</v>
      </c>
      <c r="F1" s="106"/>
      <c r="G1" s="106"/>
      <c r="H1" s="106"/>
      <c r="I1" s="106"/>
      <c r="J1" s="106"/>
      <c r="K1" s="106"/>
      <c r="L1" s="106"/>
      <c r="M1" s="106"/>
      <c r="N1" s="106"/>
      <c r="O1" s="106"/>
      <c r="P1" s="106"/>
      <c r="Q1" s="106"/>
      <c r="R1" s="106"/>
      <c r="S1" s="106"/>
      <c r="T1" s="106"/>
    </row>
    <row r="2" ht="26.25">
      <c r="A2" s="107">
        <v>1.0</v>
      </c>
      <c r="B2" s="108" t="s">
        <v>778</v>
      </c>
      <c r="C2" s="109" t="s">
        <v>2460</v>
      </c>
      <c r="D2" s="110">
        <v>12144.0</v>
      </c>
      <c r="E2" s="110">
        <v>357.0</v>
      </c>
      <c r="F2" s="106"/>
      <c r="G2" s="106"/>
      <c r="H2" s="106"/>
      <c r="I2" s="106"/>
      <c r="J2" s="106"/>
      <c r="K2" s="106"/>
      <c r="L2" s="106"/>
      <c r="M2" s="106"/>
      <c r="N2" s="106"/>
      <c r="O2" s="106"/>
      <c r="P2" s="106"/>
      <c r="Q2" s="106"/>
      <c r="R2" s="106"/>
      <c r="S2" s="106"/>
      <c r="T2" s="106"/>
    </row>
    <row r="3" ht="26.25">
      <c r="A3" s="107">
        <v>2.0</v>
      </c>
      <c r="B3" s="108" t="s">
        <v>831</v>
      </c>
      <c r="C3" s="109" t="s">
        <v>2462</v>
      </c>
      <c r="D3" s="110">
        <v>15229.0</v>
      </c>
      <c r="E3" s="110">
        <v>342.0</v>
      </c>
      <c r="F3" s="106"/>
      <c r="G3" s="106"/>
      <c r="H3" s="106"/>
      <c r="I3" s="106"/>
      <c r="J3" s="106"/>
      <c r="K3" s="106"/>
      <c r="L3" s="106"/>
      <c r="M3" s="106"/>
      <c r="N3" s="106"/>
      <c r="O3" s="106"/>
      <c r="P3" s="106"/>
      <c r="Q3" s="106"/>
      <c r="R3" s="106"/>
      <c r="S3" s="106"/>
      <c r="T3" s="106"/>
    </row>
    <row r="4" ht="26.25">
      <c r="A4" s="107">
        <v>3.0</v>
      </c>
      <c r="B4" s="108" t="s">
        <v>670</v>
      </c>
      <c r="C4" s="109" t="s">
        <v>2463</v>
      </c>
      <c r="D4" s="110">
        <v>11715.0</v>
      </c>
      <c r="E4" s="110">
        <v>314.0</v>
      </c>
      <c r="F4" s="106"/>
      <c r="G4" s="106"/>
      <c r="H4" s="106"/>
      <c r="I4" s="106"/>
      <c r="J4" s="106"/>
      <c r="K4" s="106"/>
      <c r="L4" s="106"/>
      <c r="M4" s="106"/>
      <c r="N4" s="106"/>
      <c r="O4" s="106"/>
      <c r="P4" s="106"/>
      <c r="Q4" s="106"/>
      <c r="R4" s="106"/>
      <c r="S4" s="106"/>
      <c r="T4" s="106"/>
    </row>
    <row r="5" ht="26.25">
      <c r="A5" s="107">
        <v>4.0</v>
      </c>
      <c r="B5" s="108" t="s">
        <v>227</v>
      </c>
      <c r="C5" s="109" t="s">
        <v>2464</v>
      </c>
      <c r="D5" s="110">
        <v>216877.0</v>
      </c>
      <c r="E5" s="110">
        <v>271.0</v>
      </c>
      <c r="F5" s="106"/>
      <c r="G5" s="106"/>
      <c r="H5" s="106"/>
      <c r="I5" s="106"/>
      <c r="J5" s="106"/>
      <c r="K5" s="106"/>
      <c r="L5" s="106"/>
      <c r="M5" s="106"/>
      <c r="N5" s="106"/>
      <c r="O5" s="106"/>
      <c r="P5" s="106"/>
      <c r="Q5" s="106"/>
      <c r="R5" s="106"/>
      <c r="S5" s="106"/>
      <c r="T5" s="106"/>
    </row>
    <row r="6">
      <c r="A6" s="107">
        <v>5.0</v>
      </c>
      <c r="B6" s="108" t="s">
        <v>732</v>
      </c>
      <c r="C6" s="109" t="s">
        <v>2465</v>
      </c>
      <c r="D6" s="110">
        <v>10611.0</v>
      </c>
      <c r="E6" s="110">
        <v>265.0</v>
      </c>
      <c r="F6" s="106"/>
      <c r="G6" s="106"/>
      <c r="H6" s="106"/>
      <c r="I6" s="106"/>
      <c r="J6" s="106"/>
      <c r="K6" s="106"/>
      <c r="L6" s="106"/>
      <c r="M6" s="106"/>
      <c r="N6" s="106"/>
      <c r="O6" s="106"/>
      <c r="P6" s="106"/>
      <c r="Q6" s="106"/>
      <c r="R6" s="106"/>
      <c r="S6" s="106"/>
      <c r="T6" s="106"/>
    </row>
    <row r="7" ht="26.25">
      <c r="A7" s="111">
        <v>6.0</v>
      </c>
      <c r="B7" s="108" t="s">
        <v>810</v>
      </c>
      <c r="C7" s="109" t="s">
        <v>2466</v>
      </c>
      <c r="D7" s="110">
        <v>15746.0</v>
      </c>
      <c r="E7" s="110">
        <v>258.0</v>
      </c>
      <c r="F7" s="106"/>
      <c r="G7" s="106"/>
      <c r="H7" s="106"/>
      <c r="I7" s="106"/>
      <c r="J7" s="106"/>
      <c r="K7" s="106"/>
      <c r="L7" s="106"/>
      <c r="M7" s="106"/>
      <c r="N7" s="106"/>
      <c r="O7" s="106"/>
      <c r="P7" s="106"/>
      <c r="Q7" s="106"/>
      <c r="R7" s="106"/>
      <c r="S7" s="106"/>
      <c r="T7" s="106"/>
    </row>
    <row r="8" ht="26.25">
      <c r="A8" s="107">
        <v>7.0</v>
      </c>
      <c r="B8" s="108" t="s">
        <v>726</v>
      </c>
      <c r="C8" s="109" t="s">
        <v>2467</v>
      </c>
      <c r="D8" s="110">
        <v>8130.0</v>
      </c>
      <c r="E8" s="110">
        <v>215.0</v>
      </c>
      <c r="F8" s="106"/>
      <c r="G8" s="106"/>
      <c r="H8" s="106"/>
      <c r="I8" s="106"/>
      <c r="J8" s="106"/>
      <c r="K8" s="106"/>
      <c r="L8" s="106"/>
      <c r="M8" s="106"/>
      <c r="N8" s="106"/>
      <c r="O8" s="106"/>
      <c r="P8" s="106"/>
      <c r="Q8" s="106"/>
      <c r="R8" s="106"/>
      <c r="S8" s="106"/>
      <c r="T8" s="106"/>
    </row>
    <row r="9" ht="26.25">
      <c r="A9" s="107">
        <v>8.0</v>
      </c>
      <c r="B9" s="108" t="s">
        <v>755</v>
      </c>
      <c r="C9" s="109" t="s">
        <v>2468</v>
      </c>
      <c r="D9" s="110">
        <v>20833.0</v>
      </c>
      <c r="E9" s="110">
        <v>213.0</v>
      </c>
      <c r="F9" s="106"/>
      <c r="G9" s="106"/>
      <c r="H9" s="106"/>
      <c r="I9" s="106"/>
      <c r="J9" s="106"/>
      <c r="K9" s="106"/>
      <c r="L9" s="106"/>
      <c r="M9" s="106"/>
      <c r="N9" s="106"/>
      <c r="O9" s="106"/>
      <c r="P9" s="106"/>
      <c r="Q9" s="106"/>
      <c r="R9" s="106"/>
      <c r="S9" s="106"/>
      <c r="T9" s="106"/>
    </row>
    <row r="10" ht="26.25">
      <c r="A10" s="107">
        <v>9.0</v>
      </c>
      <c r="B10" s="108" t="s">
        <v>2469</v>
      </c>
      <c r="C10" s="109" t="s">
        <v>2470</v>
      </c>
      <c r="D10" s="110">
        <v>14486.0</v>
      </c>
      <c r="E10" s="110">
        <v>205.0</v>
      </c>
      <c r="F10" s="106"/>
      <c r="G10" s="106"/>
      <c r="H10" s="106"/>
      <c r="I10" s="106"/>
      <c r="J10" s="106"/>
      <c r="K10" s="106"/>
      <c r="L10" s="106"/>
      <c r="M10" s="106"/>
      <c r="N10" s="106"/>
      <c r="O10" s="106"/>
      <c r="P10" s="106"/>
      <c r="Q10" s="106"/>
      <c r="R10" s="106"/>
      <c r="S10" s="106"/>
      <c r="T10" s="106"/>
    </row>
    <row r="11" ht="26.25">
      <c r="A11" s="111">
        <v>10.0</v>
      </c>
      <c r="B11" s="108" t="s">
        <v>823</v>
      </c>
      <c r="C11" s="109" t="s">
        <v>2471</v>
      </c>
      <c r="D11" s="110">
        <v>25767.0</v>
      </c>
      <c r="E11" s="110">
        <v>204.0</v>
      </c>
      <c r="F11" s="106"/>
      <c r="G11" s="106"/>
      <c r="H11" s="106"/>
      <c r="I11" s="106"/>
      <c r="J11" s="106"/>
      <c r="K11" s="106"/>
      <c r="L11" s="106"/>
      <c r="M11" s="106"/>
      <c r="N11" s="106"/>
      <c r="O11" s="106"/>
      <c r="P11" s="106"/>
      <c r="Q11" s="106"/>
      <c r="R11" s="106"/>
      <c r="S11" s="106"/>
      <c r="T11" s="106"/>
    </row>
    <row r="12" ht="26.25">
      <c r="A12" s="107">
        <v>11.0</v>
      </c>
      <c r="B12" s="108" t="s">
        <v>704</v>
      </c>
      <c r="C12" s="109" t="s">
        <v>2472</v>
      </c>
      <c r="D12" s="110">
        <v>15044.0</v>
      </c>
      <c r="E12" s="110">
        <v>204.0</v>
      </c>
      <c r="F12" s="106"/>
      <c r="G12" s="106"/>
      <c r="H12" s="106"/>
      <c r="I12" s="106"/>
      <c r="J12" s="106"/>
      <c r="K12" s="106"/>
      <c r="L12" s="106"/>
      <c r="M12" s="106"/>
      <c r="N12" s="106"/>
      <c r="O12" s="106"/>
      <c r="P12" s="106"/>
      <c r="Q12" s="106"/>
      <c r="R12" s="106"/>
      <c r="S12" s="106"/>
      <c r="T12" s="106"/>
    </row>
    <row r="13" ht="26.25">
      <c r="A13" s="107">
        <v>12.0</v>
      </c>
      <c r="B13" s="108" t="s">
        <v>828</v>
      </c>
      <c r="C13" s="109" t="s">
        <v>2473</v>
      </c>
      <c r="D13" s="110">
        <v>72135.0</v>
      </c>
      <c r="E13" s="110">
        <v>202.0</v>
      </c>
      <c r="F13" s="106"/>
      <c r="G13" s="106"/>
      <c r="H13" s="106"/>
      <c r="I13" s="106"/>
      <c r="J13" s="106"/>
      <c r="K13" s="106"/>
      <c r="L13" s="106"/>
      <c r="M13" s="106"/>
      <c r="N13" s="106"/>
      <c r="O13" s="106"/>
      <c r="P13" s="106"/>
      <c r="Q13" s="106"/>
      <c r="R13" s="106"/>
      <c r="S13" s="106"/>
      <c r="T13" s="106"/>
    </row>
    <row r="14" ht="26.25">
      <c r="A14" s="111">
        <v>13.0</v>
      </c>
      <c r="B14" s="108" t="s">
        <v>2475</v>
      </c>
      <c r="C14" s="109" t="s">
        <v>2476</v>
      </c>
      <c r="D14" s="110">
        <v>19099.0</v>
      </c>
      <c r="E14" s="110">
        <v>194.0</v>
      </c>
      <c r="F14" s="106"/>
      <c r="G14" s="106"/>
      <c r="H14" s="106"/>
      <c r="I14" s="106"/>
      <c r="J14" s="106"/>
      <c r="K14" s="106"/>
      <c r="L14" s="106"/>
      <c r="M14" s="106"/>
      <c r="N14" s="106"/>
      <c r="O14" s="106"/>
      <c r="P14" s="106"/>
      <c r="Q14" s="106"/>
      <c r="R14" s="106"/>
      <c r="S14" s="106"/>
      <c r="T14" s="106"/>
    </row>
    <row r="15" ht="26.25">
      <c r="A15" s="107">
        <v>14.0</v>
      </c>
      <c r="B15" s="108" t="s">
        <v>682</v>
      </c>
      <c r="C15" s="109" t="s">
        <v>2478</v>
      </c>
      <c r="D15" s="110">
        <v>24861.0</v>
      </c>
      <c r="E15" s="110">
        <v>193.0</v>
      </c>
      <c r="F15" s="106"/>
      <c r="G15" s="106"/>
      <c r="H15" s="106"/>
      <c r="I15" s="106"/>
      <c r="J15" s="106"/>
      <c r="K15" s="106"/>
      <c r="L15" s="106"/>
      <c r="M15" s="106"/>
      <c r="N15" s="106"/>
      <c r="O15" s="106"/>
      <c r="P15" s="106"/>
      <c r="Q15" s="106"/>
      <c r="R15" s="106"/>
      <c r="S15" s="106"/>
      <c r="T15" s="106"/>
    </row>
    <row r="16" ht="26.25">
      <c r="A16" s="107">
        <v>15.0</v>
      </c>
      <c r="B16" s="108" t="s">
        <v>758</v>
      </c>
      <c r="C16" s="109" t="s">
        <v>2479</v>
      </c>
      <c r="D16" s="110">
        <v>22943.0</v>
      </c>
      <c r="E16" s="110">
        <v>183.0</v>
      </c>
      <c r="F16" s="106"/>
      <c r="G16" s="106"/>
      <c r="H16" s="106"/>
      <c r="I16" s="106"/>
      <c r="J16" s="106"/>
      <c r="K16" s="106"/>
      <c r="L16" s="106"/>
      <c r="M16" s="106"/>
      <c r="N16" s="106"/>
      <c r="O16" s="106"/>
      <c r="P16" s="106"/>
      <c r="Q16" s="106"/>
      <c r="R16" s="106"/>
      <c r="S16" s="106"/>
      <c r="T16" s="106"/>
    </row>
    <row r="17" ht="26.25">
      <c r="A17" s="107">
        <v>16.0</v>
      </c>
      <c r="B17" s="108" t="s">
        <v>2480</v>
      </c>
      <c r="C17" s="109" t="s">
        <v>2481</v>
      </c>
      <c r="D17" s="110">
        <v>17968.0</v>
      </c>
      <c r="E17" s="110">
        <v>182.0</v>
      </c>
      <c r="F17" s="106"/>
      <c r="G17" s="106"/>
      <c r="H17" s="106"/>
      <c r="I17" s="106"/>
      <c r="J17" s="106"/>
      <c r="K17" s="106"/>
      <c r="L17" s="106"/>
      <c r="M17" s="106"/>
      <c r="N17" s="106"/>
      <c r="O17" s="106"/>
      <c r="P17" s="106"/>
      <c r="Q17" s="106"/>
      <c r="R17" s="106"/>
      <c r="S17" s="106"/>
      <c r="T17" s="106"/>
    </row>
    <row r="18" ht="26.25">
      <c r="A18" s="107">
        <v>17.0</v>
      </c>
      <c r="B18" s="108" t="s">
        <v>801</v>
      </c>
      <c r="C18" s="109" t="s">
        <v>2482</v>
      </c>
      <c r="D18" s="110">
        <v>85417.0</v>
      </c>
      <c r="E18" s="110">
        <v>171.0</v>
      </c>
      <c r="F18" s="106"/>
      <c r="G18" s="106"/>
      <c r="H18" s="106"/>
      <c r="I18" s="106"/>
      <c r="J18" s="106"/>
      <c r="K18" s="106"/>
      <c r="L18" s="106"/>
      <c r="M18" s="106"/>
      <c r="N18" s="106"/>
      <c r="O18" s="106"/>
      <c r="P18" s="106"/>
      <c r="Q18" s="106"/>
      <c r="R18" s="106"/>
      <c r="S18" s="106"/>
      <c r="T18" s="106"/>
    </row>
    <row r="19">
      <c r="A19" s="111">
        <v>18.0</v>
      </c>
      <c r="B19" s="108" t="s">
        <v>703</v>
      </c>
      <c r="C19" s="109" t="s">
        <v>2483</v>
      </c>
      <c r="D19" s="110">
        <v>7997.0</v>
      </c>
      <c r="E19" s="110">
        <v>163.0</v>
      </c>
      <c r="F19" s="106"/>
      <c r="G19" s="106"/>
      <c r="H19" s="106"/>
      <c r="I19" s="106"/>
      <c r="J19" s="106"/>
      <c r="K19" s="106"/>
      <c r="L19" s="106"/>
      <c r="M19" s="106"/>
      <c r="N19" s="106"/>
      <c r="O19" s="106"/>
      <c r="P19" s="106"/>
      <c r="Q19" s="106"/>
      <c r="R19" s="106"/>
      <c r="S19" s="106"/>
      <c r="T19" s="106"/>
    </row>
    <row r="20" ht="26.25">
      <c r="A20" s="107">
        <v>19.0</v>
      </c>
      <c r="B20" s="108" t="s">
        <v>774</v>
      </c>
      <c r="C20" s="109" t="s">
        <v>2484</v>
      </c>
      <c r="D20" s="110">
        <v>18455.0</v>
      </c>
      <c r="E20" s="110">
        <v>160.0</v>
      </c>
      <c r="F20" s="106"/>
      <c r="G20" s="106"/>
      <c r="H20" s="106"/>
      <c r="I20" s="106"/>
      <c r="J20" s="106"/>
      <c r="K20" s="106"/>
      <c r="L20" s="106"/>
      <c r="M20" s="106"/>
      <c r="N20" s="106"/>
      <c r="O20" s="106"/>
      <c r="P20" s="106"/>
      <c r="Q20" s="106"/>
      <c r="R20" s="106"/>
      <c r="S20" s="106"/>
      <c r="T20" s="106"/>
    </row>
    <row r="21" ht="26.25">
      <c r="A21" s="107">
        <v>20.0</v>
      </c>
      <c r="B21" s="108" t="s">
        <v>783</v>
      </c>
      <c r="C21" s="109" t="s">
        <v>2485</v>
      </c>
      <c r="D21" s="110">
        <v>14829.0</v>
      </c>
      <c r="E21" s="110">
        <v>152.0</v>
      </c>
      <c r="F21" s="106"/>
      <c r="G21" s="106"/>
      <c r="H21" s="106"/>
      <c r="I21" s="106"/>
      <c r="J21" s="106"/>
      <c r="K21" s="106"/>
      <c r="L21" s="106"/>
      <c r="M21" s="106"/>
      <c r="N21" s="106"/>
      <c r="O21" s="106"/>
      <c r="P21" s="106"/>
      <c r="Q21" s="106"/>
      <c r="R21" s="106"/>
      <c r="S21" s="106"/>
      <c r="T21" s="106"/>
    </row>
    <row r="22" ht="26.25">
      <c r="A22" s="107">
        <v>21.0</v>
      </c>
      <c r="B22" s="108" t="s">
        <v>2486</v>
      </c>
      <c r="C22" s="109" t="s">
        <v>2487</v>
      </c>
      <c r="D22" s="110">
        <v>12461.0</v>
      </c>
      <c r="E22" s="110">
        <v>147.0</v>
      </c>
      <c r="F22" s="106"/>
      <c r="G22" s="106"/>
      <c r="H22" s="106"/>
      <c r="I22" s="106"/>
      <c r="J22" s="106"/>
      <c r="K22" s="106"/>
      <c r="L22" s="106"/>
      <c r="M22" s="106"/>
      <c r="N22" s="106"/>
      <c r="O22" s="106"/>
      <c r="P22" s="106"/>
      <c r="Q22" s="106"/>
      <c r="R22" s="106"/>
      <c r="S22" s="106"/>
      <c r="T22" s="106"/>
    </row>
    <row r="23" ht="26.25">
      <c r="A23" s="107">
        <v>22.0</v>
      </c>
      <c r="B23" s="108" t="s">
        <v>686</v>
      </c>
      <c r="C23" s="109" t="s">
        <v>2488</v>
      </c>
      <c r="D23" s="110">
        <v>57546.0</v>
      </c>
      <c r="E23" s="110">
        <v>145.0</v>
      </c>
      <c r="F23" s="106"/>
      <c r="G23" s="106"/>
      <c r="H23" s="106"/>
      <c r="I23" s="106"/>
      <c r="J23" s="106"/>
      <c r="K23" s="106"/>
      <c r="L23" s="106"/>
      <c r="M23" s="106"/>
      <c r="N23" s="106"/>
      <c r="O23" s="106"/>
      <c r="P23" s="106"/>
      <c r="Q23" s="106"/>
      <c r="R23" s="106"/>
      <c r="S23" s="106"/>
      <c r="T23" s="106"/>
    </row>
    <row r="24" ht="37.5">
      <c r="A24" s="107">
        <v>23.0</v>
      </c>
      <c r="B24" s="108" t="s">
        <v>796</v>
      </c>
      <c r="C24" s="109" t="s">
        <v>2489</v>
      </c>
      <c r="D24" s="110">
        <v>13563.0</v>
      </c>
      <c r="E24" s="110">
        <v>144.0</v>
      </c>
      <c r="F24" s="106"/>
      <c r="G24" s="106"/>
      <c r="H24" s="106"/>
      <c r="I24" s="106"/>
      <c r="J24" s="106"/>
      <c r="K24" s="106"/>
      <c r="L24" s="106"/>
      <c r="M24" s="106"/>
      <c r="N24" s="106"/>
      <c r="O24" s="106"/>
      <c r="P24" s="106"/>
      <c r="Q24" s="106"/>
      <c r="R24" s="106"/>
      <c r="S24" s="106"/>
      <c r="T24" s="106"/>
    </row>
    <row r="25" ht="26.25">
      <c r="A25" s="107">
        <v>24.0</v>
      </c>
      <c r="B25" s="108" t="s">
        <v>720</v>
      </c>
      <c r="C25" s="109" t="s">
        <v>2490</v>
      </c>
      <c r="D25" s="110">
        <v>14085.0</v>
      </c>
      <c r="E25" s="110">
        <v>139.0</v>
      </c>
      <c r="F25" s="106"/>
      <c r="G25" s="106"/>
      <c r="H25" s="106"/>
      <c r="I25" s="106"/>
      <c r="J25" s="106"/>
      <c r="K25" s="106"/>
      <c r="L25" s="106"/>
      <c r="M25" s="106"/>
      <c r="N25" s="106"/>
      <c r="O25" s="106"/>
      <c r="P25" s="106"/>
      <c r="Q25" s="106"/>
      <c r="R25" s="106"/>
      <c r="S25" s="106"/>
      <c r="T25" s="106"/>
    </row>
    <row r="26" ht="26.25">
      <c r="A26" s="107">
        <v>25.0</v>
      </c>
      <c r="B26" s="108" t="s">
        <v>787</v>
      </c>
      <c r="C26" s="109" t="s">
        <v>2491</v>
      </c>
      <c r="D26" s="110">
        <v>24624.0</v>
      </c>
      <c r="E26" s="110">
        <v>134.0</v>
      </c>
      <c r="F26" s="106"/>
      <c r="G26" s="106"/>
      <c r="H26" s="106"/>
      <c r="I26" s="106"/>
      <c r="J26" s="106"/>
      <c r="K26" s="106"/>
      <c r="L26" s="106"/>
      <c r="M26" s="106"/>
      <c r="N26" s="106"/>
      <c r="O26" s="106"/>
      <c r="P26" s="106"/>
      <c r="Q26" s="106"/>
      <c r="R26" s="106"/>
      <c r="S26" s="106"/>
      <c r="T26" s="106"/>
    </row>
    <row r="27">
      <c r="A27" s="107">
        <v>26.0</v>
      </c>
      <c r="B27" s="108" t="s">
        <v>766</v>
      </c>
      <c r="C27" s="109" t="s">
        <v>2492</v>
      </c>
      <c r="D27" s="110">
        <v>4212.0</v>
      </c>
      <c r="E27" s="110">
        <v>133.0</v>
      </c>
      <c r="F27" s="106"/>
      <c r="G27" s="106"/>
      <c r="H27" s="106"/>
      <c r="I27" s="106"/>
      <c r="J27" s="106"/>
      <c r="K27" s="106"/>
      <c r="L27" s="106"/>
      <c r="M27" s="106"/>
      <c r="N27" s="106"/>
      <c r="O27" s="106"/>
      <c r="P27" s="106"/>
      <c r="Q27" s="106"/>
      <c r="R27" s="106"/>
      <c r="S27" s="106"/>
      <c r="T27" s="106"/>
    </row>
    <row r="28">
      <c r="A28" s="107">
        <v>27.0</v>
      </c>
      <c r="B28" s="108" t="s">
        <v>753</v>
      </c>
      <c r="C28" s="109" t="s">
        <v>2493</v>
      </c>
      <c r="D28" s="110">
        <v>12687.0</v>
      </c>
      <c r="E28" s="110">
        <v>132.0</v>
      </c>
      <c r="F28" s="106"/>
      <c r="G28" s="106"/>
      <c r="H28" s="106"/>
      <c r="I28" s="106"/>
      <c r="J28" s="106"/>
      <c r="K28" s="106"/>
      <c r="L28" s="106"/>
      <c r="M28" s="106"/>
      <c r="N28" s="106"/>
      <c r="O28" s="106"/>
      <c r="P28" s="106"/>
      <c r="Q28" s="106"/>
      <c r="R28" s="106"/>
      <c r="S28" s="106"/>
      <c r="T28" s="106"/>
    </row>
    <row r="29">
      <c r="A29" s="107">
        <v>28.0</v>
      </c>
      <c r="B29" s="108" t="s">
        <v>736</v>
      </c>
      <c r="C29" s="109" t="s">
        <v>2494</v>
      </c>
      <c r="D29" s="110">
        <v>213192.0</v>
      </c>
      <c r="E29" s="110">
        <v>128.0</v>
      </c>
      <c r="F29" s="106"/>
      <c r="G29" s="106"/>
      <c r="H29" s="106"/>
      <c r="I29" s="106"/>
      <c r="J29" s="106"/>
      <c r="K29" s="106"/>
      <c r="L29" s="106"/>
      <c r="M29" s="106"/>
      <c r="N29" s="106"/>
      <c r="O29" s="106"/>
      <c r="P29" s="106"/>
      <c r="Q29" s="106"/>
      <c r="R29" s="106"/>
      <c r="S29" s="106"/>
      <c r="T29" s="106"/>
    </row>
    <row r="30" ht="26.25">
      <c r="A30" s="111">
        <v>29.0</v>
      </c>
      <c r="B30" s="108" t="s">
        <v>572</v>
      </c>
      <c r="C30" s="109" t="s">
        <v>2495</v>
      </c>
      <c r="D30" s="110">
        <v>426668.0</v>
      </c>
      <c r="E30" s="110">
        <v>126.0</v>
      </c>
      <c r="F30" s="106"/>
      <c r="G30" s="106"/>
      <c r="H30" s="106"/>
      <c r="I30" s="106"/>
      <c r="J30" s="106"/>
      <c r="K30" s="106"/>
      <c r="L30" s="106"/>
      <c r="M30" s="106"/>
      <c r="N30" s="106"/>
      <c r="O30" s="106"/>
      <c r="P30" s="106"/>
      <c r="Q30" s="106"/>
      <c r="R30" s="106"/>
      <c r="S30" s="106"/>
      <c r="T30" s="106"/>
    </row>
    <row r="31" ht="26.25">
      <c r="A31" s="107">
        <v>30.0</v>
      </c>
      <c r="B31" s="108" t="s">
        <v>567</v>
      </c>
      <c r="C31" s="109" t="s">
        <v>2496</v>
      </c>
      <c r="D31" s="110">
        <v>407825.0</v>
      </c>
      <c r="E31" s="110">
        <v>126.0</v>
      </c>
      <c r="F31" s="106"/>
      <c r="G31" s="106"/>
      <c r="H31" s="106"/>
      <c r="I31" s="106"/>
      <c r="J31" s="106"/>
      <c r="K31" s="106"/>
      <c r="L31" s="106"/>
      <c r="M31" s="106"/>
      <c r="N31" s="106"/>
      <c r="O31" s="106"/>
      <c r="P31" s="106"/>
      <c r="Q31" s="106"/>
      <c r="R31" s="106"/>
      <c r="S31" s="106"/>
      <c r="T31" s="106"/>
    </row>
    <row r="32" ht="26.25">
      <c r="A32" s="107">
        <v>31.0</v>
      </c>
      <c r="B32" s="108" t="s">
        <v>706</v>
      </c>
      <c r="C32" s="109" t="s">
        <v>2497</v>
      </c>
      <c r="D32" s="110">
        <v>18728.0</v>
      </c>
      <c r="E32" s="110">
        <v>125.0</v>
      </c>
      <c r="F32" s="106"/>
      <c r="G32" s="106"/>
      <c r="H32" s="106"/>
      <c r="I32" s="106"/>
      <c r="J32" s="106"/>
      <c r="K32" s="106"/>
      <c r="L32" s="106"/>
      <c r="M32" s="106"/>
      <c r="N32" s="106"/>
      <c r="O32" s="106"/>
      <c r="P32" s="106"/>
      <c r="Q32" s="106"/>
      <c r="R32" s="106"/>
      <c r="S32" s="106"/>
      <c r="T32" s="106"/>
    </row>
    <row r="33" ht="26.25">
      <c r="A33" s="107">
        <v>32.0</v>
      </c>
      <c r="B33" s="108" t="s">
        <v>2498</v>
      </c>
      <c r="C33" s="109" t="s">
        <v>2499</v>
      </c>
      <c r="D33" s="110">
        <v>5913.0</v>
      </c>
      <c r="E33" s="110">
        <v>113.0</v>
      </c>
      <c r="F33" s="106"/>
      <c r="G33" s="106"/>
      <c r="H33" s="106"/>
      <c r="I33" s="106"/>
      <c r="J33" s="106"/>
      <c r="K33" s="106"/>
      <c r="L33" s="106"/>
      <c r="M33" s="106"/>
      <c r="N33" s="106"/>
      <c r="O33" s="106"/>
      <c r="P33" s="106"/>
      <c r="Q33" s="106"/>
      <c r="R33" s="106"/>
      <c r="S33" s="106"/>
      <c r="T33" s="106"/>
    </row>
    <row r="34" ht="26.25">
      <c r="A34" s="107">
        <v>33.0</v>
      </c>
      <c r="B34" s="108" t="s">
        <v>727</v>
      </c>
      <c r="C34" s="109" t="s">
        <v>2500</v>
      </c>
      <c r="D34" s="110">
        <v>435740.0</v>
      </c>
      <c r="E34" s="110">
        <v>111.0</v>
      </c>
      <c r="F34" s="106"/>
      <c r="G34" s="106"/>
      <c r="H34" s="106"/>
      <c r="I34" s="106"/>
      <c r="J34" s="106"/>
      <c r="K34" s="106"/>
      <c r="L34" s="106"/>
      <c r="M34" s="106"/>
      <c r="N34" s="106"/>
      <c r="O34" s="106"/>
      <c r="P34" s="106"/>
      <c r="Q34" s="106"/>
      <c r="R34" s="106"/>
      <c r="S34" s="106"/>
      <c r="T34" s="106"/>
    </row>
    <row r="35">
      <c r="A35" s="107">
        <v>34.0</v>
      </c>
      <c r="B35" s="108" t="s">
        <v>737</v>
      </c>
      <c r="C35" s="109" t="s">
        <v>2501</v>
      </c>
      <c r="D35" s="110">
        <v>31653.0</v>
      </c>
      <c r="E35" s="110">
        <v>111.0</v>
      </c>
      <c r="F35" s="106"/>
      <c r="G35" s="106"/>
      <c r="H35" s="106"/>
      <c r="I35" s="106"/>
      <c r="J35" s="106"/>
      <c r="K35" s="106"/>
      <c r="L35" s="106"/>
      <c r="M35" s="106"/>
      <c r="N35" s="106"/>
      <c r="O35" s="106"/>
      <c r="P35" s="106"/>
      <c r="Q35" s="106"/>
      <c r="R35" s="106"/>
      <c r="S35" s="106"/>
      <c r="T35" s="106"/>
    </row>
    <row r="36" ht="26.25">
      <c r="A36" s="107">
        <v>35.0</v>
      </c>
      <c r="B36" s="108" t="s">
        <v>817</v>
      </c>
      <c r="C36" s="109" t="s">
        <v>2502</v>
      </c>
      <c r="D36" s="110">
        <v>74729.0</v>
      </c>
      <c r="E36" s="110">
        <v>111.0</v>
      </c>
      <c r="F36" s="106"/>
      <c r="G36" s="106"/>
      <c r="H36" s="106"/>
      <c r="I36" s="106"/>
      <c r="J36" s="106"/>
      <c r="K36" s="106"/>
      <c r="L36" s="106"/>
      <c r="M36" s="106"/>
      <c r="N36" s="106"/>
      <c r="O36" s="106"/>
      <c r="P36" s="106"/>
      <c r="Q36" s="106"/>
      <c r="R36" s="106"/>
      <c r="S36" s="106"/>
      <c r="T36" s="106"/>
    </row>
    <row r="37" ht="26.25">
      <c r="A37" s="107">
        <v>36.0</v>
      </c>
      <c r="B37" s="108" t="s">
        <v>768</v>
      </c>
      <c r="C37" s="109" t="s">
        <v>2503</v>
      </c>
      <c r="D37" s="110">
        <v>569256.0</v>
      </c>
      <c r="E37" s="110">
        <v>108.0</v>
      </c>
      <c r="F37" s="106"/>
      <c r="G37" s="106"/>
      <c r="H37" s="106"/>
      <c r="I37" s="106"/>
      <c r="J37" s="106"/>
      <c r="K37" s="106"/>
      <c r="L37" s="106"/>
      <c r="M37" s="106"/>
      <c r="N37" s="106"/>
      <c r="O37" s="106"/>
      <c r="P37" s="106"/>
      <c r="Q37" s="106"/>
      <c r="R37" s="106"/>
      <c r="S37" s="106"/>
      <c r="T37" s="106"/>
    </row>
    <row r="38" ht="26.25">
      <c r="A38" s="107">
        <v>37.0</v>
      </c>
      <c r="B38" s="108" t="s">
        <v>815</v>
      </c>
      <c r="C38" s="109" t="s">
        <v>2504</v>
      </c>
      <c r="D38" s="110">
        <v>18715.0</v>
      </c>
      <c r="E38" s="110">
        <v>108.0</v>
      </c>
      <c r="F38" s="106"/>
      <c r="G38" s="106"/>
      <c r="H38" s="106"/>
      <c r="I38" s="106"/>
      <c r="J38" s="106"/>
      <c r="K38" s="106"/>
      <c r="L38" s="106"/>
      <c r="M38" s="106"/>
      <c r="N38" s="106"/>
      <c r="O38" s="106"/>
      <c r="P38" s="106"/>
      <c r="Q38" s="106"/>
      <c r="R38" s="106"/>
      <c r="S38" s="106"/>
      <c r="T38" s="106"/>
    </row>
    <row r="39" ht="26.25">
      <c r="A39" s="107">
        <v>38.0</v>
      </c>
      <c r="B39" s="108" t="s">
        <v>78</v>
      </c>
      <c r="C39" s="109" t="s">
        <v>2505</v>
      </c>
      <c r="D39" s="110">
        <v>849102.0</v>
      </c>
      <c r="E39" s="110">
        <v>106.0</v>
      </c>
      <c r="F39" s="106"/>
      <c r="G39" s="106"/>
      <c r="H39" s="106"/>
      <c r="I39" s="106"/>
      <c r="J39" s="106"/>
      <c r="K39" s="106"/>
      <c r="L39" s="106"/>
      <c r="M39" s="106"/>
      <c r="N39" s="106"/>
      <c r="O39" s="106"/>
      <c r="P39" s="106"/>
      <c r="Q39" s="106"/>
      <c r="R39" s="106"/>
      <c r="S39" s="106"/>
      <c r="T39" s="106"/>
    </row>
    <row r="40" ht="26.25">
      <c r="A40" s="107">
        <v>39.0</v>
      </c>
      <c r="B40" s="108" t="s">
        <v>765</v>
      </c>
      <c r="C40" s="109" t="s">
        <v>2506</v>
      </c>
      <c r="D40" s="110">
        <v>6344.0</v>
      </c>
      <c r="E40" s="110">
        <v>106.0</v>
      </c>
      <c r="F40" s="106"/>
      <c r="G40" s="106"/>
      <c r="H40" s="106"/>
      <c r="I40" s="106"/>
      <c r="J40" s="106"/>
      <c r="K40" s="106"/>
      <c r="L40" s="106"/>
      <c r="M40" s="106"/>
      <c r="N40" s="106"/>
      <c r="O40" s="106"/>
      <c r="P40" s="106"/>
      <c r="Q40" s="106"/>
      <c r="R40" s="106"/>
      <c r="S40" s="106"/>
      <c r="T40" s="106"/>
    </row>
    <row r="41" ht="26.25">
      <c r="A41" s="107">
        <v>40.0</v>
      </c>
      <c r="B41" s="108" t="s">
        <v>897</v>
      </c>
      <c r="C41" s="109" t="s">
        <v>2507</v>
      </c>
      <c r="D41" s="110">
        <v>763376.0</v>
      </c>
      <c r="E41" s="110">
        <v>106.0</v>
      </c>
      <c r="F41" s="106"/>
      <c r="G41" s="106"/>
      <c r="H41" s="106"/>
      <c r="I41" s="106"/>
      <c r="J41" s="106"/>
      <c r="K41" s="106"/>
      <c r="L41" s="106"/>
      <c r="M41" s="106"/>
      <c r="N41" s="106"/>
      <c r="O41" s="106"/>
      <c r="P41" s="106"/>
      <c r="Q41" s="106"/>
      <c r="R41" s="106"/>
      <c r="S41" s="106"/>
      <c r="T41" s="106"/>
    </row>
    <row r="42" ht="48.75">
      <c r="A42" s="107">
        <v>41.0</v>
      </c>
      <c r="B42" s="108" t="s">
        <v>824</v>
      </c>
      <c r="C42" s="109" t="s">
        <v>2508</v>
      </c>
      <c r="D42" s="110">
        <v>330747.0</v>
      </c>
      <c r="E42" s="110">
        <v>106.0</v>
      </c>
      <c r="F42" s="106"/>
      <c r="G42" s="106"/>
      <c r="H42" s="106"/>
      <c r="I42" s="106"/>
      <c r="J42" s="106"/>
      <c r="K42" s="106"/>
      <c r="L42" s="106"/>
      <c r="M42" s="106"/>
      <c r="N42" s="106"/>
      <c r="O42" s="106"/>
      <c r="P42" s="106"/>
      <c r="Q42" s="106"/>
      <c r="R42" s="106"/>
      <c r="S42" s="106"/>
      <c r="T42" s="106"/>
    </row>
    <row r="43" ht="26.25">
      <c r="A43" s="107">
        <v>42.0</v>
      </c>
      <c r="B43" s="108" t="s">
        <v>628</v>
      </c>
      <c r="C43" s="109" t="s">
        <v>2509</v>
      </c>
      <c r="D43" s="110">
        <v>303023.0</v>
      </c>
      <c r="E43" s="110">
        <v>106.0</v>
      </c>
      <c r="F43" s="106"/>
      <c r="G43" s="106"/>
      <c r="H43" s="106"/>
      <c r="I43" s="106"/>
      <c r="J43" s="106"/>
      <c r="K43" s="106"/>
      <c r="L43" s="106"/>
      <c r="M43" s="106"/>
      <c r="N43" s="106"/>
      <c r="O43" s="106"/>
      <c r="P43" s="106"/>
      <c r="Q43" s="106"/>
      <c r="R43" s="106"/>
      <c r="S43" s="106"/>
      <c r="T43" s="106"/>
    </row>
    <row r="44" ht="26.25">
      <c r="A44" s="107">
        <v>43.0</v>
      </c>
      <c r="B44" s="108" t="s">
        <v>450</v>
      </c>
      <c r="C44" s="109" t="s">
        <v>2510</v>
      </c>
      <c r="D44" s="110">
        <v>395844.0</v>
      </c>
      <c r="E44" s="110">
        <v>101.0</v>
      </c>
      <c r="F44" s="106"/>
      <c r="G44" s="106"/>
      <c r="H44" s="106"/>
      <c r="I44" s="106"/>
      <c r="J44" s="106"/>
      <c r="K44" s="106"/>
      <c r="L44" s="106"/>
      <c r="M44" s="106"/>
      <c r="N44" s="106"/>
      <c r="O44" s="106"/>
      <c r="P44" s="106"/>
      <c r="Q44" s="106"/>
      <c r="R44" s="106"/>
      <c r="S44" s="106"/>
      <c r="T44" s="106"/>
    </row>
    <row r="45" ht="37.5">
      <c r="A45" s="107">
        <v>44.0</v>
      </c>
      <c r="B45" s="108" t="s">
        <v>2511</v>
      </c>
      <c r="C45" s="109" t="s">
        <v>2512</v>
      </c>
      <c r="D45" s="110">
        <v>677240.0</v>
      </c>
      <c r="E45" s="110">
        <v>99.0</v>
      </c>
      <c r="F45" s="106"/>
      <c r="G45" s="106"/>
      <c r="H45" s="106"/>
      <c r="I45" s="106"/>
      <c r="J45" s="106"/>
      <c r="K45" s="106"/>
      <c r="L45" s="106"/>
      <c r="M45" s="106"/>
      <c r="N45" s="106"/>
      <c r="O45" s="106"/>
      <c r="P45" s="106"/>
      <c r="Q45" s="106"/>
      <c r="R45" s="106"/>
      <c r="S45" s="106"/>
      <c r="T45" s="106"/>
    </row>
    <row r="46" ht="26.25">
      <c r="A46" s="107">
        <v>45.0</v>
      </c>
      <c r="B46" s="108" t="s">
        <v>592</v>
      </c>
      <c r="C46" s="109" t="s">
        <v>2513</v>
      </c>
      <c r="D46" s="110">
        <v>250378.0</v>
      </c>
      <c r="E46" s="110">
        <v>99.0</v>
      </c>
      <c r="F46" s="106"/>
      <c r="G46" s="106"/>
      <c r="H46" s="106"/>
      <c r="I46" s="106"/>
      <c r="J46" s="106"/>
      <c r="K46" s="106"/>
      <c r="L46" s="106"/>
      <c r="M46" s="106"/>
      <c r="N46" s="106"/>
      <c r="O46" s="106"/>
      <c r="P46" s="106"/>
      <c r="Q46" s="106"/>
      <c r="R46" s="106"/>
      <c r="S46" s="106"/>
      <c r="T46" s="106"/>
    </row>
    <row r="47" ht="26.25">
      <c r="A47" s="107">
        <v>46.0</v>
      </c>
      <c r="B47" s="108" t="s">
        <v>830</v>
      </c>
      <c r="C47" s="109" t="s">
        <v>2514</v>
      </c>
      <c r="D47" s="110">
        <v>578322.0</v>
      </c>
      <c r="E47" s="110">
        <v>98.0</v>
      </c>
      <c r="F47" s="106"/>
      <c r="G47" s="106"/>
      <c r="H47" s="106"/>
      <c r="I47" s="106"/>
      <c r="J47" s="106"/>
      <c r="K47" s="106"/>
      <c r="L47" s="106"/>
      <c r="M47" s="106"/>
      <c r="N47" s="106"/>
      <c r="O47" s="106"/>
      <c r="P47" s="106"/>
      <c r="Q47" s="106"/>
      <c r="R47" s="106"/>
      <c r="S47" s="106"/>
      <c r="T47" s="106"/>
    </row>
    <row r="48">
      <c r="A48" s="107">
        <v>47.0</v>
      </c>
      <c r="B48" s="108" t="s">
        <v>639</v>
      </c>
      <c r="C48" s="109" t="s">
        <v>2515</v>
      </c>
      <c r="D48" s="110">
        <v>403101.0</v>
      </c>
      <c r="E48" s="110">
        <v>98.0</v>
      </c>
      <c r="F48" s="106"/>
      <c r="G48" s="106"/>
      <c r="H48" s="106"/>
      <c r="I48" s="106"/>
      <c r="J48" s="106"/>
      <c r="K48" s="106"/>
      <c r="L48" s="106"/>
      <c r="M48" s="106"/>
      <c r="N48" s="106"/>
      <c r="O48" s="106"/>
      <c r="P48" s="106"/>
      <c r="Q48" s="106"/>
      <c r="R48" s="106"/>
      <c r="S48" s="106"/>
      <c r="T48" s="106"/>
    </row>
    <row r="49">
      <c r="A49" s="111">
        <v>48.0</v>
      </c>
      <c r="B49" s="108" t="s">
        <v>790</v>
      </c>
      <c r="C49" s="109" t="s">
        <v>2516</v>
      </c>
      <c r="D49" s="110">
        <v>15744.0</v>
      </c>
      <c r="E49" s="110">
        <v>97.0</v>
      </c>
      <c r="F49" s="106"/>
      <c r="G49" s="106"/>
      <c r="H49" s="106"/>
      <c r="I49" s="106"/>
      <c r="J49" s="106"/>
      <c r="K49" s="106"/>
      <c r="L49" s="106"/>
      <c r="M49" s="106"/>
      <c r="N49" s="106"/>
      <c r="O49" s="106"/>
      <c r="P49" s="106"/>
      <c r="Q49" s="106"/>
      <c r="R49" s="106"/>
      <c r="S49" s="106"/>
      <c r="T49" s="106"/>
    </row>
    <row r="50">
      <c r="A50" s="107">
        <v>49.0</v>
      </c>
      <c r="B50" s="108" t="s">
        <v>413</v>
      </c>
      <c r="C50" s="109" t="s">
        <v>2517</v>
      </c>
      <c r="D50" s="110">
        <v>408853.0</v>
      </c>
      <c r="E50" s="110">
        <v>96.0</v>
      </c>
      <c r="F50" s="106"/>
      <c r="G50" s="106"/>
      <c r="H50" s="106"/>
      <c r="I50" s="106"/>
      <c r="J50" s="106"/>
      <c r="K50" s="106"/>
      <c r="L50" s="106"/>
      <c r="M50" s="106"/>
      <c r="N50" s="106"/>
      <c r="O50" s="106"/>
      <c r="P50" s="106"/>
      <c r="Q50" s="106"/>
      <c r="R50" s="106"/>
      <c r="S50" s="106"/>
      <c r="T50" s="106"/>
    </row>
    <row r="51" ht="26.25">
      <c r="A51" s="111">
        <v>50.0</v>
      </c>
      <c r="B51" s="108" t="s">
        <v>395</v>
      </c>
      <c r="C51" s="109" t="s">
        <v>2518</v>
      </c>
      <c r="D51" s="110">
        <v>530237.0</v>
      </c>
      <c r="E51" s="110">
        <v>96.0</v>
      </c>
      <c r="F51" s="106"/>
      <c r="G51" s="106"/>
      <c r="H51" s="106"/>
      <c r="I51" s="106"/>
      <c r="J51" s="106"/>
      <c r="K51" s="106"/>
      <c r="L51" s="106"/>
      <c r="M51" s="106"/>
      <c r="N51" s="106"/>
      <c r="O51" s="106"/>
      <c r="P51" s="106"/>
      <c r="Q51" s="106"/>
      <c r="R51" s="106"/>
      <c r="S51" s="106"/>
      <c r="T51" s="106"/>
    </row>
    <row r="52" ht="26.25">
      <c r="A52" s="111">
        <v>51.0</v>
      </c>
      <c r="B52" s="108" t="s">
        <v>2519</v>
      </c>
      <c r="C52" s="109" t="s">
        <v>2520</v>
      </c>
      <c r="D52" s="110">
        <v>720159.0</v>
      </c>
      <c r="E52" s="110">
        <v>95.0</v>
      </c>
      <c r="F52" s="106"/>
      <c r="G52" s="106"/>
      <c r="H52" s="106"/>
      <c r="I52" s="106"/>
      <c r="J52" s="106"/>
      <c r="K52" s="106"/>
      <c r="L52" s="106"/>
      <c r="M52" s="106"/>
      <c r="N52" s="106"/>
      <c r="O52" s="106"/>
      <c r="P52" s="106"/>
      <c r="Q52" s="106"/>
      <c r="R52" s="106"/>
      <c r="S52" s="106"/>
      <c r="T52" s="106"/>
    </row>
    <row r="53" ht="26.25">
      <c r="A53" s="107">
        <v>52.0</v>
      </c>
      <c r="B53" s="108" t="s">
        <v>113</v>
      </c>
      <c r="C53" s="109" t="s">
        <v>2521</v>
      </c>
      <c r="D53" s="110">
        <v>1159182.0</v>
      </c>
      <c r="E53" s="110">
        <v>95.0</v>
      </c>
      <c r="F53" s="106"/>
      <c r="G53" s="106"/>
      <c r="H53" s="106"/>
      <c r="I53" s="106"/>
      <c r="J53" s="106"/>
      <c r="K53" s="106"/>
      <c r="L53" s="106"/>
      <c r="M53" s="106"/>
      <c r="N53" s="106"/>
      <c r="O53" s="106"/>
      <c r="P53" s="106"/>
      <c r="Q53" s="106"/>
      <c r="R53" s="106"/>
      <c r="S53" s="106"/>
      <c r="T53" s="106"/>
    </row>
    <row r="54" ht="26.25">
      <c r="A54" s="107">
        <v>53.0</v>
      </c>
      <c r="B54" s="108" t="s">
        <v>2522</v>
      </c>
      <c r="C54" s="109" t="s">
        <v>2523</v>
      </c>
      <c r="D54" s="110">
        <v>13245.0</v>
      </c>
      <c r="E54" s="110">
        <v>94.0</v>
      </c>
      <c r="F54" s="106"/>
      <c r="G54" s="106"/>
      <c r="H54" s="106"/>
      <c r="I54" s="106"/>
      <c r="J54" s="106"/>
      <c r="K54" s="106"/>
      <c r="L54" s="106"/>
      <c r="M54" s="106"/>
      <c r="N54" s="106"/>
      <c r="O54" s="106"/>
      <c r="P54" s="106"/>
      <c r="Q54" s="106"/>
      <c r="R54" s="106"/>
      <c r="S54" s="106"/>
      <c r="T54" s="106"/>
    </row>
    <row r="55" ht="26.25">
      <c r="A55" s="111">
        <v>54.0</v>
      </c>
      <c r="B55" s="108" t="s">
        <v>2524</v>
      </c>
      <c r="C55" s="109" t="s">
        <v>2525</v>
      </c>
      <c r="D55" s="110">
        <v>32583.0</v>
      </c>
      <c r="E55" s="110">
        <v>93.0</v>
      </c>
      <c r="F55" s="106"/>
      <c r="G55" s="106"/>
      <c r="H55" s="106"/>
      <c r="I55" s="106"/>
      <c r="J55" s="106"/>
      <c r="K55" s="106"/>
      <c r="L55" s="106"/>
      <c r="M55" s="106"/>
      <c r="N55" s="106"/>
      <c r="O55" s="106"/>
      <c r="P55" s="106"/>
      <c r="Q55" s="106"/>
      <c r="R55" s="106"/>
      <c r="S55" s="106"/>
      <c r="T55" s="106"/>
    </row>
    <row r="56" ht="26.25">
      <c r="A56" s="107">
        <v>55.0</v>
      </c>
      <c r="B56" s="108" t="s">
        <v>650</v>
      </c>
      <c r="C56" s="109" t="s">
        <v>2526</v>
      </c>
      <c r="D56" s="110">
        <v>561992.0</v>
      </c>
      <c r="E56" s="110">
        <v>92.0</v>
      </c>
      <c r="F56" s="106"/>
      <c r="G56" s="106"/>
      <c r="H56" s="106"/>
      <c r="I56" s="106"/>
      <c r="J56" s="106"/>
      <c r="K56" s="106"/>
      <c r="L56" s="106"/>
      <c r="M56" s="106"/>
      <c r="N56" s="106"/>
      <c r="O56" s="106"/>
      <c r="P56" s="106"/>
      <c r="Q56" s="106"/>
      <c r="R56" s="106"/>
      <c r="S56" s="106"/>
      <c r="T56" s="106"/>
    </row>
    <row r="57">
      <c r="A57" s="107">
        <v>56.0</v>
      </c>
      <c r="B57" s="108" t="s">
        <v>321</v>
      </c>
      <c r="C57" s="109" t="s">
        <v>2527</v>
      </c>
      <c r="D57" s="110">
        <v>328174.0</v>
      </c>
      <c r="E57" s="110">
        <v>92.0</v>
      </c>
      <c r="F57" s="106"/>
      <c r="G57" s="106"/>
      <c r="H57" s="106"/>
      <c r="I57" s="106"/>
      <c r="J57" s="106"/>
      <c r="K57" s="106"/>
      <c r="L57" s="106"/>
      <c r="M57" s="106"/>
      <c r="N57" s="106"/>
      <c r="O57" s="106"/>
      <c r="P57" s="106"/>
      <c r="Q57" s="106"/>
      <c r="R57" s="106"/>
      <c r="S57" s="106"/>
      <c r="T57" s="106"/>
    </row>
    <row r="58" ht="26.25">
      <c r="A58" s="107">
        <v>57.0</v>
      </c>
      <c r="B58" s="108" t="s">
        <v>2528</v>
      </c>
      <c r="C58" s="109" t="s">
        <v>2529</v>
      </c>
      <c r="D58" s="110">
        <v>206025.0</v>
      </c>
      <c r="E58" s="110">
        <v>91.0</v>
      </c>
      <c r="F58" s="106"/>
      <c r="G58" s="106"/>
      <c r="H58" s="106"/>
      <c r="I58" s="106"/>
      <c r="J58" s="106"/>
      <c r="K58" s="106"/>
      <c r="L58" s="106"/>
      <c r="M58" s="106"/>
      <c r="N58" s="106"/>
      <c r="O58" s="106"/>
      <c r="P58" s="106"/>
      <c r="Q58" s="106"/>
      <c r="R58" s="106"/>
      <c r="S58" s="106"/>
      <c r="T58" s="106"/>
    </row>
    <row r="59" ht="26.25">
      <c r="A59" s="107">
        <v>58.0</v>
      </c>
      <c r="B59" s="108" t="s">
        <v>756</v>
      </c>
      <c r="C59" s="109" t="s">
        <v>2530</v>
      </c>
      <c r="D59" s="110">
        <v>12019.0</v>
      </c>
      <c r="E59" s="110">
        <v>91.0</v>
      </c>
      <c r="F59" s="106"/>
      <c r="G59" s="106"/>
      <c r="H59" s="106"/>
      <c r="I59" s="106"/>
      <c r="J59" s="106"/>
      <c r="K59" s="106"/>
      <c r="L59" s="106"/>
      <c r="M59" s="106"/>
      <c r="N59" s="106"/>
      <c r="O59" s="106"/>
      <c r="P59" s="106"/>
      <c r="Q59" s="106"/>
      <c r="R59" s="106"/>
      <c r="S59" s="106"/>
      <c r="T59" s="106"/>
    </row>
    <row r="60" ht="26.25">
      <c r="A60" s="107">
        <v>59.0</v>
      </c>
      <c r="B60" s="108" t="s">
        <v>134</v>
      </c>
      <c r="C60" s="109" t="s">
        <v>2531</v>
      </c>
      <c r="D60" s="110">
        <v>626140.0</v>
      </c>
      <c r="E60" s="110">
        <v>90.0</v>
      </c>
      <c r="F60" s="106"/>
      <c r="G60" s="106"/>
      <c r="H60" s="106"/>
      <c r="I60" s="106"/>
      <c r="J60" s="106"/>
      <c r="K60" s="106"/>
      <c r="L60" s="106"/>
      <c r="M60" s="106"/>
      <c r="N60" s="106"/>
      <c r="O60" s="106"/>
      <c r="P60" s="106"/>
      <c r="Q60" s="106"/>
      <c r="R60" s="106"/>
      <c r="S60" s="106"/>
      <c r="T60" s="106"/>
    </row>
    <row r="61">
      <c r="A61" s="107">
        <v>60.0</v>
      </c>
      <c r="B61" s="108" t="s">
        <v>106</v>
      </c>
      <c r="C61" s="109" t="s">
        <v>2532</v>
      </c>
      <c r="D61" s="110">
        <v>1396415.0</v>
      </c>
      <c r="E61" s="110">
        <v>88.0</v>
      </c>
      <c r="F61" s="106"/>
      <c r="G61" s="106"/>
      <c r="H61" s="106"/>
      <c r="I61" s="106"/>
      <c r="J61" s="106"/>
      <c r="K61" s="106"/>
      <c r="L61" s="106"/>
      <c r="M61" s="106"/>
      <c r="N61" s="106"/>
      <c r="O61" s="106"/>
      <c r="P61" s="106"/>
      <c r="Q61" s="106"/>
      <c r="R61" s="106"/>
      <c r="S61" s="106"/>
      <c r="T61" s="106"/>
    </row>
    <row r="62" ht="26.25">
      <c r="A62" s="111">
        <v>61.0</v>
      </c>
      <c r="B62" s="108" t="s">
        <v>813</v>
      </c>
      <c r="C62" s="109" t="s">
        <v>2533</v>
      </c>
      <c r="D62" s="110">
        <v>225916.0</v>
      </c>
      <c r="E62" s="110">
        <v>88.0</v>
      </c>
      <c r="F62" s="106"/>
      <c r="G62" s="106"/>
      <c r="H62" s="106"/>
      <c r="I62" s="106"/>
      <c r="J62" s="106"/>
      <c r="K62" s="106"/>
      <c r="L62" s="106"/>
      <c r="M62" s="106"/>
      <c r="N62" s="106"/>
      <c r="O62" s="106"/>
      <c r="P62" s="106"/>
      <c r="Q62" s="106"/>
      <c r="R62" s="106"/>
      <c r="S62" s="106"/>
      <c r="T62" s="106"/>
    </row>
    <row r="63">
      <c r="A63" s="107">
        <v>62.0</v>
      </c>
      <c r="B63" s="108" t="s">
        <v>716</v>
      </c>
      <c r="C63" s="109" t="s">
        <v>2534</v>
      </c>
      <c r="D63" s="110">
        <v>7860.0</v>
      </c>
      <c r="E63" s="110">
        <v>85.0</v>
      </c>
      <c r="F63" s="106"/>
      <c r="G63" s="106"/>
      <c r="H63" s="106"/>
      <c r="I63" s="106"/>
      <c r="J63" s="106"/>
      <c r="K63" s="106"/>
      <c r="L63" s="106"/>
      <c r="M63" s="106"/>
      <c r="N63" s="106"/>
      <c r="O63" s="106"/>
      <c r="P63" s="106"/>
      <c r="Q63" s="106"/>
      <c r="R63" s="106"/>
      <c r="S63" s="106"/>
      <c r="T63" s="106"/>
    </row>
    <row r="64" ht="26.25">
      <c r="A64" s="111">
        <v>63.0</v>
      </c>
      <c r="B64" s="108" t="s">
        <v>608</v>
      </c>
      <c r="C64" s="109" t="s">
        <v>2535</v>
      </c>
      <c r="D64" s="110">
        <v>1150591.0</v>
      </c>
      <c r="E64" s="110">
        <v>85.0</v>
      </c>
      <c r="F64" s="106"/>
      <c r="G64" s="106"/>
      <c r="H64" s="106"/>
      <c r="I64" s="106"/>
      <c r="J64" s="106"/>
      <c r="K64" s="106"/>
      <c r="L64" s="106"/>
      <c r="M64" s="106"/>
      <c r="N64" s="106"/>
      <c r="O64" s="106"/>
      <c r="P64" s="106"/>
      <c r="Q64" s="106"/>
      <c r="R64" s="106"/>
      <c r="S64" s="106"/>
      <c r="T64" s="106"/>
    </row>
    <row r="65" ht="26.25">
      <c r="A65" s="107">
        <v>64.0</v>
      </c>
      <c r="B65" s="108" t="s">
        <v>2536</v>
      </c>
      <c r="C65" s="109" t="s">
        <v>2537</v>
      </c>
      <c r="D65" s="110">
        <v>698330.0</v>
      </c>
      <c r="E65" s="110">
        <v>84.0</v>
      </c>
      <c r="F65" s="106"/>
      <c r="G65" s="106"/>
      <c r="H65" s="106"/>
      <c r="I65" s="106"/>
      <c r="J65" s="106"/>
      <c r="K65" s="106"/>
      <c r="L65" s="106"/>
      <c r="M65" s="106"/>
      <c r="N65" s="106"/>
      <c r="O65" s="106"/>
      <c r="P65" s="106"/>
      <c r="Q65" s="106"/>
      <c r="R65" s="106"/>
      <c r="S65" s="106"/>
      <c r="T65" s="106"/>
    </row>
    <row r="66" ht="26.25">
      <c r="A66" s="107">
        <v>65.0</v>
      </c>
      <c r="B66" s="108" t="s">
        <v>388</v>
      </c>
      <c r="C66" s="109" t="s">
        <v>2538</v>
      </c>
      <c r="D66" s="110">
        <v>536650.0</v>
      </c>
      <c r="E66" s="110">
        <v>84.0</v>
      </c>
      <c r="F66" s="106"/>
      <c r="G66" s="106"/>
      <c r="H66" s="106"/>
      <c r="I66" s="106"/>
      <c r="J66" s="106"/>
      <c r="K66" s="106"/>
      <c r="L66" s="106"/>
      <c r="M66" s="106"/>
      <c r="N66" s="106"/>
      <c r="O66" s="106"/>
      <c r="P66" s="106"/>
      <c r="Q66" s="106"/>
      <c r="R66" s="106"/>
      <c r="S66" s="106"/>
      <c r="T66" s="106"/>
    </row>
    <row r="67" ht="26.25">
      <c r="A67" s="107">
        <v>66.0</v>
      </c>
      <c r="B67" s="108" t="s">
        <v>2539</v>
      </c>
      <c r="C67" s="109" t="s">
        <v>2540</v>
      </c>
      <c r="D67" s="110">
        <v>608336.0</v>
      </c>
      <c r="E67" s="110">
        <v>84.0</v>
      </c>
      <c r="F67" s="106"/>
      <c r="G67" s="106"/>
      <c r="H67" s="106"/>
      <c r="I67" s="106"/>
      <c r="J67" s="106"/>
      <c r="K67" s="106"/>
      <c r="L67" s="106"/>
      <c r="M67" s="106"/>
      <c r="N67" s="106"/>
      <c r="O67" s="106"/>
      <c r="P67" s="106"/>
      <c r="Q67" s="106"/>
      <c r="R67" s="106"/>
      <c r="S67" s="106"/>
      <c r="T67" s="106"/>
    </row>
    <row r="68" ht="26.25">
      <c r="A68" s="107">
        <v>67.0</v>
      </c>
      <c r="B68" s="108" t="s">
        <v>749</v>
      </c>
      <c r="C68" s="109" t="s">
        <v>2541</v>
      </c>
      <c r="D68" s="110">
        <v>325364.0</v>
      </c>
      <c r="E68" s="110">
        <v>83.0</v>
      </c>
      <c r="F68" s="106"/>
      <c r="G68" s="106"/>
      <c r="H68" s="106"/>
      <c r="I68" s="106"/>
      <c r="J68" s="106"/>
      <c r="K68" s="106"/>
      <c r="L68" s="106"/>
      <c r="M68" s="106"/>
      <c r="N68" s="106"/>
      <c r="O68" s="106"/>
      <c r="P68" s="106"/>
      <c r="Q68" s="106"/>
      <c r="R68" s="106"/>
      <c r="S68" s="106"/>
      <c r="T68" s="106"/>
    </row>
    <row r="69">
      <c r="A69" s="107">
        <v>68.0</v>
      </c>
      <c r="B69" s="108" t="s">
        <v>287</v>
      </c>
      <c r="C69" s="109" t="s">
        <v>2542</v>
      </c>
      <c r="D69" s="110">
        <v>335000.0</v>
      </c>
      <c r="E69" s="110">
        <v>83.0</v>
      </c>
      <c r="F69" s="106"/>
      <c r="G69" s="106"/>
      <c r="H69" s="106"/>
      <c r="I69" s="106"/>
      <c r="J69" s="106"/>
      <c r="K69" s="106"/>
      <c r="L69" s="106"/>
      <c r="M69" s="106"/>
      <c r="N69" s="106"/>
      <c r="O69" s="106"/>
      <c r="P69" s="106"/>
      <c r="Q69" s="106"/>
      <c r="R69" s="106"/>
      <c r="S69" s="106"/>
      <c r="T69" s="106"/>
    </row>
    <row r="70" ht="26.25">
      <c r="A70" s="107">
        <v>69.0</v>
      </c>
      <c r="B70" s="108" t="s">
        <v>789</v>
      </c>
      <c r="C70" s="109" t="s">
        <v>2543</v>
      </c>
      <c r="D70" s="110">
        <v>1088968.0</v>
      </c>
      <c r="E70" s="110">
        <v>83.0</v>
      </c>
      <c r="F70" s="106"/>
      <c r="G70" s="106"/>
      <c r="H70" s="106"/>
      <c r="I70" s="106"/>
      <c r="J70" s="106"/>
      <c r="K70" s="106"/>
      <c r="L70" s="106"/>
      <c r="M70" s="106"/>
      <c r="N70" s="106"/>
      <c r="O70" s="106"/>
      <c r="P70" s="106"/>
      <c r="Q70" s="106"/>
      <c r="R70" s="106"/>
      <c r="S70" s="106"/>
      <c r="T70" s="106"/>
    </row>
    <row r="71" ht="26.25">
      <c r="A71" s="107">
        <v>70.0</v>
      </c>
      <c r="B71" s="108" t="s">
        <v>777</v>
      </c>
      <c r="C71" s="109" t="s">
        <v>2544</v>
      </c>
      <c r="D71" s="110">
        <v>14332.0</v>
      </c>
      <c r="E71" s="110">
        <v>82.0</v>
      </c>
      <c r="F71" s="106"/>
      <c r="G71" s="106"/>
      <c r="H71" s="106"/>
      <c r="I71" s="106"/>
      <c r="J71" s="106"/>
      <c r="K71" s="106"/>
      <c r="L71" s="106"/>
      <c r="M71" s="106"/>
      <c r="N71" s="106"/>
      <c r="O71" s="106"/>
      <c r="P71" s="106"/>
      <c r="Q71" s="106"/>
      <c r="R71" s="106"/>
      <c r="S71" s="106"/>
      <c r="T71" s="106"/>
    </row>
    <row r="72">
      <c r="A72" s="107">
        <v>71.0</v>
      </c>
      <c r="B72" s="108" t="s">
        <v>770</v>
      </c>
      <c r="C72" s="109" t="s">
        <v>2545</v>
      </c>
      <c r="D72" s="110">
        <v>444387.0</v>
      </c>
      <c r="E72" s="110">
        <v>82.0</v>
      </c>
      <c r="F72" s="106"/>
      <c r="G72" s="106"/>
      <c r="H72" s="106"/>
      <c r="I72" s="106"/>
      <c r="J72" s="106"/>
      <c r="K72" s="106"/>
      <c r="L72" s="106"/>
      <c r="M72" s="106"/>
      <c r="N72" s="106"/>
      <c r="O72" s="106"/>
      <c r="P72" s="106"/>
      <c r="Q72" s="106"/>
      <c r="R72" s="106"/>
      <c r="S72" s="106"/>
      <c r="T72" s="106"/>
    </row>
    <row r="73" ht="26.25">
      <c r="A73" s="107">
        <v>72.0</v>
      </c>
      <c r="B73" s="108" t="s">
        <v>697</v>
      </c>
      <c r="C73" s="109" t="s">
        <v>2546</v>
      </c>
      <c r="D73" s="110">
        <v>476415.0</v>
      </c>
      <c r="E73" s="110">
        <v>82.0</v>
      </c>
      <c r="F73" s="106"/>
      <c r="G73" s="106"/>
      <c r="H73" s="106"/>
      <c r="I73" s="106"/>
      <c r="J73" s="106"/>
      <c r="K73" s="106"/>
      <c r="L73" s="106"/>
      <c r="M73" s="106"/>
      <c r="N73" s="106"/>
      <c r="O73" s="106"/>
      <c r="P73" s="106"/>
      <c r="Q73" s="106"/>
      <c r="R73" s="106"/>
      <c r="S73" s="106"/>
      <c r="T73" s="106"/>
    </row>
    <row r="74" ht="26.25">
      <c r="A74" s="107">
        <v>73.0</v>
      </c>
      <c r="B74" s="108" t="s">
        <v>334</v>
      </c>
      <c r="C74" s="109" t="s">
        <v>2547</v>
      </c>
      <c r="D74" s="110">
        <v>1233950.0</v>
      </c>
      <c r="E74" s="110">
        <v>81.0</v>
      </c>
      <c r="F74" s="106"/>
      <c r="G74" s="106"/>
      <c r="H74" s="106"/>
      <c r="I74" s="106"/>
      <c r="J74" s="106"/>
      <c r="K74" s="106"/>
      <c r="L74" s="106"/>
      <c r="M74" s="106"/>
      <c r="N74" s="106"/>
      <c r="O74" s="106"/>
      <c r="P74" s="106"/>
      <c r="Q74" s="106"/>
      <c r="R74" s="106"/>
      <c r="S74" s="106"/>
      <c r="T74" s="106"/>
    </row>
    <row r="75" ht="26.25">
      <c r="A75" s="111">
        <v>74.0</v>
      </c>
      <c r="B75" s="108" t="s">
        <v>822</v>
      </c>
      <c r="C75" s="109" t="s">
        <v>2548</v>
      </c>
      <c r="D75" s="110">
        <v>17506.0</v>
      </c>
      <c r="E75" s="110">
        <v>81.0</v>
      </c>
      <c r="F75" s="106"/>
      <c r="G75" s="106"/>
      <c r="H75" s="106"/>
      <c r="I75" s="106"/>
      <c r="J75" s="106"/>
      <c r="K75" s="106"/>
      <c r="L75" s="106"/>
      <c r="M75" s="106"/>
      <c r="N75" s="106"/>
      <c r="O75" s="106"/>
      <c r="P75" s="106"/>
      <c r="Q75" s="106"/>
      <c r="R75" s="106"/>
      <c r="S75" s="106"/>
      <c r="T75" s="106"/>
    </row>
    <row r="76" ht="26.25">
      <c r="A76" s="107">
        <v>75.0</v>
      </c>
      <c r="B76" s="108" t="s">
        <v>656</v>
      </c>
      <c r="C76" s="109" t="s">
        <v>2549</v>
      </c>
      <c r="D76" s="110">
        <v>351402.0</v>
      </c>
      <c r="E76" s="110">
        <v>79.0</v>
      </c>
      <c r="F76" s="106"/>
      <c r="G76" s="106"/>
      <c r="H76" s="106"/>
      <c r="I76" s="106"/>
      <c r="J76" s="106"/>
      <c r="K76" s="106"/>
      <c r="L76" s="106"/>
      <c r="M76" s="106"/>
      <c r="N76" s="106"/>
      <c r="O76" s="106"/>
      <c r="P76" s="106"/>
      <c r="Q76" s="106"/>
      <c r="R76" s="106"/>
      <c r="S76" s="106"/>
      <c r="T76" s="106"/>
    </row>
    <row r="77" ht="26.25">
      <c r="A77" s="107">
        <v>76.0</v>
      </c>
      <c r="B77" s="108" t="s">
        <v>60</v>
      </c>
      <c r="C77" s="109" t="s">
        <v>2550</v>
      </c>
      <c r="D77" s="110">
        <v>750377.0</v>
      </c>
      <c r="E77" s="110">
        <v>79.0</v>
      </c>
      <c r="F77" s="106"/>
      <c r="G77" s="106"/>
      <c r="H77" s="106"/>
      <c r="I77" s="106"/>
      <c r="J77" s="106"/>
      <c r="K77" s="106"/>
      <c r="L77" s="106"/>
      <c r="M77" s="106"/>
      <c r="N77" s="106"/>
      <c r="O77" s="106"/>
      <c r="P77" s="106"/>
      <c r="Q77" s="106"/>
      <c r="R77" s="106"/>
      <c r="S77" s="106"/>
      <c r="T77" s="106"/>
    </row>
    <row r="78" ht="26.25">
      <c r="A78" s="107">
        <v>77.0</v>
      </c>
      <c r="B78" s="108" t="s">
        <v>2551</v>
      </c>
      <c r="C78" s="109" t="s">
        <v>2552</v>
      </c>
      <c r="D78" s="110">
        <v>538245.0</v>
      </c>
      <c r="E78" s="110">
        <v>78.0</v>
      </c>
      <c r="F78" s="106"/>
      <c r="G78" s="106"/>
      <c r="H78" s="106"/>
      <c r="I78" s="106"/>
      <c r="J78" s="106"/>
      <c r="K78" s="106"/>
      <c r="L78" s="106"/>
      <c r="M78" s="106"/>
      <c r="N78" s="106"/>
      <c r="O78" s="106"/>
      <c r="P78" s="106"/>
      <c r="Q78" s="106"/>
      <c r="R78" s="106"/>
      <c r="S78" s="106"/>
      <c r="T78" s="106"/>
    </row>
    <row r="79" ht="37.5">
      <c r="A79" s="107">
        <v>78.0</v>
      </c>
      <c r="B79" s="108" t="s">
        <v>795</v>
      </c>
      <c r="C79" s="109" t="s">
        <v>2553</v>
      </c>
      <c r="D79" s="110">
        <v>74426.0</v>
      </c>
      <c r="E79" s="110">
        <v>78.0</v>
      </c>
      <c r="F79" s="106"/>
      <c r="G79" s="106"/>
      <c r="H79" s="106"/>
      <c r="I79" s="106"/>
      <c r="J79" s="106"/>
      <c r="K79" s="106"/>
      <c r="L79" s="106"/>
      <c r="M79" s="106"/>
      <c r="N79" s="106"/>
      <c r="O79" s="106"/>
      <c r="P79" s="106"/>
      <c r="Q79" s="106"/>
      <c r="R79" s="106"/>
      <c r="S79" s="106"/>
      <c r="T79" s="106"/>
    </row>
    <row r="80" ht="26.25">
      <c r="A80" s="111">
        <v>79.0</v>
      </c>
      <c r="B80" s="108" t="s">
        <v>248</v>
      </c>
      <c r="C80" s="109" t="s">
        <v>2554</v>
      </c>
      <c r="D80" s="110">
        <v>71977.0</v>
      </c>
      <c r="E80" s="110">
        <v>77.0</v>
      </c>
      <c r="F80" s="106"/>
      <c r="G80" s="106"/>
      <c r="H80" s="106"/>
      <c r="I80" s="106"/>
      <c r="J80" s="106"/>
      <c r="K80" s="106"/>
      <c r="L80" s="106"/>
      <c r="M80" s="106"/>
      <c r="N80" s="106"/>
      <c r="O80" s="106"/>
      <c r="P80" s="106"/>
      <c r="Q80" s="106"/>
      <c r="R80" s="106"/>
      <c r="S80" s="106"/>
      <c r="T80" s="106"/>
    </row>
    <row r="81">
      <c r="A81" s="107">
        <v>80.0</v>
      </c>
      <c r="B81" s="108" t="s">
        <v>152</v>
      </c>
      <c r="C81" s="109" t="s">
        <v>2555</v>
      </c>
      <c r="D81" s="110">
        <v>819724.0</v>
      </c>
      <c r="E81" s="110">
        <v>77.0</v>
      </c>
      <c r="F81" s="106"/>
      <c r="G81" s="106"/>
      <c r="H81" s="106"/>
      <c r="I81" s="106"/>
      <c r="J81" s="106"/>
      <c r="K81" s="106"/>
      <c r="L81" s="106"/>
      <c r="M81" s="106"/>
      <c r="N81" s="106"/>
      <c r="O81" s="106"/>
      <c r="P81" s="106"/>
      <c r="Q81" s="106"/>
      <c r="R81" s="106"/>
      <c r="S81" s="106"/>
      <c r="T81" s="106"/>
    </row>
    <row r="82" ht="26.25">
      <c r="A82" s="107">
        <v>81.0</v>
      </c>
      <c r="B82" s="108" t="s">
        <v>814</v>
      </c>
      <c r="C82" s="109" t="s">
        <v>2556</v>
      </c>
      <c r="D82" s="110">
        <v>13272.0</v>
      </c>
      <c r="E82" s="110">
        <v>75.0</v>
      </c>
      <c r="F82" s="106"/>
      <c r="G82" s="106"/>
      <c r="H82" s="106"/>
      <c r="I82" s="106"/>
      <c r="J82" s="106"/>
      <c r="K82" s="106"/>
      <c r="L82" s="106"/>
      <c r="M82" s="106"/>
      <c r="N82" s="106"/>
      <c r="O82" s="106"/>
      <c r="P82" s="106"/>
      <c r="Q82" s="106"/>
      <c r="R82" s="106"/>
      <c r="S82" s="106"/>
      <c r="T82" s="106"/>
    </row>
    <row r="83" ht="26.25">
      <c r="A83" s="107">
        <v>82.0</v>
      </c>
      <c r="B83" s="108" t="s">
        <v>2557</v>
      </c>
      <c r="C83" s="109" t="s">
        <v>2558</v>
      </c>
      <c r="D83" s="110">
        <v>520985.0</v>
      </c>
      <c r="E83" s="110">
        <v>75.0</v>
      </c>
      <c r="F83" s="106"/>
      <c r="G83" s="106"/>
      <c r="H83" s="106"/>
      <c r="I83" s="106"/>
      <c r="J83" s="106"/>
      <c r="K83" s="106"/>
      <c r="L83" s="106"/>
      <c r="M83" s="106"/>
      <c r="N83" s="106"/>
      <c r="O83" s="106"/>
      <c r="P83" s="106"/>
      <c r="Q83" s="106"/>
      <c r="R83" s="106"/>
      <c r="S83" s="106"/>
      <c r="T83" s="106"/>
    </row>
    <row r="84" ht="26.25">
      <c r="A84" s="107">
        <v>83.0</v>
      </c>
      <c r="B84" s="108" t="s">
        <v>684</v>
      </c>
      <c r="C84" s="109" t="s">
        <v>2559</v>
      </c>
      <c r="D84" s="110">
        <v>745429.0</v>
      </c>
      <c r="E84" s="110">
        <v>75.0</v>
      </c>
      <c r="F84" s="106"/>
      <c r="G84" s="106"/>
      <c r="H84" s="106"/>
      <c r="I84" s="106"/>
      <c r="J84" s="106"/>
      <c r="K84" s="106"/>
      <c r="L84" s="106"/>
      <c r="M84" s="106"/>
      <c r="N84" s="106"/>
      <c r="O84" s="106"/>
      <c r="P84" s="106"/>
      <c r="Q84" s="106"/>
      <c r="R84" s="106"/>
      <c r="S84" s="106"/>
      <c r="T84" s="106"/>
    </row>
    <row r="85" ht="26.25">
      <c r="A85" s="107">
        <v>84.0</v>
      </c>
      <c r="B85" s="108" t="s">
        <v>751</v>
      </c>
      <c r="C85" s="109" t="s">
        <v>2560</v>
      </c>
      <c r="D85" s="110">
        <v>362073.0</v>
      </c>
      <c r="E85" s="110">
        <v>75.0</v>
      </c>
      <c r="F85" s="106"/>
      <c r="G85" s="106"/>
      <c r="H85" s="106"/>
      <c r="I85" s="106"/>
      <c r="J85" s="106"/>
      <c r="K85" s="106"/>
      <c r="L85" s="106"/>
      <c r="M85" s="106"/>
      <c r="N85" s="106"/>
      <c r="O85" s="106"/>
      <c r="P85" s="106"/>
      <c r="Q85" s="106"/>
      <c r="R85" s="106"/>
      <c r="S85" s="106"/>
      <c r="T85" s="106"/>
    </row>
    <row r="86" ht="26.25">
      <c r="A86" s="107">
        <v>85.0</v>
      </c>
      <c r="B86" s="108" t="s">
        <v>542</v>
      </c>
      <c r="C86" s="109" t="s">
        <v>2561</v>
      </c>
      <c r="D86" s="110">
        <v>1076642.0</v>
      </c>
      <c r="E86" s="110">
        <v>74.0</v>
      </c>
      <c r="F86" s="106"/>
      <c r="G86" s="106"/>
      <c r="H86" s="106"/>
      <c r="I86" s="106"/>
      <c r="J86" s="106"/>
      <c r="K86" s="106"/>
      <c r="L86" s="106"/>
      <c r="M86" s="106"/>
      <c r="N86" s="106"/>
      <c r="O86" s="106"/>
      <c r="P86" s="106"/>
      <c r="Q86" s="106"/>
      <c r="R86" s="106"/>
      <c r="S86" s="106"/>
      <c r="T86" s="106"/>
    </row>
    <row r="87" ht="26.25">
      <c r="A87" s="107">
        <v>86.0</v>
      </c>
      <c r="B87" s="108" t="s">
        <v>159</v>
      </c>
      <c r="C87" s="109" t="s">
        <v>2562</v>
      </c>
      <c r="D87" s="110">
        <v>774321.0</v>
      </c>
      <c r="E87" s="110">
        <v>74.0</v>
      </c>
      <c r="F87" s="106"/>
      <c r="G87" s="106"/>
      <c r="H87" s="106"/>
      <c r="I87" s="106"/>
      <c r="J87" s="106"/>
      <c r="K87" s="106"/>
      <c r="L87" s="106"/>
      <c r="M87" s="106"/>
      <c r="N87" s="106"/>
      <c r="O87" s="106"/>
      <c r="P87" s="106"/>
      <c r="Q87" s="106"/>
      <c r="R87" s="106"/>
      <c r="S87" s="106"/>
      <c r="T87" s="106"/>
    </row>
    <row r="88" ht="26.25">
      <c r="A88" s="107">
        <v>87.0</v>
      </c>
      <c r="B88" s="108" t="s">
        <v>213</v>
      </c>
      <c r="C88" s="109" t="s">
        <v>2563</v>
      </c>
      <c r="D88" s="110">
        <v>962682.0</v>
      </c>
      <c r="E88" s="110">
        <v>73.0</v>
      </c>
      <c r="F88" s="106"/>
      <c r="G88" s="106"/>
      <c r="H88" s="106"/>
      <c r="I88" s="106"/>
      <c r="J88" s="106"/>
      <c r="K88" s="106"/>
      <c r="L88" s="106"/>
      <c r="M88" s="106"/>
      <c r="N88" s="106"/>
      <c r="O88" s="106"/>
      <c r="P88" s="106"/>
      <c r="Q88" s="106"/>
      <c r="R88" s="106"/>
      <c r="S88" s="106"/>
      <c r="T88" s="106"/>
    </row>
    <row r="89" ht="26.25">
      <c r="A89" s="107">
        <v>88.0</v>
      </c>
      <c r="B89" s="108" t="s">
        <v>369</v>
      </c>
      <c r="C89" s="109" t="s">
        <v>2564</v>
      </c>
      <c r="D89" s="110">
        <v>563614.0</v>
      </c>
      <c r="E89" s="110">
        <v>73.0</v>
      </c>
      <c r="F89" s="106"/>
      <c r="G89" s="106"/>
      <c r="H89" s="106"/>
      <c r="I89" s="106"/>
      <c r="J89" s="106"/>
      <c r="K89" s="106"/>
      <c r="L89" s="106"/>
      <c r="M89" s="106"/>
      <c r="N89" s="106"/>
      <c r="O89" s="106"/>
      <c r="P89" s="106"/>
      <c r="Q89" s="106"/>
      <c r="R89" s="106"/>
      <c r="S89" s="106"/>
      <c r="T89" s="106"/>
    </row>
    <row r="90" ht="26.25">
      <c r="A90" s="107">
        <v>89.0</v>
      </c>
      <c r="B90" s="108" t="s">
        <v>120</v>
      </c>
      <c r="C90" s="109" t="s">
        <v>2565</v>
      </c>
      <c r="D90" s="110">
        <v>1161362.0</v>
      </c>
      <c r="E90" s="110">
        <v>73.0</v>
      </c>
      <c r="F90" s="106"/>
      <c r="G90" s="106"/>
      <c r="H90" s="106"/>
      <c r="I90" s="106"/>
      <c r="J90" s="106"/>
      <c r="K90" s="106"/>
      <c r="L90" s="106"/>
      <c r="M90" s="106"/>
      <c r="N90" s="106"/>
      <c r="O90" s="106"/>
      <c r="P90" s="106"/>
      <c r="Q90" s="106"/>
      <c r="R90" s="106"/>
      <c r="S90" s="106"/>
      <c r="T90" s="106"/>
    </row>
    <row r="91" ht="26.25">
      <c r="A91" s="107">
        <v>90.0</v>
      </c>
      <c r="B91" s="108" t="s">
        <v>806</v>
      </c>
      <c r="C91" s="109" t="s">
        <v>2566</v>
      </c>
      <c r="D91" s="110">
        <v>29023.0</v>
      </c>
      <c r="E91" s="110">
        <v>72.0</v>
      </c>
      <c r="F91" s="106"/>
      <c r="G91" s="106"/>
      <c r="H91" s="106"/>
      <c r="I91" s="106"/>
      <c r="J91" s="106"/>
      <c r="K91" s="106"/>
      <c r="L91" s="106"/>
      <c r="M91" s="106"/>
      <c r="N91" s="106"/>
      <c r="O91" s="106"/>
      <c r="P91" s="106"/>
      <c r="Q91" s="106"/>
      <c r="R91" s="106"/>
      <c r="S91" s="106"/>
      <c r="T91" s="106"/>
    </row>
    <row r="92" ht="26.25">
      <c r="A92" s="107">
        <v>91.0</v>
      </c>
      <c r="B92" s="108" t="s">
        <v>576</v>
      </c>
      <c r="C92" s="109" t="s">
        <v>2567</v>
      </c>
      <c r="D92" s="110">
        <v>705578.0</v>
      </c>
      <c r="E92" s="110">
        <v>72.0</v>
      </c>
      <c r="F92" s="106"/>
      <c r="G92" s="106"/>
      <c r="H92" s="106"/>
      <c r="I92" s="106"/>
      <c r="J92" s="106"/>
      <c r="K92" s="106"/>
      <c r="L92" s="106"/>
      <c r="M92" s="106"/>
      <c r="N92" s="106"/>
      <c r="O92" s="106"/>
      <c r="P92" s="106"/>
      <c r="Q92" s="106"/>
      <c r="R92" s="106"/>
      <c r="S92" s="106"/>
      <c r="T92" s="106"/>
    </row>
    <row r="93" ht="26.25">
      <c r="A93" s="107">
        <v>92.0</v>
      </c>
      <c r="B93" s="108" t="s">
        <v>220</v>
      </c>
      <c r="C93" s="109" t="s">
        <v>2568</v>
      </c>
      <c r="D93" s="110">
        <v>1020689.0</v>
      </c>
      <c r="E93" s="110">
        <v>72.0</v>
      </c>
      <c r="F93" s="106"/>
      <c r="G93" s="106"/>
      <c r="H93" s="106"/>
      <c r="I93" s="106"/>
      <c r="J93" s="106"/>
      <c r="K93" s="106"/>
      <c r="L93" s="106"/>
      <c r="M93" s="106"/>
      <c r="N93" s="106"/>
      <c r="O93" s="106"/>
      <c r="P93" s="106"/>
      <c r="Q93" s="106"/>
      <c r="R93" s="106"/>
      <c r="S93" s="106"/>
      <c r="T93" s="106"/>
    </row>
    <row r="94" ht="26.25">
      <c r="A94" s="107">
        <v>93.0</v>
      </c>
      <c r="B94" s="108" t="s">
        <v>301</v>
      </c>
      <c r="C94" s="109" t="s">
        <v>2569</v>
      </c>
      <c r="D94" s="110">
        <v>443048.0</v>
      </c>
      <c r="E94" s="110">
        <v>72.0</v>
      </c>
      <c r="F94" s="106"/>
      <c r="G94" s="106"/>
      <c r="H94" s="106"/>
      <c r="I94" s="106"/>
      <c r="J94" s="106"/>
      <c r="K94" s="106"/>
      <c r="L94" s="106"/>
      <c r="M94" s="106"/>
      <c r="N94" s="106"/>
      <c r="O94" s="106"/>
      <c r="P94" s="106"/>
      <c r="Q94" s="106"/>
      <c r="R94" s="106"/>
      <c r="S94" s="106"/>
      <c r="T94" s="106"/>
    </row>
    <row r="95" ht="26.25">
      <c r="A95" s="107">
        <v>94.0</v>
      </c>
      <c r="B95" s="108" t="s">
        <v>536</v>
      </c>
      <c r="C95" s="109" t="s">
        <v>2570</v>
      </c>
      <c r="D95" s="110">
        <v>40053.0</v>
      </c>
      <c r="E95" s="110">
        <v>72.0</v>
      </c>
      <c r="F95" s="106"/>
      <c r="G95" s="106"/>
      <c r="H95" s="106"/>
      <c r="I95" s="106"/>
      <c r="J95" s="106"/>
      <c r="K95" s="106"/>
      <c r="L95" s="106"/>
      <c r="M95" s="106"/>
      <c r="N95" s="106"/>
      <c r="O95" s="106"/>
      <c r="P95" s="106"/>
      <c r="Q95" s="106"/>
      <c r="R95" s="106"/>
      <c r="S95" s="106"/>
      <c r="T95" s="106"/>
    </row>
    <row r="96" ht="26.25">
      <c r="A96" s="107">
        <v>95.0</v>
      </c>
      <c r="B96" s="108" t="s">
        <v>724</v>
      </c>
      <c r="C96" s="109" t="s">
        <v>2571</v>
      </c>
      <c r="D96" s="110">
        <v>8849.0</v>
      </c>
      <c r="E96" s="110">
        <v>72.0</v>
      </c>
      <c r="F96" s="106"/>
      <c r="G96" s="106"/>
      <c r="H96" s="106"/>
      <c r="I96" s="106"/>
      <c r="J96" s="106"/>
      <c r="K96" s="106"/>
      <c r="L96" s="106"/>
      <c r="M96" s="106"/>
      <c r="N96" s="106"/>
      <c r="O96" s="106"/>
      <c r="P96" s="106"/>
      <c r="Q96" s="106"/>
      <c r="R96" s="106"/>
      <c r="S96" s="106"/>
      <c r="T96" s="106"/>
    </row>
    <row r="97" ht="26.25">
      <c r="A97" s="107">
        <v>96.0</v>
      </c>
      <c r="B97" s="108" t="s">
        <v>674</v>
      </c>
      <c r="C97" s="109" t="s">
        <v>2572</v>
      </c>
      <c r="D97" s="110">
        <v>529705.0</v>
      </c>
      <c r="E97" s="110">
        <v>72.0</v>
      </c>
      <c r="F97" s="106"/>
      <c r="G97" s="106"/>
      <c r="H97" s="106"/>
      <c r="I97" s="106"/>
      <c r="J97" s="106"/>
      <c r="K97" s="106"/>
      <c r="L97" s="106"/>
      <c r="M97" s="106"/>
      <c r="N97" s="106"/>
      <c r="O97" s="106"/>
      <c r="P97" s="106"/>
      <c r="Q97" s="106"/>
      <c r="R97" s="106"/>
      <c r="S97" s="106"/>
      <c r="T97" s="106"/>
    </row>
    <row r="98" ht="26.25">
      <c r="A98" s="107">
        <v>97.0</v>
      </c>
      <c r="B98" s="108" t="s">
        <v>419</v>
      </c>
      <c r="C98" s="109" t="s">
        <v>2573</v>
      </c>
      <c r="D98" s="110">
        <v>497645.0</v>
      </c>
      <c r="E98" s="110">
        <v>72.0</v>
      </c>
      <c r="F98" s="106"/>
      <c r="G98" s="106"/>
      <c r="H98" s="106"/>
      <c r="I98" s="106"/>
      <c r="J98" s="106"/>
      <c r="K98" s="106"/>
      <c r="L98" s="106"/>
      <c r="M98" s="106"/>
      <c r="N98" s="106"/>
      <c r="O98" s="106"/>
      <c r="P98" s="106"/>
      <c r="Q98" s="106"/>
      <c r="R98" s="106"/>
      <c r="S98" s="106"/>
      <c r="T98" s="106"/>
    </row>
    <row r="99" ht="26.25">
      <c r="A99" s="107">
        <v>98.0</v>
      </c>
      <c r="B99" s="108" t="s">
        <v>612</v>
      </c>
      <c r="C99" s="109" t="s">
        <v>2574</v>
      </c>
      <c r="D99" s="110">
        <v>667182.0</v>
      </c>
      <c r="E99" s="110">
        <v>71.0</v>
      </c>
      <c r="F99" s="106"/>
      <c r="G99" s="106"/>
      <c r="H99" s="106"/>
      <c r="I99" s="106"/>
      <c r="J99" s="106"/>
      <c r="K99" s="106"/>
      <c r="L99" s="106"/>
      <c r="M99" s="106"/>
      <c r="N99" s="106"/>
      <c r="O99" s="106"/>
      <c r="P99" s="106"/>
      <c r="Q99" s="106"/>
      <c r="R99" s="106"/>
      <c r="S99" s="106"/>
      <c r="T99" s="106"/>
    </row>
    <row r="100" ht="26.25">
      <c r="A100" s="107">
        <v>99.0</v>
      </c>
      <c r="B100" s="108" t="s">
        <v>750</v>
      </c>
      <c r="C100" s="109" t="s">
        <v>2575</v>
      </c>
      <c r="D100" s="110">
        <v>237771.0</v>
      </c>
      <c r="E100" s="110">
        <v>71.0</v>
      </c>
      <c r="F100" s="106"/>
      <c r="G100" s="106"/>
      <c r="H100" s="106"/>
      <c r="I100" s="106"/>
      <c r="J100" s="106"/>
      <c r="K100" s="106"/>
      <c r="L100" s="106"/>
      <c r="M100" s="106"/>
      <c r="N100" s="106"/>
      <c r="O100" s="106"/>
      <c r="P100" s="106"/>
      <c r="Q100" s="106"/>
      <c r="R100" s="106"/>
      <c r="S100" s="106"/>
      <c r="T100" s="106"/>
    </row>
    <row r="101" ht="26.25">
      <c r="A101" s="107">
        <v>100.0</v>
      </c>
      <c r="B101" s="108" t="s">
        <v>523</v>
      </c>
      <c r="C101" s="109" t="s">
        <v>2576</v>
      </c>
      <c r="D101" s="110">
        <v>316557.0</v>
      </c>
      <c r="E101" s="110">
        <v>70.0</v>
      </c>
      <c r="F101" s="106"/>
      <c r="G101" s="106"/>
      <c r="H101" s="106"/>
      <c r="I101" s="106"/>
      <c r="J101" s="106"/>
      <c r="K101" s="106"/>
      <c r="L101" s="106"/>
      <c r="M101" s="106"/>
      <c r="N101" s="106"/>
      <c r="O101" s="106"/>
      <c r="P101" s="106"/>
      <c r="Q101" s="106"/>
      <c r="R101" s="106"/>
      <c r="S101" s="106"/>
      <c r="T101" s="106"/>
    </row>
    <row r="102" ht="26.25">
      <c r="A102" s="107">
        <v>101.0</v>
      </c>
      <c r="B102" s="108" t="s">
        <v>771</v>
      </c>
      <c r="C102" s="109" t="s">
        <v>2577</v>
      </c>
      <c r="D102" s="110">
        <v>19434.0</v>
      </c>
      <c r="E102" s="110">
        <v>69.0</v>
      </c>
      <c r="F102" s="106"/>
      <c r="G102" s="106"/>
      <c r="H102" s="106"/>
      <c r="I102" s="106"/>
      <c r="J102" s="106"/>
      <c r="K102" s="106"/>
      <c r="L102" s="106"/>
      <c r="M102" s="106"/>
      <c r="N102" s="106"/>
      <c r="O102" s="106"/>
      <c r="P102" s="106"/>
      <c r="Q102" s="106"/>
      <c r="R102" s="106"/>
      <c r="S102" s="106"/>
      <c r="T102" s="106"/>
    </row>
    <row r="103" ht="26.25">
      <c r="A103" s="107">
        <v>102.0</v>
      </c>
      <c r="B103" s="108" t="s">
        <v>617</v>
      </c>
      <c r="C103" s="109" t="s">
        <v>2578</v>
      </c>
      <c r="D103" s="110">
        <v>466580.0</v>
      </c>
      <c r="E103" s="110">
        <v>69.0</v>
      </c>
      <c r="F103" s="106"/>
      <c r="G103" s="106"/>
      <c r="H103" s="106"/>
      <c r="I103" s="106"/>
      <c r="J103" s="106"/>
      <c r="K103" s="106"/>
      <c r="L103" s="106"/>
      <c r="M103" s="106"/>
      <c r="N103" s="106"/>
      <c r="O103" s="106"/>
      <c r="P103" s="106"/>
      <c r="Q103" s="106"/>
      <c r="R103" s="106"/>
      <c r="S103" s="106"/>
      <c r="T103" s="106"/>
    </row>
    <row r="104">
      <c r="A104" s="107">
        <v>103.0</v>
      </c>
      <c r="B104" s="108" t="s">
        <v>604</v>
      </c>
      <c r="C104" s="109" t="s">
        <v>2579</v>
      </c>
      <c r="D104" s="110">
        <v>714111.0</v>
      </c>
      <c r="E104" s="110">
        <v>69.0</v>
      </c>
      <c r="F104" s="106"/>
      <c r="G104" s="106"/>
      <c r="H104" s="106"/>
      <c r="I104" s="106"/>
      <c r="J104" s="106"/>
      <c r="K104" s="106"/>
      <c r="L104" s="106"/>
      <c r="M104" s="106"/>
      <c r="N104" s="106"/>
      <c r="O104" s="106"/>
      <c r="P104" s="106"/>
      <c r="Q104" s="106"/>
      <c r="R104" s="106"/>
      <c r="S104" s="106"/>
      <c r="T104" s="106"/>
    </row>
    <row r="105" ht="26.25">
      <c r="A105" s="107">
        <v>104.0</v>
      </c>
      <c r="B105" s="108" t="s">
        <v>67</v>
      </c>
      <c r="C105" s="109" t="s">
        <v>2580</v>
      </c>
      <c r="D105" s="110">
        <v>718581.0</v>
      </c>
      <c r="E105" s="110">
        <v>68.0</v>
      </c>
      <c r="F105" s="106"/>
      <c r="G105" s="106"/>
      <c r="H105" s="106"/>
      <c r="I105" s="106"/>
      <c r="J105" s="106"/>
      <c r="K105" s="106"/>
      <c r="L105" s="106"/>
      <c r="M105" s="106"/>
      <c r="N105" s="106"/>
      <c r="O105" s="106"/>
      <c r="P105" s="106"/>
      <c r="Q105" s="106"/>
      <c r="R105" s="106"/>
      <c r="S105" s="106"/>
      <c r="T105" s="106"/>
    </row>
    <row r="106" ht="26.25">
      <c r="A106" s="107">
        <v>105.0</v>
      </c>
      <c r="B106" s="108" t="s">
        <v>764</v>
      </c>
      <c r="C106" s="109" t="s">
        <v>2581</v>
      </c>
      <c r="D106" s="110">
        <v>9259.0</v>
      </c>
      <c r="E106" s="110">
        <v>68.0</v>
      </c>
      <c r="F106" s="106"/>
      <c r="G106" s="106"/>
      <c r="H106" s="106"/>
      <c r="I106" s="106"/>
      <c r="J106" s="106"/>
      <c r="K106" s="106"/>
      <c r="L106" s="106"/>
      <c r="M106" s="106"/>
      <c r="N106" s="106"/>
      <c r="O106" s="106"/>
      <c r="P106" s="106"/>
      <c r="Q106" s="106"/>
      <c r="R106" s="106"/>
      <c r="S106" s="106"/>
      <c r="T106" s="106"/>
    </row>
    <row r="107" ht="26.25">
      <c r="A107" s="107">
        <v>106.0</v>
      </c>
      <c r="B107" s="108" t="s">
        <v>803</v>
      </c>
      <c r="C107" s="109" t="s">
        <v>2582</v>
      </c>
      <c r="D107" s="110">
        <v>525304.0</v>
      </c>
      <c r="E107" s="110">
        <v>68.0</v>
      </c>
      <c r="F107" s="106"/>
      <c r="G107" s="106"/>
      <c r="H107" s="106"/>
      <c r="I107" s="106"/>
      <c r="J107" s="106"/>
      <c r="K107" s="106"/>
      <c r="L107" s="106"/>
      <c r="M107" s="106"/>
      <c r="N107" s="106"/>
      <c r="O107" s="106"/>
      <c r="P107" s="106"/>
      <c r="Q107" s="106"/>
      <c r="R107" s="106"/>
      <c r="S107" s="106"/>
      <c r="T107" s="106"/>
    </row>
    <row r="108" ht="26.25">
      <c r="A108" s="107">
        <v>107.0</v>
      </c>
      <c r="B108" s="108" t="s">
        <v>194</v>
      </c>
      <c r="C108" s="109" t="s">
        <v>2583</v>
      </c>
      <c r="D108" s="110">
        <v>235775.0</v>
      </c>
      <c r="E108" s="110">
        <v>67.0</v>
      </c>
      <c r="F108" s="106"/>
      <c r="G108" s="106"/>
      <c r="H108" s="106"/>
      <c r="I108" s="106"/>
      <c r="J108" s="106"/>
      <c r="K108" s="106"/>
      <c r="L108" s="106"/>
      <c r="M108" s="106"/>
      <c r="N108" s="106"/>
      <c r="O108" s="106"/>
      <c r="P108" s="106"/>
      <c r="Q108" s="106"/>
      <c r="R108" s="106"/>
      <c r="S108" s="106"/>
      <c r="T108" s="106"/>
    </row>
    <row r="109" ht="26.25">
      <c r="A109" s="107">
        <v>108.0</v>
      </c>
      <c r="B109" s="108" t="s">
        <v>127</v>
      </c>
      <c r="C109" s="109" t="s">
        <v>2584</v>
      </c>
      <c r="D109" s="110">
        <v>582860.0</v>
      </c>
      <c r="E109" s="110">
        <v>67.0</v>
      </c>
      <c r="F109" s="106"/>
      <c r="G109" s="106"/>
      <c r="H109" s="106"/>
      <c r="I109" s="106"/>
      <c r="J109" s="106"/>
      <c r="K109" s="106"/>
      <c r="L109" s="106"/>
      <c r="M109" s="106"/>
      <c r="N109" s="106"/>
      <c r="O109" s="106"/>
      <c r="P109" s="106"/>
      <c r="Q109" s="106"/>
      <c r="R109" s="106"/>
      <c r="S109" s="106"/>
      <c r="T109" s="106"/>
    </row>
    <row r="110" ht="26.25">
      <c r="A110" s="107">
        <v>109.0</v>
      </c>
      <c r="B110" s="108" t="s">
        <v>495</v>
      </c>
      <c r="C110" s="109" t="s">
        <v>2585</v>
      </c>
      <c r="D110" s="110">
        <v>214589.0</v>
      </c>
      <c r="E110" s="110">
        <v>66.0</v>
      </c>
      <c r="F110" s="106"/>
      <c r="G110" s="106"/>
      <c r="H110" s="106"/>
      <c r="I110" s="106"/>
      <c r="J110" s="106"/>
      <c r="K110" s="106"/>
      <c r="L110" s="106"/>
      <c r="M110" s="106"/>
      <c r="N110" s="106"/>
      <c r="O110" s="106"/>
      <c r="P110" s="106"/>
      <c r="Q110" s="106"/>
      <c r="R110" s="106"/>
      <c r="S110" s="106"/>
      <c r="T110" s="106"/>
    </row>
    <row r="111" ht="26.25">
      <c r="A111" s="107">
        <v>110.0</v>
      </c>
      <c r="B111" s="108" t="s">
        <v>680</v>
      </c>
      <c r="C111" s="109" t="s">
        <v>2586</v>
      </c>
      <c r="D111" s="110">
        <v>588987.0</v>
      </c>
      <c r="E111" s="110">
        <v>66.0</v>
      </c>
      <c r="F111" s="106"/>
      <c r="G111" s="106"/>
      <c r="H111" s="106"/>
      <c r="I111" s="106"/>
      <c r="J111" s="106"/>
      <c r="K111" s="106"/>
      <c r="L111" s="106"/>
      <c r="M111" s="106"/>
      <c r="N111" s="106"/>
      <c r="O111" s="106"/>
      <c r="P111" s="106"/>
      <c r="Q111" s="106"/>
      <c r="R111" s="106"/>
      <c r="S111" s="106"/>
      <c r="T111" s="106"/>
    </row>
    <row r="112" ht="26.25">
      <c r="A112" s="107">
        <v>111.0</v>
      </c>
      <c r="B112" s="108" t="s">
        <v>294</v>
      </c>
      <c r="C112" s="109" t="s">
        <v>2587</v>
      </c>
      <c r="D112" s="110">
        <v>410156.0</v>
      </c>
      <c r="E112" s="110">
        <v>66.0</v>
      </c>
      <c r="F112" s="106"/>
      <c r="G112" s="106"/>
      <c r="H112" s="106"/>
      <c r="I112" s="106"/>
      <c r="J112" s="106"/>
      <c r="K112" s="106"/>
      <c r="L112" s="106"/>
      <c r="M112" s="106"/>
      <c r="N112" s="106"/>
      <c r="O112" s="106"/>
      <c r="P112" s="106"/>
      <c r="Q112" s="106"/>
      <c r="R112" s="106"/>
      <c r="S112" s="106"/>
      <c r="T112" s="106"/>
    </row>
    <row r="113" ht="26.25">
      <c r="A113" s="107">
        <v>112.0</v>
      </c>
      <c r="B113" s="108" t="s">
        <v>53</v>
      </c>
      <c r="C113" s="109" t="s">
        <v>2592</v>
      </c>
      <c r="D113" s="110">
        <v>644612.0</v>
      </c>
      <c r="E113" s="110">
        <v>66.0</v>
      </c>
      <c r="F113" s="106"/>
      <c r="G113" s="106"/>
      <c r="H113" s="106"/>
      <c r="I113" s="106"/>
      <c r="J113" s="106"/>
      <c r="K113" s="106"/>
      <c r="L113" s="106"/>
      <c r="M113" s="106"/>
      <c r="N113" s="106"/>
      <c r="O113" s="106"/>
      <c r="P113" s="106"/>
      <c r="Q113" s="106"/>
      <c r="R113" s="106"/>
      <c r="S113" s="106"/>
      <c r="T113" s="106"/>
    </row>
    <row r="114" ht="26.25">
      <c r="A114" s="107">
        <v>113.0</v>
      </c>
      <c r="B114" s="108" t="s">
        <v>719</v>
      </c>
      <c r="C114" s="109" t="s">
        <v>2593</v>
      </c>
      <c r="D114" s="110">
        <v>838556.0</v>
      </c>
      <c r="E114" s="110">
        <v>66.0</v>
      </c>
      <c r="F114" s="106"/>
      <c r="G114" s="106"/>
      <c r="H114" s="106"/>
      <c r="I114" s="106"/>
      <c r="J114" s="106"/>
      <c r="K114" s="106"/>
      <c r="L114" s="106"/>
      <c r="M114" s="106"/>
      <c r="N114" s="106"/>
      <c r="O114" s="106"/>
      <c r="P114" s="106"/>
      <c r="Q114" s="106"/>
      <c r="R114" s="106"/>
      <c r="S114" s="106"/>
      <c r="T114" s="106"/>
    </row>
    <row r="115">
      <c r="A115" s="107">
        <v>114.0</v>
      </c>
      <c r="B115" s="108" t="s">
        <v>362</v>
      </c>
      <c r="C115" s="109" t="s">
        <v>2594</v>
      </c>
      <c r="D115" s="110">
        <v>691532.0</v>
      </c>
      <c r="E115" s="110">
        <v>66.0</v>
      </c>
      <c r="F115" s="106"/>
      <c r="G115" s="106"/>
      <c r="H115" s="106"/>
      <c r="I115" s="106"/>
      <c r="J115" s="106"/>
      <c r="K115" s="106"/>
      <c r="L115" s="106"/>
      <c r="M115" s="106"/>
      <c r="N115" s="106"/>
      <c r="O115" s="106"/>
      <c r="P115" s="106"/>
      <c r="Q115" s="106"/>
      <c r="R115" s="106"/>
      <c r="S115" s="106"/>
      <c r="T115" s="106"/>
    </row>
    <row r="116" ht="26.25">
      <c r="A116" s="107">
        <v>115.0</v>
      </c>
      <c r="B116" s="108" t="s">
        <v>141</v>
      </c>
      <c r="C116" s="109" t="s">
        <v>2595</v>
      </c>
      <c r="D116" s="110">
        <v>1397485.0</v>
      </c>
      <c r="E116" s="110">
        <v>65.0</v>
      </c>
      <c r="F116" s="106"/>
      <c r="G116" s="106"/>
      <c r="H116" s="106"/>
      <c r="I116" s="106"/>
      <c r="J116" s="106"/>
      <c r="K116" s="106"/>
      <c r="L116" s="106"/>
      <c r="M116" s="106"/>
      <c r="N116" s="106"/>
      <c r="O116" s="106"/>
      <c r="P116" s="106"/>
      <c r="Q116" s="106"/>
      <c r="R116" s="106"/>
      <c r="S116" s="106"/>
      <c r="T116" s="106"/>
    </row>
    <row r="117" ht="26.25">
      <c r="A117" s="107">
        <v>116.0</v>
      </c>
      <c r="B117" s="108" t="s">
        <v>532</v>
      </c>
      <c r="C117" s="109" t="s">
        <v>2596</v>
      </c>
      <c r="D117" s="110">
        <v>477905.0</v>
      </c>
      <c r="E117" s="110">
        <v>65.0</v>
      </c>
      <c r="F117" s="106"/>
      <c r="G117" s="106"/>
      <c r="H117" s="106"/>
      <c r="I117" s="106"/>
      <c r="J117" s="106"/>
      <c r="K117" s="106"/>
      <c r="L117" s="106"/>
      <c r="M117" s="106"/>
      <c r="N117" s="106"/>
      <c r="O117" s="106"/>
      <c r="P117" s="106"/>
      <c r="Q117" s="106"/>
      <c r="R117" s="106"/>
      <c r="S117" s="106"/>
      <c r="T117" s="106"/>
    </row>
    <row r="118" ht="26.25">
      <c r="A118" s="107">
        <v>117.0</v>
      </c>
      <c r="B118" s="108" t="s">
        <v>266</v>
      </c>
      <c r="C118" s="109" t="s">
        <v>2597</v>
      </c>
      <c r="D118" s="110">
        <v>426551.0</v>
      </c>
      <c r="E118" s="110">
        <v>65.0</v>
      </c>
      <c r="F118" s="106"/>
      <c r="G118" s="106"/>
      <c r="H118" s="106"/>
      <c r="I118" s="106"/>
      <c r="J118" s="106"/>
      <c r="K118" s="106"/>
      <c r="L118" s="106"/>
      <c r="M118" s="106"/>
      <c r="N118" s="106"/>
      <c r="O118" s="106"/>
      <c r="P118" s="106"/>
      <c r="Q118" s="106"/>
      <c r="R118" s="106"/>
      <c r="S118" s="106"/>
      <c r="T118" s="106"/>
    </row>
    <row r="119" ht="26.25">
      <c r="A119" s="107">
        <v>118.0</v>
      </c>
      <c r="B119" s="108" t="s">
        <v>793</v>
      </c>
      <c r="C119" s="109" t="s">
        <v>2598</v>
      </c>
      <c r="D119" s="110">
        <v>384167.0</v>
      </c>
      <c r="E119" s="110">
        <v>64.0</v>
      </c>
      <c r="F119" s="106"/>
      <c r="G119" s="106"/>
      <c r="H119" s="106"/>
      <c r="I119" s="106"/>
      <c r="J119" s="106"/>
      <c r="K119" s="106"/>
      <c r="L119" s="106"/>
      <c r="M119" s="106"/>
      <c r="N119" s="106"/>
      <c r="O119" s="106"/>
      <c r="P119" s="106"/>
      <c r="Q119" s="106"/>
      <c r="R119" s="106"/>
      <c r="S119" s="106"/>
      <c r="T119" s="106"/>
    </row>
    <row r="120" ht="26.25">
      <c r="A120" s="111">
        <v>119.0</v>
      </c>
      <c r="B120" s="108" t="s">
        <v>672</v>
      </c>
      <c r="C120" s="109" t="s">
        <v>2599</v>
      </c>
      <c r="D120" s="110">
        <v>865683.0</v>
      </c>
      <c r="E120" s="110">
        <v>64.0</v>
      </c>
      <c r="F120" s="106"/>
      <c r="G120" s="106"/>
      <c r="H120" s="106"/>
      <c r="I120" s="106"/>
      <c r="J120" s="106"/>
      <c r="K120" s="106"/>
      <c r="L120" s="106"/>
      <c r="M120" s="106"/>
      <c r="N120" s="106"/>
      <c r="O120" s="106"/>
      <c r="P120" s="106"/>
      <c r="Q120" s="106"/>
      <c r="R120" s="106"/>
      <c r="S120" s="106"/>
      <c r="T120" s="106"/>
    </row>
    <row r="121" ht="26.25">
      <c r="A121" s="111">
        <v>120.0</v>
      </c>
      <c r="B121" s="108" t="s">
        <v>173</v>
      </c>
      <c r="C121" s="109" t="s">
        <v>2600</v>
      </c>
      <c r="D121" s="110">
        <v>1450515.0</v>
      </c>
      <c r="E121" s="110">
        <v>64.0</v>
      </c>
      <c r="F121" s="106"/>
      <c r="G121" s="106"/>
      <c r="H121" s="106"/>
      <c r="I121" s="106"/>
      <c r="J121" s="106"/>
      <c r="K121" s="106"/>
      <c r="L121" s="106"/>
      <c r="M121" s="106"/>
      <c r="N121" s="106"/>
      <c r="O121" s="106"/>
      <c r="P121" s="106"/>
      <c r="Q121" s="106"/>
      <c r="R121" s="106"/>
      <c r="S121" s="106"/>
      <c r="T121" s="106"/>
    </row>
    <row r="122">
      <c r="A122" s="107">
        <v>121.0</v>
      </c>
      <c r="B122" s="108" t="s">
        <v>742</v>
      </c>
      <c r="C122" s="109" t="s">
        <v>2601</v>
      </c>
      <c r="D122" s="110">
        <v>219527.0</v>
      </c>
      <c r="E122" s="110">
        <v>63.0</v>
      </c>
      <c r="F122" s="106"/>
      <c r="G122" s="106"/>
      <c r="H122" s="106"/>
      <c r="I122" s="106"/>
      <c r="J122" s="106"/>
      <c r="K122" s="106"/>
      <c r="L122" s="106"/>
      <c r="M122" s="106"/>
      <c r="N122" s="106"/>
      <c r="O122" s="106"/>
      <c r="P122" s="106"/>
      <c r="Q122" s="106"/>
      <c r="R122" s="106"/>
      <c r="S122" s="106"/>
      <c r="T122" s="106"/>
    </row>
    <row r="123" ht="26.25">
      <c r="A123" s="107">
        <v>122.0</v>
      </c>
      <c r="B123" s="108" t="s">
        <v>2602</v>
      </c>
      <c r="C123" s="109" t="s">
        <v>2603</v>
      </c>
      <c r="D123" s="110">
        <v>426862.0</v>
      </c>
      <c r="E123" s="110">
        <v>63.0</v>
      </c>
      <c r="F123" s="106"/>
      <c r="G123" s="106"/>
      <c r="H123" s="106"/>
      <c r="I123" s="106"/>
      <c r="J123" s="106"/>
      <c r="K123" s="106"/>
      <c r="L123" s="106"/>
      <c r="M123" s="106"/>
      <c r="N123" s="106"/>
      <c r="O123" s="106"/>
      <c r="P123" s="106"/>
      <c r="Q123" s="106"/>
      <c r="R123" s="106"/>
      <c r="S123" s="106"/>
      <c r="T123" s="106"/>
    </row>
    <row r="124" ht="26.25">
      <c r="A124" s="107">
        <v>123.0</v>
      </c>
      <c r="B124" s="108" t="s">
        <v>2604</v>
      </c>
      <c r="C124" s="109" t="s">
        <v>2605</v>
      </c>
      <c r="D124" s="110">
        <v>908418.0</v>
      </c>
      <c r="E124" s="110">
        <v>62.0</v>
      </c>
      <c r="F124" s="106"/>
      <c r="G124" s="106"/>
      <c r="H124" s="106"/>
      <c r="I124" s="106"/>
      <c r="J124" s="106"/>
      <c r="K124" s="106"/>
      <c r="L124" s="106"/>
      <c r="M124" s="106"/>
      <c r="N124" s="106"/>
      <c r="O124" s="106"/>
      <c r="P124" s="106"/>
      <c r="Q124" s="106"/>
      <c r="R124" s="106"/>
      <c r="S124" s="106"/>
      <c r="T124" s="106"/>
    </row>
    <row r="125" ht="26.25">
      <c r="A125" s="107">
        <v>124.0</v>
      </c>
      <c r="B125" s="108" t="s">
        <v>788</v>
      </c>
      <c r="C125" s="109" t="s">
        <v>2606</v>
      </c>
      <c r="D125" s="110">
        <v>24703.0</v>
      </c>
      <c r="E125" s="110">
        <v>61.0</v>
      </c>
      <c r="F125" s="106"/>
      <c r="G125" s="106"/>
      <c r="H125" s="106"/>
      <c r="I125" s="106"/>
      <c r="J125" s="106"/>
      <c r="K125" s="106"/>
      <c r="L125" s="106"/>
      <c r="M125" s="106"/>
      <c r="N125" s="106"/>
      <c r="O125" s="106"/>
      <c r="P125" s="106"/>
      <c r="Q125" s="106"/>
      <c r="R125" s="106"/>
      <c r="S125" s="106"/>
      <c r="T125" s="106"/>
    </row>
    <row r="126" ht="26.25">
      <c r="A126" s="107">
        <v>125.0</v>
      </c>
      <c r="B126" s="108" t="s">
        <v>201</v>
      </c>
      <c r="C126" s="109" t="s">
        <v>2607</v>
      </c>
      <c r="D126" s="110">
        <v>1104302.0</v>
      </c>
      <c r="E126" s="110">
        <v>61.0</v>
      </c>
      <c r="F126" s="106"/>
      <c r="G126" s="106"/>
      <c r="H126" s="106"/>
      <c r="I126" s="106"/>
      <c r="J126" s="106"/>
      <c r="K126" s="106"/>
      <c r="L126" s="106"/>
      <c r="M126" s="106"/>
      <c r="N126" s="106"/>
      <c r="O126" s="106"/>
      <c r="P126" s="106"/>
      <c r="Q126" s="106"/>
      <c r="R126" s="106"/>
      <c r="S126" s="106"/>
      <c r="T126" s="106"/>
    </row>
    <row r="127" ht="26.25">
      <c r="A127" s="107">
        <v>126.0</v>
      </c>
      <c r="B127" s="108" t="s">
        <v>757</v>
      </c>
      <c r="C127" s="109" t="s">
        <v>2608</v>
      </c>
      <c r="D127" s="110">
        <v>463813.0</v>
      </c>
      <c r="E127" s="110">
        <v>60.0</v>
      </c>
      <c r="F127" s="106"/>
      <c r="G127" s="106"/>
      <c r="H127" s="106"/>
      <c r="I127" s="106"/>
      <c r="J127" s="106"/>
      <c r="K127" s="106"/>
      <c r="L127" s="106"/>
      <c r="M127" s="106"/>
      <c r="N127" s="106"/>
      <c r="O127" s="106"/>
      <c r="P127" s="106"/>
      <c r="Q127" s="106"/>
      <c r="R127" s="106"/>
      <c r="S127" s="106"/>
      <c r="T127" s="106"/>
    </row>
    <row r="128" ht="26.25">
      <c r="A128" s="107">
        <v>127.0</v>
      </c>
      <c r="B128" s="108" t="s">
        <v>241</v>
      </c>
      <c r="C128" s="109" t="s">
        <v>2609</v>
      </c>
      <c r="D128" s="110">
        <v>444230.0</v>
      </c>
      <c r="E128" s="110">
        <v>60.0</v>
      </c>
      <c r="F128" s="106"/>
      <c r="G128" s="106"/>
      <c r="H128" s="106"/>
      <c r="I128" s="106"/>
      <c r="J128" s="106"/>
      <c r="K128" s="106"/>
      <c r="L128" s="106"/>
      <c r="M128" s="106"/>
      <c r="N128" s="106"/>
      <c r="O128" s="106"/>
      <c r="P128" s="106"/>
      <c r="Q128" s="106"/>
      <c r="R128" s="106"/>
      <c r="S128" s="106"/>
      <c r="T128" s="106"/>
    </row>
    <row r="129" ht="26.25">
      <c r="A129" s="107">
        <v>128.0</v>
      </c>
      <c r="B129" s="108" t="s">
        <v>426</v>
      </c>
      <c r="C129" s="109" t="s">
        <v>2610</v>
      </c>
      <c r="D129" s="110">
        <v>787258.0</v>
      </c>
      <c r="E129" s="110">
        <v>60.0</v>
      </c>
      <c r="F129" s="106"/>
      <c r="G129" s="106"/>
      <c r="H129" s="106"/>
      <c r="I129" s="106"/>
      <c r="J129" s="106"/>
      <c r="K129" s="106"/>
      <c r="L129" s="106"/>
      <c r="M129" s="106"/>
      <c r="N129" s="106"/>
      <c r="O129" s="106"/>
      <c r="P129" s="106"/>
      <c r="Q129" s="106"/>
      <c r="R129" s="106"/>
      <c r="S129" s="106"/>
      <c r="T129" s="106"/>
    </row>
    <row r="130" ht="26.25">
      <c r="A130" s="111">
        <v>129.0</v>
      </c>
      <c r="B130" s="108" t="s">
        <v>259</v>
      </c>
      <c r="C130" s="109" t="s">
        <v>2611</v>
      </c>
      <c r="D130" s="110">
        <v>579837.0</v>
      </c>
      <c r="E130" s="110">
        <v>60.0</v>
      </c>
      <c r="F130" s="106"/>
      <c r="G130" s="106"/>
      <c r="H130" s="106"/>
      <c r="I130" s="106"/>
      <c r="J130" s="106"/>
      <c r="K130" s="106"/>
      <c r="L130" s="106"/>
      <c r="M130" s="106"/>
      <c r="N130" s="106"/>
      <c r="O130" s="106"/>
      <c r="P130" s="106"/>
      <c r="Q130" s="106"/>
      <c r="R130" s="106"/>
      <c r="S130" s="106"/>
      <c r="T130" s="106"/>
    </row>
    <row r="131" ht="26.25">
      <c r="A131" s="107">
        <v>130.0</v>
      </c>
      <c r="B131" s="108" t="s">
        <v>560</v>
      </c>
      <c r="C131" s="109" t="s">
        <v>2612</v>
      </c>
      <c r="D131" s="110">
        <v>533752.0</v>
      </c>
      <c r="E131" s="110">
        <v>59.0</v>
      </c>
      <c r="F131" s="106"/>
      <c r="G131" s="106"/>
      <c r="H131" s="106"/>
      <c r="I131" s="106"/>
      <c r="J131" s="106"/>
      <c r="K131" s="106"/>
      <c r="L131" s="106"/>
      <c r="M131" s="106"/>
      <c r="N131" s="106"/>
      <c r="O131" s="106"/>
      <c r="P131" s="106"/>
      <c r="Q131" s="106"/>
      <c r="R131" s="106"/>
      <c r="S131" s="106"/>
      <c r="T131" s="106"/>
    </row>
    <row r="132" ht="26.25">
      <c r="A132" s="111">
        <v>131.0</v>
      </c>
      <c r="B132" s="108" t="s">
        <v>457</v>
      </c>
      <c r="C132" s="109" t="s">
        <v>2613</v>
      </c>
      <c r="D132" s="110">
        <v>765936.0</v>
      </c>
      <c r="E132" s="110">
        <v>59.0</v>
      </c>
      <c r="F132" s="106"/>
      <c r="G132" s="106"/>
      <c r="H132" s="106"/>
      <c r="I132" s="106"/>
      <c r="J132" s="106"/>
      <c r="K132" s="106"/>
      <c r="L132" s="106"/>
      <c r="M132" s="106"/>
      <c r="N132" s="106"/>
      <c r="O132" s="106"/>
      <c r="P132" s="106"/>
      <c r="Q132" s="106"/>
      <c r="R132" s="106"/>
      <c r="S132" s="106"/>
      <c r="T132" s="106"/>
    </row>
    <row r="133" ht="26.25">
      <c r="A133" s="107">
        <v>132.0</v>
      </c>
      <c r="B133" s="108" t="s">
        <v>2614</v>
      </c>
      <c r="C133" s="109" t="s">
        <v>2615</v>
      </c>
      <c r="D133" s="110">
        <v>519300.0</v>
      </c>
      <c r="E133" s="110">
        <v>59.0</v>
      </c>
      <c r="F133" s="106"/>
      <c r="G133" s="106"/>
      <c r="H133" s="106"/>
      <c r="I133" s="106"/>
      <c r="J133" s="106"/>
      <c r="K133" s="106"/>
      <c r="L133" s="106"/>
      <c r="M133" s="106"/>
      <c r="N133" s="106"/>
      <c r="O133" s="106"/>
      <c r="P133" s="106"/>
      <c r="Q133" s="106"/>
      <c r="R133" s="106"/>
      <c r="S133" s="106"/>
      <c r="T133" s="106"/>
    </row>
    <row r="134">
      <c r="A134" s="107">
        <v>133.0</v>
      </c>
      <c r="B134" s="108" t="s">
        <v>740</v>
      </c>
      <c r="C134" s="109" t="s">
        <v>2616</v>
      </c>
      <c r="D134" s="110">
        <v>591037.0</v>
      </c>
      <c r="E134" s="110">
        <v>59.0</v>
      </c>
      <c r="F134" s="106"/>
      <c r="G134" s="106"/>
      <c r="H134" s="106"/>
      <c r="I134" s="106"/>
      <c r="J134" s="106"/>
      <c r="K134" s="106"/>
      <c r="L134" s="106"/>
      <c r="M134" s="106"/>
      <c r="N134" s="106"/>
      <c r="O134" s="106"/>
      <c r="P134" s="106"/>
      <c r="Q134" s="106"/>
      <c r="R134" s="106"/>
      <c r="S134" s="106"/>
      <c r="T134" s="106"/>
    </row>
    <row r="135" ht="26.25">
      <c r="A135" s="107">
        <v>134.0</v>
      </c>
      <c r="B135" s="108" t="s">
        <v>2617</v>
      </c>
      <c r="C135" s="109" t="s">
        <v>2618</v>
      </c>
      <c r="D135" s="110">
        <v>662527.0</v>
      </c>
      <c r="E135" s="110">
        <v>58.0</v>
      </c>
      <c r="F135" s="106"/>
      <c r="G135" s="106"/>
      <c r="H135" s="106"/>
      <c r="I135" s="106"/>
      <c r="J135" s="106"/>
      <c r="K135" s="106"/>
      <c r="L135" s="106"/>
      <c r="M135" s="106"/>
      <c r="N135" s="106"/>
      <c r="O135" s="106"/>
      <c r="P135" s="106"/>
      <c r="Q135" s="106"/>
      <c r="R135" s="106"/>
      <c r="S135" s="106"/>
      <c r="T135" s="106"/>
    </row>
    <row r="136" ht="26.25">
      <c r="A136" s="107">
        <v>135.0</v>
      </c>
      <c r="B136" s="108" t="s">
        <v>688</v>
      </c>
      <c r="C136" s="109" t="s">
        <v>2619</v>
      </c>
      <c r="D136" s="110">
        <v>443658.0</v>
      </c>
      <c r="E136" s="110">
        <v>58.0</v>
      </c>
      <c r="F136" s="106"/>
      <c r="G136" s="106"/>
      <c r="H136" s="106"/>
      <c r="I136" s="106"/>
      <c r="J136" s="106"/>
      <c r="K136" s="106"/>
      <c r="L136" s="106"/>
      <c r="M136" s="106"/>
      <c r="N136" s="106"/>
      <c r="O136" s="106"/>
      <c r="P136" s="106"/>
      <c r="Q136" s="106"/>
      <c r="R136" s="106"/>
      <c r="S136" s="106"/>
      <c r="T136" s="106"/>
    </row>
    <row r="137" ht="26.25">
      <c r="A137" s="107">
        <v>136.0</v>
      </c>
      <c r="B137" s="108" t="s">
        <v>314</v>
      </c>
      <c r="C137" s="109" t="s">
        <v>2620</v>
      </c>
      <c r="D137" s="110">
        <v>708183.0</v>
      </c>
      <c r="E137" s="110">
        <v>58.0</v>
      </c>
      <c r="F137" s="106"/>
      <c r="G137" s="106"/>
      <c r="H137" s="106"/>
      <c r="I137" s="106"/>
      <c r="J137" s="106"/>
      <c r="K137" s="106"/>
      <c r="L137" s="106"/>
      <c r="M137" s="106"/>
      <c r="N137" s="106"/>
      <c r="O137" s="106"/>
      <c r="P137" s="106"/>
      <c r="Q137" s="106"/>
      <c r="R137" s="106"/>
      <c r="S137" s="106"/>
      <c r="T137" s="106"/>
    </row>
    <row r="138" ht="26.25">
      <c r="A138" s="107">
        <v>137.0</v>
      </c>
      <c r="B138" s="108" t="s">
        <v>476</v>
      </c>
      <c r="C138" s="109" t="s">
        <v>2621</v>
      </c>
      <c r="D138" s="110">
        <v>660859.0</v>
      </c>
      <c r="E138" s="110">
        <v>57.0</v>
      </c>
      <c r="F138" s="106"/>
      <c r="G138" s="106"/>
      <c r="H138" s="106"/>
      <c r="I138" s="106"/>
      <c r="J138" s="106"/>
      <c r="K138" s="106"/>
      <c r="L138" s="106"/>
      <c r="M138" s="106"/>
      <c r="N138" s="106"/>
      <c r="O138" s="106"/>
      <c r="P138" s="106"/>
      <c r="Q138" s="106"/>
      <c r="R138" s="106"/>
      <c r="S138" s="106"/>
      <c r="T138" s="106"/>
    </row>
    <row r="139" ht="26.25">
      <c r="A139" s="107">
        <v>138.0</v>
      </c>
      <c r="B139" s="108" t="s">
        <v>92</v>
      </c>
      <c r="C139" s="109" t="s">
        <v>2622</v>
      </c>
      <c r="D139" s="110">
        <v>945816.0</v>
      </c>
      <c r="E139" s="110">
        <v>57.0</v>
      </c>
      <c r="F139" s="106"/>
      <c r="G139" s="106"/>
      <c r="H139" s="106"/>
      <c r="I139" s="106"/>
      <c r="J139" s="106"/>
      <c r="K139" s="106"/>
      <c r="L139" s="106"/>
      <c r="M139" s="106"/>
      <c r="N139" s="106"/>
      <c r="O139" s="106"/>
      <c r="P139" s="106"/>
      <c r="Q139" s="106"/>
      <c r="R139" s="106"/>
      <c r="S139" s="106"/>
      <c r="T139" s="106"/>
    </row>
    <row r="140" ht="26.25">
      <c r="A140" s="107">
        <v>139.0</v>
      </c>
      <c r="B140" s="108" t="s">
        <v>307</v>
      </c>
      <c r="C140" s="109" t="s">
        <v>2623</v>
      </c>
      <c r="D140" s="110">
        <v>310823.0</v>
      </c>
      <c r="E140" s="110">
        <v>56.0</v>
      </c>
      <c r="F140" s="106"/>
      <c r="G140" s="106"/>
      <c r="H140" s="106"/>
      <c r="I140" s="106"/>
      <c r="J140" s="106"/>
      <c r="K140" s="106"/>
      <c r="L140" s="106"/>
      <c r="M140" s="106"/>
      <c r="N140" s="106"/>
      <c r="O140" s="106"/>
      <c r="P140" s="106"/>
      <c r="Q140" s="106"/>
      <c r="R140" s="106"/>
      <c r="S140" s="106"/>
      <c r="T140" s="106"/>
    </row>
    <row r="141" ht="26.25">
      <c r="A141" s="107">
        <v>140.0</v>
      </c>
      <c r="B141" s="108" t="s">
        <v>728</v>
      </c>
      <c r="C141" s="109" t="s">
        <v>2624</v>
      </c>
      <c r="D141" s="110">
        <v>25216.0</v>
      </c>
      <c r="E141" s="110">
        <v>56.0</v>
      </c>
      <c r="F141" s="106"/>
      <c r="G141" s="106"/>
      <c r="H141" s="106"/>
      <c r="I141" s="106"/>
      <c r="J141" s="106"/>
      <c r="K141" s="106"/>
      <c r="L141" s="106"/>
      <c r="M141" s="106"/>
      <c r="N141" s="106"/>
      <c r="O141" s="106"/>
      <c r="P141" s="106"/>
      <c r="Q141" s="106"/>
      <c r="R141" s="106"/>
      <c r="S141" s="106"/>
      <c r="T141" s="106"/>
    </row>
    <row r="142" ht="26.25">
      <c r="A142" s="107">
        <v>141.0</v>
      </c>
      <c r="B142" s="108" t="s">
        <v>341</v>
      </c>
      <c r="C142" s="109" t="s">
        <v>2625</v>
      </c>
      <c r="D142" s="110">
        <v>817657.0</v>
      </c>
      <c r="E142" s="110">
        <v>56.0</v>
      </c>
      <c r="F142" s="106"/>
      <c r="G142" s="106"/>
      <c r="H142" s="106"/>
      <c r="I142" s="106"/>
      <c r="J142" s="106"/>
      <c r="K142" s="106"/>
      <c r="L142" s="106"/>
      <c r="M142" s="106"/>
      <c r="N142" s="106"/>
      <c r="O142" s="106"/>
      <c r="P142" s="106"/>
      <c r="Q142" s="106"/>
      <c r="R142" s="106"/>
      <c r="S142" s="106"/>
      <c r="T142" s="106"/>
    </row>
    <row r="143">
      <c r="A143" s="107">
        <v>142.0</v>
      </c>
      <c r="B143" s="108" t="s">
        <v>658</v>
      </c>
      <c r="C143" s="109" t="s">
        <v>2626</v>
      </c>
      <c r="D143" s="110">
        <v>583784.0</v>
      </c>
      <c r="E143" s="110">
        <v>56.0</v>
      </c>
      <c r="F143" s="106"/>
      <c r="G143" s="106"/>
      <c r="H143" s="106"/>
      <c r="I143" s="106"/>
      <c r="J143" s="106"/>
      <c r="K143" s="106"/>
      <c r="L143" s="106"/>
      <c r="M143" s="106"/>
      <c r="N143" s="106"/>
      <c r="O143" s="106"/>
      <c r="P143" s="106"/>
      <c r="Q143" s="106"/>
      <c r="R143" s="106"/>
      <c r="S143" s="106"/>
      <c r="T143" s="106"/>
    </row>
    <row r="144" ht="26.25">
      <c r="A144" s="107">
        <v>143.0</v>
      </c>
      <c r="B144" s="108" t="s">
        <v>731</v>
      </c>
      <c r="C144" s="109" t="s">
        <v>2627</v>
      </c>
      <c r="D144" s="110">
        <v>9516.0</v>
      </c>
      <c r="E144" s="110">
        <v>56.0</v>
      </c>
      <c r="F144" s="106"/>
      <c r="G144" s="106"/>
      <c r="H144" s="106"/>
      <c r="I144" s="106"/>
      <c r="J144" s="106"/>
      <c r="K144" s="106"/>
      <c r="L144" s="106"/>
      <c r="M144" s="106"/>
      <c r="N144" s="106"/>
      <c r="O144" s="106"/>
      <c r="P144" s="106"/>
      <c r="Q144" s="106"/>
      <c r="R144" s="106"/>
      <c r="S144" s="106"/>
      <c r="T144" s="106"/>
    </row>
    <row r="145" ht="26.25">
      <c r="A145" s="107">
        <v>144.0</v>
      </c>
      <c r="B145" s="108" t="s">
        <v>626</v>
      </c>
      <c r="C145" s="109" t="s">
        <v>2628</v>
      </c>
      <c r="D145" s="110">
        <v>613136.0</v>
      </c>
      <c r="E145" s="110">
        <v>55.0</v>
      </c>
      <c r="F145" s="106"/>
      <c r="G145" s="106"/>
      <c r="H145" s="106"/>
      <c r="I145" s="106"/>
      <c r="J145" s="106"/>
      <c r="K145" s="106"/>
      <c r="L145" s="106"/>
      <c r="M145" s="106"/>
      <c r="N145" s="106"/>
      <c r="O145" s="106"/>
      <c r="P145" s="106"/>
      <c r="Q145" s="106"/>
      <c r="R145" s="106"/>
      <c r="S145" s="106"/>
      <c r="T145" s="106"/>
    </row>
    <row r="146">
      <c r="A146" s="107">
        <v>145.0</v>
      </c>
      <c r="B146" s="108" t="s">
        <v>805</v>
      </c>
      <c r="C146" s="109" t="s">
        <v>2629</v>
      </c>
      <c r="D146" s="110">
        <v>10366.0</v>
      </c>
      <c r="E146" s="110">
        <v>55.0</v>
      </c>
      <c r="F146" s="106"/>
      <c r="G146" s="106"/>
      <c r="H146" s="106"/>
      <c r="I146" s="106"/>
      <c r="J146" s="106"/>
      <c r="K146" s="106"/>
      <c r="L146" s="106"/>
      <c r="M146" s="106"/>
      <c r="N146" s="106"/>
      <c r="O146" s="106"/>
      <c r="P146" s="106"/>
      <c r="Q146" s="106"/>
      <c r="R146" s="106"/>
      <c r="S146" s="106"/>
      <c r="T146" s="106"/>
    </row>
    <row r="147" ht="26.25">
      <c r="A147" s="107">
        <v>146.0</v>
      </c>
      <c r="B147" s="108" t="s">
        <v>821</v>
      </c>
      <c r="C147" s="109" t="s">
        <v>2630</v>
      </c>
      <c r="D147" s="110">
        <v>524289.0</v>
      </c>
      <c r="E147" s="110">
        <v>55.0</v>
      </c>
      <c r="F147" s="106"/>
      <c r="G147" s="106"/>
      <c r="H147" s="106"/>
      <c r="I147" s="106"/>
      <c r="J147" s="106"/>
      <c r="K147" s="106"/>
      <c r="L147" s="106"/>
      <c r="M147" s="106"/>
      <c r="N147" s="106"/>
      <c r="O147" s="106"/>
      <c r="P147" s="106"/>
      <c r="Q147" s="106"/>
      <c r="R147" s="106"/>
      <c r="S147" s="106"/>
      <c r="T147" s="106"/>
    </row>
    <row r="148">
      <c r="A148" s="107">
        <v>147.0</v>
      </c>
      <c r="B148" s="108" t="s">
        <v>819</v>
      </c>
      <c r="C148" s="109" t="s">
        <v>2631</v>
      </c>
      <c r="D148" s="110">
        <v>513031.0</v>
      </c>
      <c r="E148" s="110">
        <v>54.0</v>
      </c>
      <c r="F148" s="106"/>
      <c r="G148" s="106"/>
      <c r="H148" s="106"/>
      <c r="I148" s="106"/>
      <c r="J148" s="106"/>
      <c r="K148" s="106"/>
      <c r="L148" s="106"/>
      <c r="M148" s="106"/>
      <c r="N148" s="106"/>
      <c r="O148" s="106"/>
      <c r="P148" s="106"/>
      <c r="Q148" s="106"/>
      <c r="R148" s="106"/>
      <c r="S148" s="106"/>
      <c r="T148" s="106"/>
    </row>
    <row r="149" ht="26.25">
      <c r="A149" s="107">
        <v>148.0</v>
      </c>
      <c r="B149" s="108" t="s">
        <v>348</v>
      </c>
      <c r="C149" s="109" t="s">
        <v>2632</v>
      </c>
      <c r="D149" s="110">
        <v>933426.0</v>
      </c>
      <c r="E149" s="110">
        <v>54.0</v>
      </c>
      <c r="F149" s="106"/>
      <c r="G149" s="106"/>
      <c r="H149" s="106"/>
      <c r="I149" s="106"/>
      <c r="J149" s="106"/>
      <c r="K149" s="106"/>
      <c r="L149" s="106"/>
      <c r="M149" s="106"/>
      <c r="N149" s="106"/>
      <c r="O149" s="106"/>
      <c r="P149" s="106"/>
      <c r="Q149" s="106"/>
      <c r="R149" s="106"/>
      <c r="S149" s="106"/>
      <c r="T149" s="106"/>
    </row>
    <row r="150" ht="26.25">
      <c r="A150" s="107">
        <v>149.0</v>
      </c>
      <c r="B150" s="108" t="s">
        <v>744</v>
      </c>
      <c r="C150" s="109" t="s">
        <v>2633</v>
      </c>
      <c r="D150" s="110">
        <v>534620.0</v>
      </c>
      <c r="E150" s="110">
        <v>54.0</v>
      </c>
      <c r="F150" s="106"/>
      <c r="G150" s="106"/>
      <c r="H150" s="106"/>
      <c r="I150" s="106"/>
      <c r="J150" s="106"/>
      <c r="K150" s="106"/>
      <c r="L150" s="106"/>
      <c r="M150" s="106"/>
      <c r="N150" s="106"/>
      <c r="O150" s="106"/>
      <c r="P150" s="106"/>
      <c r="Q150" s="106"/>
      <c r="R150" s="106"/>
      <c r="S150" s="106"/>
      <c r="T150" s="106"/>
    </row>
    <row r="151" ht="26.25">
      <c r="A151" s="107">
        <v>150.0</v>
      </c>
      <c r="B151" s="108" t="s">
        <v>725</v>
      </c>
      <c r="C151" s="109" t="s">
        <v>2634</v>
      </c>
      <c r="D151" s="110">
        <v>822906.0</v>
      </c>
      <c r="E151" s="110">
        <v>54.0</v>
      </c>
      <c r="F151" s="106"/>
      <c r="G151" s="106"/>
      <c r="H151" s="106"/>
      <c r="I151" s="106"/>
      <c r="J151" s="106"/>
      <c r="K151" s="106"/>
      <c r="L151" s="106"/>
      <c r="M151" s="106"/>
      <c r="N151" s="106"/>
      <c r="O151" s="106"/>
      <c r="P151" s="106"/>
      <c r="Q151" s="106"/>
      <c r="R151" s="106"/>
      <c r="S151" s="106"/>
      <c r="T151" s="106"/>
    </row>
    <row r="152" ht="26.25">
      <c r="A152" s="107">
        <v>151.0</v>
      </c>
      <c r="B152" s="108" t="s">
        <v>668</v>
      </c>
      <c r="C152" s="109" t="s">
        <v>2635</v>
      </c>
      <c r="D152" s="110">
        <v>482846.0</v>
      </c>
      <c r="E152" s="110">
        <v>53.0</v>
      </c>
      <c r="F152" s="106"/>
      <c r="G152" s="106"/>
      <c r="H152" s="106"/>
      <c r="I152" s="106"/>
      <c r="J152" s="106"/>
      <c r="K152" s="106"/>
      <c r="L152" s="106"/>
      <c r="M152" s="106"/>
      <c r="N152" s="106"/>
      <c r="O152" s="106"/>
      <c r="P152" s="106"/>
      <c r="Q152" s="106"/>
      <c r="R152" s="106"/>
      <c r="S152" s="106"/>
      <c r="T152" s="106"/>
    </row>
    <row r="153" ht="26.25">
      <c r="A153" s="107">
        <v>152.0</v>
      </c>
      <c r="B153" s="108" t="s">
        <v>469</v>
      </c>
      <c r="C153" s="109" t="s">
        <v>2636</v>
      </c>
      <c r="D153" s="110">
        <v>505480.0</v>
      </c>
      <c r="E153" s="110">
        <v>53.0</v>
      </c>
      <c r="F153" s="106"/>
      <c r="G153" s="106"/>
      <c r="H153" s="106"/>
      <c r="I153" s="106"/>
      <c r="J153" s="106"/>
      <c r="K153" s="106"/>
      <c r="L153" s="106"/>
      <c r="M153" s="106"/>
      <c r="N153" s="106"/>
      <c r="O153" s="106"/>
      <c r="P153" s="106"/>
      <c r="Q153" s="106"/>
      <c r="R153" s="106"/>
      <c r="S153" s="106"/>
      <c r="T153" s="106"/>
    </row>
    <row r="154" ht="26.25">
      <c r="A154" s="107">
        <v>153.0</v>
      </c>
      <c r="B154" s="108" t="s">
        <v>834</v>
      </c>
      <c r="C154" s="109" t="s">
        <v>2637</v>
      </c>
      <c r="D154" s="110">
        <v>36899.0</v>
      </c>
      <c r="E154" s="110">
        <v>52.0</v>
      </c>
      <c r="F154" s="106"/>
      <c r="G154" s="106"/>
      <c r="H154" s="106"/>
      <c r="I154" s="106"/>
      <c r="J154" s="106"/>
      <c r="K154" s="106"/>
      <c r="L154" s="106"/>
      <c r="M154" s="106"/>
      <c r="N154" s="106"/>
      <c r="O154" s="106"/>
      <c r="P154" s="106"/>
      <c r="Q154" s="106"/>
      <c r="R154" s="106"/>
      <c r="S154" s="106"/>
      <c r="T154" s="106"/>
    </row>
    <row r="155" ht="26.25">
      <c r="A155" s="107">
        <v>154.0</v>
      </c>
      <c r="B155" s="108" t="s">
        <v>273</v>
      </c>
      <c r="C155" s="109" t="s">
        <v>2638</v>
      </c>
      <c r="D155" s="110">
        <v>573439.0</v>
      </c>
      <c r="E155" s="110">
        <v>52.0</v>
      </c>
      <c r="F155" s="106"/>
      <c r="G155" s="106"/>
      <c r="H155" s="106"/>
      <c r="I155" s="106"/>
      <c r="J155" s="106"/>
      <c r="K155" s="106"/>
      <c r="L155" s="106"/>
      <c r="M155" s="106"/>
      <c r="N155" s="106"/>
      <c r="O155" s="106"/>
      <c r="P155" s="106"/>
      <c r="Q155" s="106"/>
      <c r="R155" s="106"/>
      <c r="S155" s="106"/>
      <c r="T155" s="106"/>
    </row>
    <row r="156">
      <c r="A156" s="107">
        <v>155.0</v>
      </c>
      <c r="B156" s="108" t="s">
        <v>402</v>
      </c>
      <c r="C156" s="109" t="s">
        <v>2639</v>
      </c>
      <c r="D156" s="110">
        <v>275254.0</v>
      </c>
      <c r="E156" s="110">
        <v>52.0</v>
      </c>
      <c r="F156" s="106"/>
      <c r="G156" s="106"/>
      <c r="H156" s="106"/>
      <c r="I156" s="106"/>
      <c r="J156" s="106"/>
      <c r="K156" s="106"/>
      <c r="L156" s="106"/>
      <c r="M156" s="106"/>
      <c r="N156" s="106"/>
      <c r="O156" s="106"/>
      <c r="P156" s="106"/>
      <c r="Q156" s="106"/>
      <c r="R156" s="106"/>
      <c r="S156" s="106"/>
      <c r="T156" s="106"/>
    </row>
    <row r="157" ht="26.25">
      <c r="A157" s="107">
        <v>156.0</v>
      </c>
      <c r="B157" s="108" t="s">
        <v>676</v>
      </c>
      <c r="C157" s="109" t="s">
        <v>2640</v>
      </c>
      <c r="D157" s="110">
        <v>853390.0</v>
      </c>
      <c r="E157" s="110">
        <v>51.0</v>
      </c>
      <c r="F157" s="106"/>
      <c r="G157" s="106"/>
      <c r="H157" s="106"/>
      <c r="I157" s="106"/>
      <c r="J157" s="106"/>
      <c r="K157" s="106"/>
      <c r="L157" s="106"/>
      <c r="M157" s="106"/>
      <c r="N157" s="106"/>
      <c r="O157" s="106"/>
      <c r="P157" s="106"/>
      <c r="Q157" s="106"/>
      <c r="R157" s="106"/>
      <c r="S157" s="106"/>
      <c r="T157" s="106"/>
    </row>
    <row r="158" ht="26.25">
      <c r="A158" s="107">
        <v>157.0</v>
      </c>
      <c r="B158" s="108" t="s">
        <v>782</v>
      </c>
      <c r="C158" s="109" t="s">
        <v>2641</v>
      </c>
      <c r="D158" s="110">
        <v>574229.0</v>
      </c>
      <c r="E158" s="110">
        <v>50.0</v>
      </c>
      <c r="F158" s="106"/>
      <c r="G158" s="106"/>
      <c r="H158" s="106"/>
      <c r="I158" s="106"/>
      <c r="J158" s="106"/>
      <c r="K158" s="106"/>
      <c r="L158" s="106"/>
      <c r="M158" s="106"/>
      <c r="N158" s="106"/>
      <c r="O158" s="106"/>
      <c r="P158" s="106"/>
      <c r="Q158" s="106"/>
      <c r="R158" s="106"/>
      <c r="S158" s="106"/>
      <c r="T158" s="106"/>
    </row>
    <row r="159" ht="26.25">
      <c r="A159" s="107">
        <v>158.0</v>
      </c>
      <c r="B159" s="108" t="s">
        <v>502</v>
      </c>
      <c r="C159" s="109" t="s">
        <v>2642</v>
      </c>
      <c r="D159" s="110">
        <v>339481.0</v>
      </c>
      <c r="E159" s="110">
        <v>50.0</v>
      </c>
      <c r="F159" s="106"/>
      <c r="G159" s="106"/>
      <c r="H159" s="106"/>
      <c r="I159" s="106"/>
      <c r="J159" s="106"/>
      <c r="K159" s="106"/>
      <c r="L159" s="106"/>
      <c r="M159" s="106"/>
      <c r="N159" s="106"/>
      <c r="O159" s="106"/>
      <c r="P159" s="106"/>
      <c r="Q159" s="106"/>
      <c r="R159" s="106"/>
      <c r="S159" s="106"/>
      <c r="T159" s="106"/>
    </row>
    <row r="160" ht="26.25">
      <c r="A160" s="107">
        <v>159.0</v>
      </c>
      <c r="B160" s="108" t="s">
        <v>835</v>
      </c>
      <c r="C160" s="109" t="s">
        <v>2643</v>
      </c>
      <c r="D160" s="110">
        <v>924416.0</v>
      </c>
      <c r="E160" s="110">
        <v>50.0</v>
      </c>
      <c r="F160" s="106"/>
      <c r="G160" s="106"/>
      <c r="H160" s="106"/>
      <c r="I160" s="106"/>
      <c r="J160" s="106"/>
      <c r="K160" s="106"/>
      <c r="L160" s="106"/>
      <c r="M160" s="106"/>
      <c r="N160" s="106"/>
      <c r="O160" s="106"/>
      <c r="P160" s="106"/>
      <c r="Q160" s="106"/>
      <c r="R160" s="106"/>
      <c r="S160" s="106"/>
      <c r="T160" s="106"/>
    </row>
    <row r="161" ht="26.25">
      <c r="A161" s="107">
        <v>160.0</v>
      </c>
      <c r="B161" s="108" t="s">
        <v>715</v>
      </c>
      <c r="C161" s="109" t="s">
        <v>2644</v>
      </c>
      <c r="D161" s="110">
        <v>512838.0</v>
      </c>
      <c r="E161" s="110">
        <v>49.0</v>
      </c>
      <c r="F161" s="106"/>
      <c r="G161" s="106"/>
      <c r="H161" s="106"/>
      <c r="I161" s="106"/>
      <c r="J161" s="106"/>
      <c r="K161" s="106"/>
      <c r="L161" s="106"/>
      <c r="M161" s="106"/>
      <c r="N161" s="106"/>
      <c r="O161" s="106"/>
      <c r="P161" s="106"/>
      <c r="Q161" s="106"/>
      <c r="R161" s="106"/>
      <c r="S161" s="106"/>
      <c r="T161" s="106"/>
    </row>
    <row r="162" ht="26.25">
      <c r="A162" s="107">
        <v>161.0</v>
      </c>
      <c r="B162" s="108" t="s">
        <v>678</v>
      </c>
      <c r="C162" s="109" t="s">
        <v>2645</v>
      </c>
      <c r="D162" s="110">
        <v>378738.0</v>
      </c>
      <c r="E162" s="110">
        <v>49.0</v>
      </c>
      <c r="F162" s="106"/>
      <c r="G162" s="106"/>
      <c r="H162" s="106"/>
      <c r="I162" s="106"/>
      <c r="J162" s="106"/>
      <c r="K162" s="106"/>
      <c r="L162" s="106"/>
      <c r="M162" s="106"/>
      <c r="N162" s="106"/>
      <c r="O162" s="106"/>
      <c r="P162" s="106"/>
      <c r="Q162" s="106"/>
      <c r="R162" s="106"/>
      <c r="S162" s="106"/>
      <c r="T162" s="106"/>
    </row>
    <row r="163">
      <c r="A163" s="107">
        <v>162.0</v>
      </c>
      <c r="B163" s="108" t="s">
        <v>632</v>
      </c>
      <c r="C163" s="109" t="s">
        <v>2646</v>
      </c>
      <c r="D163" s="110">
        <v>403304.0</v>
      </c>
      <c r="E163" s="110">
        <v>48.0</v>
      </c>
      <c r="F163" s="106"/>
      <c r="G163" s="106"/>
      <c r="H163" s="106"/>
      <c r="I163" s="106"/>
      <c r="J163" s="106"/>
      <c r="K163" s="106"/>
      <c r="L163" s="106"/>
      <c r="M163" s="106"/>
      <c r="N163" s="106"/>
      <c r="O163" s="106"/>
      <c r="P163" s="106"/>
      <c r="Q163" s="106"/>
      <c r="R163" s="106"/>
      <c r="S163" s="106"/>
      <c r="T163" s="106"/>
    </row>
    <row r="164" ht="26.25">
      <c r="A164" s="107">
        <v>163.0</v>
      </c>
      <c r="B164" s="108" t="s">
        <v>355</v>
      </c>
      <c r="C164" s="109" t="s">
        <v>2647</v>
      </c>
      <c r="D164" s="110">
        <v>795131.0</v>
      </c>
      <c r="E164" s="110">
        <v>48.0</v>
      </c>
      <c r="F164" s="106"/>
      <c r="G164" s="106"/>
      <c r="H164" s="106"/>
      <c r="I164" s="106"/>
      <c r="J164" s="106"/>
      <c r="K164" s="106"/>
      <c r="L164" s="106"/>
      <c r="M164" s="106"/>
      <c r="N164" s="106"/>
      <c r="O164" s="106"/>
      <c r="P164" s="106"/>
      <c r="Q164" s="106"/>
      <c r="R164" s="106"/>
      <c r="S164" s="106"/>
      <c r="T164" s="106"/>
    </row>
    <row r="165" ht="26.25">
      <c r="A165" s="107">
        <v>164.0</v>
      </c>
      <c r="B165" s="108" t="s">
        <v>381</v>
      </c>
      <c r="C165" s="109" t="s">
        <v>2648</v>
      </c>
      <c r="D165" s="110">
        <v>592589.0</v>
      </c>
      <c r="E165" s="110">
        <v>48.0</v>
      </c>
      <c r="F165" s="106"/>
      <c r="G165" s="106"/>
      <c r="H165" s="106"/>
      <c r="I165" s="106"/>
      <c r="J165" s="106"/>
      <c r="K165" s="106"/>
      <c r="L165" s="106"/>
      <c r="M165" s="106"/>
      <c r="N165" s="106"/>
      <c r="O165" s="106"/>
      <c r="P165" s="106"/>
      <c r="Q165" s="106"/>
      <c r="R165" s="106"/>
      <c r="S165" s="106"/>
      <c r="T165" s="106"/>
    </row>
    <row r="166" ht="26.25">
      <c r="A166" s="111">
        <v>165.0</v>
      </c>
      <c r="B166" s="108" t="s">
        <v>516</v>
      </c>
      <c r="C166" s="109" t="s">
        <v>2649</v>
      </c>
      <c r="D166" s="110">
        <v>706465.0</v>
      </c>
      <c r="E166" s="110">
        <v>47.0</v>
      </c>
      <c r="F166" s="106"/>
      <c r="G166" s="106"/>
      <c r="H166" s="106"/>
      <c r="I166" s="106"/>
      <c r="J166" s="106"/>
      <c r="K166" s="106"/>
      <c r="L166" s="106"/>
      <c r="M166" s="106"/>
      <c r="N166" s="106"/>
      <c r="O166" s="106"/>
      <c r="P166" s="106"/>
      <c r="Q166" s="106"/>
      <c r="R166" s="106"/>
      <c r="S166" s="106"/>
      <c r="T166" s="106"/>
    </row>
    <row r="167" ht="26.25">
      <c r="A167" s="107">
        <v>166.0</v>
      </c>
      <c r="B167" s="108" t="s">
        <v>509</v>
      </c>
      <c r="C167" s="109" t="s">
        <v>2650</v>
      </c>
      <c r="D167" s="110">
        <v>660789.0</v>
      </c>
      <c r="E167" s="110">
        <v>46.0</v>
      </c>
      <c r="F167" s="106"/>
      <c r="G167" s="106"/>
      <c r="H167" s="106"/>
      <c r="I167" s="106"/>
      <c r="J167" s="106"/>
      <c r="K167" s="106"/>
      <c r="L167" s="106"/>
      <c r="M167" s="106"/>
      <c r="N167" s="106"/>
      <c r="O167" s="106"/>
      <c r="P167" s="106"/>
      <c r="Q167" s="106"/>
      <c r="R167" s="106"/>
      <c r="S167" s="106"/>
      <c r="T167" s="106"/>
    </row>
    <row r="168" ht="26.25">
      <c r="A168" s="111">
        <v>167.0</v>
      </c>
      <c r="B168" s="108" t="s">
        <v>786</v>
      </c>
      <c r="C168" s="109" t="s">
        <v>2651</v>
      </c>
      <c r="D168" s="110">
        <v>703481.0</v>
      </c>
      <c r="E168" s="110">
        <v>45.0</v>
      </c>
      <c r="F168" s="106"/>
      <c r="G168" s="106"/>
      <c r="H168" s="106"/>
      <c r="I168" s="106"/>
      <c r="J168" s="106"/>
      <c r="K168" s="106"/>
      <c r="L168" s="106"/>
      <c r="M168" s="106"/>
      <c r="N168" s="106"/>
      <c r="O168" s="106"/>
      <c r="P168" s="106"/>
      <c r="Q168" s="106"/>
      <c r="R168" s="106"/>
      <c r="S168" s="106"/>
      <c r="T168" s="106"/>
    </row>
    <row r="169" ht="26.25">
      <c r="A169" s="107">
        <v>168.0</v>
      </c>
      <c r="B169" s="108" t="s">
        <v>2652</v>
      </c>
      <c r="C169" s="109" t="s">
        <v>2653</v>
      </c>
      <c r="D169" s="110">
        <v>886114.0</v>
      </c>
      <c r="E169" s="110">
        <v>45.0</v>
      </c>
      <c r="F169" s="106"/>
      <c r="G169" s="106"/>
      <c r="H169" s="106"/>
      <c r="I169" s="106"/>
      <c r="J169" s="106"/>
      <c r="K169" s="106"/>
      <c r="L169" s="106"/>
      <c r="M169" s="106"/>
      <c r="N169" s="106"/>
      <c r="O169" s="106"/>
      <c r="P169" s="106"/>
      <c r="Q169" s="106"/>
      <c r="R169" s="106"/>
      <c r="S169" s="106"/>
      <c r="T169" s="106"/>
    </row>
    <row r="170" ht="26.25">
      <c r="A170" s="107">
        <v>169.0</v>
      </c>
      <c r="B170" s="108" t="s">
        <v>99</v>
      </c>
      <c r="C170" s="109" t="s">
        <v>2654</v>
      </c>
      <c r="D170" s="110">
        <v>801956.0</v>
      </c>
      <c r="E170" s="110">
        <v>44.0</v>
      </c>
      <c r="F170" s="106"/>
      <c r="G170" s="106"/>
      <c r="H170" s="106"/>
      <c r="I170" s="106"/>
      <c r="J170" s="106"/>
      <c r="K170" s="106"/>
      <c r="L170" s="106"/>
      <c r="M170" s="106"/>
      <c r="N170" s="106"/>
      <c r="O170" s="106"/>
      <c r="P170" s="106"/>
      <c r="Q170" s="106"/>
      <c r="R170" s="106"/>
      <c r="S170" s="106"/>
      <c r="T170" s="106"/>
    </row>
    <row r="171" ht="26.25">
      <c r="A171" s="107">
        <v>170.0</v>
      </c>
      <c r="B171" s="108" t="s">
        <v>2655</v>
      </c>
      <c r="C171" s="109" t="s">
        <v>2656</v>
      </c>
      <c r="D171" s="110">
        <v>276318.0</v>
      </c>
      <c r="E171" s="110">
        <v>44.0</v>
      </c>
      <c r="F171" s="106"/>
      <c r="G171" s="106"/>
      <c r="H171" s="106"/>
      <c r="I171" s="106"/>
      <c r="J171" s="106"/>
      <c r="K171" s="106"/>
      <c r="L171" s="106"/>
      <c r="M171" s="106"/>
      <c r="N171" s="106"/>
      <c r="O171" s="106"/>
      <c r="P171" s="106"/>
      <c r="Q171" s="106"/>
      <c r="R171" s="106"/>
      <c r="S171" s="106"/>
      <c r="T171" s="106"/>
    </row>
    <row r="172" ht="26.25">
      <c r="A172" s="107">
        <v>171.0</v>
      </c>
      <c r="B172" s="108" t="s">
        <v>553</v>
      </c>
      <c r="C172" s="109" t="s">
        <v>2657</v>
      </c>
      <c r="D172" s="110">
        <v>1236389.0</v>
      </c>
      <c r="E172" s="110">
        <v>44.0</v>
      </c>
      <c r="F172" s="106"/>
      <c r="G172" s="106"/>
      <c r="H172" s="106"/>
      <c r="I172" s="106"/>
      <c r="J172" s="106"/>
      <c r="K172" s="106"/>
      <c r="L172" s="106"/>
      <c r="M172" s="106"/>
      <c r="N172" s="106"/>
      <c r="O172" s="106"/>
      <c r="P172" s="106"/>
      <c r="Q172" s="106"/>
      <c r="R172" s="106"/>
      <c r="S172" s="106"/>
      <c r="T172" s="106"/>
    </row>
    <row r="173" ht="26.25">
      <c r="A173" s="107">
        <v>172.0</v>
      </c>
      <c r="B173" s="108" t="s">
        <v>646</v>
      </c>
      <c r="C173" s="109" t="s">
        <v>2658</v>
      </c>
      <c r="D173" s="110">
        <v>816022.0</v>
      </c>
      <c r="E173" s="110">
        <v>43.0</v>
      </c>
      <c r="F173" s="106"/>
      <c r="G173" s="106"/>
      <c r="H173" s="106"/>
      <c r="I173" s="106"/>
      <c r="J173" s="106"/>
      <c r="K173" s="106"/>
      <c r="L173" s="106"/>
      <c r="M173" s="106"/>
      <c r="N173" s="106"/>
      <c r="O173" s="106"/>
      <c r="P173" s="106"/>
      <c r="Q173" s="106"/>
      <c r="R173" s="106"/>
      <c r="S173" s="106"/>
      <c r="T173" s="106"/>
    </row>
    <row r="174" ht="26.25">
      <c r="A174" s="107">
        <v>173.0</v>
      </c>
      <c r="B174" s="108" t="s">
        <v>741</v>
      </c>
      <c r="C174" s="109" t="s">
        <v>2659</v>
      </c>
      <c r="D174" s="110">
        <v>392192.0</v>
      </c>
      <c r="E174" s="110">
        <v>43.0</v>
      </c>
      <c r="F174" s="106"/>
      <c r="G174" s="106"/>
      <c r="H174" s="106"/>
      <c r="I174" s="106"/>
      <c r="J174" s="106"/>
      <c r="K174" s="106"/>
      <c r="L174" s="106"/>
      <c r="M174" s="106"/>
      <c r="N174" s="106"/>
      <c r="O174" s="106"/>
      <c r="P174" s="106"/>
      <c r="Q174" s="106"/>
      <c r="R174" s="106"/>
      <c r="S174" s="106"/>
      <c r="T174" s="106"/>
    </row>
    <row r="175" ht="26.25">
      <c r="A175" s="107">
        <v>174.0</v>
      </c>
      <c r="B175" s="108" t="s">
        <v>707</v>
      </c>
      <c r="C175" s="109" t="s">
        <v>2660</v>
      </c>
      <c r="D175" s="110">
        <v>12668.0</v>
      </c>
      <c r="E175" s="110">
        <v>43.0</v>
      </c>
      <c r="F175" s="106"/>
      <c r="G175" s="106"/>
      <c r="H175" s="106"/>
      <c r="I175" s="106"/>
      <c r="J175" s="106"/>
      <c r="K175" s="106"/>
      <c r="L175" s="106"/>
      <c r="M175" s="106"/>
      <c r="N175" s="106"/>
      <c r="O175" s="106"/>
      <c r="P175" s="106"/>
      <c r="Q175" s="106"/>
      <c r="R175" s="106"/>
      <c r="S175" s="106"/>
      <c r="T175" s="106"/>
    </row>
    <row r="176" ht="26.25">
      <c r="A176" s="107">
        <v>175.0</v>
      </c>
      <c r="B176" s="108" t="s">
        <v>714</v>
      </c>
      <c r="C176" s="109" t="s">
        <v>2661</v>
      </c>
      <c r="D176" s="110">
        <v>6361.0</v>
      </c>
      <c r="E176" s="110">
        <v>43.0</v>
      </c>
      <c r="F176" s="106"/>
      <c r="G176" s="106"/>
      <c r="H176" s="106"/>
      <c r="I176" s="106"/>
      <c r="J176" s="106"/>
      <c r="K176" s="106"/>
      <c r="L176" s="106"/>
      <c r="M176" s="106"/>
      <c r="N176" s="106"/>
      <c r="O176" s="106"/>
      <c r="P176" s="106"/>
      <c r="Q176" s="106"/>
      <c r="R176" s="106"/>
      <c r="S176" s="106"/>
      <c r="T176" s="106"/>
    </row>
    <row r="177" ht="26.25">
      <c r="A177" s="107">
        <v>176.0</v>
      </c>
      <c r="B177" s="108" t="s">
        <v>799</v>
      </c>
      <c r="C177" s="109" t="s">
        <v>2662</v>
      </c>
      <c r="D177" s="110">
        <v>112566.0</v>
      </c>
      <c r="E177" s="110">
        <v>42.0</v>
      </c>
      <c r="F177" s="106"/>
      <c r="G177" s="106"/>
      <c r="H177" s="106"/>
      <c r="I177" s="106"/>
      <c r="J177" s="106"/>
      <c r="K177" s="106"/>
      <c r="L177" s="106"/>
      <c r="M177" s="106"/>
      <c r="N177" s="106"/>
      <c r="O177" s="106"/>
      <c r="P177" s="106"/>
      <c r="Q177" s="106"/>
      <c r="R177" s="106"/>
      <c r="S177" s="106"/>
      <c r="T177" s="106"/>
    </row>
    <row r="178" ht="26.25">
      <c r="A178" s="107">
        <v>177.0</v>
      </c>
      <c r="B178" s="108" t="s">
        <v>752</v>
      </c>
      <c r="C178" s="109" t="s">
        <v>2663</v>
      </c>
      <c r="D178" s="110">
        <v>1989.0</v>
      </c>
      <c r="E178" s="110">
        <v>41.0</v>
      </c>
      <c r="F178" s="106"/>
      <c r="G178" s="106"/>
      <c r="H178" s="106"/>
      <c r="I178" s="106"/>
      <c r="J178" s="106"/>
      <c r="K178" s="106"/>
      <c r="L178" s="106"/>
      <c r="M178" s="106"/>
      <c r="N178" s="106"/>
      <c r="O178" s="106"/>
      <c r="P178" s="106"/>
      <c r="Q178" s="106"/>
      <c r="R178" s="106"/>
      <c r="S178" s="106"/>
      <c r="T178" s="106"/>
    </row>
    <row r="179" ht="26.25">
      <c r="A179" s="107">
        <v>178.0</v>
      </c>
      <c r="B179" s="108" t="s">
        <v>779</v>
      </c>
      <c r="C179" s="109" t="s">
        <v>2664</v>
      </c>
      <c r="D179" s="110">
        <v>11569.0</v>
      </c>
      <c r="E179" s="110">
        <v>41.0</v>
      </c>
      <c r="F179" s="106"/>
      <c r="G179" s="106"/>
      <c r="H179" s="106"/>
      <c r="I179" s="106"/>
      <c r="J179" s="106"/>
      <c r="K179" s="106"/>
      <c r="L179" s="106"/>
      <c r="M179" s="106"/>
      <c r="N179" s="106"/>
      <c r="O179" s="106"/>
      <c r="P179" s="106"/>
      <c r="Q179" s="106"/>
      <c r="R179" s="106"/>
      <c r="S179" s="106"/>
      <c r="T179" s="106"/>
    </row>
    <row r="180" ht="26.25">
      <c r="A180" s="107">
        <v>179.0</v>
      </c>
      <c r="B180" s="108" t="s">
        <v>85</v>
      </c>
      <c r="C180" s="109" t="s">
        <v>2665</v>
      </c>
      <c r="D180" s="110">
        <v>1250056.0</v>
      </c>
      <c r="E180" s="110">
        <v>40.0</v>
      </c>
      <c r="F180" s="106"/>
      <c r="G180" s="106"/>
      <c r="H180" s="106"/>
      <c r="I180" s="106"/>
      <c r="J180" s="106"/>
      <c r="K180" s="106"/>
      <c r="L180" s="106"/>
      <c r="M180" s="106"/>
      <c r="N180" s="106"/>
      <c r="O180" s="106"/>
      <c r="P180" s="106"/>
      <c r="Q180" s="106"/>
      <c r="R180" s="106"/>
      <c r="S180" s="106"/>
      <c r="T180" s="106"/>
    </row>
    <row r="181" ht="26.25">
      <c r="A181" s="107">
        <v>180.0</v>
      </c>
      <c r="B181" s="108" t="s">
        <v>761</v>
      </c>
      <c r="C181" s="109" t="s">
        <v>2666</v>
      </c>
      <c r="D181" s="110">
        <v>36712.0</v>
      </c>
      <c r="E181" s="110">
        <v>39.0</v>
      </c>
      <c r="F181" s="106"/>
      <c r="G181" s="106"/>
      <c r="H181" s="106"/>
      <c r="I181" s="106"/>
      <c r="J181" s="106"/>
      <c r="K181" s="106"/>
      <c r="L181" s="106"/>
      <c r="M181" s="106"/>
      <c r="N181" s="106"/>
      <c r="O181" s="106"/>
      <c r="P181" s="106"/>
      <c r="Q181" s="106"/>
      <c r="R181" s="106"/>
      <c r="S181" s="106"/>
      <c r="T181" s="106"/>
    </row>
    <row r="182">
      <c r="A182" s="107">
        <v>181.0</v>
      </c>
      <c r="B182" s="108" t="s">
        <v>489</v>
      </c>
      <c r="C182" s="109" t="s">
        <v>2667</v>
      </c>
      <c r="D182" s="110">
        <v>353418.0</v>
      </c>
      <c r="E182" s="110">
        <v>38.0</v>
      </c>
      <c r="F182" s="106"/>
      <c r="G182" s="106"/>
      <c r="H182" s="106"/>
      <c r="I182" s="106"/>
      <c r="J182" s="106"/>
      <c r="K182" s="106"/>
      <c r="L182" s="106"/>
      <c r="M182" s="106"/>
      <c r="N182" s="106"/>
      <c r="O182" s="106"/>
      <c r="P182" s="106"/>
      <c r="Q182" s="106"/>
      <c r="R182" s="106"/>
      <c r="S182" s="106"/>
      <c r="T182" s="106"/>
    </row>
    <row r="183" ht="26.25">
      <c r="A183" s="111">
        <v>182.0</v>
      </c>
      <c r="B183" s="108" t="s">
        <v>483</v>
      </c>
      <c r="C183" s="109" t="s">
        <v>2668</v>
      </c>
      <c r="D183" s="110">
        <v>424150.0</v>
      </c>
      <c r="E183" s="110">
        <v>36.0</v>
      </c>
      <c r="F183" s="106"/>
      <c r="G183" s="106"/>
      <c r="H183" s="106"/>
      <c r="I183" s="106"/>
      <c r="J183" s="106"/>
      <c r="K183" s="106"/>
      <c r="L183" s="106"/>
      <c r="M183" s="106"/>
      <c r="N183" s="106"/>
      <c r="O183" s="106"/>
      <c r="P183" s="106"/>
      <c r="Q183" s="106"/>
      <c r="R183" s="106"/>
      <c r="S183" s="106"/>
      <c r="T183" s="106"/>
    </row>
    <row r="184" ht="26.25">
      <c r="A184" s="107">
        <v>183.0</v>
      </c>
      <c r="B184" s="108" t="s">
        <v>827</v>
      </c>
      <c r="C184" s="109" t="s">
        <v>2669</v>
      </c>
      <c r="D184" s="110">
        <v>19093.0</v>
      </c>
      <c r="E184" s="110">
        <v>35.0</v>
      </c>
      <c r="F184" s="106"/>
      <c r="G184" s="106"/>
      <c r="H184" s="106"/>
      <c r="I184" s="106"/>
      <c r="J184" s="106"/>
      <c r="K184" s="106"/>
      <c r="L184" s="106"/>
      <c r="M184" s="106"/>
      <c r="N184" s="106"/>
      <c r="O184" s="106"/>
      <c r="P184" s="106"/>
      <c r="Q184" s="106"/>
      <c r="R184" s="106"/>
      <c r="S184" s="106"/>
      <c r="T184" s="106"/>
    </row>
    <row r="185" ht="26.25">
      <c r="A185" s="107">
        <v>184.0</v>
      </c>
      <c r="B185" s="108" t="s">
        <v>729</v>
      </c>
      <c r="C185" s="109" t="s">
        <v>2670</v>
      </c>
      <c r="D185" s="110">
        <v>951501.0</v>
      </c>
      <c r="E185" s="110">
        <v>34.0</v>
      </c>
      <c r="F185" s="106"/>
      <c r="G185" s="106"/>
      <c r="H185" s="106"/>
      <c r="I185" s="106"/>
      <c r="J185" s="106"/>
      <c r="K185" s="106"/>
      <c r="L185" s="106"/>
      <c r="M185" s="106"/>
      <c r="N185" s="106"/>
      <c r="O185" s="106"/>
      <c r="P185" s="106"/>
      <c r="Q185" s="106"/>
      <c r="R185" s="106"/>
      <c r="S185" s="106"/>
      <c r="T185" s="106"/>
    </row>
    <row r="186" ht="26.25">
      <c r="A186" s="111">
        <v>185.0</v>
      </c>
      <c r="B186" s="108" t="s">
        <v>2671</v>
      </c>
      <c r="C186" s="109" t="s">
        <v>2672</v>
      </c>
      <c r="D186" s="110">
        <v>45278.0</v>
      </c>
      <c r="E186" s="110">
        <v>32.0</v>
      </c>
      <c r="F186" s="106"/>
      <c r="G186" s="106"/>
      <c r="H186" s="106"/>
      <c r="I186" s="106"/>
      <c r="J186" s="106"/>
      <c r="K186" s="106"/>
      <c r="L186" s="106"/>
      <c r="M186" s="106"/>
      <c r="N186" s="106"/>
      <c r="O186" s="106"/>
      <c r="P186" s="106"/>
      <c r="Q186" s="106"/>
      <c r="R186" s="106"/>
      <c r="S186" s="106"/>
      <c r="T186" s="106"/>
    </row>
    <row r="187" ht="26.25">
      <c r="A187" s="107">
        <v>186.0</v>
      </c>
      <c r="B187" s="108" t="s">
        <v>695</v>
      </c>
      <c r="C187" s="109" t="s">
        <v>2673</v>
      </c>
      <c r="D187" s="113">
        <v>559289.0</v>
      </c>
      <c r="E187" s="114">
        <v>31.0</v>
      </c>
      <c r="F187" s="106"/>
      <c r="G187" s="106"/>
      <c r="H187" s="106"/>
      <c r="I187" s="106"/>
      <c r="J187" s="106"/>
      <c r="K187" s="106"/>
      <c r="L187" s="106"/>
      <c r="M187" s="106"/>
      <c r="N187" s="106"/>
      <c r="O187" s="106"/>
      <c r="P187" s="106"/>
      <c r="Q187" s="106"/>
      <c r="R187" s="106"/>
      <c r="S187" s="106"/>
      <c r="T187" s="106"/>
    </row>
    <row r="188" ht="37.5">
      <c r="A188" s="107">
        <v>187.0</v>
      </c>
      <c r="B188" s="108" t="s">
        <v>798</v>
      </c>
      <c r="C188" s="109" t="s">
        <v>2674</v>
      </c>
      <c r="D188" s="110">
        <v>582890.0</v>
      </c>
      <c r="E188" s="110">
        <v>31.0</v>
      </c>
      <c r="F188" s="106"/>
      <c r="G188" s="106"/>
      <c r="H188" s="106"/>
      <c r="I188" s="106"/>
      <c r="J188" s="106"/>
      <c r="K188" s="106"/>
      <c r="L188" s="106"/>
      <c r="M188" s="106"/>
      <c r="N188" s="106"/>
      <c r="O188" s="106"/>
      <c r="P188" s="106"/>
      <c r="Q188" s="106"/>
      <c r="R188" s="106"/>
      <c r="S188" s="106"/>
      <c r="T188" s="106"/>
    </row>
    <row r="189" ht="26.25">
      <c r="A189" s="107">
        <v>188.0</v>
      </c>
      <c r="B189" s="108" t="s">
        <v>2675</v>
      </c>
      <c r="C189" s="109" t="s">
        <v>2676</v>
      </c>
      <c r="D189" s="110">
        <v>1112316.0</v>
      </c>
      <c r="E189" s="110">
        <v>30.0</v>
      </c>
      <c r="F189" s="106"/>
      <c r="G189" s="106"/>
      <c r="H189" s="106"/>
      <c r="I189" s="106"/>
      <c r="J189" s="106"/>
      <c r="K189" s="106"/>
      <c r="L189" s="106"/>
      <c r="M189" s="106"/>
      <c r="N189" s="106"/>
      <c r="O189" s="106"/>
      <c r="P189" s="106"/>
      <c r="Q189" s="106"/>
      <c r="R189" s="106"/>
      <c r="S189" s="106"/>
      <c r="T189" s="106"/>
    </row>
    <row r="190" ht="26.25">
      <c r="A190" s="107">
        <v>189.0</v>
      </c>
      <c r="B190" s="108" t="s">
        <v>546</v>
      </c>
      <c r="C190" s="109" t="s">
        <v>2677</v>
      </c>
      <c r="D190" s="113">
        <v>479298.0</v>
      </c>
      <c r="E190" s="114">
        <v>29.0</v>
      </c>
      <c r="F190" s="106"/>
      <c r="G190" s="106"/>
      <c r="H190" s="106"/>
      <c r="I190" s="106"/>
      <c r="J190" s="106"/>
      <c r="K190" s="106"/>
      <c r="L190" s="106"/>
      <c r="M190" s="106"/>
      <c r="N190" s="106"/>
      <c r="O190" s="106"/>
      <c r="P190" s="106"/>
      <c r="Q190" s="106"/>
      <c r="R190" s="106"/>
      <c r="S190" s="106"/>
      <c r="T190" s="106"/>
    </row>
    <row r="191" ht="26.25">
      <c r="A191" s="107">
        <v>190.0</v>
      </c>
      <c r="B191" s="108" t="s">
        <v>721</v>
      </c>
      <c r="C191" s="109" t="s">
        <v>2678</v>
      </c>
      <c r="D191" s="113">
        <v>22947.0</v>
      </c>
      <c r="E191" s="114">
        <v>28.0</v>
      </c>
      <c r="F191" s="106"/>
      <c r="G191" s="106"/>
      <c r="H191" s="106"/>
      <c r="I191" s="106"/>
      <c r="J191" s="106"/>
      <c r="K191" s="106"/>
      <c r="L191" s="106"/>
      <c r="M191" s="106"/>
      <c r="N191" s="106"/>
      <c r="O191" s="106"/>
      <c r="P191" s="106"/>
      <c r="Q191" s="106"/>
      <c r="R191" s="106"/>
      <c r="S191" s="106"/>
      <c r="T191" s="106"/>
    </row>
    <row r="192">
      <c r="A192" s="107">
        <v>191.0</v>
      </c>
      <c r="B192" s="108" t="s">
        <v>619</v>
      </c>
      <c r="C192" s="109" t="s">
        <v>2679</v>
      </c>
      <c r="D192" s="113">
        <v>191043.0</v>
      </c>
      <c r="E192" s="114">
        <v>28.0</v>
      </c>
      <c r="F192" s="106"/>
      <c r="G192" s="106"/>
      <c r="H192" s="106"/>
      <c r="I192" s="106"/>
      <c r="J192" s="106"/>
      <c r="K192" s="106"/>
      <c r="L192" s="106"/>
      <c r="M192" s="106"/>
      <c r="N192" s="106"/>
      <c r="O192" s="106"/>
      <c r="P192" s="106"/>
      <c r="Q192" s="106"/>
      <c r="R192" s="106"/>
      <c r="S192" s="106"/>
      <c r="T192" s="106"/>
    </row>
    <row r="193" ht="26.25">
      <c r="A193" s="107">
        <v>192.0</v>
      </c>
      <c r="B193" s="108" t="s">
        <v>791</v>
      </c>
      <c r="C193" s="109" t="s">
        <v>2680</v>
      </c>
      <c r="D193" s="113">
        <v>123846.0</v>
      </c>
      <c r="E193" s="114">
        <v>28.0</v>
      </c>
      <c r="F193" s="106"/>
      <c r="G193" s="106"/>
      <c r="H193" s="106"/>
      <c r="I193" s="106"/>
      <c r="J193" s="106"/>
      <c r="K193" s="106"/>
      <c r="L193" s="106"/>
      <c r="M193" s="106"/>
      <c r="N193" s="106"/>
      <c r="O193" s="106"/>
      <c r="P193" s="106"/>
      <c r="Q193" s="106"/>
      <c r="R193" s="106"/>
      <c r="S193" s="106"/>
      <c r="T193" s="106"/>
    </row>
    <row r="194" ht="26.25">
      <c r="A194" s="107">
        <v>193.0</v>
      </c>
      <c r="B194" s="108" t="s">
        <v>525</v>
      </c>
      <c r="C194" s="109" t="s">
        <v>2681</v>
      </c>
      <c r="D194" s="113">
        <v>364054.0</v>
      </c>
      <c r="E194" s="114">
        <v>26.0</v>
      </c>
      <c r="F194" s="106"/>
      <c r="G194" s="106"/>
      <c r="H194" s="106"/>
      <c r="I194" s="106"/>
      <c r="J194" s="106"/>
      <c r="K194" s="106"/>
      <c r="L194" s="106"/>
      <c r="M194" s="106"/>
      <c r="N194" s="106"/>
      <c r="O194" s="106"/>
      <c r="P194" s="106"/>
      <c r="Q194" s="106"/>
      <c r="R194" s="106"/>
      <c r="S194" s="106"/>
      <c r="T194" s="106"/>
    </row>
    <row r="195">
      <c r="A195" s="107">
        <v>194.0</v>
      </c>
      <c r="B195" s="108" t="s">
        <v>711</v>
      </c>
      <c r="C195" s="109" t="s">
        <v>2682</v>
      </c>
      <c r="D195" s="113">
        <v>21491.0</v>
      </c>
      <c r="E195" s="114">
        <v>26.0</v>
      </c>
      <c r="F195" s="106"/>
      <c r="G195" s="106"/>
      <c r="H195" s="106"/>
      <c r="I195" s="106"/>
      <c r="J195" s="106"/>
      <c r="K195" s="106"/>
      <c r="L195" s="106"/>
      <c r="M195" s="106"/>
      <c r="N195" s="106"/>
      <c r="O195" s="106"/>
      <c r="P195" s="106"/>
      <c r="Q195" s="106"/>
      <c r="R195" s="106"/>
      <c r="S195" s="106"/>
      <c r="T195" s="106"/>
    </row>
    <row r="196" ht="26.25">
      <c r="A196" s="107">
        <v>195.0</v>
      </c>
      <c r="B196" s="108" t="s">
        <v>773</v>
      </c>
      <c r="C196" s="109" t="s">
        <v>2683</v>
      </c>
      <c r="D196" s="113">
        <v>170270.0</v>
      </c>
      <c r="E196" s="114">
        <v>21.0</v>
      </c>
      <c r="F196" s="106"/>
      <c r="G196" s="106"/>
      <c r="H196" s="106"/>
      <c r="I196" s="106"/>
      <c r="J196" s="106"/>
      <c r="K196" s="106"/>
      <c r="L196" s="106"/>
      <c r="M196" s="106"/>
      <c r="N196" s="106"/>
      <c r="O196" s="106"/>
      <c r="P196" s="106"/>
      <c r="Q196" s="106"/>
      <c r="R196" s="106"/>
      <c r="S196" s="106"/>
      <c r="T196" s="106"/>
    </row>
    <row r="197" ht="26.25">
      <c r="A197" s="107">
        <v>196.0</v>
      </c>
      <c r="B197" s="108" t="s">
        <v>775</v>
      </c>
      <c r="C197" s="109" t="s">
        <v>2684</v>
      </c>
      <c r="D197" s="113">
        <v>23109.0</v>
      </c>
      <c r="E197" s="114">
        <v>21.0</v>
      </c>
      <c r="F197" s="106"/>
      <c r="G197" s="106"/>
      <c r="H197" s="106"/>
      <c r="I197" s="106"/>
      <c r="J197" s="106"/>
      <c r="K197" s="106"/>
      <c r="L197" s="106"/>
      <c r="M197" s="106"/>
      <c r="N197" s="106"/>
      <c r="O197" s="106"/>
      <c r="P197" s="106"/>
      <c r="Q197" s="106"/>
      <c r="R197" s="106"/>
      <c r="S197" s="106"/>
      <c r="T197" s="106"/>
    </row>
    <row r="198" ht="37.5">
      <c r="A198" s="107">
        <v>197.0</v>
      </c>
      <c r="B198" s="108" t="s">
        <v>585</v>
      </c>
      <c r="C198" s="109" t="s">
        <v>2685</v>
      </c>
      <c r="D198" s="113">
        <v>626719.0</v>
      </c>
      <c r="E198" s="114">
        <v>20.0</v>
      </c>
      <c r="F198" s="106"/>
      <c r="G198" s="106"/>
      <c r="H198" s="106"/>
      <c r="I198" s="106"/>
      <c r="J198" s="106"/>
      <c r="K198" s="106"/>
      <c r="L198" s="106"/>
      <c r="M198" s="106"/>
      <c r="N198" s="106"/>
      <c r="O198" s="106"/>
      <c r="P198" s="106"/>
      <c r="Q198" s="106"/>
      <c r="R198" s="106"/>
      <c r="S198" s="106"/>
      <c r="T198" s="106"/>
    </row>
    <row r="199" ht="26.25">
      <c r="A199" s="107">
        <v>198.0</v>
      </c>
      <c r="B199" s="108" t="s">
        <v>794</v>
      </c>
      <c r="C199" s="109" t="s">
        <v>2686</v>
      </c>
      <c r="D199" s="113">
        <v>98308.0</v>
      </c>
      <c r="E199" s="114">
        <v>20.0</v>
      </c>
      <c r="F199" s="106"/>
      <c r="G199" s="106"/>
      <c r="H199" s="106"/>
      <c r="I199" s="106"/>
      <c r="J199" s="106"/>
      <c r="K199" s="106"/>
      <c r="L199" s="106"/>
      <c r="M199" s="106"/>
      <c r="N199" s="106"/>
      <c r="O199" s="106"/>
      <c r="P199" s="106"/>
      <c r="Q199" s="106"/>
      <c r="R199" s="106"/>
      <c r="S199" s="106"/>
      <c r="T199" s="106"/>
    </row>
    <row r="200" ht="26.25">
      <c r="A200" s="107">
        <v>199.0</v>
      </c>
      <c r="B200" s="108" t="s">
        <v>730</v>
      </c>
      <c r="C200" s="109" t="s">
        <v>2687</v>
      </c>
      <c r="D200" s="113">
        <v>67411.0</v>
      </c>
      <c r="E200" s="114">
        <v>19.0</v>
      </c>
      <c r="F200" s="106"/>
      <c r="G200" s="106"/>
      <c r="H200" s="106"/>
      <c r="I200" s="106"/>
      <c r="J200" s="106"/>
      <c r="K200" s="106"/>
      <c r="L200" s="106"/>
      <c r="M200" s="106"/>
      <c r="N200" s="106"/>
      <c r="O200" s="106"/>
      <c r="P200" s="106"/>
      <c r="Q200" s="106"/>
      <c r="R200" s="106"/>
      <c r="S200" s="106"/>
      <c r="T200" s="106"/>
    </row>
    <row r="201" ht="26.25">
      <c r="A201" s="107">
        <v>200.0</v>
      </c>
      <c r="B201" s="108" t="s">
        <v>748</v>
      </c>
      <c r="C201" s="109" t="s">
        <v>2688</v>
      </c>
      <c r="D201" s="113">
        <v>18652.0</v>
      </c>
      <c r="E201" s="114">
        <v>19.0</v>
      </c>
      <c r="F201" s="106"/>
      <c r="G201" s="106"/>
      <c r="H201" s="106"/>
      <c r="I201" s="106"/>
      <c r="J201" s="106"/>
      <c r="K201" s="106"/>
      <c r="L201" s="106"/>
      <c r="M201" s="106"/>
      <c r="N201" s="106"/>
      <c r="O201" s="106"/>
      <c r="P201" s="106"/>
      <c r="Q201" s="106"/>
      <c r="R201" s="106"/>
      <c r="S201" s="106"/>
      <c r="T201" s="106"/>
    </row>
    <row r="202" ht="26.25">
      <c r="A202" s="107">
        <v>201.0</v>
      </c>
      <c r="B202" s="108" t="s">
        <v>733</v>
      </c>
      <c r="C202" s="109" t="s">
        <v>2689</v>
      </c>
      <c r="D202" s="113">
        <v>46723.0</v>
      </c>
      <c r="E202" s="114">
        <v>19.0</v>
      </c>
      <c r="F202" s="106"/>
      <c r="G202" s="106"/>
      <c r="H202" s="106"/>
      <c r="I202" s="106"/>
      <c r="J202" s="106"/>
      <c r="K202" s="106"/>
      <c r="L202" s="106"/>
      <c r="M202" s="106"/>
      <c r="N202" s="106"/>
      <c r="O202" s="106"/>
      <c r="P202" s="106"/>
      <c r="Q202" s="106"/>
      <c r="R202" s="106"/>
      <c r="S202" s="106"/>
      <c r="T202" s="106"/>
    </row>
    <row r="203">
      <c r="A203" s="107">
        <v>202.0</v>
      </c>
      <c r="B203" s="108" t="s">
        <v>826</v>
      </c>
      <c r="C203" s="109" t="s">
        <v>2690</v>
      </c>
      <c r="D203" s="113">
        <v>100885.0</v>
      </c>
      <c r="E203" s="114">
        <v>17.0</v>
      </c>
      <c r="F203" s="106"/>
      <c r="G203" s="106"/>
      <c r="H203" s="106"/>
      <c r="I203" s="106"/>
      <c r="J203" s="106"/>
      <c r="K203" s="106"/>
      <c r="L203" s="106"/>
      <c r="M203" s="106"/>
      <c r="N203" s="106"/>
      <c r="O203" s="106"/>
      <c r="P203" s="106"/>
      <c r="Q203" s="106"/>
      <c r="R203" s="106"/>
      <c r="S203" s="106"/>
      <c r="T203" s="106"/>
    </row>
    <row r="204" ht="26.25">
      <c r="A204" s="107">
        <v>203.0</v>
      </c>
      <c r="B204" s="108" t="s">
        <v>662</v>
      </c>
      <c r="C204" s="107" t="s">
        <v>2691</v>
      </c>
      <c r="D204" s="115">
        <v>144012.0</v>
      </c>
      <c r="E204" s="114">
        <v>17.0</v>
      </c>
      <c r="F204" s="106"/>
      <c r="G204" s="106"/>
      <c r="H204" s="106"/>
      <c r="I204" s="106"/>
      <c r="J204" s="106"/>
      <c r="K204" s="106"/>
      <c r="L204" s="106"/>
      <c r="M204" s="106"/>
      <c r="N204" s="106"/>
      <c r="O204" s="106"/>
      <c r="P204" s="106"/>
      <c r="Q204" s="106"/>
      <c r="R204" s="106"/>
      <c r="S204" s="106"/>
      <c r="T204" s="106"/>
    </row>
    <row r="205">
      <c r="A205" s="107">
        <v>204.0</v>
      </c>
      <c r="B205" s="108" t="s">
        <v>754</v>
      </c>
      <c r="C205" s="107" t="s">
        <v>2692</v>
      </c>
      <c r="D205" s="115">
        <v>157338.0</v>
      </c>
      <c r="E205" s="114">
        <v>14.0</v>
      </c>
      <c r="F205" s="106"/>
      <c r="G205" s="106"/>
      <c r="H205" s="106"/>
      <c r="I205" s="106"/>
      <c r="J205" s="106"/>
      <c r="K205" s="106"/>
      <c r="L205" s="106"/>
      <c r="M205" s="106"/>
      <c r="N205" s="106"/>
      <c r="O205" s="106"/>
      <c r="P205" s="106"/>
      <c r="Q205" s="106"/>
      <c r="R205" s="106"/>
      <c r="S205" s="106"/>
      <c r="T205" s="106"/>
    </row>
    <row r="206" ht="26.25">
      <c r="A206" s="107">
        <v>205.0</v>
      </c>
      <c r="B206" s="108" t="s">
        <v>804</v>
      </c>
      <c r="C206" s="107" t="s">
        <v>2693</v>
      </c>
      <c r="D206" s="115">
        <v>15430.0</v>
      </c>
      <c r="E206" s="114">
        <v>4.0</v>
      </c>
      <c r="F206" s="106"/>
      <c r="G206" s="106"/>
      <c r="H206" s="106"/>
      <c r="I206" s="106"/>
      <c r="J206" s="106"/>
      <c r="K206" s="106"/>
      <c r="L206" s="106"/>
      <c r="M206" s="106"/>
      <c r="N206" s="106"/>
      <c r="O206" s="106"/>
      <c r="P206" s="106"/>
      <c r="Q206" s="106"/>
      <c r="R206" s="106"/>
      <c r="S206" s="106"/>
      <c r="T206" s="106"/>
    </row>
    <row r="207">
      <c r="A207" s="116"/>
      <c r="B207" s="117"/>
      <c r="C207" s="116"/>
      <c r="D207" s="118"/>
      <c r="E207" s="119"/>
      <c r="F207" s="106"/>
      <c r="G207" s="106"/>
      <c r="H207" s="106"/>
      <c r="I207" s="106"/>
      <c r="J207" s="106"/>
      <c r="K207" s="106"/>
      <c r="L207" s="106"/>
      <c r="M207" s="106"/>
      <c r="N207" s="106"/>
      <c r="O207" s="106"/>
      <c r="P207" s="106"/>
      <c r="Q207" s="106"/>
      <c r="R207" s="106"/>
      <c r="S207" s="106"/>
      <c r="T207" s="106"/>
    </row>
    <row r="208">
      <c r="A208" s="116"/>
      <c r="B208" s="118"/>
      <c r="C208" s="116"/>
      <c r="D208" s="118"/>
      <c r="E208" s="119"/>
      <c r="F208" s="106"/>
      <c r="G208" s="106"/>
      <c r="H208" s="106"/>
      <c r="I208" s="106"/>
      <c r="J208" s="106"/>
      <c r="K208" s="106"/>
      <c r="L208" s="106"/>
      <c r="M208" s="106"/>
      <c r="N208" s="106"/>
      <c r="O208" s="106"/>
      <c r="P208" s="106"/>
      <c r="Q208" s="106"/>
      <c r="R208" s="106"/>
      <c r="S208" s="106"/>
      <c r="T208" s="106"/>
    </row>
    <row r="209">
      <c r="A209" s="116"/>
      <c r="B209" s="118"/>
      <c r="C209" s="116"/>
      <c r="D209" s="118"/>
      <c r="E209" s="119"/>
      <c r="F209" s="106"/>
      <c r="G209" s="106"/>
      <c r="H209" s="106"/>
      <c r="I209" s="106"/>
      <c r="J209" s="106"/>
      <c r="K209" s="106"/>
      <c r="L209" s="106"/>
      <c r="M209" s="106"/>
      <c r="N209" s="106"/>
      <c r="O209" s="106"/>
      <c r="P209" s="106"/>
      <c r="Q209" s="106"/>
      <c r="R209" s="106"/>
      <c r="S209" s="106"/>
      <c r="T209" s="106"/>
    </row>
    <row r="210">
      <c r="A210" s="116"/>
      <c r="B210" s="118"/>
      <c r="C210" s="116"/>
      <c r="D210" s="118"/>
      <c r="E210" s="119"/>
      <c r="F210" s="106"/>
      <c r="G210" s="106"/>
      <c r="H210" s="106"/>
      <c r="I210" s="106"/>
      <c r="J210" s="106"/>
      <c r="K210" s="106"/>
      <c r="L210" s="106"/>
      <c r="M210" s="106"/>
      <c r="N210" s="106"/>
      <c r="O210" s="106"/>
      <c r="P210" s="106"/>
      <c r="Q210" s="106"/>
      <c r="R210" s="106"/>
      <c r="S210" s="106"/>
      <c r="T210" s="106"/>
    </row>
    <row r="211">
      <c r="A211" s="116"/>
      <c r="B211" s="118"/>
      <c r="C211" s="116"/>
      <c r="D211" s="118"/>
      <c r="E211" s="119"/>
      <c r="F211" s="106"/>
      <c r="G211" s="106"/>
      <c r="H211" s="106"/>
      <c r="I211" s="106"/>
      <c r="J211" s="106"/>
      <c r="K211" s="106"/>
      <c r="L211" s="106"/>
      <c r="M211" s="106"/>
      <c r="N211" s="106"/>
      <c r="O211" s="106"/>
      <c r="P211" s="106"/>
      <c r="Q211" s="106"/>
      <c r="R211" s="106"/>
      <c r="S211" s="106"/>
      <c r="T211" s="106"/>
    </row>
    <row r="212">
      <c r="A212" s="116"/>
      <c r="B212" s="118"/>
      <c r="C212" s="116"/>
      <c r="D212" s="118"/>
      <c r="E212" s="119"/>
      <c r="F212" s="106"/>
      <c r="G212" s="106"/>
      <c r="H212" s="106"/>
      <c r="I212" s="106"/>
      <c r="J212" s="106"/>
      <c r="K212" s="106"/>
      <c r="L212" s="106"/>
      <c r="M212" s="106"/>
      <c r="N212" s="106"/>
      <c r="O212" s="106"/>
      <c r="P212" s="106"/>
      <c r="Q212" s="106"/>
      <c r="R212" s="106"/>
      <c r="S212" s="106"/>
      <c r="T212" s="106"/>
    </row>
    <row r="213">
      <c r="A213" s="116"/>
      <c r="B213" s="118"/>
      <c r="C213" s="116"/>
      <c r="D213" s="118"/>
      <c r="E213" s="119"/>
      <c r="F213" s="106"/>
      <c r="G213" s="106"/>
      <c r="H213" s="106"/>
      <c r="I213" s="106"/>
      <c r="J213" s="106"/>
      <c r="K213" s="106"/>
      <c r="L213" s="106"/>
      <c r="M213" s="106"/>
      <c r="N213" s="106"/>
      <c r="O213" s="106"/>
      <c r="P213" s="106"/>
      <c r="Q213" s="106"/>
      <c r="R213" s="106"/>
      <c r="S213" s="106"/>
      <c r="T213" s="106"/>
    </row>
    <row r="214">
      <c r="A214" s="116"/>
      <c r="B214" s="118"/>
      <c r="C214" s="116"/>
      <c r="D214" s="118"/>
      <c r="E214" s="119"/>
      <c r="F214" s="106"/>
      <c r="G214" s="106"/>
      <c r="H214" s="106"/>
      <c r="I214" s="106"/>
      <c r="J214" s="106"/>
      <c r="K214" s="106"/>
      <c r="L214" s="106"/>
      <c r="M214" s="106"/>
      <c r="N214" s="106"/>
      <c r="O214" s="106"/>
      <c r="P214" s="106"/>
      <c r="Q214" s="106"/>
      <c r="R214" s="106"/>
      <c r="S214" s="106"/>
      <c r="T214" s="106"/>
    </row>
    <row r="215">
      <c r="A215" s="116"/>
      <c r="B215" s="118"/>
      <c r="C215" s="116"/>
      <c r="D215" s="118"/>
      <c r="E215" s="119"/>
      <c r="F215" s="106"/>
      <c r="G215" s="106"/>
      <c r="H215" s="106"/>
      <c r="I215" s="106"/>
      <c r="J215" s="106"/>
      <c r="K215" s="106"/>
      <c r="L215" s="106"/>
      <c r="M215" s="106"/>
      <c r="N215" s="106"/>
      <c r="O215" s="106"/>
      <c r="P215" s="106"/>
      <c r="Q215" s="106"/>
      <c r="R215" s="106"/>
      <c r="S215" s="106"/>
      <c r="T215" s="106"/>
    </row>
    <row r="216">
      <c r="A216" s="116"/>
      <c r="B216" s="118"/>
      <c r="C216" s="116"/>
      <c r="D216" s="118"/>
      <c r="E216" s="119"/>
      <c r="F216" s="106"/>
      <c r="G216" s="106"/>
      <c r="H216" s="106"/>
      <c r="I216" s="106"/>
      <c r="J216" s="106"/>
      <c r="K216" s="106"/>
      <c r="L216" s="106"/>
      <c r="M216" s="106"/>
      <c r="N216" s="106"/>
      <c r="O216" s="106"/>
      <c r="P216" s="106"/>
      <c r="Q216" s="106"/>
      <c r="R216" s="106"/>
      <c r="S216" s="106"/>
      <c r="T216" s="106"/>
    </row>
    <row r="217">
      <c r="A217" s="116"/>
      <c r="B217" s="118"/>
      <c r="C217" s="116"/>
      <c r="D217" s="118"/>
      <c r="E217" s="119"/>
      <c r="F217" s="106"/>
      <c r="G217" s="106"/>
      <c r="H217" s="106"/>
      <c r="I217" s="106"/>
      <c r="J217" s="106"/>
      <c r="K217" s="106"/>
      <c r="L217" s="106"/>
      <c r="M217" s="106"/>
      <c r="N217" s="106"/>
      <c r="O217" s="106"/>
      <c r="P217" s="106"/>
      <c r="Q217" s="106"/>
      <c r="R217" s="106"/>
      <c r="S217" s="106"/>
      <c r="T217" s="106"/>
    </row>
    <row r="218">
      <c r="A218" s="116"/>
      <c r="B218" s="118"/>
      <c r="C218" s="116"/>
      <c r="D218" s="118"/>
      <c r="E218" s="119"/>
      <c r="F218" s="106"/>
      <c r="G218" s="106"/>
      <c r="H218" s="106"/>
      <c r="I218" s="106"/>
      <c r="J218" s="106"/>
      <c r="K218" s="106"/>
      <c r="L218" s="106"/>
      <c r="M218" s="106"/>
      <c r="N218" s="106"/>
      <c r="O218" s="106"/>
      <c r="P218" s="106"/>
      <c r="Q218" s="106"/>
      <c r="R218" s="106"/>
      <c r="S218" s="106"/>
      <c r="T218" s="106"/>
    </row>
    <row r="219">
      <c r="A219" s="116"/>
      <c r="B219" s="118"/>
      <c r="C219" s="116"/>
      <c r="D219" s="118"/>
      <c r="E219" s="119"/>
      <c r="F219" s="106"/>
      <c r="G219" s="106"/>
      <c r="H219" s="106"/>
      <c r="I219" s="106"/>
      <c r="J219" s="106"/>
      <c r="K219" s="106"/>
      <c r="L219" s="106"/>
      <c r="M219" s="106"/>
      <c r="N219" s="106"/>
      <c r="O219" s="106"/>
      <c r="P219" s="106"/>
      <c r="Q219" s="106"/>
      <c r="R219" s="106"/>
      <c r="S219" s="106"/>
      <c r="T219" s="106"/>
    </row>
    <row r="220">
      <c r="A220" s="116"/>
      <c r="B220" s="118"/>
      <c r="C220" s="116"/>
      <c r="D220" s="118"/>
      <c r="E220" s="119"/>
      <c r="F220" s="106"/>
      <c r="G220" s="106"/>
      <c r="H220" s="106"/>
      <c r="I220" s="106"/>
      <c r="J220" s="106"/>
      <c r="K220" s="106"/>
      <c r="L220" s="106"/>
      <c r="M220" s="106"/>
      <c r="N220" s="106"/>
      <c r="O220" s="106"/>
      <c r="P220" s="106"/>
      <c r="Q220" s="106"/>
      <c r="R220" s="106"/>
      <c r="S220" s="106"/>
      <c r="T220" s="106"/>
    </row>
    <row r="221">
      <c r="A221" s="116"/>
      <c r="B221" s="118"/>
      <c r="C221" s="116"/>
      <c r="D221" s="118"/>
      <c r="E221" s="119"/>
      <c r="F221" s="106"/>
      <c r="G221" s="106"/>
      <c r="H221" s="106"/>
      <c r="I221" s="106"/>
      <c r="J221" s="106"/>
      <c r="K221" s="106"/>
      <c r="L221" s="106"/>
      <c r="M221" s="106"/>
      <c r="N221" s="106"/>
      <c r="O221" s="106"/>
      <c r="P221" s="106"/>
      <c r="Q221" s="106"/>
      <c r="R221" s="106"/>
      <c r="S221" s="106"/>
      <c r="T221" s="106"/>
    </row>
    <row r="222">
      <c r="A222" s="116"/>
      <c r="B222" s="118"/>
      <c r="C222" s="116"/>
      <c r="D222" s="118"/>
      <c r="E222" s="119"/>
      <c r="F222" s="106"/>
      <c r="G222" s="106"/>
      <c r="H222" s="106"/>
      <c r="I222" s="106"/>
      <c r="J222" s="106"/>
      <c r="K222" s="106"/>
      <c r="L222" s="106"/>
      <c r="M222" s="106"/>
      <c r="N222" s="106"/>
      <c r="O222" s="106"/>
      <c r="P222" s="106"/>
      <c r="Q222" s="106"/>
      <c r="R222" s="106"/>
      <c r="S222" s="106"/>
      <c r="T222" s="106"/>
    </row>
    <row r="223">
      <c r="A223" s="116"/>
      <c r="B223" s="118"/>
      <c r="C223" s="116"/>
      <c r="D223" s="118"/>
      <c r="E223" s="119"/>
      <c r="F223" s="106"/>
      <c r="G223" s="106"/>
      <c r="H223" s="106"/>
      <c r="I223" s="106"/>
      <c r="J223" s="106"/>
      <c r="K223" s="106"/>
      <c r="L223" s="106"/>
      <c r="M223" s="106"/>
      <c r="N223" s="106"/>
      <c r="O223" s="106"/>
      <c r="P223" s="106"/>
      <c r="Q223" s="106"/>
      <c r="R223" s="106"/>
      <c r="S223" s="106"/>
      <c r="T223" s="106"/>
    </row>
    <row r="224">
      <c r="A224" s="116"/>
      <c r="B224" s="118"/>
      <c r="C224" s="116"/>
      <c r="D224" s="118"/>
      <c r="E224" s="119"/>
      <c r="F224" s="106"/>
      <c r="G224" s="106"/>
      <c r="H224" s="106"/>
      <c r="I224" s="106"/>
      <c r="J224" s="106"/>
      <c r="K224" s="106"/>
      <c r="L224" s="106"/>
      <c r="M224" s="106"/>
      <c r="N224" s="106"/>
      <c r="O224" s="106"/>
      <c r="P224" s="106"/>
      <c r="Q224" s="106"/>
      <c r="R224" s="106"/>
      <c r="S224" s="106"/>
      <c r="T224" s="106"/>
    </row>
    <row r="225">
      <c r="A225" s="116"/>
      <c r="B225" s="118"/>
      <c r="C225" s="116"/>
      <c r="D225" s="118"/>
      <c r="E225" s="119"/>
      <c r="F225" s="106"/>
      <c r="G225" s="106"/>
      <c r="H225" s="106"/>
      <c r="I225" s="106"/>
      <c r="J225" s="106"/>
      <c r="K225" s="106"/>
      <c r="L225" s="106"/>
      <c r="M225" s="106"/>
      <c r="N225" s="106"/>
      <c r="O225" s="106"/>
      <c r="P225" s="106"/>
      <c r="Q225" s="106"/>
      <c r="R225" s="106"/>
      <c r="S225" s="106"/>
      <c r="T225" s="106"/>
    </row>
    <row r="226">
      <c r="A226" s="116"/>
      <c r="B226" s="118"/>
      <c r="C226" s="116"/>
      <c r="D226" s="118"/>
      <c r="E226" s="119"/>
      <c r="F226" s="106"/>
      <c r="G226" s="106"/>
      <c r="H226" s="106"/>
      <c r="I226" s="106"/>
      <c r="J226" s="106"/>
      <c r="K226" s="106"/>
      <c r="L226" s="106"/>
      <c r="M226" s="106"/>
      <c r="N226" s="106"/>
      <c r="O226" s="106"/>
      <c r="P226" s="106"/>
      <c r="Q226" s="106"/>
      <c r="R226" s="106"/>
      <c r="S226" s="106"/>
      <c r="T226" s="106"/>
    </row>
    <row r="227">
      <c r="A227" s="116"/>
      <c r="B227" s="118"/>
      <c r="C227" s="116"/>
      <c r="D227" s="118"/>
      <c r="E227" s="119"/>
      <c r="F227" s="106"/>
      <c r="G227" s="106"/>
      <c r="H227" s="106"/>
      <c r="I227" s="106"/>
      <c r="J227" s="106"/>
      <c r="K227" s="106"/>
      <c r="L227" s="106"/>
      <c r="M227" s="106"/>
      <c r="N227" s="106"/>
      <c r="O227" s="106"/>
      <c r="P227" s="106"/>
      <c r="Q227" s="106"/>
      <c r="R227" s="106"/>
      <c r="S227" s="106"/>
      <c r="T227" s="106"/>
    </row>
    <row r="228">
      <c r="A228" s="116"/>
      <c r="B228" s="118"/>
      <c r="C228" s="116"/>
      <c r="D228" s="118"/>
      <c r="E228" s="119"/>
      <c r="F228" s="106"/>
      <c r="G228" s="106"/>
      <c r="H228" s="106"/>
      <c r="I228" s="106"/>
      <c r="J228" s="106"/>
      <c r="K228" s="106"/>
      <c r="L228" s="106"/>
      <c r="M228" s="106"/>
      <c r="N228" s="106"/>
      <c r="O228" s="106"/>
      <c r="P228" s="106"/>
      <c r="Q228" s="106"/>
      <c r="R228" s="106"/>
      <c r="S228" s="106"/>
      <c r="T228" s="106"/>
    </row>
    <row r="229">
      <c r="A229" s="116"/>
      <c r="B229" s="118"/>
      <c r="C229" s="116"/>
      <c r="D229" s="118"/>
      <c r="E229" s="119"/>
      <c r="F229" s="106"/>
      <c r="G229" s="106"/>
      <c r="H229" s="106"/>
      <c r="I229" s="106"/>
      <c r="J229" s="106"/>
      <c r="K229" s="106"/>
      <c r="L229" s="106"/>
      <c r="M229" s="106"/>
      <c r="N229" s="106"/>
      <c r="O229" s="106"/>
      <c r="P229" s="106"/>
      <c r="Q229" s="106"/>
      <c r="R229" s="106"/>
      <c r="S229" s="106"/>
      <c r="T229" s="106"/>
    </row>
    <row r="230">
      <c r="A230" s="116"/>
      <c r="B230" s="118"/>
      <c r="C230" s="116"/>
      <c r="D230" s="118"/>
      <c r="E230" s="119"/>
      <c r="F230" s="106"/>
      <c r="G230" s="106"/>
      <c r="H230" s="106"/>
      <c r="I230" s="106"/>
      <c r="J230" s="106"/>
      <c r="K230" s="106"/>
      <c r="L230" s="106"/>
      <c r="M230" s="106"/>
      <c r="N230" s="106"/>
      <c r="O230" s="106"/>
      <c r="P230" s="106"/>
      <c r="Q230" s="106"/>
      <c r="R230" s="106"/>
      <c r="S230" s="106"/>
      <c r="T230" s="106"/>
    </row>
    <row r="231">
      <c r="A231" s="116"/>
      <c r="B231" s="118"/>
      <c r="C231" s="116"/>
      <c r="D231" s="118"/>
      <c r="E231" s="119"/>
      <c r="F231" s="106"/>
      <c r="G231" s="106"/>
      <c r="H231" s="106"/>
      <c r="I231" s="106"/>
      <c r="J231" s="106"/>
      <c r="K231" s="106"/>
      <c r="L231" s="106"/>
      <c r="M231" s="106"/>
      <c r="N231" s="106"/>
      <c r="O231" s="106"/>
      <c r="P231" s="106"/>
      <c r="Q231" s="106"/>
      <c r="R231" s="106"/>
      <c r="S231" s="106"/>
      <c r="T231" s="106"/>
    </row>
    <row r="232">
      <c r="A232" s="116"/>
      <c r="B232" s="118"/>
      <c r="C232" s="116"/>
      <c r="D232" s="118"/>
      <c r="E232" s="119"/>
      <c r="F232" s="106"/>
      <c r="G232" s="106"/>
      <c r="H232" s="106"/>
      <c r="I232" s="106"/>
      <c r="J232" s="106"/>
      <c r="K232" s="106"/>
      <c r="L232" s="106"/>
      <c r="M232" s="106"/>
      <c r="N232" s="106"/>
      <c r="O232" s="106"/>
      <c r="P232" s="106"/>
      <c r="Q232" s="106"/>
      <c r="R232" s="106"/>
      <c r="S232" s="106"/>
      <c r="T232" s="106"/>
    </row>
    <row r="233">
      <c r="A233" s="116"/>
      <c r="B233" s="118"/>
      <c r="C233" s="116"/>
      <c r="D233" s="118"/>
      <c r="E233" s="119"/>
      <c r="F233" s="106"/>
      <c r="G233" s="106"/>
      <c r="H233" s="106"/>
      <c r="I233" s="106"/>
      <c r="J233" s="106"/>
      <c r="K233" s="106"/>
      <c r="L233" s="106"/>
      <c r="M233" s="106"/>
      <c r="N233" s="106"/>
      <c r="O233" s="106"/>
      <c r="P233" s="106"/>
      <c r="Q233" s="106"/>
      <c r="R233" s="106"/>
      <c r="S233" s="106"/>
      <c r="T233" s="106"/>
    </row>
    <row r="234">
      <c r="A234" s="116"/>
      <c r="B234" s="118"/>
      <c r="C234" s="116"/>
      <c r="D234" s="118"/>
      <c r="E234" s="119"/>
      <c r="F234" s="106"/>
      <c r="G234" s="106"/>
      <c r="H234" s="106"/>
      <c r="I234" s="106"/>
      <c r="J234" s="106"/>
      <c r="K234" s="106"/>
      <c r="L234" s="106"/>
      <c r="M234" s="106"/>
      <c r="N234" s="106"/>
      <c r="O234" s="106"/>
      <c r="P234" s="106"/>
      <c r="Q234" s="106"/>
      <c r="R234" s="106"/>
      <c r="S234" s="106"/>
      <c r="T234" s="106"/>
    </row>
    <row r="235">
      <c r="A235" s="116"/>
      <c r="B235" s="118"/>
      <c r="C235" s="116"/>
      <c r="D235" s="118"/>
      <c r="E235" s="119"/>
      <c r="F235" s="106"/>
      <c r="G235" s="106"/>
      <c r="H235" s="106"/>
      <c r="I235" s="106"/>
      <c r="J235" s="106"/>
      <c r="K235" s="106"/>
      <c r="L235" s="106"/>
      <c r="M235" s="106"/>
      <c r="N235" s="106"/>
      <c r="O235" s="106"/>
      <c r="P235" s="106"/>
      <c r="Q235" s="106"/>
      <c r="R235" s="106"/>
      <c r="S235" s="106"/>
      <c r="T235" s="106"/>
    </row>
    <row r="236">
      <c r="A236" s="116"/>
      <c r="B236" s="118"/>
      <c r="C236" s="116"/>
      <c r="D236" s="118"/>
      <c r="E236" s="119"/>
      <c r="F236" s="106"/>
      <c r="G236" s="106"/>
      <c r="H236" s="106"/>
      <c r="I236" s="106"/>
      <c r="J236" s="106"/>
      <c r="K236" s="106"/>
      <c r="L236" s="106"/>
      <c r="M236" s="106"/>
      <c r="N236" s="106"/>
      <c r="O236" s="106"/>
      <c r="P236" s="106"/>
      <c r="Q236" s="106"/>
      <c r="R236" s="106"/>
      <c r="S236" s="106"/>
      <c r="T236" s="106"/>
    </row>
    <row r="237">
      <c r="A237" s="116"/>
      <c r="B237" s="118"/>
      <c r="C237" s="116"/>
      <c r="D237" s="118"/>
      <c r="E237" s="119"/>
      <c r="F237" s="106"/>
      <c r="G237" s="106"/>
      <c r="H237" s="106"/>
      <c r="I237" s="106"/>
      <c r="J237" s="106"/>
      <c r="K237" s="106"/>
      <c r="L237" s="106"/>
      <c r="M237" s="106"/>
      <c r="N237" s="106"/>
      <c r="O237" s="106"/>
      <c r="P237" s="106"/>
      <c r="Q237" s="106"/>
      <c r="R237" s="106"/>
      <c r="S237" s="106"/>
      <c r="T237" s="106"/>
    </row>
    <row r="238">
      <c r="A238" s="116"/>
      <c r="B238" s="118"/>
      <c r="C238" s="116"/>
      <c r="D238" s="118"/>
      <c r="E238" s="119"/>
      <c r="F238" s="106"/>
      <c r="G238" s="106"/>
      <c r="H238" s="106"/>
      <c r="I238" s="106"/>
      <c r="J238" s="106"/>
      <c r="K238" s="106"/>
      <c r="L238" s="106"/>
      <c r="M238" s="106"/>
      <c r="N238" s="106"/>
      <c r="O238" s="106"/>
      <c r="P238" s="106"/>
      <c r="Q238" s="106"/>
      <c r="R238" s="106"/>
      <c r="S238" s="106"/>
      <c r="T238" s="106"/>
    </row>
    <row r="239">
      <c r="A239" s="116"/>
      <c r="B239" s="118"/>
      <c r="C239" s="116"/>
      <c r="D239" s="118"/>
      <c r="E239" s="119"/>
      <c r="F239" s="106"/>
      <c r="G239" s="106"/>
      <c r="H239" s="106"/>
      <c r="I239" s="106"/>
      <c r="J239" s="106"/>
      <c r="K239" s="106"/>
      <c r="L239" s="106"/>
      <c r="M239" s="106"/>
      <c r="N239" s="106"/>
      <c r="O239" s="106"/>
      <c r="P239" s="106"/>
      <c r="Q239" s="106"/>
      <c r="R239" s="106"/>
      <c r="S239" s="106"/>
      <c r="T239" s="106"/>
    </row>
    <row r="240">
      <c r="A240" s="116"/>
      <c r="B240" s="118"/>
      <c r="C240" s="116"/>
      <c r="D240" s="118"/>
      <c r="E240" s="119"/>
      <c r="F240" s="106"/>
      <c r="G240" s="106"/>
      <c r="H240" s="106"/>
      <c r="I240" s="106"/>
      <c r="J240" s="106"/>
      <c r="K240" s="106"/>
      <c r="L240" s="106"/>
      <c r="M240" s="106"/>
      <c r="N240" s="106"/>
      <c r="O240" s="106"/>
      <c r="P240" s="106"/>
      <c r="Q240" s="106"/>
      <c r="R240" s="106"/>
      <c r="S240" s="106"/>
      <c r="T240" s="106"/>
    </row>
    <row r="241">
      <c r="A241" s="116"/>
      <c r="B241" s="118"/>
      <c r="C241" s="116"/>
      <c r="D241" s="118"/>
      <c r="E241" s="119"/>
      <c r="F241" s="106"/>
      <c r="G241" s="106"/>
      <c r="H241" s="106"/>
      <c r="I241" s="106"/>
      <c r="J241" s="106"/>
      <c r="K241" s="106"/>
      <c r="L241" s="106"/>
      <c r="M241" s="106"/>
      <c r="N241" s="106"/>
      <c r="O241" s="106"/>
      <c r="P241" s="106"/>
      <c r="Q241" s="106"/>
      <c r="R241" s="106"/>
      <c r="S241" s="106"/>
      <c r="T241" s="106"/>
    </row>
    <row r="242">
      <c r="A242" s="116"/>
      <c r="B242" s="118"/>
      <c r="C242" s="116"/>
      <c r="D242" s="118"/>
      <c r="E242" s="119"/>
      <c r="F242" s="106"/>
      <c r="G242" s="106"/>
      <c r="H242" s="106"/>
      <c r="I242" s="106"/>
      <c r="J242" s="106"/>
      <c r="K242" s="106"/>
      <c r="L242" s="106"/>
      <c r="M242" s="106"/>
      <c r="N242" s="106"/>
      <c r="O242" s="106"/>
      <c r="P242" s="106"/>
      <c r="Q242" s="106"/>
      <c r="R242" s="106"/>
      <c r="S242" s="106"/>
      <c r="T242" s="106"/>
    </row>
    <row r="243">
      <c r="A243" s="116"/>
      <c r="B243" s="118"/>
      <c r="C243" s="116"/>
      <c r="D243" s="118"/>
      <c r="E243" s="119"/>
      <c r="F243" s="106"/>
      <c r="G243" s="106"/>
      <c r="H243" s="106"/>
      <c r="I243" s="106"/>
      <c r="J243" s="106"/>
      <c r="K243" s="106"/>
      <c r="L243" s="106"/>
      <c r="M243" s="106"/>
      <c r="N243" s="106"/>
      <c r="O243" s="106"/>
      <c r="P243" s="106"/>
      <c r="Q243" s="106"/>
      <c r="R243" s="106"/>
      <c r="S243" s="106"/>
      <c r="T243" s="106"/>
    </row>
    <row r="244">
      <c r="A244" s="116"/>
      <c r="B244" s="118"/>
      <c r="C244" s="116"/>
      <c r="D244" s="118"/>
      <c r="E244" s="119"/>
      <c r="F244" s="106"/>
      <c r="G244" s="106"/>
      <c r="H244" s="106"/>
      <c r="I244" s="106"/>
      <c r="J244" s="106"/>
      <c r="K244" s="106"/>
      <c r="L244" s="106"/>
      <c r="M244" s="106"/>
      <c r="N244" s="106"/>
      <c r="O244" s="106"/>
      <c r="P244" s="106"/>
      <c r="Q244" s="106"/>
      <c r="R244" s="106"/>
      <c r="S244" s="106"/>
      <c r="T244" s="106"/>
    </row>
    <row r="245">
      <c r="A245" s="116"/>
      <c r="B245" s="118"/>
      <c r="C245" s="116"/>
      <c r="D245" s="118"/>
      <c r="E245" s="119"/>
      <c r="F245" s="106"/>
      <c r="G245" s="106"/>
      <c r="H245" s="106"/>
      <c r="I245" s="106"/>
      <c r="J245" s="106"/>
      <c r="K245" s="106"/>
      <c r="L245" s="106"/>
      <c r="M245" s="106"/>
      <c r="N245" s="106"/>
      <c r="O245" s="106"/>
      <c r="P245" s="106"/>
      <c r="Q245" s="106"/>
      <c r="R245" s="106"/>
      <c r="S245" s="106"/>
      <c r="T245" s="106"/>
    </row>
    <row r="246">
      <c r="A246" s="116"/>
      <c r="B246" s="118"/>
      <c r="C246" s="116"/>
      <c r="D246" s="118"/>
      <c r="E246" s="119"/>
      <c r="F246" s="106"/>
      <c r="G246" s="106"/>
      <c r="H246" s="106"/>
      <c r="I246" s="106"/>
      <c r="J246" s="106"/>
      <c r="K246" s="106"/>
      <c r="L246" s="106"/>
      <c r="M246" s="106"/>
      <c r="N246" s="106"/>
      <c r="O246" s="106"/>
      <c r="P246" s="106"/>
      <c r="Q246" s="106"/>
      <c r="R246" s="106"/>
      <c r="S246" s="106"/>
      <c r="T246" s="106"/>
    </row>
    <row r="247">
      <c r="A247" s="116"/>
      <c r="B247" s="118"/>
      <c r="C247" s="116"/>
      <c r="D247" s="118"/>
      <c r="E247" s="119"/>
      <c r="F247" s="106"/>
      <c r="G247" s="106"/>
      <c r="H247" s="106"/>
      <c r="I247" s="106"/>
      <c r="J247" s="106"/>
      <c r="K247" s="106"/>
      <c r="L247" s="106"/>
      <c r="M247" s="106"/>
      <c r="N247" s="106"/>
      <c r="O247" s="106"/>
      <c r="P247" s="106"/>
      <c r="Q247" s="106"/>
      <c r="R247" s="106"/>
      <c r="S247" s="106"/>
      <c r="T247" s="106"/>
    </row>
    <row r="248">
      <c r="A248" s="116"/>
      <c r="B248" s="118"/>
      <c r="C248" s="116"/>
      <c r="D248" s="118"/>
      <c r="E248" s="119"/>
      <c r="F248" s="106"/>
      <c r="G248" s="106"/>
      <c r="H248" s="106"/>
      <c r="I248" s="106"/>
      <c r="J248" s="106"/>
      <c r="K248" s="106"/>
      <c r="L248" s="106"/>
      <c r="M248" s="106"/>
      <c r="N248" s="106"/>
      <c r="O248" s="106"/>
      <c r="P248" s="106"/>
      <c r="Q248" s="106"/>
      <c r="R248" s="106"/>
      <c r="S248" s="106"/>
      <c r="T248" s="106"/>
    </row>
    <row r="249">
      <c r="A249" s="116"/>
      <c r="B249" s="118"/>
      <c r="C249" s="116"/>
      <c r="D249" s="118"/>
      <c r="E249" s="119"/>
      <c r="F249" s="106"/>
      <c r="G249" s="106"/>
      <c r="H249" s="106"/>
      <c r="I249" s="106"/>
      <c r="J249" s="106"/>
      <c r="K249" s="106"/>
      <c r="L249" s="106"/>
      <c r="M249" s="106"/>
      <c r="N249" s="106"/>
      <c r="O249" s="106"/>
      <c r="P249" s="106"/>
      <c r="Q249" s="106"/>
      <c r="R249" s="106"/>
      <c r="S249" s="106"/>
      <c r="T249" s="106"/>
    </row>
    <row r="250">
      <c r="A250" s="116"/>
      <c r="B250" s="118"/>
      <c r="C250" s="116"/>
      <c r="D250" s="118"/>
      <c r="E250" s="119"/>
      <c r="F250" s="106"/>
      <c r="G250" s="106"/>
      <c r="H250" s="106"/>
      <c r="I250" s="106"/>
      <c r="J250" s="106"/>
      <c r="K250" s="106"/>
      <c r="L250" s="106"/>
      <c r="M250" s="106"/>
      <c r="N250" s="106"/>
      <c r="O250" s="106"/>
      <c r="P250" s="106"/>
      <c r="Q250" s="106"/>
      <c r="R250" s="106"/>
      <c r="S250" s="106"/>
      <c r="T250" s="106"/>
    </row>
    <row r="251">
      <c r="A251" s="116"/>
      <c r="B251" s="118"/>
      <c r="C251" s="116"/>
      <c r="D251" s="118"/>
      <c r="E251" s="119"/>
      <c r="F251" s="106"/>
      <c r="G251" s="106"/>
      <c r="H251" s="106"/>
      <c r="I251" s="106"/>
      <c r="J251" s="106"/>
      <c r="K251" s="106"/>
      <c r="L251" s="106"/>
      <c r="M251" s="106"/>
      <c r="N251" s="106"/>
      <c r="O251" s="106"/>
      <c r="P251" s="106"/>
      <c r="Q251" s="106"/>
      <c r="R251" s="106"/>
      <c r="S251" s="106"/>
      <c r="T251" s="106"/>
    </row>
    <row r="252">
      <c r="A252" s="116"/>
      <c r="B252" s="118"/>
      <c r="C252" s="116"/>
      <c r="D252" s="118"/>
      <c r="E252" s="119"/>
      <c r="F252" s="106"/>
      <c r="G252" s="106"/>
      <c r="H252" s="106"/>
      <c r="I252" s="106"/>
      <c r="J252" s="106"/>
      <c r="K252" s="106"/>
      <c r="L252" s="106"/>
      <c r="M252" s="106"/>
      <c r="N252" s="106"/>
      <c r="O252" s="106"/>
      <c r="P252" s="106"/>
      <c r="Q252" s="106"/>
      <c r="R252" s="106"/>
      <c r="S252" s="106"/>
      <c r="T252" s="106"/>
    </row>
    <row r="253">
      <c r="A253" s="116"/>
      <c r="B253" s="118"/>
      <c r="C253" s="116"/>
      <c r="D253" s="118"/>
      <c r="E253" s="119"/>
      <c r="F253" s="106"/>
      <c r="G253" s="106"/>
      <c r="H253" s="106"/>
      <c r="I253" s="106"/>
      <c r="J253" s="106"/>
      <c r="K253" s="106"/>
      <c r="L253" s="106"/>
      <c r="M253" s="106"/>
      <c r="N253" s="106"/>
      <c r="O253" s="106"/>
      <c r="P253" s="106"/>
      <c r="Q253" s="106"/>
      <c r="R253" s="106"/>
      <c r="S253" s="106"/>
      <c r="T253" s="106"/>
    </row>
    <row r="254">
      <c r="A254" s="116"/>
      <c r="B254" s="118"/>
      <c r="C254" s="116"/>
      <c r="D254" s="118"/>
      <c r="E254" s="119"/>
      <c r="F254" s="106"/>
      <c r="G254" s="106"/>
      <c r="H254" s="106"/>
      <c r="I254" s="106"/>
      <c r="J254" s="106"/>
      <c r="K254" s="106"/>
      <c r="L254" s="106"/>
      <c r="M254" s="106"/>
      <c r="N254" s="106"/>
      <c r="O254" s="106"/>
      <c r="P254" s="106"/>
      <c r="Q254" s="106"/>
      <c r="R254" s="106"/>
      <c r="S254" s="106"/>
      <c r="T254" s="106"/>
    </row>
    <row r="255">
      <c r="A255" s="116"/>
      <c r="B255" s="118"/>
      <c r="C255" s="116"/>
      <c r="D255" s="118"/>
      <c r="E255" s="119"/>
      <c r="F255" s="106"/>
      <c r="G255" s="106"/>
      <c r="H255" s="106"/>
      <c r="I255" s="106"/>
      <c r="J255" s="106"/>
      <c r="K255" s="106"/>
      <c r="L255" s="106"/>
      <c r="M255" s="106"/>
      <c r="N255" s="106"/>
      <c r="O255" s="106"/>
      <c r="P255" s="106"/>
      <c r="Q255" s="106"/>
      <c r="R255" s="106"/>
      <c r="S255" s="106"/>
      <c r="T255" s="106"/>
    </row>
    <row r="256">
      <c r="A256" s="116"/>
      <c r="B256" s="118"/>
      <c r="C256" s="116"/>
      <c r="D256" s="118"/>
      <c r="E256" s="119"/>
      <c r="F256" s="106"/>
      <c r="G256" s="106"/>
      <c r="H256" s="106"/>
      <c r="I256" s="106"/>
      <c r="J256" s="106"/>
      <c r="K256" s="106"/>
      <c r="L256" s="106"/>
      <c r="M256" s="106"/>
      <c r="N256" s="106"/>
      <c r="O256" s="106"/>
      <c r="P256" s="106"/>
      <c r="Q256" s="106"/>
      <c r="R256" s="106"/>
      <c r="S256" s="106"/>
      <c r="T256" s="106"/>
    </row>
    <row r="257">
      <c r="A257" s="116"/>
      <c r="B257" s="118"/>
      <c r="C257" s="116"/>
      <c r="D257" s="118"/>
      <c r="E257" s="119"/>
      <c r="F257" s="106"/>
      <c r="G257" s="106"/>
      <c r="H257" s="106"/>
      <c r="I257" s="106"/>
      <c r="J257" s="106"/>
      <c r="K257" s="106"/>
      <c r="L257" s="106"/>
      <c r="M257" s="106"/>
      <c r="N257" s="106"/>
      <c r="O257" s="106"/>
      <c r="P257" s="106"/>
      <c r="Q257" s="106"/>
      <c r="R257" s="106"/>
      <c r="S257" s="106"/>
      <c r="T257" s="106"/>
    </row>
    <row r="258">
      <c r="A258" s="116"/>
      <c r="B258" s="118"/>
      <c r="C258" s="116"/>
      <c r="D258" s="118"/>
      <c r="E258" s="119"/>
      <c r="F258" s="106"/>
      <c r="G258" s="106"/>
      <c r="H258" s="106"/>
      <c r="I258" s="106"/>
      <c r="J258" s="106"/>
      <c r="K258" s="106"/>
      <c r="L258" s="106"/>
      <c r="M258" s="106"/>
      <c r="N258" s="106"/>
      <c r="O258" s="106"/>
      <c r="P258" s="106"/>
      <c r="Q258" s="106"/>
      <c r="R258" s="106"/>
      <c r="S258" s="106"/>
      <c r="T258" s="106"/>
    </row>
    <row r="259">
      <c r="A259" s="116"/>
      <c r="B259" s="118"/>
      <c r="C259" s="116"/>
      <c r="D259" s="118"/>
      <c r="E259" s="119"/>
      <c r="F259" s="106"/>
      <c r="G259" s="106"/>
      <c r="H259" s="106"/>
      <c r="I259" s="106"/>
      <c r="J259" s="106"/>
      <c r="K259" s="106"/>
      <c r="L259" s="106"/>
      <c r="M259" s="106"/>
      <c r="N259" s="106"/>
      <c r="O259" s="106"/>
      <c r="P259" s="106"/>
      <c r="Q259" s="106"/>
      <c r="R259" s="106"/>
      <c r="S259" s="106"/>
      <c r="T259" s="106"/>
    </row>
    <row r="260">
      <c r="A260" s="116"/>
      <c r="B260" s="118"/>
      <c r="C260" s="116"/>
      <c r="D260" s="118"/>
      <c r="E260" s="119"/>
      <c r="F260" s="106"/>
      <c r="G260" s="106"/>
      <c r="H260" s="106"/>
      <c r="I260" s="106"/>
      <c r="J260" s="106"/>
      <c r="K260" s="106"/>
      <c r="L260" s="106"/>
      <c r="M260" s="106"/>
      <c r="N260" s="106"/>
      <c r="O260" s="106"/>
      <c r="P260" s="106"/>
      <c r="Q260" s="106"/>
      <c r="R260" s="106"/>
      <c r="S260" s="106"/>
      <c r="T260" s="106"/>
    </row>
    <row r="261">
      <c r="A261" s="116"/>
      <c r="B261" s="118"/>
      <c r="C261" s="116"/>
      <c r="D261" s="118"/>
      <c r="E261" s="119"/>
      <c r="F261" s="106"/>
      <c r="G261" s="106"/>
      <c r="H261" s="106"/>
      <c r="I261" s="106"/>
      <c r="J261" s="106"/>
      <c r="K261" s="106"/>
      <c r="L261" s="106"/>
      <c r="M261" s="106"/>
      <c r="N261" s="106"/>
      <c r="O261" s="106"/>
      <c r="P261" s="106"/>
      <c r="Q261" s="106"/>
      <c r="R261" s="106"/>
      <c r="S261" s="106"/>
      <c r="T261" s="106"/>
    </row>
    <row r="262">
      <c r="A262" s="116"/>
      <c r="B262" s="118"/>
      <c r="C262" s="116"/>
      <c r="D262" s="118"/>
      <c r="E262" s="119"/>
      <c r="F262" s="106"/>
      <c r="G262" s="106"/>
      <c r="H262" s="106"/>
      <c r="I262" s="106"/>
      <c r="J262" s="106"/>
      <c r="K262" s="106"/>
      <c r="L262" s="106"/>
      <c r="M262" s="106"/>
      <c r="N262" s="106"/>
      <c r="O262" s="106"/>
      <c r="P262" s="106"/>
      <c r="Q262" s="106"/>
      <c r="R262" s="106"/>
      <c r="S262" s="106"/>
      <c r="T262" s="106"/>
    </row>
    <row r="263">
      <c r="A263" s="116"/>
      <c r="B263" s="118"/>
      <c r="C263" s="116"/>
      <c r="D263" s="118"/>
      <c r="E263" s="119"/>
      <c r="F263" s="106"/>
      <c r="G263" s="106"/>
      <c r="H263" s="106"/>
      <c r="I263" s="106"/>
      <c r="J263" s="106"/>
      <c r="K263" s="106"/>
      <c r="L263" s="106"/>
      <c r="M263" s="106"/>
      <c r="N263" s="106"/>
      <c r="O263" s="106"/>
      <c r="P263" s="106"/>
      <c r="Q263" s="106"/>
      <c r="R263" s="106"/>
      <c r="S263" s="106"/>
      <c r="T263" s="106"/>
    </row>
    <row r="264">
      <c r="A264" s="116"/>
      <c r="B264" s="118"/>
      <c r="C264" s="116"/>
      <c r="D264" s="118"/>
      <c r="E264" s="119"/>
      <c r="F264" s="106"/>
      <c r="G264" s="106"/>
      <c r="H264" s="106"/>
      <c r="I264" s="106"/>
      <c r="J264" s="106"/>
      <c r="K264" s="106"/>
      <c r="L264" s="106"/>
      <c r="M264" s="106"/>
      <c r="N264" s="106"/>
      <c r="O264" s="106"/>
      <c r="P264" s="106"/>
      <c r="Q264" s="106"/>
      <c r="R264" s="106"/>
      <c r="S264" s="106"/>
      <c r="T264" s="106"/>
    </row>
    <row r="265">
      <c r="A265" s="116"/>
      <c r="B265" s="118"/>
      <c r="C265" s="116"/>
      <c r="D265" s="118"/>
      <c r="E265" s="119"/>
      <c r="F265" s="106"/>
      <c r="G265" s="106"/>
      <c r="H265" s="106"/>
      <c r="I265" s="106"/>
      <c r="J265" s="106"/>
      <c r="K265" s="106"/>
      <c r="L265" s="106"/>
      <c r="M265" s="106"/>
      <c r="N265" s="106"/>
      <c r="O265" s="106"/>
      <c r="P265" s="106"/>
      <c r="Q265" s="106"/>
      <c r="R265" s="106"/>
      <c r="S265" s="106"/>
      <c r="T265" s="106"/>
    </row>
    <row r="266">
      <c r="A266" s="116"/>
      <c r="B266" s="118"/>
      <c r="C266" s="116"/>
      <c r="D266" s="118"/>
      <c r="E266" s="119"/>
      <c r="F266" s="106"/>
      <c r="G266" s="106"/>
      <c r="H266" s="106"/>
      <c r="I266" s="106"/>
      <c r="J266" s="106"/>
      <c r="K266" s="106"/>
      <c r="L266" s="106"/>
      <c r="M266" s="106"/>
      <c r="N266" s="106"/>
      <c r="O266" s="106"/>
      <c r="P266" s="106"/>
      <c r="Q266" s="106"/>
      <c r="R266" s="106"/>
      <c r="S266" s="106"/>
      <c r="T266" s="106"/>
    </row>
    <row r="267">
      <c r="A267" s="116"/>
      <c r="B267" s="118"/>
      <c r="C267" s="116"/>
      <c r="D267" s="118"/>
      <c r="E267" s="119"/>
      <c r="F267" s="106"/>
      <c r="G267" s="106"/>
      <c r="H267" s="106"/>
      <c r="I267" s="106"/>
      <c r="J267" s="106"/>
      <c r="K267" s="106"/>
      <c r="L267" s="106"/>
      <c r="M267" s="106"/>
      <c r="N267" s="106"/>
      <c r="O267" s="106"/>
      <c r="P267" s="106"/>
      <c r="Q267" s="106"/>
      <c r="R267" s="106"/>
      <c r="S267" s="106"/>
      <c r="T267" s="106"/>
    </row>
    <row r="268">
      <c r="A268" s="116"/>
      <c r="B268" s="118"/>
      <c r="C268" s="116"/>
      <c r="D268" s="118"/>
      <c r="E268" s="119"/>
      <c r="F268" s="106"/>
      <c r="G268" s="106"/>
      <c r="H268" s="106"/>
      <c r="I268" s="106"/>
      <c r="J268" s="106"/>
      <c r="K268" s="106"/>
      <c r="L268" s="106"/>
      <c r="M268" s="106"/>
      <c r="N268" s="106"/>
      <c r="O268" s="106"/>
      <c r="P268" s="106"/>
      <c r="Q268" s="106"/>
      <c r="R268" s="106"/>
      <c r="S268" s="106"/>
      <c r="T268" s="106"/>
    </row>
    <row r="269">
      <c r="A269" s="116"/>
      <c r="B269" s="118"/>
      <c r="C269" s="116"/>
      <c r="D269" s="118"/>
      <c r="E269" s="119"/>
      <c r="F269" s="106"/>
      <c r="G269" s="106"/>
      <c r="H269" s="106"/>
      <c r="I269" s="106"/>
      <c r="J269" s="106"/>
      <c r="K269" s="106"/>
      <c r="L269" s="106"/>
      <c r="M269" s="106"/>
      <c r="N269" s="106"/>
      <c r="O269" s="106"/>
      <c r="P269" s="106"/>
      <c r="Q269" s="106"/>
      <c r="R269" s="106"/>
      <c r="S269" s="106"/>
      <c r="T269" s="106"/>
    </row>
    <row r="270">
      <c r="A270" s="116"/>
      <c r="B270" s="118"/>
      <c r="C270" s="116"/>
      <c r="D270" s="118"/>
      <c r="E270" s="119"/>
      <c r="F270" s="106"/>
      <c r="G270" s="106"/>
      <c r="H270" s="106"/>
      <c r="I270" s="106"/>
      <c r="J270" s="106"/>
      <c r="K270" s="106"/>
      <c r="L270" s="106"/>
      <c r="M270" s="106"/>
      <c r="N270" s="106"/>
      <c r="O270" s="106"/>
      <c r="P270" s="106"/>
      <c r="Q270" s="106"/>
      <c r="R270" s="106"/>
      <c r="S270" s="106"/>
      <c r="T270" s="106"/>
    </row>
    <row r="271">
      <c r="A271" s="116"/>
      <c r="B271" s="118"/>
      <c r="C271" s="116"/>
      <c r="D271" s="118"/>
      <c r="E271" s="119"/>
      <c r="F271" s="106"/>
      <c r="G271" s="106"/>
      <c r="H271" s="106"/>
      <c r="I271" s="106"/>
      <c r="J271" s="106"/>
      <c r="K271" s="106"/>
      <c r="L271" s="106"/>
      <c r="M271" s="106"/>
      <c r="N271" s="106"/>
      <c r="O271" s="106"/>
      <c r="P271" s="106"/>
      <c r="Q271" s="106"/>
      <c r="R271" s="106"/>
      <c r="S271" s="106"/>
      <c r="T271" s="106"/>
    </row>
    <row r="272">
      <c r="A272" s="116"/>
      <c r="B272" s="118"/>
      <c r="C272" s="116"/>
      <c r="D272" s="118"/>
      <c r="E272" s="119"/>
      <c r="F272" s="106"/>
      <c r="G272" s="106"/>
      <c r="H272" s="106"/>
      <c r="I272" s="106"/>
      <c r="J272" s="106"/>
      <c r="K272" s="106"/>
      <c r="L272" s="106"/>
      <c r="M272" s="106"/>
      <c r="N272" s="106"/>
      <c r="O272" s="106"/>
      <c r="P272" s="106"/>
      <c r="Q272" s="106"/>
      <c r="R272" s="106"/>
      <c r="S272" s="106"/>
      <c r="T272" s="106"/>
    </row>
    <row r="273">
      <c r="A273" s="116"/>
      <c r="B273" s="118"/>
      <c r="C273" s="116"/>
      <c r="D273" s="118"/>
      <c r="E273" s="119"/>
      <c r="F273" s="106"/>
      <c r="G273" s="106"/>
      <c r="H273" s="106"/>
      <c r="I273" s="106"/>
      <c r="J273" s="106"/>
      <c r="K273" s="106"/>
      <c r="L273" s="106"/>
      <c r="M273" s="106"/>
      <c r="N273" s="106"/>
      <c r="O273" s="106"/>
      <c r="P273" s="106"/>
      <c r="Q273" s="106"/>
      <c r="R273" s="106"/>
      <c r="S273" s="106"/>
      <c r="T273" s="106"/>
    </row>
    <row r="274">
      <c r="A274" s="116"/>
      <c r="B274" s="118"/>
      <c r="C274" s="116"/>
      <c r="D274" s="118"/>
      <c r="E274" s="119"/>
      <c r="F274" s="106"/>
      <c r="G274" s="106"/>
      <c r="H274" s="106"/>
      <c r="I274" s="106"/>
      <c r="J274" s="106"/>
      <c r="K274" s="106"/>
      <c r="L274" s="106"/>
      <c r="M274" s="106"/>
      <c r="N274" s="106"/>
      <c r="O274" s="106"/>
      <c r="P274" s="106"/>
      <c r="Q274" s="106"/>
      <c r="R274" s="106"/>
      <c r="S274" s="106"/>
      <c r="T274" s="106"/>
    </row>
    <row r="275">
      <c r="A275" s="116"/>
      <c r="B275" s="118"/>
      <c r="C275" s="116"/>
      <c r="D275" s="118"/>
      <c r="E275" s="119"/>
      <c r="F275" s="106"/>
      <c r="G275" s="106"/>
      <c r="H275" s="106"/>
      <c r="I275" s="106"/>
      <c r="J275" s="106"/>
      <c r="K275" s="106"/>
      <c r="L275" s="106"/>
      <c r="M275" s="106"/>
      <c r="N275" s="106"/>
      <c r="O275" s="106"/>
      <c r="P275" s="106"/>
      <c r="Q275" s="106"/>
      <c r="R275" s="106"/>
      <c r="S275" s="106"/>
      <c r="T275" s="106"/>
    </row>
    <row r="276">
      <c r="A276" s="116"/>
      <c r="B276" s="118"/>
      <c r="C276" s="116"/>
      <c r="D276" s="118"/>
      <c r="E276" s="119"/>
      <c r="F276" s="106"/>
      <c r="G276" s="106"/>
      <c r="H276" s="106"/>
      <c r="I276" s="106"/>
      <c r="J276" s="106"/>
      <c r="K276" s="106"/>
      <c r="L276" s="106"/>
      <c r="M276" s="106"/>
      <c r="N276" s="106"/>
      <c r="O276" s="106"/>
      <c r="P276" s="106"/>
      <c r="Q276" s="106"/>
      <c r="R276" s="106"/>
      <c r="S276" s="106"/>
      <c r="T276" s="106"/>
    </row>
    <row r="277">
      <c r="A277" s="116"/>
      <c r="B277" s="118"/>
      <c r="C277" s="116"/>
      <c r="D277" s="118"/>
      <c r="E277" s="119"/>
      <c r="F277" s="106"/>
      <c r="G277" s="106"/>
      <c r="H277" s="106"/>
      <c r="I277" s="106"/>
      <c r="J277" s="106"/>
      <c r="K277" s="106"/>
      <c r="L277" s="106"/>
      <c r="M277" s="106"/>
      <c r="N277" s="106"/>
      <c r="O277" s="106"/>
      <c r="P277" s="106"/>
      <c r="Q277" s="106"/>
      <c r="R277" s="106"/>
      <c r="S277" s="106"/>
      <c r="T277" s="106"/>
    </row>
    <row r="278">
      <c r="A278" s="116"/>
      <c r="B278" s="118"/>
      <c r="C278" s="116"/>
      <c r="D278" s="118"/>
      <c r="E278" s="119"/>
      <c r="F278" s="106"/>
      <c r="G278" s="106"/>
      <c r="H278" s="106"/>
      <c r="I278" s="106"/>
      <c r="J278" s="106"/>
      <c r="K278" s="106"/>
      <c r="L278" s="106"/>
      <c r="M278" s="106"/>
      <c r="N278" s="106"/>
      <c r="O278" s="106"/>
      <c r="P278" s="106"/>
      <c r="Q278" s="106"/>
      <c r="R278" s="106"/>
      <c r="S278" s="106"/>
      <c r="T278" s="106"/>
    </row>
    <row r="279">
      <c r="A279" s="116"/>
      <c r="B279" s="118"/>
      <c r="C279" s="116"/>
      <c r="D279" s="118"/>
      <c r="E279" s="119"/>
      <c r="F279" s="106"/>
      <c r="G279" s="106"/>
      <c r="H279" s="106"/>
      <c r="I279" s="106"/>
      <c r="J279" s="106"/>
      <c r="K279" s="106"/>
      <c r="L279" s="106"/>
      <c r="M279" s="106"/>
      <c r="N279" s="106"/>
      <c r="O279" s="106"/>
      <c r="P279" s="106"/>
      <c r="Q279" s="106"/>
      <c r="R279" s="106"/>
      <c r="S279" s="106"/>
      <c r="T279" s="106"/>
    </row>
    <row r="280">
      <c r="A280" s="116"/>
      <c r="B280" s="118"/>
      <c r="C280" s="116"/>
      <c r="D280" s="118"/>
      <c r="E280" s="119"/>
      <c r="F280" s="106"/>
      <c r="G280" s="106"/>
      <c r="H280" s="106"/>
      <c r="I280" s="106"/>
      <c r="J280" s="106"/>
      <c r="K280" s="106"/>
      <c r="L280" s="106"/>
      <c r="M280" s="106"/>
      <c r="N280" s="106"/>
      <c r="O280" s="106"/>
      <c r="P280" s="106"/>
      <c r="Q280" s="106"/>
      <c r="R280" s="106"/>
      <c r="S280" s="106"/>
      <c r="T280" s="106"/>
    </row>
    <row r="281">
      <c r="A281" s="116"/>
      <c r="B281" s="118"/>
      <c r="C281" s="116"/>
      <c r="D281" s="118"/>
      <c r="E281" s="119"/>
      <c r="F281" s="106"/>
      <c r="G281" s="106"/>
      <c r="H281" s="106"/>
      <c r="I281" s="106"/>
      <c r="J281" s="106"/>
      <c r="K281" s="106"/>
      <c r="L281" s="106"/>
      <c r="M281" s="106"/>
      <c r="N281" s="106"/>
      <c r="O281" s="106"/>
      <c r="P281" s="106"/>
      <c r="Q281" s="106"/>
      <c r="R281" s="106"/>
      <c r="S281" s="106"/>
      <c r="T281" s="106"/>
    </row>
    <row r="282">
      <c r="A282" s="116"/>
      <c r="B282" s="118"/>
      <c r="C282" s="116"/>
      <c r="D282" s="118"/>
      <c r="E282" s="119"/>
      <c r="F282" s="106"/>
      <c r="G282" s="106"/>
      <c r="H282" s="106"/>
      <c r="I282" s="106"/>
      <c r="J282" s="106"/>
      <c r="K282" s="106"/>
      <c r="L282" s="106"/>
      <c r="M282" s="106"/>
      <c r="N282" s="106"/>
      <c r="O282" s="106"/>
      <c r="P282" s="106"/>
      <c r="Q282" s="106"/>
      <c r="R282" s="106"/>
      <c r="S282" s="106"/>
      <c r="T282" s="106"/>
    </row>
    <row r="283">
      <c r="A283" s="116"/>
      <c r="B283" s="118"/>
      <c r="C283" s="116"/>
      <c r="D283" s="118"/>
      <c r="E283" s="119"/>
      <c r="F283" s="106"/>
      <c r="G283" s="106"/>
      <c r="H283" s="106"/>
      <c r="I283" s="106"/>
      <c r="J283" s="106"/>
      <c r="K283" s="106"/>
      <c r="L283" s="106"/>
      <c r="M283" s="106"/>
      <c r="N283" s="106"/>
      <c r="O283" s="106"/>
      <c r="P283" s="106"/>
      <c r="Q283" s="106"/>
      <c r="R283" s="106"/>
      <c r="S283" s="106"/>
      <c r="T283" s="106"/>
    </row>
    <row r="284">
      <c r="A284" s="116"/>
      <c r="B284" s="118"/>
      <c r="C284" s="116"/>
      <c r="D284" s="118"/>
      <c r="E284" s="119"/>
      <c r="F284" s="106"/>
      <c r="G284" s="106"/>
      <c r="H284" s="106"/>
      <c r="I284" s="106"/>
      <c r="J284" s="106"/>
      <c r="K284" s="106"/>
      <c r="L284" s="106"/>
      <c r="M284" s="106"/>
      <c r="N284" s="106"/>
      <c r="O284" s="106"/>
      <c r="P284" s="106"/>
      <c r="Q284" s="106"/>
      <c r="R284" s="106"/>
      <c r="S284" s="106"/>
      <c r="T284" s="106"/>
    </row>
    <row r="285">
      <c r="A285" s="116"/>
      <c r="B285" s="118"/>
      <c r="C285" s="116"/>
      <c r="D285" s="118"/>
      <c r="E285" s="119"/>
      <c r="F285" s="106"/>
      <c r="G285" s="106"/>
      <c r="H285" s="106"/>
      <c r="I285" s="106"/>
      <c r="J285" s="106"/>
      <c r="K285" s="106"/>
      <c r="L285" s="106"/>
      <c r="M285" s="106"/>
      <c r="N285" s="106"/>
      <c r="O285" s="106"/>
      <c r="P285" s="106"/>
      <c r="Q285" s="106"/>
      <c r="R285" s="106"/>
      <c r="S285" s="106"/>
      <c r="T285" s="106"/>
    </row>
    <row r="286">
      <c r="A286" s="116"/>
      <c r="B286" s="118"/>
      <c r="C286" s="116"/>
      <c r="D286" s="118"/>
      <c r="E286" s="119"/>
      <c r="F286" s="106"/>
      <c r="G286" s="106"/>
      <c r="H286" s="106"/>
      <c r="I286" s="106"/>
      <c r="J286" s="106"/>
      <c r="K286" s="106"/>
      <c r="L286" s="106"/>
      <c r="M286" s="106"/>
      <c r="N286" s="106"/>
      <c r="O286" s="106"/>
      <c r="P286" s="106"/>
      <c r="Q286" s="106"/>
      <c r="R286" s="106"/>
      <c r="S286" s="106"/>
      <c r="T286" s="106"/>
    </row>
    <row r="287">
      <c r="A287" s="116"/>
      <c r="B287" s="118"/>
      <c r="C287" s="116"/>
      <c r="D287" s="118"/>
      <c r="E287" s="119"/>
      <c r="F287" s="106"/>
      <c r="G287" s="106"/>
      <c r="H287" s="106"/>
      <c r="I287" s="106"/>
      <c r="J287" s="106"/>
      <c r="K287" s="106"/>
      <c r="L287" s="106"/>
      <c r="M287" s="106"/>
      <c r="N287" s="106"/>
      <c r="O287" s="106"/>
      <c r="P287" s="106"/>
      <c r="Q287" s="106"/>
      <c r="R287" s="106"/>
      <c r="S287" s="106"/>
      <c r="T287" s="106"/>
    </row>
    <row r="288">
      <c r="A288" s="116"/>
      <c r="B288" s="118"/>
      <c r="C288" s="116"/>
      <c r="D288" s="118"/>
      <c r="E288" s="119"/>
      <c r="F288" s="106"/>
      <c r="G288" s="106"/>
      <c r="H288" s="106"/>
      <c r="I288" s="106"/>
      <c r="J288" s="106"/>
      <c r="K288" s="106"/>
      <c r="L288" s="106"/>
      <c r="M288" s="106"/>
      <c r="N288" s="106"/>
      <c r="O288" s="106"/>
      <c r="P288" s="106"/>
      <c r="Q288" s="106"/>
      <c r="R288" s="106"/>
      <c r="S288" s="106"/>
      <c r="T288" s="106"/>
    </row>
    <row r="289">
      <c r="A289" s="116"/>
      <c r="B289" s="118"/>
      <c r="C289" s="116"/>
      <c r="D289" s="118"/>
      <c r="E289" s="119"/>
      <c r="F289" s="106"/>
      <c r="G289" s="106"/>
      <c r="H289" s="106"/>
      <c r="I289" s="106"/>
      <c r="J289" s="106"/>
      <c r="K289" s="106"/>
      <c r="L289" s="106"/>
      <c r="M289" s="106"/>
      <c r="N289" s="106"/>
      <c r="O289" s="106"/>
      <c r="P289" s="106"/>
      <c r="Q289" s="106"/>
      <c r="R289" s="106"/>
      <c r="S289" s="106"/>
      <c r="T289" s="106"/>
    </row>
    <row r="290">
      <c r="A290" s="116"/>
      <c r="B290" s="118"/>
      <c r="C290" s="116"/>
      <c r="D290" s="118"/>
      <c r="E290" s="119"/>
      <c r="F290" s="106"/>
      <c r="G290" s="106"/>
      <c r="H290" s="106"/>
      <c r="I290" s="106"/>
      <c r="J290" s="106"/>
      <c r="K290" s="106"/>
      <c r="L290" s="106"/>
      <c r="M290" s="106"/>
      <c r="N290" s="106"/>
      <c r="O290" s="106"/>
      <c r="P290" s="106"/>
      <c r="Q290" s="106"/>
      <c r="R290" s="106"/>
      <c r="S290" s="106"/>
      <c r="T290" s="106"/>
    </row>
    <row r="291">
      <c r="A291" s="116"/>
      <c r="B291" s="118"/>
      <c r="C291" s="116"/>
      <c r="D291" s="118"/>
      <c r="E291" s="119"/>
      <c r="F291" s="106"/>
      <c r="G291" s="106"/>
      <c r="H291" s="106"/>
      <c r="I291" s="106"/>
      <c r="J291" s="106"/>
      <c r="K291" s="106"/>
      <c r="L291" s="106"/>
      <c r="M291" s="106"/>
      <c r="N291" s="106"/>
      <c r="O291" s="106"/>
      <c r="P291" s="106"/>
      <c r="Q291" s="106"/>
      <c r="R291" s="106"/>
      <c r="S291" s="106"/>
      <c r="T291" s="106"/>
    </row>
    <row r="292">
      <c r="A292" s="116"/>
      <c r="B292" s="118"/>
      <c r="C292" s="116"/>
      <c r="D292" s="118"/>
      <c r="E292" s="119"/>
      <c r="F292" s="106"/>
      <c r="G292" s="106"/>
      <c r="H292" s="106"/>
      <c r="I292" s="106"/>
      <c r="J292" s="106"/>
      <c r="K292" s="106"/>
      <c r="L292" s="106"/>
      <c r="M292" s="106"/>
      <c r="N292" s="106"/>
      <c r="O292" s="106"/>
      <c r="P292" s="106"/>
      <c r="Q292" s="106"/>
      <c r="R292" s="106"/>
      <c r="S292" s="106"/>
      <c r="T292" s="106"/>
    </row>
    <row r="293">
      <c r="A293" s="116"/>
      <c r="B293" s="118"/>
      <c r="C293" s="116"/>
      <c r="D293" s="118"/>
      <c r="E293" s="119"/>
      <c r="F293" s="106"/>
      <c r="G293" s="106"/>
      <c r="H293" s="106"/>
      <c r="I293" s="106"/>
      <c r="J293" s="106"/>
      <c r="K293" s="106"/>
      <c r="L293" s="106"/>
      <c r="M293" s="106"/>
      <c r="N293" s="106"/>
      <c r="O293" s="106"/>
      <c r="P293" s="106"/>
      <c r="Q293" s="106"/>
      <c r="R293" s="106"/>
      <c r="S293" s="106"/>
      <c r="T293" s="106"/>
    </row>
    <row r="294">
      <c r="A294" s="116"/>
      <c r="B294" s="118"/>
      <c r="C294" s="116"/>
      <c r="D294" s="118"/>
      <c r="E294" s="119"/>
      <c r="F294" s="106"/>
      <c r="G294" s="106"/>
      <c r="H294" s="106"/>
      <c r="I294" s="106"/>
      <c r="J294" s="106"/>
      <c r="K294" s="106"/>
      <c r="L294" s="106"/>
      <c r="M294" s="106"/>
      <c r="N294" s="106"/>
      <c r="O294" s="106"/>
      <c r="P294" s="106"/>
      <c r="Q294" s="106"/>
      <c r="R294" s="106"/>
      <c r="S294" s="106"/>
      <c r="T294" s="106"/>
    </row>
    <row r="295">
      <c r="A295" s="116"/>
      <c r="B295" s="118"/>
      <c r="C295" s="116"/>
      <c r="D295" s="118"/>
      <c r="E295" s="119"/>
      <c r="F295" s="106"/>
      <c r="G295" s="106"/>
      <c r="H295" s="106"/>
      <c r="I295" s="106"/>
      <c r="J295" s="106"/>
      <c r="K295" s="106"/>
      <c r="L295" s="106"/>
      <c r="M295" s="106"/>
      <c r="N295" s="106"/>
      <c r="O295" s="106"/>
      <c r="P295" s="106"/>
      <c r="Q295" s="106"/>
      <c r="R295" s="106"/>
      <c r="S295" s="106"/>
      <c r="T295" s="106"/>
    </row>
    <row r="296">
      <c r="A296" s="116"/>
      <c r="B296" s="118"/>
      <c r="C296" s="116"/>
      <c r="D296" s="118"/>
      <c r="E296" s="119"/>
      <c r="F296" s="106"/>
      <c r="G296" s="106"/>
      <c r="H296" s="106"/>
      <c r="I296" s="106"/>
      <c r="J296" s="106"/>
      <c r="K296" s="106"/>
      <c r="L296" s="106"/>
      <c r="M296" s="106"/>
      <c r="N296" s="106"/>
      <c r="O296" s="106"/>
      <c r="P296" s="106"/>
      <c r="Q296" s="106"/>
      <c r="R296" s="106"/>
      <c r="S296" s="106"/>
      <c r="T296" s="106"/>
    </row>
    <row r="297">
      <c r="A297" s="116"/>
      <c r="B297" s="118"/>
      <c r="C297" s="116"/>
      <c r="D297" s="118"/>
      <c r="E297" s="119"/>
      <c r="F297" s="106"/>
      <c r="G297" s="106"/>
      <c r="H297" s="106"/>
      <c r="I297" s="106"/>
      <c r="J297" s="106"/>
      <c r="K297" s="106"/>
      <c r="L297" s="106"/>
      <c r="M297" s="106"/>
      <c r="N297" s="106"/>
      <c r="O297" s="106"/>
      <c r="P297" s="106"/>
      <c r="Q297" s="106"/>
      <c r="R297" s="106"/>
      <c r="S297" s="106"/>
      <c r="T297" s="106"/>
    </row>
    <row r="298">
      <c r="A298" s="116"/>
      <c r="B298" s="118"/>
      <c r="C298" s="116"/>
      <c r="D298" s="118"/>
      <c r="E298" s="119"/>
      <c r="F298" s="106"/>
      <c r="G298" s="106"/>
      <c r="H298" s="106"/>
      <c r="I298" s="106"/>
      <c r="J298" s="106"/>
      <c r="K298" s="106"/>
      <c r="L298" s="106"/>
      <c r="M298" s="106"/>
      <c r="N298" s="106"/>
      <c r="O298" s="106"/>
      <c r="P298" s="106"/>
      <c r="Q298" s="106"/>
      <c r="R298" s="106"/>
      <c r="S298" s="106"/>
      <c r="T298" s="106"/>
    </row>
    <row r="299">
      <c r="A299" s="116"/>
      <c r="B299" s="118"/>
      <c r="C299" s="116"/>
      <c r="D299" s="118"/>
      <c r="E299" s="119"/>
      <c r="F299" s="106"/>
      <c r="G299" s="106"/>
      <c r="H299" s="106"/>
      <c r="I299" s="106"/>
      <c r="J299" s="106"/>
      <c r="K299" s="106"/>
      <c r="L299" s="106"/>
      <c r="M299" s="106"/>
      <c r="N299" s="106"/>
      <c r="O299" s="106"/>
      <c r="P299" s="106"/>
      <c r="Q299" s="106"/>
      <c r="R299" s="106"/>
      <c r="S299" s="106"/>
      <c r="T299" s="106"/>
    </row>
    <row r="300">
      <c r="A300" s="116"/>
      <c r="B300" s="118"/>
      <c r="C300" s="116"/>
      <c r="D300" s="118"/>
      <c r="E300" s="119"/>
      <c r="F300" s="106"/>
      <c r="G300" s="106"/>
      <c r="H300" s="106"/>
      <c r="I300" s="106"/>
      <c r="J300" s="106"/>
      <c r="K300" s="106"/>
      <c r="L300" s="106"/>
      <c r="M300" s="106"/>
      <c r="N300" s="106"/>
      <c r="O300" s="106"/>
      <c r="P300" s="106"/>
      <c r="Q300" s="106"/>
      <c r="R300" s="106"/>
      <c r="S300" s="106"/>
      <c r="T300" s="106"/>
    </row>
    <row r="301">
      <c r="A301" s="116"/>
      <c r="B301" s="118"/>
      <c r="C301" s="116"/>
      <c r="D301" s="118"/>
      <c r="E301" s="119"/>
      <c r="F301" s="106"/>
      <c r="G301" s="106"/>
      <c r="H301" s="106"/>
      <c r="I301" s="106"/>
      <c r="J301" s="106"/>
      <c r="K301" s="106"/>
      <c r="L301" s="106"/>
      <c r="M301" s="106"/>
      <c r="N301" s="106"/>
      <c r="O301" s="106"/>
      <c r="P301" s="106"/>
      <c r="Q301" s="106"/>
      <c r="R301" s="106"/>
      <c r="S301" s="106"/>
      <c r="T301" s="106"/>
    </row>
    <row r="302">
      <c r="A302" s="116"/>
      <c r="B302" s="118"/>
      <c r="C302" s="116"/>
      <c r="D302" s="118"/>
      <c r="E302" s="119"/>
      <c r="F302" s="106"/>
      <c r="G302" s="106"/>
      <c r="H302" s="106"/>
      <c r="I302" s="106"/>
      <c r="J302" s="106"/>
      <c r="K302" s="106"/>
      <c r="L302" s="106"/>
      <c r="M302" s="106"/>
      <c r="N302" s="106"/>
      <c r="O302" s="106"/>
      <c r="P302" s="106"/>
      <c r="Q302" s="106"/>
      <c r="R302" s="106"/>
      <c r="S302" s="106"/>
      <c r="T302" s="106"/>
    </row>
    <row r="303">
      <c r="A303" s="116"/>
      <c r="B303" s="118"/>
      <c r="C303" s="116"/>
      <c r="D303" s="118"/>
      <c r="E303" s="119"/>
      <c r="F303" s="106"/>
      <c r="G303" s="106"/>
      <c r="H303" s="106"/>
      <c r="I303" s="106"/>
      <c r="J303" s="106"/>
      <c r="K303" s="106"/>
      <c r="L303" s="106"/>
      <c r="M303" s="106"/>
      <c r="N303" s="106"/>
      <c r="O303" s="106"/>
      <c r="P303" s="106"/>
      <c r="Q303" s="106"/>
      <c r="R303" s="106"/>
      <c r="S303" s="106"/>
      <c r="T303" s="106"/>
    </row>
    <row r="304">
      <c r="A304" s="116"/>
      <c r="B304" s="118"/>
      <c r="C304" s="116"/>
      <c r="D304" s="118"/>
      <c r="E304" s="119"/>
      <c r="F304" s="106"/>
      <c r="G304" s="106"/>
      <c r="H304" s="106"/>
      <c r="I304" s="106"/>
      <c r="J304" s="106"/>
      <c r="K304" s="106"/>
      <c r="L304" s="106"/>
      <c r="M304" s="106"/>
      <c r="N304" s="106"/>
      <c r="O304" s="106"/>
      <c r="P304" s="106"/>
      <c r="Q304" s="106"/>
      <c r="R304" s="106"/>
      <c r="S304" s="106"/>
      <c r="T304" s="106"/>
    </row>
    <row r="305">
      <c r="A305" s="116"/>
      <c r="B305" s="118"/>
      <c r="C305" s="116"/>
      <c r="D305" s="118"/>
      <c r="E305" s="119"/>
      <c r="F305" s="106"/>
      <c r="G305" s="106"/>
      <c r="H305" s="106"/>
      <c r="I305" s="106"/>
      <c r="J305" s="106"/>
      <c r="K305" s="106"/>
      <c r="L305" s="106"/>
      <c r="M305" s="106"/>
      <c r="N305" s="106"/>
      <c r="O305" s="106"/>
      <c r="P305" s="106"/>
      <c r="Q305" s="106"/>
      <c r="R305" s="106"/>
      <c r="S305" s="106"/>
      <c r="T305" s="106"/>
    </row>
    <row r="306">
      <c r="A306" s="116"/>
      <c r="B306" s="118"/>
      <c r="C306" s="116"/>
      <c r="D306" s="118"/>
      <c r="E306" s="119"/>
      <c r="F306" s="106"/>
      <c r="G306" s="106"/>
      <c r="H306" s="106"/>
      <c r="I306" s="106"/>
      <c r="J306" s="106"/>
      <c r="K306" s="106"/>
      <c r="L306" s="106"/>
      <c r="M306" s="106"/>
      <c r="N306" s="106"/>
      <c r="O306" s="106"/>
      <c r="P306" s="106"/>
      <c r="Q306" s="106"/>
      <c r="R306" s="106"/>
      <c r="S306" s="106"/>
      <c r="T306" s="106"/>
    </row>
    <row r="307">
      <c r="A307" s="116"/>
      <c r="B307" s="118"/>
      <c r="C307" s="116"/>
      <c r="D307" s="118"/>
      <c r="E307" s="119"/>
      <c r="F307" s="106"/>
      <c r="G307" s="106"/>
      <c r="H307" s="106"/>
      <c r="I307" s="106"/>
      <c r="J307" s="106"/>
      <c r="K307" s="106"/>
      <c r="L307" s="106"/>
      <c r="M307" s="106"/>
      <c r="N307" s="106"/>
      <c r="O307" s="106"/>
      <c r="P307" s="106"/>
      <c r="Q307" s="106"/>
      <c r="R307" s="106"/>
      <c r="S307" s="106"/>
      <c r="T307" s="106"/>
    </row>
    <row r="308">
      <c r="A308" s="116"/>
      <c r="B308" s="118"/>
      <c r="C308" s="116"/>
      <c r="D308" s="118"/>
      <c r="E308" s="119"/>
      <c r="F308" s="106"/>
      <c r="G308" s="106"/>
      <c r="H308" s="106"/>
      <c r="I308" s="106"/>
      <c r="J308" s="106"/>
      <c r="K308" s="106"/>
      <c r="L308" s="106"/>
      <c r="M308" s="106"/>
      <c r="N308" s="106"/>
      <c r="O308" s="106"/>
      <c r="P308" s="106"/>
      <c r="Q308" s="106"/>
      <c r="R308" s="106"/>
      <c r="S308" s="106"/>
      <c r="T308" s="106"/>
    </row>
    <row r="309">
      <c r="A309" s="116"/>
      <c r="B309" s="118"/>
      <c r="C309" s="116"/>
      <c r="D309" s="118"/>
      <c r="E309" s="119"/>
      <c r="F309" s="106"/>
      <c r="G309" s="106"/>
      <c r="H309" s="106"/>
      <c r="I309" s="106"/>
      <c r="J309" s="106"/>
      <c r="K309" s="106"/>
      <c r="L309" s="106"/>
      <c r="M309" s="106"/>
      <c r="N309" s="106"/>
      <c r="O309" s="106"/>
      <c r="P309" s="106"/>
      <c r="Q309" s="106"/>
      <c r="R309" s="106"/>
      <c r="S309" s="106"/>
      <c r="T309" s="106"/>
    </row>
    <row r="310">
      <c r="A310" s="116"/>
      <c r="B310" s="118"/>
      <c r="C310" s="116"/>
      <c r="D310" s="118"/>
      <c r="E310" s="119"/>
      <c r="F310" s="106"/>
      <c r="G310" s="106"/>
      <c r="H310" s="106"/>
      <c r="I310" s="106"/>
      <c r="J310" s="106"/>
      <c r="K310" s="106"/>
      <c r="L310" s="106"/>
      <c r="M310" s="106"/>
      <c r="N310" s="106"/>
      <c r="O310" s="106"/>
      <c r="P310" s="106"/>
      <c r="Q310" s="106"/>
      <c r="R310" s="106"/>
      <c r="S310" s="106"/>
      <c r="T310" s="106"/>
    </row>
    <row r="311">
      <c r="A311" s="116"/>
      <c r="B311" s="118"/>
      <c r="C311" s="116"/>
      <c r="D311" s="118"/>
      <c r="E311" s="119"/>
      <c r="F311" s="106"/>
      <c r="G311" s="106"/>
      <c r="H311" s="106"/>
      <c r="I311" s="106"/>
      <c r="J311" s="106"/>
      <c r="K311" s="106"/>
      <c r="L311" s="106"/>
      <c r="M311" s="106"/>
      <c r="N311" s="106"/>
      <c r="O311" s="106"/>
      <c r="P311" s="106"/>
      <c r="Q311" s="106"/>
      <c r="R311" s="106"/>
      <c r="S311" s="106"/>
      <c r="T311" s="106"/>
    </row>
    <row r="312">
      <c r="A312" s="116"/>
      <c r="B312" s="118"/>
      <c r="C312" s="116"/>
      <c r="D312" s="118"/>
      <c r="E312" s="119"/>
      <c r="F312" s="106"/>
      <c r="G312" s="106"/>
      <c r="H312" s="106"/>
      <c r="I312" s="106"/>
      <c r="J312" s="106"/>
      <c r="K312" s="106"/>
      <c r="L312" s="106"/>
      <c r="M312" s="106"/>
      <c r="N312" s="106"/>
      <c r="O312" s="106"/>
      <c r="P312" s="106"/>
      <c r="Q312" s="106"/>
      <c r="R312" s="106"/>
      <c r="S312" s="106"/>
      <c r="T312" s="106"/>
    </row>
    <row r="313">
      <c r="A313" s="116"/>
      <c r="B313" s="118"/>
      <c r="C313" s="116"/>
      <c r="D313" s="118"/>
      <c r="E313" s="119"/>
      <c r="F313" s="106"/>
      <c r="G313" s="106"/>
      <c r="H313" s="106"/>
      <c r="I313" s="106"/>
      <c r="J313" s="106"/>
      <c r="K313" s="106"/>
      <c r="L313" s="106"/>
      <c r="M313" s="106"/>
      <c r="N313" s="106"/>
      <c r="O313" s="106"/>
      <c r="P313" s="106"/>
      <c r="Q313" s="106"/>
      <c r="R313" s="106"/>
      <c r="S313" s="106"/>
      <c r="T313" s="106"/>
    </row>
    <row r="314">
      <c r="A314" s="116"/>
      <c r="B314" s="118"/>
      <c r="C314" s="116"/>
      <c r="D314" s="118"/>
      <c r="E314" s="119"/>
      <c r="F314" s="106"/>
      <c r="G314" s="106"/>
      <c r="H314" s="106"/>
      <c r="I314" s="106"/>
      <c r="J314" s="106"/>
      <c r="K314" s="106"/>
      <c r="L314" s="106"/>
      <c r="M314" s="106"/>
      <c r="N314" s="106"/>
      <c r="O314" s="106"/>
      <c r="P314" s="106"/>
      <c r="Q314" s="106"/>
      <c r="R314" s="106"/>
      <c r="S314" s="106"/>
      <c r="T314" s="106"/>
    </row>
    <row r="315">
      <c r="A315" s="116"/>
      <c r="B315" s="118"/>
      <c r="C315" s="116"/>
      <c r="D315" s="118"/>
      <c r="E315" s="119"/>
      <c r="F315" s="106"/>
      <c r="G315" s="106"/>
      <c r="H315" s="106"/>
      <c r="I315" s="106"/>
      <c r="J315" s="106"/>
      <c r="K315" s="106"/>
      <c r="L315" s="106"/>
      <c r="M315" s="106"/>
      <c r="N315" s="106"/>
      <c r="O315" s="106"/>
      <c r="P315" s="106"/>
      <c r="Q315" s="106"/>
      <c r="R315" s="106"/>
      <c r="S315" s="106"/>
      <c r="T315" s="106"/>
    </row>
    <row r="316">
      <c r="A316" s="116"/>
      <c r="B316" s="118"/>
      <c r="C316" s="116"/>
      <c r="D316" s="118"/>
      <c r="E316" s="119"/>
      <c r="F316" s="106"/>
      <c r="G316" s="106"/>
      <c r="H316" s="106"/>
      <c r="I316" s="106"/>
      <c r="J316" s="106"/>
      <c r="K316" s="106"/>
      <c r="L316" s="106"/>
      <c r="M316" s="106"/>
      <c r="N316" s="106"/>
      <c r="O316" s="106"/>
      <c r="P316" s="106"/>
      <c r="Q316" s="106"/>
      <c r="R316" s="106"/>
      <c r="S316" s="106"/>
      <c r="T316" s="106"/>
    </row>
    <row r="317">
      <c r="A317" s="116"/>
      <c r="B317" s="118"/>
      <c r="C317" s="116"/>
      <c r="D317" s="118"/>
      <c r="E317" s="119"/>
      <c r="F317" s="106"/>
      <c r="G317" s="106"/>
      <c r="H317" s="106"/>
      <c r="I317" s="106"/>
      <c r="J317" s="106"/>
      <c r="K317" s="106"/>
      <c r="L317" s="106"/>
      <c r="M317" s="106"/>
      <c r="N317" s="106"/>
      <c r="O317" s="106"/>
      <c r="P317" s="106"/>
      <c r="Q317" s="106"/>
      <c r="R317" s="106"/>
      <c r="S317" s="106"/>
      <c r="T317" s="106"/>
    </row>
    <row r="318">
      <c r="A318" s="116"/>
      <c r="B318" s="118"/>
      <c r="C318" s="116"/>
      <c r="D318" s="118"/>
      <c r="E318" s="119"/>
      <c r="F318" s="106"/>
      <c r="G318" s="106"/>
      <c r="H318" s="106"/>
      <c r="I318" s="106"/>
      <c r="J318" s="106"/>
      <c r="K318" s="106"/>
      <c r="L318" s="106"/>
      <c r="M318" s="106"/>
      <c r="N318" s="106"/>
      <c r="O318" s="106"/>
      <c r="P318" s="106"/>
      <c r="Q318" s="106"/>
      <c r="R318" s="106"/>
      <c r="S318" s="106"/>
      <c r="T318" s="106"/>
    </row>
    <row r="319">
      <c r="A319" s="116"/>
      <c r="B319" s="118"/>
      <c r="C319" s="116"/>
      <c r="D319" s="118"/>
      <c r="E319" s="119"/>
      <c r="F319" s="106"/>
      <c r="G319" s="106"/>
      <c r="H319" s="106"/>
      <c r="I319" s="106"/>
      <c r="J319" s="106"/>
      <c r="K319" s="106"/>
      <c r="L319" s="106"/>
      <c r="M319" s="106"/>
      <c r="N319" s="106"/>
      <c r="O319" s="106"/>
      <c r="P319" s="106"/>
      <c r="Q319" s="106"/>
      <c r="R319" s="106"/>
      <c r="S319" s="106"/>
      <c r="T319" s="106"/>
    </row>
    <row r="320">
      <c r="A320" s="116"/>
      <c r="B320" s="118"/>
      <c r="C320" s="116"/>
      <c r="D320" s="118"/>
      <c r="E320" s="119"/>
      <c r="F320" s="106"/>
      <c r="G320" s="106"/>
      <c r="H320" s="106"/>
      <c r="I320" s="106"/>
      <c r="J320" s="106"/>
      <c r="K320" s="106"/>
      <c r="L320" s="106"/>
      <c r="M320" s="106"/>
      <c r="N320" s="106"/>
      <c r="O320" s="106"/>
      <c r="P320" s="106"/>
      <c r="Q320" s="106"/>
      <c r="R320" s="106"/>
      <c r="S320" s="106"/>
      <c r="T320" s="106"/>
    </row>
    <row r="321">
      <c r="A321" s="116"/>
      <c r="B321" s="118"/>
      <c r="C321" s="116"/>
      <c r="D321" s="118"/>
      <c r="E321" s="119"/>
      <c r="F321" s="106"/>
      <c r="G321" s="106"/>
      <c r="H321" s="106"/>
      <c r="I321" s="106"/>
      <c r="J321" s="106"/>
      <c r="K321" s="106"/>
      <c r="L321" s="106"/>
      <c r="M321" s="106"/>
      <c r="N321" s="106"/>
      <c r="O321" s="106"/>
      <c r="P321" s="106"/>
      <c r="Q321" s="106"/>
      <c r="R321" s="106"/>
      <c r="S321" s="106"/>
      <c r="T321" s="106"/>
    </row>
    <row r="322">
      <c r="A322" s="116"/>
      <c r="B322" s="118"/>
      <c r="C322" s="116"/>
      <c r="D322" s="118"/>
      <c r="E322" s="119"/>
      <c r="F322" s="106"/>
      <c r="G322" s="106"/>
      <c r="H322" s="106"/>
      <c r="I322" s="106"/>
      <c r="J322" s="106"/>
      <c r="K322" s="106"/>
      <c r="L322" s="106"/>
      <c r="M322" s="106"/>
      <c r="N322" s="106"/>
      <c r="O322" s="106"/>
      <c r="P322" s="106"/>
      <c r="Q322" s="106"/>
      <c r="R322" s="106"/>
      <c r="S322" s="106"/>
      <c r="T322" s="106"/>
    </row>
    <row r="323">
      <c r="A323" s="116"/>
      <c r="B323" s="118"/>
      <c r="C323" s="116"/>
      <c r="D323" s="118"/>
      <c r="E323" s="119"/>
      <c r="F323" s="106"/>
      <c r="G323" s="106"/>
      <c r="H323" s="106"/>
      <c r="I323" s="106"/>
      <c r="J323" s="106"/>
      <c r="K323" s="106"/>
      <c r="L323" s="106"/>
      <c r="M323" s="106"/>
      <c r="N323" s="106"/>
      <c r="O323" s="106"/>
      <c r="P323" s="106"/>
      <c r="Q323" s="106"/>
      <c r="R323" s="106"/>
      <c r="S323" s="106"/>
      <c r="T323" s="106"/>
    </row>
    <row r="324">
      <c r="A324" s="116"/>
      <c r="B324" s="118"/>
      <c r="C324" s="116"/>
      <c r="D324" s="118"/>
      <c r="E324" s="119"/>
      <c r="F324" s="106"/>
      <c r="G324" s="106"/>
      <c r="H324" s="106"/>
      <c r="I324" s="106"/>
      <c r="J324" s="106"/>
      <c r="K324" s="106"/>
      <c r="L324" s="106"/>
      <c r="M324" s="106"/>
      <c r="N324" s="106"/>
      <c r="O324" s="106"/>
      <c r="P324" s="106"/>
      <c r="Q324" s="106"/>
      <c r="R324" s="106"/>
      <c r="S324" s="106"/>
      <c r="T324" s="106"/>
    </row>
    <row r="325">
      <c r="A325" s="116"/>
      <c r="B325" s="118"/>
      <c r="C325" s="116"/>
      <c r="D325" s="118"/>
      <c r="E325" s="119"/>
      <c r="F325" s="106"/>
      <c r="G325" s="106"/>
      <c r="H325" s="106"/>
      <c r="I325" s="106"/>
      <c r="J325" s="106"/>
      <c r="K325" s="106"/>
      <c r="L325" s="106"/>
      <c r="M325" s="106"/>
      <c r="N325" s="106"/>
      <c r="O325" s="106"/>
      <c r="P325" s="106"/>
      <c r="Q325" s="106"/>
      <c r="R325" s="106"/>
      <c r="S325" s="106"/>
      <c r="T325" s="106"/>
    </row>
    <row r="326">
      <c r="A326" s="116"/>
      <c r="B326" s="118"/>
      <c r="C326" s="116"/>
      <c r="D326" s="118"/>
      <c r="E326" s="119"/>
      <c r="F326" s="106"/>
      <c r="G326" s="106"/>
      <c r="H326" s="106"/>
      <c r="I326" s="106"/>
      <c r="J326" s="106"/>
      <c r="K326" s="106"/>
      <c r="L326" s="106"/>
      <c r="M326" s="106"/>
      <c r="N326" s="106"/>
      <c r="O326" s="106"/>
      <c r="P326" s="106"/>
      <c r="Q326" s="106"/>
      <c r="R326" s="106"/>
      <c r="S326" s="106"/>
      <c r="T326" s="106"/>
    </row>
    <row r="327">
      <c r="A327" s="116"/>
      <c r="B327" s="118"/>
      <c r="C327" s="116"/>
      <c r="D327" s="118"/>
      <c r="E327" s="119"/>
      <c r="F327" s="106"/>
      <c r="G327" s="106"/>
      <c r="H327" s="106"/>
      <c r="I327" s="106"/>
      <c r="J327" s="106"/>
      <c r="K327" s="106"/>
      <c r="L327" s="106"/>
      <c r="M327" s="106"/>
      <c r="N327" s="106"/>
      <c r="O327" s="106"/>
      <c r="P327" s="106"/>
      <c r="Q327" s="106"/>
      <c r="R327" s="106"/>
      <c r="S327" s="106"/>
      <c r="T327" s="106"/>
    </row>
    <row r="328">
      <c r="A328" s="116"/>
      <c r="B328" s="118"/>
      <c r="C328" s="116"/>
      <c r="D328" s="118"/>
      <c r="E328" s="119"/>
      <c r="F328" s="106"/>
      <c r="G328" s="106"/>
      <c r="H328" s="106"/>
      <c r="I328" s="106"/>
      <c r="J328" s="106"/>
      <c r="K328" s="106"/>
      <c r="L328" s="106"/>
      <c r="M328" s="106"/>
      <c r="N328" s="106"/>
      <c r="O328" s="106"/>
      <c r="P328" s="106"/>
      <c r="Q328" s="106"/>
      <c r="R328" s="106"/>
      <c r="S328" s="106"/>
      <c r="T328" s="106"/>
    </row>
    <row r="329">
      <c r="A329" s="116"/>
      <c r="B329" s="118"/>
      <c r="C329" s="116"/>
      <c r="D329" s="118"/>
      <c r="E329" s="119"/>
      <c r="F329" s="106"/>
      <c r="G329" s="106"/>
      <c r="H329" s="106"/>
      <c r="I329" s="106"/>
      <c r="J329" s="106"/>
      <c r="K329" s="106"/>
      <c r="L329" s="106"/>
      <c r="M329" s="106"/>
      <c r="N329" s="106"/>
      <c r="O329" s="106"/>
      <c r="P329" s="106"/>
      <c r="Q329" s="106"/>
      <c r="R329" s="106"/>
      <c r="S329" s="106"/>
      <c r="T329" s="106"/>
    </row>
    <row r="330">
      <c r="A330" s="116"/>
      <c r="B330" s="118"/>
      <c r="C330" s="116"/>
      <c r="D330" s="118"/>
      <c r="E330" s="119"/>
      <c r="F330" s="106"/>
      <c r="G330" s="106"/>
      <c r="H330" s="106"/>
      <c r="I330" s="106"/>
      <c r="J330" s="106"/>
      <c r="K330" s="106"/>
      <c r="L330" s="106"/>
      <c r="M330" s="106"/>
      <c r="N330" s="106"/>
      <c r="O330" s="106"/>
      <c r="P330" s="106"/>
      <c r="Q330" s="106"/>
      <c r="R330" s="106"/>
      <c r="S330" s="106"/>
      <c r="T330" s="106"/>
    </row>
    <row r="331">
      <c r="A331" s="116"/>
      <c r="B331" s="118"/>
      <c r="C331" s="116"/>
      <c r="D331" s="118"/>
      <c r="E331" s="119"/>
      <c r="F331" s="106"/>
      <c r="G331" s="106"/>
      <c r="H331" s="106"/>
      <c r="I331" s="106"/>
      <c r="J331" s="106"/>
      <c r="K331" s="106"/>
      <c r="L331" s="106"/>
      <c r="M331" s="106"/>
      <c r="N331" s="106"/>
      <c r="O331" s="106"/>
      <c r="P331" s="106"/>
      <c r="Q331" s="106"/>
      <c r="R331" s="106"/>
      <c r="S331" s="106"/>
      <c r="T331" s="106"/>
    </row>
    <row r="332">
      <c r="A332" s="116"/>
      <c r="B332" s="118"/>
      <c r="C332" s="116"/>
      <c r="D332" s="118"/>
      <c r="E332" s="119"/>
      <c r="F332" s="106"/>
      <c r="G332" s="106"/>
      <c r="H332" s="106"/>
      <c r="I332" s="106"/>
      <c r="J332" s="106"/>
      <c r="K332" s="106"/>
      <c r="L332" s="106"/>
      <c r="M332" s="106"/>
      <c r="N332" s="106"/>
      <c r="O332" s="106"/>
      <c r="P332" s="106"/>
      <c r="Q332" s="106"/>
      <c r="R332" s="106"/>
      <c r="S332" s="106"/>
      <c r="T332" s="106"/>
    </row>
    <row r="333">
      <c r="A333" s="116"/>
      <c r="B333" s="118"/>
      <c r="C333" s="116"/>
      <c r="D333" s="118"/>
      <c r="E333" s="119"/>
      <c r="F333" s="106"/>
      <c r="G333" s="106"/>
      <c r="H333" s="106"/>
      <c r="I333" s="106"/>
      <c r="J333" s="106"/>
      <c r="K333" s="106"/>
      <c r="L333" s="106"/>
      <c r="M333" s="106"/>
      <c r="N333" s="106"/>
      <c r="O333" s="106"/>
      <c r="P333" s="106"/>
      <c r="Q333" s="106"/>
      <c r="R333" s="106"/>
      <c r="S333" s="106"/>
      <c r="T333" s="106"/>
    </row>
    <row r="334">
      <c r="A334" s="116"/>
      <c r="B334" s="118"/>
      <c r="C334" s="116"/>
      <c r="D334" s="118"/>
      <c r="E334" s="119"/>
      <c r="F334" s="106"/>
      <c r="G334" s="106"/>
      <c r="H334" s="106"/>
      <c r="I334" s="106"/>
      <c r="J334" s="106"/>
      <c r="K334" s="106"/>
      <c r="L334" s="106"/>
      <c r="M334" s="106"/>
      <c r="N334" s="106"/>
      <c r="O334" s="106"/>
      <c r="P334" s="106"/>
      <c r="Q334" s="106"/>
      <c r="R334" s="106"/>
      <c r="S334" s="106"/>
      <c r="T334" s="106"/>
    </row>
    <row r="335">
      <c r="A335" s="116"/>
      <c r="B335" s="118"/>
      <c r="C335" s="116"/>
      <c r="D335" s="118"/>
      <c r="E335" s="119"/>
      <c r="F335" s="106"/>
      <c r="G335" s="106"/>
      <c r="H335" s="106"/>
      <c r="I335" s="106"/>
      <c r="J335" s="106"/>
      <c r="K335" s="106"/>
      <c r="L335" s="106"/>
      <c r="M335" s="106"/>
      <c r="N335" s="106"/>
      <c r="O335" s="106"/>
      <c r="P335" s="106"/>
      <c r="Q335" s="106"/>
      <c r="R335" s="106"/>
      <c r="S335" s="106"/>
      <c r="T335" s="106"/>
    </row>
    <row r="336">
      <c r="A336" s="116"/>
      <c r="B336" s="118"/>
      <c r="C336" s="116"/>
      <c r="D336" s="118"/>
      <c r="E336" s="119"/>
      <c r="F336" s="106"/>
      <c r="G336" s="106"/>
      <c r="H336" s="106"/>
      <c r="I336" s="106"/>
      <c r="J336" s="106"/>
      <c r="K336" s="106"/>
      <c r="L336" s="106"/>
      <c r="M336" s="106"/>
      <c r="N336" s="106"/>
      <c r="O336" s="106"/>
      <c r="P336" s="106"/>
      <c r="Q336" s="106"/>
      <c r="R336" s="106"/>
      <c r="S336" s="106"/>
      <c r="T336" s="106"/>
    </row>
    <row r="337">
      <c r="A337" s="116"/>
      <c r="B337" s="118"/>
      <c r="C337" s="116"/>
      <c r="D337" s="118"/>
      <c r="E337" s="119"/>
      <c r="F337" s="106"/>
      <c r="G337" s="106"/>
      <c r="H337" s="106"/>
      <c r="I337" s="106"/>
      <c r="J337" s="106"/>
      <c r="K337" s="106"/>
      <c r="L337" s="106"/>
      <c r="M337" s="106"/>
      <c r="N337" s="106"/>
      <c r="O337" s="106"/>
      <c r="P337" s="106"/>
      <c r="Q337" s="106"/>
      <c r="R337" s="106"/>
      <c r="S337" s="106"/>
      <c r="T337" s="106"/>
    </row>
    <row r="338">
      <c r="A338" s="116"/>
      <c r="B338" s="118"/>
      <c r="C338" s="116"/>
      <c r="D338" s="118"/>
      <c r="E338" s="119"/>
      <c r="F338" s="106"/>
      <c r="G338" s="106"/>
      <c r="H338" s="106"/>
      <c r="I338" s="106"/>
      <c r="J338" s="106"/>
      <c r="K338" s="106"/>
      <c r="L338" s="106"/>
      <c r="M338" s="106"/>
      <c r="N338" s="106"/>
      <c r="O338" s="106"/>
      <c r="P338" s="106"/>
      <c r="Q338" s="106"/>
      <c r="R338" s="106"/>
      <c r="S338" s="106"/>
      <c r="T338" s="106"/>
    </row>
    <row r="339">
      <c r="A339" s="116"/>
      <c r="B339" s="118"/>
      <c r="C339" s="116"/>
      <c r="D339" s="118"/>
      <c r="E339" s="119"/>
      <c r="F339" s="106"/>
      <c r="G339" s="106"/>
      <c r="H339" s="106"/>
      <c r="I339" s="106"/>
      <c r="J339" s="106"/>
      <c r="K339" s="106"/>
      <c r="L339" s="106"/>
      <c r="M339" s="106"/>
      <c r="N339" s="106"/>
      <c r="O339" s="106"/>
      <c r="P339" s="106"/>
      <c r="Q339" s="106"/>
      <c r="R339" s="106"/>
      <c r="S339" s="106"/>
      <c r="T339" s="106"/>
    </row>
    <row r="340">
      <c r="A340" s="116"/>
      <c r="B340" s="118"/>
      <c r="C340" s="116"/>
      <c r="D340" s="118"/>
      <c r="E340" s="119"/>
      <c r="F340" s="106"/>
      <c r="G340" s="106"/>
      <c r="H340" s="106"/>
      <c r="I340" s="106"/>
      <c r="J340" s="106"/>
      <c r="K340" s="106"/>
      <c r="L340" s="106"/>
      <c r="M340" s="106"/>
      <c r="N340" s="106"/>
      <c r="O340" s="106"/>
      <c r="P340" s="106"/>
      <c r="Q340" s="106"/>
      <c r="R340" s="106"/>
      <c r="S340" s="106"/>
      <c r="T340" s="106"/>
    </row>
    <row r="341">
      <c r="A341" s="116"/>
      <c r="B341" s="118"/>
      <c r="C341" s="116"/>
      <c r="D341" s="118"/>
      <c r="E341" s="119"/>
      <c r="F341" s="106"/>
      <c r="G341" s="106"/>
      <c r="H341" s="106"/>
      <c r="I341" s="106"/>
      <c r="J341" s="106"/>
      <c r="K341" s="106"/>
      <c r="L341" s="106"/>
      <c r="M341" s="106"/>
      <c r="N341" s="106"/>
      <c r="O341" s="106"/>
      <c r="P341" s="106"/>
      <c r="Q341" s="106"/>
      <c r="R341" s="106"/>
      <c r="S341" s="106"/>
      <c r="T341" s="106"/>
    </row>
    <row r="342">
      <c r="A342" s="116"/>
      <c r="B342" s="118"/>
      <c r="C342" s="116"/>
      <c r="D342" s="118"/>
      <c r="E342" s="119"/>
      <c r="F342" s="106"/>
      <c r="G342" s="106"/>
      <c r="H342" s="106"/>
      <c r="I342" s="106"/>
      <c r="J342" s="106"/>
      <c r="K342" s="106"/>
      <c r="L342" s="106"/>
      <c r="M342" s="106"/>
      <c r="N342" s="106"/>
      <c r="O342" s="106"/>
      <c r="P342" s="106"/>
      <c r="Q342" s="106"/>
      <c r="R342" s="106"/>
      <c r="S342" s="106"/>
      <c r="T342" s="106"/>
    </row>
    <row r="343">
      <c r="A343" s="116"/>
      <c r="B343" s="118"/>
      <c r="C343" s="116"/>
      <c r="D343" s="118"/>
      <c r="E343" s="119"/>
      <c r="F343" s="106"/>
      <c r="G343" s="106"/>
      <c r="H343" s="106"/>
      <c r="I343" s="106"/>
      <c r="J343" s="106"/>
      <c r="K343" s="106"/>
      <c r="L343" s="106"/>
      <c r="M343" s="106"/>
      <c r="N343" s="106"/>
      <c r="O343" s="106"/>
      <c r="P343" s="106"/>
      <c r="Q343" s="106"/>
      <c r="R343" s="106"/>
      <c r="S343" s="106"/>
      <c r="T343" s="106"/>
    </row>
    <row r="344">
      <c r="A344" s="116"/>
      <c r="B344" s="118"/>
      <c r="C344" s="116"/>
      <c r="D344" s="118"/>
      <c r="E344" s="119"/>
      <c r="F344" s="106"/>
      <c r="G344" s="106"/>
      <c r="H344" s="106"/>
      <c r="I344" s="106"/>
      <c r="J344" s="106"/>
      <c r="K344" s="106"/>
      <c r="L344" s="106"/>
      <c r="M344" s="106"/>
      <c r="N344" s="106"/>
      <c r="O344" s="106"/>
      <c r="P344" s="106"/>
      <c r="Q344" s="106"/>
      <c r="R344" s="106"/>
      <c r="S344" s="106"/>
      <c r="T344" s="106"/>
    </row>
    <row r="345">
      <c r="A345" s="116"/>
      <c r="B345" s="118"/>
      <c r="C345" s="116"/>
      <c r="D345" s="118"/>
      <c r="E345" s="119"/>
      <c r="F345" s="106"/>
      <c r="G345" s="106"/>
      <c r="H345" s="106"/>
      <c r="I345" s="106"/>
      <c r="J345" s="106"/>
      <c r="K345" s="106"/>
      <c r="L345" s="106"/>
      <c r="M345" s="106"/>
      <c r="N345" s="106"/>
      <c r="O345" s="106"/>
      <c r="P345" s="106"/>
      <c r="Q345" s="106"/>
      <c r="R345" s="106"/>
      <c r="S345" s="106"/>
      <c r="T345" s="106"/>
    </row>
    <row r="346">
      <c r="A346" s="116"/>
      <c r="B346" s="118"/>
      <c r="C346" s="116"/>
      <c r="D346" s="118"/>
      <c r="E346" s="119"/>
      <c r="F346" s="106"/>
      <c r="G346" s="106"/>
      <c r="H346" s="106"/>
      <c r="I346" s="106"/>
      <c r="J346" s="106"/>
      <c r="K346" s="106"/>
      <c r="L346" s="106"/>
      <c r="M346" s="106"/>
      <c r="N346" s="106"/>
      <c r="O346" s="106"/>
      <c r="P346" s="106"/>
      <c r="Q346" s="106"/>
      <c r="R346" s="106"/>
      <c r="S346" s="106"/>
      <c r="T346" s="106"/>
    </row>
    <row r="347">
      <c r="A347" s="116"/>
      <c r="B347" s="118"/>
      <c r="C347" s="116"/>
      <c r="D347" s="118"/>
      <c r="E347" s="119"/>
      <c r="F347" s="106"/>
      <c r="G347" s="106"/>
      <c r="H347" s="106"/>
      <c r="I347" s="106"/>
      <c r="J347" s="106"/>
      <c r="K347" s="106"/>
      <c r="L347" s="106"/>
      <c r="M347" s="106"/>
      <c r="N347" s="106"/>
      <c r="O347" s="106"/>
      <c r="P347" s="106"/>
      <c r="Q347" s="106"/>
      <c r="R347" s="106"/>
      <c r="S347" s="106"/>
      <c r="T347" s="106"/>
    </row>
    <row r="348">
      <c r="A348" s="116"/>
      <c r="B348" s="118"/>
      <c r="C348" s="116"/>
      <c r="D348" s="118"/>
      <c r="E348" s="119"/>
      <c r="F348" s="106"/>
      <c r="G348" s="106"/>
      <c r="H348" s="106"/>
      <c r="I348" s="106"/>
      <c r="J348" s="106"/>
      <c r="K348" s="106"/>
      <c r="L348" s="106"/>
      <c r="M348" s="106"/>
      <c r="N348" s="106"/>
      <c r="O348" s="106"/>
      <c r="P348" s="106"/>
      <c r="Q348" s="106"/>
      <c r="R348" s="106"/>
      <c r="S348" s="106"/>
      <c r="T348" s="106"/>
    </row>
    <row r="349">
      <c r="A349" s="116"/>
      <c r="B349" s="118"/>
      <c r="C349" s="116"/>
      <c r="D349" s="118"/>
      <c r="E349" s="119"/>
      <c r="F349" s="106"/>
      <c r="G349" s="106"/>
      <c r="H349" s="106"/>
      <c r="I349" s="106"/>
      <c r="J349" s="106"/>
      <c r="K349" s="106"/>
      <c r="L349" s="106"/>
      <c r="M349" s="106"/>
      <c r="N349" s="106"/>
      <c r="O349" s="106"/>
      <c r="P349" s="106"/>
      <c r="Q349" s="106"/>
      <c r="R349" s="106"/>
      <c r="S349" s="106"/>
      <c r="T349" s="106"/>
    </row>
    <row r="350">
      <c r="A350" s="116"/>
      <c r="B350" s="118"/>
      <c r="C350" s="116"/>
      <c r="D350" s="118"/>
      <c r="E350" s="119"/>
      <c r="F350" s="106"/>
      <c r="G350" s="106"/>
      <c r="H350" s="106"/>
      <c r="I350" s="106"/>
      <c r="J350" s="106"/>
      <c r="K350" s="106"/>
      <c r="L350" s="106"/>
      <c r="M350" s="106"/>
      <c r="N350" s="106"/>
      <c r="O350" s="106"/>
      <c r="P350" s="106"/>
      <c r="Q350" s="106"/>
      <c r="R350" s="106"/>
      <c r="S350" s="106"/>
      <c r="T350" s="106"/>
    </row>
    <row r="351">
      <c r="A351" s="116"/>
      <c r="B351" s="118"/>
      <c r="C351" s="116"/>
      <c r="D351" s="118"/>
      <c r="E351" s="119"/>
      <c r="F351" s="106"/>
      <c r="G351" s="106"/>
      <c r="H351" s="106"/>
      <c r="I351" s="106"/>
      <c r="J351" s="106"/>
      <c r="K351" s="106"/>
      <c r="L351" s="106"/>
      <c r="M351" s="106"/>
      <c r="N351" s="106"/>
      <c r="O351" s="106"/>
      <c r="P351" s="106"/>
      <c r="Q351" s="106"/>
      <c r="R351" s="106"/>
      <c r="S351" s="106"/>
      <c r="T351" s="106"/>
    </row>
    <row r="352">
      <c r="A352" s="116"/>
      <c r="B352" s="118"/>
      <c r="C352" s="116"/>
      <c r="D352" s="118"/>
      <c r="E352" s="119"/>
      <c r="F352" s="106"/>
      <c r="G352" s="106"/>
      <c r="H352" s="106"/>
      <c r="I352" s="106"/>
      <c r="J352" s="106"/>
      <c r="K352" s="106"/>
      <c r="L352" s="106"/>
      <c r="M352" s="106"/>
      <c r="N352" s="106"/>
      <c r="O352" s="106"/>
      <c r="P352" s="106"/>
      <c r="Q352" s="106"/>
      <c r="R352" s="106"/>
      <c r="S352" s="106"/>
      <c r="T352" s="106"/>
    </row>
    <row r="353">
      <c r="A353" s="116"/>
      <c r="B353" s="118"/>
      <c r="C353" s="116"/>
      <c r="D353" s="118"/>
      <c r="E353" s="119"/>
      <c r="F353" s="106"/>
      <c r="G353" s="106"/>
      <c r="H353" s="106"/>
      <c r="I353" s="106"/>
      <c r="J353" s="106"/>
      <c r="K353" s="106"/>
      <c r="L353" s="106"/>
      <c r="M353" s="106"/>
      <c r="N353" s="106"/>
      <c r="O353" s="106"/>
      <c r="P353" s="106"/>
      <c r="Q353" s="106"/>
      <c r="R353" s="106"/>
      <c r="S353" s="106"/>
      <c r="T353" s="106"/>
    </row>
    <row r="354">
      <c r="A354" s="116"/>
      <c r="B354" s="118"/>
      <c r="C354" s="116"/>
      <c r="D354" s="118"/>
      <c r="E354" s="119"/>
      <c r="F354" s="106"/>
      <c r="G354" s="106"/>
      <c r="H354" s="106"/>
      <c r="I354" s="106"/>
      <c r="J354" s="106"/>
      <c r="K354" s="106"/>
      <c r="L354" s="106"/>
      <c r="M354" s="106"/>
      <c r="N354" s="106"/>
      <c r="O354" s="106"/>
      <c r="P354" s="106"/>
      <c r="Q354" s="106"/>
      <c r="R354" s="106"/>
      <c r="S354" s="106"/>
      <c r="T354" s="106"/>
    </row>
    <row r="355">
      <c r="A355" s="116"/>
      <c r="B355" s="118"/>
      <c r="C355" s="116"/>
      <c r="D355" s="118"/>
      <c r="E355" s="119"/>
      <c r="F355" s="106"/>
      <c r="G355" s="106"/>
      <c r="H355" s="106"/>
      <c r="I355" s="106"/>
      <c r="J355" s="106"/>
      <c r="K355" s="106"/>
      <c r="L355" s="106"/>
      <c r="M355" s="106"/>
      <c r="N355" s="106"/>
      <c r="O355" s="106"/>
      <c r="P355" s="106"/>
      <c r="Q355" s="106"/>
      <c r="R355" s="106"/>
      <c r="S355" s="106"/>
      <c r="T355" s="106"/>
    </row>
    <row r="356">
      <c r="A356" s="116"/>
      <c r="B356" s="118"/>
      <c r="C356" s="116"/>
      <c r="D356" s="118"/>
      <c r="E356" s="119"/>
      <c r="F356" s="106"/>
      <c r="G356" s="106"/>
      <c r="H356" s="106"/>
      <c r="I356" s="106"/>
      <c r="J356" s="106"/>
      <c r="K356" s="106"/>
      <c r="L356" s="106"/>
      <c r="M356" s="106"/>
      <c r="N356" s="106"/>
      <c r="O356" s="106"/>
      <c r="P356" s="106"/>
      <c r="Q356" s="106"/>
      <c r="R356" s="106"/>
      <c r="S356" s="106"/>
      <c r="T356" s="106"/>
    </row>
    <row r="357">
      <c r="A357" s="116"/>
      <c r="B357" s="118"/>
      <c r="C357" s="116"/>
      <c r="D357" s="118"/>
      <c r="E357" s="119"/>
      <c r="F357" s="106"/>
      <c r="G357" s="106"/>
      <c r="H357" s="106"/>
      <c r="I357" s="106"/>
      <c r="J357" s="106"/>
      <c r="K357" s="106"/>
      <c r="L357" s="106"/>
      <c r="M357" s="106"/>
      <c r="N357" s="106"/>
      <c r="O357" s="106"/>
      <c r="P357" s="106"/>
      <c r="Q357" s="106"/>
      <c r="R357" s="106"/>
      <c r="S357" s="106"/>
      <c r="T357" s="106"/>
    </row>
    <row r="358">
      <c r="A358" s="116"/>
      <c r="B358" s="118"/>
      <c r="C358" s="116"/>
      <c r="D358" s="118"/>
      <c r="E358" s="119"/>
      <c r="F358" s="106"/>
      <c r="G358" s="106"/>
      <c r="H358" s="106"/>
      <c r="I358" s="106"/>
      <c r="J358" s="106"/>
      <c r="K358" s="106"/>
      <c r="L358" s="106"/>
      <c r="M358" s="106"/>
      <c r="N358" s="106"/>
      <c r="O358" s="106"/>
      <c r="P358" s="106"/>
      <c r="Q358" s="106"/>
      <c r="R358" s="106"/>
      <c r="S358" s="106"/>
      <c r="T358" s="106"/>
    </row>
    <row r="359">
      <c r="A359" s="116"/>
      <c r="B359" s="118"/>
      <c r="C359" s="116"/>
      <c r="D359" s="118"/>
      <c r="E359" s="119"/>
      <c r="F359" s="106"/>
      <c r="G359" s="106"/>
      <c r="H359" s="106"/>
      <c r="I359" s="106"/>
      <c r="J359" s="106"/>
      <c r="K359" s="106"/>
      <c r="L359" s="106"/>
      <c r="M359" s="106"/>
      <c r="N359" s="106"/>
      <c r="O359" s="106"/>
      <c r="P359" s="106"/>
      <c r="Q359" s="106"/>
      <c r="R359" s="106"/>
      <c r="S359" s="106"/>
      <c r="T359" s="106"/>
    </row>
    <row r="360">
      <c r="A360" s="116"/>
      <c r="B360" s="118"/>
      <c r="C360" s="116"/>
      <c r="D360" s="118"/>
      <c r="E360" s="119"/>
      <c r="F360" s="106"/>
      <c r="G360" s="106"/>
      <c r="H360" s="106"/>
      <c r="I360" s="106"/>
      <c r="J360" s="106"/>
      <c r="K360" s="106"/>
      <c r="L360" s="106"/>
      <c r="M360" s="106"/>
      <c r="N360" s="106"/>
      <c r="O360" s="106"/>
      <c r="P360" s="106"/>
      <c r="Q360" s="106"/>
      <c r="R360" s="106"/>
      <c r="S360" s="106"/>
      <c r="T360" s="106"/>
    </row>
    <row r="361">
      <c r="A361" s="116"/>
      <c r="B361" s="118"/>
      <c r="C361" s="116"/>
      <c r="D361" s="118"/>
      <c r="E361" s="119"/>
      <c r="F361" s="106"/>
      <c r="G361" s="106"/>
      <c r="H361" s="106"/>
      <c r="I361" s="106"/>
      <c r="J361" s="106"/>
      <c r="K361" s="106"/>
      <c r="L361" s="106"/>
      <c r="M361" s="106"/>
      <c r="N361" s="106"/>
      <c r="O361" s="106"/>
      <c r="P361" s="106"/>
      <c r="Q361" s="106"/>
      <c r="R361" s="106"/>
      <c r="S361" s="106"/>
      <c r="T361" s="106"/>
    </row>
    <row r="362">
      <c r="A362" s="116"/>
      <c r="B362" s="118"/>
      <c r="C362" s="116"/>
      <c r="D362" s="118"/>
      <c r="E362" s="119"/>
      <c r="F362" s="106"/>
      <c r="G362" s="106"/>
      <c r="H362" s="106"/>
      <c r="I362" s="106"/>
      <c r="J362" s="106"/>
      <c r="K362" s="106"/>
      <c r="L362" s="106"/>
      <c r="M362" s="106"/>
      <c r="N362" s="106"/>
      <c r="O362" s="106"/>
      <c r="P362" s="106"/>
      <c r="Q362" s="106"/>
      <c r="R362" s="106"/>
      <c r="S362" s="106"/>
      <c r="T362" s="106"/>
    </row>
    <row r="363">
      <c r="A363" s="116"/>
      <c r="B363" s="118"/>
      <c r="C363" s="116"/>
      <c r="D363" s="118"/>
      <c r="E363" s="119"/>
      <c r="F363" s="106"/>
      <c r="G363" s="106"/>
      <c r="H363" s="106"/>
      <c r="I363" s="106"/>
      <c r="J363" s="106"/>
      <c r="K363" s="106"/>
      <c r="L363" s="106"/>
      <c r="M363" s="106"/>
      <c r="N363" s="106"/>
      <c r="O363" s="106"/>
      <c r="P363" s="106"/>
      <c r="Q363" s="106"/>
      <c r="R363" s="106"/>
      <c r="S363" s="106"/>
      <c r="T363" s="106"/>
    </row>
    <row r="364">
      <c r="A364" s="116"/>
      <c r="B364" s="118"/>
      <c r="C364" s="116"/>
      <c r="D364" s="118"/>
      <c r="E364" s="119"/>
      <c r="F364" s="106"/>
      <c r="G364" s="106"/>
      <c r="H364" s="106"/>
      <c r="I364" s="106"/>
      <c r="J364" s="106"/>
      <c r="K364" s="106"/>
      <c r="L364" s="106"/>
      <c r="M364" s="106"/>
      <c r="N364" s="106"/>
      <c r="O364" s="106"/>
      <c r="P364" s="106"/>
      <c r="Q364" s="106"/>
      <c r="R364" s="106"/>
      <c r="S364" s="106"/>
      <c r="T364" s="106"/>
    </row>
    <row r="365">
      <c r="A365" s="116"/>
      <c r="B365" s="118"/>
      <c r="C365" s="116"/>
      <c r="D365" s="118"/>
      <c r="E365" s="119"/>
      <c r="F365" s="106"/>
      <c r="G365" s="106"/>
      <c r="H365" s="106"/>
      <c r="I365" s="106"/>
      <c r="J365" s="106"/>
      <c r="K365" s="106"/>
      <c r="L365" s="106"/>
      <c r="M365" s="106"/>
      <c r="N365" s="106"/>
      <c r="O365" s="106"/>
      <c r="P365" s="106"/>
      <c r="Q365" s="106"/>
      <c r="R365" s="106"/>
      <c r="S365" s="106"/>
      <c r="T365" s="106"/>
    </row>
    <row r="366">
      <c r="A366" s="116"/>
      <c r="B366" s="118"/>
      <c r="C366" s="116"/>
      <c r="D366" s="118"/>
      <c r="E366" s="119"/>
      <c r="F366" s="106"/>
      <c r="G366" s="106"/>
      <c r="H366" s="106"/>
      <c r="I366" s="106"/>
      <c r="J366" s="106"/>
      <c r="K366" s="106"/>
      <c r="L366" s="106"/>
      <c r="M366" s="106"/>
      <c r="N366" s="106"/>
      <c r="O366" s="106"/>
      <c r="P366" s="106"/>
      <c r="Q366" s="106"/>
      <c r="R366" s="106"/>
      <c r="S366" s="106"/>
      <c r="T366" s="106"/>
    </row>
    <row r="367">
      <c r="A367" s="116"/>
      <c r="B367" s="118"/>
      <c r="C367" s="116"/>
      <c r="D367" s="118"/>
      <c r="E367" s="119"/>
      <c r="F367" s="106"/>
      <c r="G367" s="106"/>
      <c r="H367" s="106"/>
      <c r="I367" s="106"/>
      <c r="J367" s="106"/>
      <c r="K367" s="106"/>
      <c r="L367" s="106"/>
      <c r="M367" s="106"/>
      <c r="N367" s="106"/>
      <c r="O367" s="106"/>
      <c r="P367" s="106"/>
      <c r="Q367" s="106"/>
      <c r="R367" s="106"/>
      <c r="S367" s="106"/>
      <c r="T367" s="106"/>
    </row>
    <row r="368">
      <c r="A368" s="116"/>
      <c r="B368" s="118"/>
      <c r="C368" s="116"/>
      <c r="D368" s="118"/>
      <c r="E368" s="119"/>
      <c r="F368" s="106"/>
      <c r="G368" s="106"/>
      <c r="H368" s="106"/>
      <c r="I368" s="106"/>
      <c r="J368" s="106"/>
      <c r="K368" s="106"/>
      <c r="L368" s="106"/>
      <c r="M368" s="106"/>
      <c r="N368" s="106"/>
      <c r="O368" s="106"/>
      <c r="P368" s="106"/>
      <c r="Q368" s="106"/>
      <c r="R368" s="106"/>
      <c r="S368" s="106"/>
      <c r="T368" s="106"/>
    </row>
    <row r="369">
      <c r="A369" s="116"/>
      <c r="B369" s="118"/>
      <c r="C369" s="116"/>
      <c r="D369" s="118"/>
      <c r="E369" s="119"/>
      <c r="F369" s="106"/>
      <c r="G369" s="106"/>
      <c r="H369" s="106"/>
      <c r="I369" s="106"/>
      <c r="J369" s="106"/>
      <c r="K369" s="106"/>
      <c r="L369" s="106"/>
      <c r="M369" s="106"/>
      <c r="N369" s="106"/>
      <c r="O369" s="106"/>
      <c r="P369" s="106"/>
      <c r="Q369" s="106"/>
      <c r="R369" s="106"/>
      <c r="S369" s="106"/>
      <c r="T369" s="106"/>
    </row>
    <row r="370">
      <c r="A370" s="116"/>
      <c r="B370" s="118"/>
      <c r="C370" s="116"/>
      <c r="D370" s="118"/>
      <c r="E370" s="119"/>
      <c r="F370" s="106"/>
      <c r="G370" s="106"/>
      <c r="H370" s="106"/>
      <c r="I370" s="106"/>
      <c r="J370" s="106"/>
      <c r="K370" s="106"/>
      <c r="L370" s="106"/>
      <c r="M370" s="106"/>
      <c r="N370" s="106"/>
      <c r="O370" s="106"/>
      <c r="P370" s="106"/>
      <c r="Q370" s="106"/>
      <c r="R370" s="106"/>
      <c r="S370" s="106"/>
      <c r="T370" s="106"/>
    </row>
    <row r="371">
      <c r="A371" s="116"/>
      <c r="B371" s="118"/>
      <c r="C371" s="116"/>
      <c r="D371" s="118"/>
      <c r="E371" s="119"/>
      <c r="F371" s="106"/>
      <c r="G371" s="106"/>
      <c r="H371" s="106"/>
      <c r="I371" s="106"/>
      <c r="J371" s="106"/>
      <c r="K371" s="106"/>
      <c r="L371" s="106"/>
      <c r="M371" s="106"/>
      <c r="N371" s="106"/>
      <c r="O371" s="106"/>
      <c r="P371" s="106"/>
      <c r="Q371" s="106"/>
      <c r="R371" s="106"/>
      <c r="S371" s="106"/>
      <c r="T371" s="106"/>
    </row>
    <row r="372">
      <c r="A372" s="116"/>
      <c r="B372" s="118"/>
      <c r="C372" s="116"/>
      <c r="D372" s="118"/>
      <c r="E372" s="119"/>
      <c r="F372" s="106"/>
      <c r="G372" s="106"/>
      <c r="H372" s="106"/>
      <c r="I372" s="106"/>
      <c r="J372" s="106"/>
      <c r="K372" s="106"/>
      <c r="L372" s="106"/>
      <c r="M372" s="106"/>
      <c r="N372" s="106"/>
      <c r="O372" s="106"/>
      <c r="P372" s="106"/>
      <c r="Q372" s="106"/>
      <c r="R372" s="106"/>
      <c r="S372" s="106"/>
      <c r="T372" s="106"/>
    </row>
    <row r="373">
      <c r="A373" s="116"/>
      <c r="B373" s="118"/>
      <c r="C373" s="116"/>
      <c r="D373" s="118"/>
      <c r="E373" s="119"/>
      <c r="F373" s="106"/>
      <c r="G373" s="106"/>
      <c r="H373" s="106"/>
      <c r="I373" s="106"/>
      <c r="J373" s="106"/>
      <c r="K373" s="106"/>
      <c r="L373" s="106"/>
      <c r="M373" s="106"/>
      <c r="N373" s="106"/>
      <c r="O373" s="106"/>
      <c r="P373" s="106"/>
      <c r="Q373" s="106"/>
      <c r="R373" s="106"/>
      <c r="S373" s="106"/>
      <c r="T373" s="106"/>
    </row>
    <row r="374">
      <c r="A374" s="116"/>
      <c r="B374" s="118"/>
      <c r="C374" s="116"/>
      <c r="D374" s="118"/>
      <c r="E374" s="119"/>
      <c r="F374" s="106"/>
      <c r="G374" s="106"/>
      <c r="H374" s="106"/>
      <c r="I374" s="106"/>
      <c r="J374" s="106"/>
      <c r="K374" s="106"/>
      <c r="L374" s="106"/>
      <c r="M374" s="106"/>
      <c r="N374" s="106"/>
      <c r="O374" s="106"/>
      <c r="P374" s="106"/>
      <c r="Q374" s="106"/>
      <c r="R374" s="106"/>
      <c r="S374" s="106"/>
      <c r="T374" s="106"/>
    </row>
    <row r="375">
      <c r="A375" s="116"/>
      <c r="B375" s="118"/>
      <c r="C375" s="116"/>
      <c r="D375" s="118"/>
      <c r="E375" s="119"/>
      <c r="F375" s="106"/>
      <c r="G375" s="106"/>
      <c r="H375" s="106"/>
      <c r="I375" s="106"/>
      <c r="J375" s="106"/>
      <c r="K375" s="106"/>
      <c r="L375" s="106"/>
      <c r="M375" s="106"/>
      <c r="N375" s="106"/>
      <c r="O375" s="106"/>
      <c r="P375" s="106"/>
      <c r="Q375" s="106"/>
      <c r="R375" s="106"/>
      <c r="S375" s="106"/>
      <c r="T375" s="106"/>
    </row>
    <row r="376">
      <c r="A376" s="116"/>
      <c r="B376" s="118"/>
      <c r="C376" s="116"/>
      <c r="D376" s="118"/>
      <c r="E376" s="119"/>
      <c r="F376" s="106"/>
      <c r="G376" s="106"/>
      <c r="H376" s="106"/>
      <c r="I376" s="106"/>
      <c r="J376" s="106"/>
      <c r="K376" s="106"/>
      <c r="L376" s="106"/>
      <c r="M376" s="106"/>
      <c r="N376" s="106"/>
      <c r="O376" s="106"/>
      <c r="P376" s="106"/>
      <c r="Q376" s="106"/>
      <c r="R376" s="106"/>
      <c r="S376" s="106"/>
      <c r="T376" s="106"/>
    </row>
    <row r="377">
      <c r="A377" s="116"/>
      <c r="B377" s="118"/>
      <c r="C377" s="116"/>
      <c r="D377" s="118"/>
      <c r="E377" s="119"/>
      <c r="F377" s="106"/>
      <c r="G377" s="106"/>
      <c r="H377" s="106"/>
      <c r="I377" s="106"/>
      <c r="J377" s="106"/>
      <c r="K377" s="106"/>
      <c r="L377" s="106"/>
      <c r="M377" s="106"/>
      <c r="N377" s="106"/>
      <c r="O377" s="106"/>
      <c r="P377" s="106"/>
      <c r="Q377" s="106"/>
      <c r="R377" s="106"/>
      <c r="S377" s="106"/>
      <c r="T377" s="106"/>
    </row>
    <row r="378">
      <c r="A378" s="116"/>
      <c r="B378" s="118"/>
      <c r="C378" s="116"/>
      <c r="D378" s="118"/>
      <c r="E378" s="119"/>
      <c r="F378" s="106"/>
      <c r="G378" s="106"/>
      <c r="H378" s="106"/>
      <c r="I378" s="106"/>
      <c r="J378" s="106"/>
      <c r="K378" s="106"/>
      <c r="L378" s="106"/>
      <c r="M378" s="106"/>
      <c r="N378" s="106"/>
      <c r="O378" s="106"/>
      <c r="P378" s="106"/>
      <c r="Q378" s="106"/>
      <c r="R378" s="106"/>
      <c r="S378" s="106"/>
      <c r="T378" s="106"/>
    </row>
    <row r="379">
      <c r="A379" s="116"/>
      <c r="B379" s="118"/>
      <c r="C379" s="116"/>
      <c r="D379" s="118"/>
      <c r="E379" s="119"/>
      <c r="F379" s="106"/>
      <c r="G379" s="106"/>
      <c r="H379" s="106"/>
      <c r="I379" s="106"/>
      <c r="J379" s="106"/>
      <c r="K379" s="106"/>
      <c r="L379" s="106"/>
      <c r="M379" s="106"/>
      <c r="N379" s="106"/>
      <c r="O379" s="106"/>
      <c r="P379" s="106"/>
      <c r="Q379" s="106"/>
      <c r="R379" s="106"/>
      <c r="S379" s="106"/>
      <c r="T379" s="106"/>
    </row>
    <row r="380">
      <c r="A380" s="116"/>
      <c r="B380" s="118"/>
      <c r="C380" s="116"/>
      <c r="D380" s="118"/>
      <c r="E380" s="119"/>
      <c r="F380" s="106"/>
      <c r="G380" s="106"/>
      <c r="H380" s="106"/>
      <c r="I380" s="106"/>
      <c r="J380" s="106"/>
      <c r="K380" s="106"/>
      <c r="L380" s="106"/>
      <c r="M380" s="106"/>
      <c r="N380" s="106"/>
      <c r="O380" s="106"/>
      <c r="P380" s="106"/>
      <c r="Q380" s="106"/>
      <c r="R380" s="106"/>
      <c r="S380" s="106"/>
      <c r="T380" s="106"/>
    </row>
    <row r="381">
      <c r="A381" s="116"/>
      <c r="B381" s="118"/>
      <c r="C381" s="116"/>
      <c r="D381" s="118"/>
      <c r="E381" s="119"/>
      <c r="F381" s="106"/>
      <c r="G381" s="106"/>
      <c r="H381" s="106"/>
      <c r="I381" s="106"/>
      <c r="J381" s="106"/>
      <c r="K381" s="106"/>
      <c r="L381" s="106"/>
      <c r="M381" s="106"/>
      <c r="N381" s="106"/>
      <c r="O381" s="106"/>
      <c r="P381" s="106"/>
      <c r="Q381" s="106"/>
      <c r="R381" s="106"/>
      <c r="S381" s="106"/>
      <c r="T381" s="106"/>
    </row>
    <row r="382">
      <c r="A382" s="116"/>
      <c r="B382" s="118"/>
      <c r="C382" s="116"/>
      <c r="D382" s="118"/>
      <c r="E382" s="119"/>
      <c r="F382" s="106"/>
      <c r="G382" s="106"/>
      <c r="H382" s="106"/>
      <c r="I382" s="106"/>
      <c r="J382" s="106"/>
      <c r="K382" s="106"/>
      <c r="L382" s="106"/>
      <c r="M382" s="106"/>
      <c r="N382" s="106"/>
      <c r="O382" s="106"/>
      <c r="P382" s="106"/>
      <c r="Q382" s="106"/>
      <c r="R382" s="106"/>
      <c r="S382" s="106"/>
      <c r="T382" s="106"/>
    </row>
    <row r="383">
      <c r="A383" s="116"/>
      <c r="B383" s="118"/>
      <c r="C383" s="116"/>
      <c r="D383" s="118"/>
      <c r="E383" s="119"/>
      <c r="F383" s="106"/>
      <c r="G383" s="106"/>
      <c r="H383" s="106"/>
      <c r="I383" s="106"/>
      <c r="J383" s="106"/>
      <c r="K383" s="106"/>
      <c r="L383" s="106"/>
      <c r="M383" s="106"/>
      <c r="N383" s="106"/>
      <c r="O383" s="106"/>
      <c r="P383" s="106"/>
      <c r="Q383" s="106"/>
      <c r="R383" s="106"/>
      <c r="S383" s="106"/>
      <c r="T383" s="106"/>
    </row>
    <row r="384">
      <c r="A384" s="116"/>
      <c r="B384" s="118"/>
      <c r="C384" s="116"/>
      <c r="D384" s="118"/>
      <c r="E384" s="119"/>
      <c r="F384" s="106"/>
      <c r="G384" s="106"/>
      <c r="H384" s="106"/>
      <c r="I384" s="106"/>
      <c r="J384" s="106"/>
      <c r="K384" s="106"/>
      <c r="L384" s="106"/>
      <c r="M384" s="106"/>
      <c r="N384" s="106"/>
      <c r="O384" s="106"/>
      <c r="P384" s="106"/>
      <c r="Q384" s="106"/>
      <c r="R384" s="106"/>
      <c r="S384" s="106"/>
      <c r="T384" s="106"/>
    </row>
    <row r="385">
      <c r="A385" s="116"/>
      <c r="B385" s="118"/>
      <c r="C385" s="116"/>
      <c r="D385" s="118"/>
      <c r="E385" s="119"/>
      <c r="F385" s="106"/>
      <c r="G385" s="106"/>
      <c r="H385" s="106"/>
      <c r="I385" s="106"/>
      <c r="J385" s="106"/>
      <c r="K385" s="106"/>
      <c r="L385" s="106"/>
      <c r="M385" s="106"/>
      <c r="N385" s="106"/>
      <c r="O385" s="106"/>
      <c r="P385" s="106"/>
      <c r="Q385" s="106"/>
      <c r="R385" s="106"/>
      <c r="S385" s="106"/>
      <c r="T385" s="106"/>
    </row>
    <row r="386">
      <c r="A386" s="116"/>
      <c r="B386" s="118"/>
      <c r="C386" s="116"/>
      <c r="D386" s="118"/>
      <c r="E386" s="119"/>
      <c r="F386" s="106"/>
      <c r="G386" s="106"/>
      <c r="H386" s="106"/>
      <c r="I386" s="106"/>
      <c r="J386" s="106"/>
      <c r="K386" s="106"/>
      <c r="L386" s="106"/>
      <c r="M386" s="106"/>
      <c r="N386" s="106"/>
      <c r="O386" s="106"/>
      <c r="P386" s="106"/>
      <c r="Q386" s="106"/>
      <c r="R386" s="106"/>
      <c r="S386" s="106"/>
      <c r="T386" s="106"/>
    </row>
    <row r="387">
      <c r="A387" s="116"/>
      <c r="B387" s="118"/>
      <c r="C387" s="116"/>
      <c r="D387" s="118"/>
      <c r="E387" s="119"/>
      <c r="F387" s="106"/>
      <c r="G387" s="106"/>
      <c r="H387" s="106"/>
      <c r="I387" s="106"/>
      <c r="J387" s="106"/>
      <c r="K387" s="106"/>
      <c r="L387" s="106"/>
      <c r="M387" s="106"/>
      <c r="N387" s="106"/>
      <c r="O387" s="106"/>
      <c r="P387" s="106"/>
      <c r="Q387" s="106"/>
      <c r="R387" s="106"/>
      <c r="S387" s="106"/>
      <c r="T387" s="106"/>
    </row>
    <row r="388">
      <c r="A388" s="116"/>
      <c r="B388" s="118"/>
      <c r="C388" s="116"/>
      <c r="D388" s="118"/>
      <c r="E388" s="119"/>
      <c r="F388" s="106"/>
      <c r="G388" s="106"/>
      <c r="H388" s="106"/>
      <c r="I388" s="106"/>
      <c r="J388" s="106"/>
      <c r="K388" s="106"/>
      <c r="L388" s="106"/>
      <c r="M388" s="106"/>
      <c r="N388" s="106"/>
      <c r="O388" s="106"/>
      <c r="P388" s="106"/>
      <c r="Q388" s="106"/>
      <c r="R388" s="106"/>
      <c r="S388" s="106"/>
      <c r="T388" s="106"/>
    </row>
    <row r="389">
      <c r="A389" s="116"/>
      <c r="B389" s="118"/>
      <c r="C389" s="116"/>
      <c r="D389" s="118"/>
      <c r="E389" s="119"/>
      <c r="F389" s="106"/>
      <c r="G389" s="106"/>
      <c r="H389" s="106"/>
      <c r="I389" s="106"/>
      <c r="J389" s="106"/>
      <c r="K389" s="106"/>
      <c r="L389" s="106"/>
      <c r="M389" s="106"/>
      <c r="N389" s="106"/>
      <c r="O389" s="106"/>
      <c r="P389" s="106"/>
      <c r="Q389" s="106"/>
      <c r="R389" s="106"/>
      <c r="S389" s="106"/>
      <c r="T389" s="106"/>
    </row>
    <row r="390">
      <c r="A390" s="116"/>
      <c r="B390" s="118"/>
      <c r="C390" s="116"/>
      <c r="D390" s="118"/>
      <c r="E390" s="119"/>
      <c r="F390" s="106"/>
      <c r="G390" s="106"/>
      <c r="H390" s="106"/>
      <c r="I390" s="106"/>
      <c r="J390" s="106"/>
      <c r="K390" s="106"/>
      <c r="L390" s="106"/>
      <c r="M390" s="106"/>
      <c r="N390" s="106"/>
      <c r="O390" s="106"/>
      <c r="P390" s="106"/>
      <c r="Q390" s="106"/>
      <c r="R390" s="106"/>
      <c r="S390" s="106"/>
      <c r="T390" s="106"/>
    </row>
    <row r="391">
      <c r="A391" s="116"/>
      <c r="B391" s="118"/>
      <c r="C391" s="116"/>
      <c r="D391" s="118"/>
      <c r="E391" s="119"/>
      <c r="F391" s="106"/>
      <c r="G391" s="106"/>
      <c r="H391" s="106"/>
      <c r="I391" s="106"/>
      <c r="J391" s="106"/>
      <c r="K391" s="106"/>
      <c r="L391" s="106"/>
      <c r="M391" s="106"/>
      <c r="N391" s="106"/>
      <c r="O391" s="106"/>
      <c r="P391" s="106"/>
      <c r="Q391" s="106"/>
      <c r="R391" s="106"/>
      <c r="S391" s="106"/>
      <c r="T391" s="106"/>
    </row>
    <row r="392">
      <c r="A392" s="116"/>
      <c r="B392" s="118"/>
      <c r="C392" s="116"/>
      <c r="D392" s="118"/>
      <c r="E392" s="119"/>
      <c r="F392" s="106"/>
      <c r="G392" s="106"/>
      <c r="H392" s="106"/>
      <c r="I392" s="106"/>
      <c r="J392" s="106"/>
      <c r="K392" s="106"/>
      <c r="L392" s="106"/>
      <c r="M392" s="106"/>
      <c r="N392" s="106"/>
      <c r="O392" s="106"/>
      <c r="P392" s="106"/>
      <c r="Q392" s="106"/>
      <c r="R392" s="106"/>
      <c r="S392" s="106"/>
      <c r="T392" s="106"/>
    </row>
    <row r="393">
      <c r="A393" s="116"/>
      <c r="B393" s="118"/>
      <c r="C393" s="116"/>
      <c r="D393" s="118"/>
      <c r="E393" s="119"/>
      <c r="F393" s="106"/>
      <c r="G393" s="106"/>
      <c r="H393" s="106"/>
      <c r="I393" s="106"/>
      <c r="J393" s="106"/>
      <c r="K393" s="106"/>
      <c r="L393" s="106"/>
      <c r="M393" s="106"/>
      <c r="N393" s="106"/>
      <c r="O393" s="106"/>
      <c r="P393" s="106"/>
      <c r="Q393" s="106"/>
      <c r="R393" s="106"/>
      <c r="S393" s="106"/>
      <c r="T393" s="106"/>
    </row>
    <row r="394">
      <c r="A394" s="116"/>
      <c r="B394" s="118"/>
      <c r="C394" s="116"/>
      <c r="D394" s="118"/>
      <c r="E394" s="119"/>
      <c r="F394" s="106"/>
      <c r="G394" s="106"/>
      <c r="H394" s="106"/>
      <c r="I394" s="106"/>
      <c r="J394" s="106"/>
      <c r="K394" s="106"/>
      <c r="L394" s="106"/>
      <c r="M394" s="106"/>
      <c r="N394" s="106"/>
      <c r="O394" s="106"/>
      <c r="P394" s="106"/>
      <c r="Q394" s="106"/>
      <c r="R394" s="106"/>
      <c r="S394" s="106"/>
      <c r="T394" s="106"/>
    </row>
    <row r="395">
      <c r="A395" s="116"/>
      <c r="B395" s="118"/>
      <c r="C395" s="116"/>
      <c r="D395" s="118"/>
      <c r="E395" s="119"/>
      <c r="F395" s="106"/>
      <c r="G395" s="106"/>
      <c r="H395" s="106"/>
      <c r="I395" s="106"/>
      <c r="J395" s="106"/>
      <c r="K395" s="106"/>
      <c r="L395" s="106"/>
      <c r="M395" s="106"/>
      <c r="N395" s="106"/>
      <c r="O395" s="106"/>
      <c r="P395" s="106"/>
      <c r="Q395" s="106"/>
      <c r="R395" s="106"/>
      <c r="S395" s="106"/>
      <c r="T395" s="106"/>
    </row>
    <row r="396">
      <c r="A396" s="116"/>
      <c r="B396" s="118"/>
      <c r="C396" s="116"/>
      <c r="D396" s="118"/>
      <c r="E396" s="119"/>
      <c r="F396" s="106"/>
      <c r="G396" s="106"/>
      <c r="H396" s="106"/>
      <c r="I396" s="106"/>
      <c r="J396" s="106"/>
      <c r="K396" s="106"/>
      <c r="L396" s="106"/>
      <c r="M396" s="106"/>
      <c r="N396" s="106"/>
      <c r="O396" s="106"/>
      <c r="P396" s="106"/>
      <c r="Q396" s="106"/>
      <c r="R396" s="106"/>
      <c r="S396" s="106"/>
      <c r="T396" s="106"/>
    </row>
    <row r="397">
      <c r="A397" s="116"/>
      <c r="B397" s="118"/>
      <c r="C397" s="116"/>
      <c r="D397" s="118"/>
      <c r="E397" s="119"/>
      <c r="F397" s="106"/>
      <c r="G397" s="106"/>
      <c r="H397" s="106"/>
      <c r="I397" s="106"/>
      <c r="J397" s="106"/>
      <c r="K397" s="106"/>
      <c r="L397" s="106"/>
      <c r="M397" s="106"/>
      <c r="N397" s="106"/>
      <c r="O397" s="106"/>
      <c r="P397" s="106"/>
      <c r="Q397" s="106"/>
      <c r="R397" s="106"/>
      <c r="S397" s="106"/>
      <c r="T397" s="106"/>
    </row>
    <row r="398">
      <c r="A398" s="116"/>
      <c r="B398" s="118"/>
      <c r="C398" s="116"/>
      <c r="D398" s="118"/>
      <c r="E398" s="119"/>
      <c r="F398" s="106"/>
      <c r="G398" s="106"/>
      <c r="H398" s="106"/>
      <c r="I398" s="106"/>
      <c r="J398" s="106"/>
      <c r="K398" s="106"/>
      <c r="L398" s="106"/>
      <c r="M398" s="106"/>
      <c r="N398" s="106"/>
      <c r="O398" s="106"/>
      <c r="P398" s="106"/>
      <c r="Q398" s="106"/>
      <c r="R398" s="106"/>
      <c r="S398" s="106"/>
      <c r="T398" s="106"/>
    </row>
    <row r="399">
      <c r="A399" s="116"/>
      <c r="B399" s="118"/>
      <c r="C399" s="116"/>
      <c r="D399" s="118"/>
      <c r="E399" s="119"/>
      <c r="F399" s="106"/>
      <c r="G399" s="106"/>
      <c r="H399" s="106"/>
      <c r="I399" s="106"/>
      <c r="J399" s="106"/>
      <c r="K399" s="106"/>
      <c r="L399" s="106"/>
      <c r="M399" s="106"/>
      <c r="N399" s="106"/>
      <c r="O399" s="106"/>
      <c r="P399" s="106"/>
      <c r="Q399" s="106"/>
      <c r="R399" s="106"/>
      <c r="S399" s="106"/>
      <c r="T399" s="106"/>
    </row>
    <row r="400">
      <c r="A400" s="116"/>
      <c r="B400" s="118"/>
      <c r="C400" s="116"/>
      <c r="D400" s="118"/>
      <c r="E400" s="119"/>
      <c r="F400" s="106"/>
      <c r="G400" s="106"/>
      <c r="H400" s="106"/>
      <c r="I400" s="106"/>
      <c r="J400" s="106"/>
      <c r="K400" s="106"/>
      <c r="L400" s="106"/>
      <c r="M400" s="106"/>
      <c r="N400" s="106"/>
      <c r="O400" s="106"/>
      <c r="P400" s="106"/>
      <c r="Q400" s="106"/>
      <c r="R400" s="106"/>
      <c r="S400" s="106"/>
      <c r="T400" s="106"/>
    </row>
    <row r="401">
      <c r="A401" s="116"/>
      <c r="B401" s="118"/>
      <c r="C401" s="116"/>
      <c r="D401" s="118"/>
      <c r="E401" s="119"/>
      <c r="F401" s="106"/>
      <c r="G401" s="106"/>
      <c r="H401" s="106"/>
      <c r="I401" s="106"/>
      <c r="J401" s="106"/>
      <c r="K401" s="106"/>
      <c r="L401" s="106"/>
      <c r="M401" s="106"/>
      <c r="N401" s="106"/>
      <c r="O401" s="106"/>
      <c r="P401" s="106"/>
      <c r="Q401" s="106"/>
      <c r="R401" s="106"/>
      <c r="S401" s="106"/>
      <c r="T401" s="106"/>
    </row>
    <row r="402">
      <c r="A402" s="116"/>
      <c r="B402" s="118"/>
      <c r="C402" s="116"/>
      <c r="D402" s="118"/>
      <c r="E402" s="119"/>
      <c r="F402" s="106"/>
      <c r="G402" s="106"/>
      <c r="H402" s="106"/>
      <c r="I402" s="106"/>
      <c r="J402" s="106"/>
      <c r="K402" s="106"/>
      <c r="L402" s="106"/>
      <c r="M402" s="106"/>
      <c r="N402" s="106"/>
      <c r="O402" s="106"/>
      <c r="P402" s="106"/>
      <c r="Q402" s="106"/>
      <c r="R402" s="106"/>
      <c r="S402" s="106"/>
      <c r="T402" s="106"/>
    </row>
    <row r="403">
      <c r="A403" s="116"/>
      <c r="B403" s="118"/>
      <c r="C403" s="116"/>
      <c r="D403" s="118"/>
      <c r="E403" s="119"/>
      <c r="F403" s="106"/>
      <c r="G403" s="106"/>
      <c r="H403" s="106"/>
      <c r="I403" s="106"/>
      <c r="J403" s="106"/>
      <c r="K403" s="106"/>
      <c r="L403" s="106"/>
      <c r="M403" s="106"/>
      <c r="N403" s="106"/>
      <c r="O403" s="106"/>
      <c r="P403" s="106"/>
      <c r="Q403" s="106"/>
      <c r="R403" s="106"/>
      <c r="S403" s="106"/>
      <c r="T403" s="106"/>
    </row>
    <row r="404">
      <c r="A404" s="116"/>
      <c r="B404" s="118"/>
      <c r="C404" s="116"/>
      <c r="D404" s="118"/>
      <c r="E404" s="119"/>
      <c r="F404" s="106"/>
      <c r="G404" s="106"/>
      <c r="H404" s="106"/>
      <c r="I404" s="106"/>
      <c r="J404" s="106"/>
      <c r="K404" s="106"/>
      <c r="L404" s="106"/>
      <c r="M404" s="106"/>
      <c r="N404" s="106"/>
      <c r="O404" s="106"/>
      <c r="P404" s="106"/>
      <c r="Q404" s="106"/>
      <c r="R404" s="106"/>
      <c r="S404" s="106"/>
      <c r="T404" s="106"/>
    </row>
    <row r="405">
      <c r="A405" s="116"/>
      <c r="B405" s="118"/>
      <c r="C405" s="116"/>
      <c r="D405" s="118"/>
      <c r="E405" s="119"/>
      <c r="F405" s="106"/>
      <c r="G405" s="106"/>
      <c r="H405" s="106"/>
      <c r="I405" s="106"/>
      <c r="J405" s="106"/>
      <c r="K405" s="106"/>
      <c r="L405" s="106"/>
      <c r="M405" s="106"/>
      <c r="N405" s="106"/>
      <c r="O405" s="106"/>
      <c r="P405" s="106"/>
      <c r="Q405" s="106"/>
      <c r="R405" s="106"/>
      <c r="S405" s="106"/>
      <c r="T405" s="106"/>
    </row>
    <row r="406">
      <c r="A406" s="116"/>
      <c r="B406" s="118"/>
      <c r="C406" s="116"/>
      <c r="D406" s="118"/>
      <c r="E406" s="119"/>
      <c r="F406" s="106"/>
      <c r="G406" s="106"/>
      <c r="H406" s="106"/>
      <c r="I406" s="106"/>
      <c r="J406" s="106"/>
      <c r="K406" s="106"/>
      <c r="L406" s="106"/>
      <c r="M406" s="106"/>
      <c r="N406" s="106"/>
      <c r="O406" s="106"/>
      <c r="P406" s="106"/>
      <c r="Q406" s="106"/>
      <c r="R406" s="106"/>
      <c r="S406" s="106"/>
      <c r="T406" s="106"/>
    </row>
    <row r="407">
      <c r="A407" s="116"/>
      <c r="B407" s="118"/>
      <c r="C407" s="116"/>
      <c r="D407" s="118"/>
      <c r="E407" s="119"/>
      <c r="F407" s="106"/>
      <c r="G407" s="106"/>
      <c r="H407" s="106"/>
      <c r="I407" s="106"/>
      <c r="J407" s="106"/>
      <c r="K407" s="106"/>
      <c r="L407" s="106"/>
      <c r="M407" s="106"/>
      <c r="N407" s="106"/>
      <c r="O407" s="106"/>
      <c r="P407" s="106"/>
      <c r="Q407" s="106"/>
      <c r="R407" s="106"/>
      <c r="S407" s="106"/>
      <c r="T407" s="106"/>
    </row>
    <row r="408">
      <c r="A408" s="116"/>
      <c r="B408" s="118"/>
      <c r="C408" s="116"/>
      <c r="D408" s="118"/>
      <c r="E408" s="119"/>
      <c r="F408" s="106"/>
      <c r="G408" s="106"/>
      <c r="H408" s="106"/>
      <c r="I408" s="106"/>
      <c r="J408" s="106"/>
      <c r="K408" s="106"/>
      <c r="L408" s="106"/>
      <c r="M408" s="106"/>
      <c r="N408" s="106"/>
      <c r="O408" s="106"/>
      <c r="P408" s="106"/>
      <c r="Q408" s="106"/>
      <c r="R408" s="106"/>
      <c r="S408" s="106"/>
      <c r="T408" s="106"/>
    </row>
    <row r="409">
      <c r="A409" s="116"/>
      <c r="B409" s="118"/>
      <c r="C409" s="116"/>
      <c r="D409" s="118"/>
      <c r="E409" s="119"/>
      <c r="F409" s="106"/>
      <c r="G409" s="106"/>
      <c r="H409" s="106"/>
      <c r="I409" s="106"/>
      <c r="J409" s="106"/>
      <c r="K409" s="106"/>
      <c r="L409" s="106"/>
      <c r="M409" s="106"/>
      <c r="N409" s="106"/>
      <c r="O409" s="106"/>
      <c r="P409" s="106"/>
      <c r="Q409" s="106"/>
      <c r="R409" s="106"/>
      <c r="S409" s="106"/>
      <c r="T409" s="106"/>
    </row>
    <row r="410">
      <c r="A410" s="116"/>
      <c r="B410" s="118"/>
      <c r="C410" s="116"/>
      <c r="D410" s="118"/>
      <c r="E410" s="119"/>
      <c r="F410" s="106"/>
      <c r="G410" s="106"/>
      <c r="H410" s="106"/>
      <c r="I410" s="106"/>
      <c r="J410" s="106"/>
      <c r="K410" s="106"/>
      <c r="L410" s="106"/>
      <c r="M410" s="106"/>
      <c r="N410" s="106"/>
      <c r="O410" s="106"/>
      <c r="P410" s="106"/>
      <c r="Q410" s="106"/>
      <c r="R410" s="106"/>
      <c r="S410" s="106"/>
      <c r="T410" s="106"/>
    </row>
    <row r="411">
      <c r="A411" s="116"/>
      <c r="B411" s="118"/>
      <c r="C411" s="116"/>
      <c r="D411" s="118"/>
      <c r="E411" s="119"/>
      <c r="F411" s="106"/>
      <c r="G411" s="106"/>
      <c r="H411" s="106"/>
      <c r="I411" s="106"/>
      <c r="J411" s="106"/>
      <c r="K411" s="106"/>
      <c r="L411" s="106"/>
      <c r="M411" s="106"/>
      <c r="N411" s="106"/>
      <c r="O411" s="106"/>
      <c r="P411" s="106"/>
      <c r="Q411" s="106"/>
      <c r="R411" s="106"/>
      <c r="S411" s="106"/>
      <c r="T411" s="106"/>
    </row>
    <row r="412">
      <c r="A412" s="116"/>
      <c r="B412" s="118"/>
      <c r="C412" s="116"/>
      <c r="D412" s="118"/>
      <c r="E412" s="119"/>
      <c r="F412" s="106"/>
      <c r="G412" s="106"/>
      <c r="H412" s="106"/>
      <c r="I412" s="106"/>
      <c r="J412" s="106"/>
      <c r="K412" s="106"/>
      <c r="L412" s="106"/>
      <c r="M412" s="106"/>
      <c r="N412" s="106"/>
      <c r="O412" s="106"/>
      <c r="P412" s="106"/>
      <c r="Q412" s="106"/>
      <c r="R412" s="106"/>
      <c r="S412" s="106"/>
      <c r="T412" s="106"/>
    </row>
    <row r="413">
      <c r="A413" s="116"/>
      <c r="B413" s="118"/>
      <c r="C413" s="116"/>
      <c r="D413" s="118"/>
      <c r="E413" s="119"/>
      <c r="F413" s="106"/>
      <c r="G413" s="106"/>
      <c r="H413" s="106"/>
      <c r="I413" s="106"/>
      <c r="J413" s="106"/>
      <c r="K413" s="106"/>
      <c r="L413" s="106"/>
      <c r="M413" s="106"/>
      <c r="N413" s="106"/>
      <c r="O413" s="106"/>
      <c r="P413" s="106"/>
      <c r="Q413" s="106"/>
      <c r="R413" s="106"/>
      <c r="S413" s="106"/>
      <c r="T413" s="106"/>
    </row>
    <row r="414">
      <c r="A414" s="116"/>
      <c r="B414" s="118"/>
      <c r="C414" s="116"/>
      <c r="D414" s="118"/>
      <c r="E414" s="119"/>
      <c r="F414" s="106"/>
      <c r="G414" s="106"/>
      <c r="H414" s="106"/>
      <c r="I414" s="106"/>
      <c r="J414" s="106"/>
      <c r="K414" s="106"/>
      <c r="L414" s="106"/>
      <c r="M414" s="106"/>
      <c r="N414" s="106"/>
      <c r="O414" s="106"/>
      <c r="P414" s="106"/>
      <c r="Q414" s="106"/>
      <c r="R414" s="106"/>
      <c r="S414" s="106"/>
      <c r="T414" s="106"/>
    </row>
    <row r="415">
      <c r="A415" s="116"/>
      <c r="B415" s="118"/>
      <c r="C415" s="116"/>
      <c r="D415" s="118"/>
      <c r="E415" s="119"/>
      <c r="F415" s="106"/>
      <c r="G415" s="106"/>
      <c r="H415" s="106"/>
      <c r="I415" s="106"/>
      <c r="J415" s="106"/>
      <c r="K415" s="106"/>
      <c r="L415" s="106"/>
      <c r="M415" s="106"/>
      <c r="N415" s="106"/>
      <c r="O415" s="106"/>
      <c r="P415" s="106"/>
      <c r="Q415" s="106"/>
      <c r="R415" s="106"/>
      <c r="S415" s="106"/>
      <c r="T415" s="106"/>
    </row>
    <row r="416">
      <c r="A416" s="116"/>
      <c r="B416" s="118"/>
      <c r="C416" s="116"/>
      <c r="D416" s="118"/>
      <c r="E416" s="119"/>
      <c r="F416" s="106"/>
      <c r="G416" s="106"/>
      <c r="H416" s="106"/>
      <c r="I416" s="106"/>
      <c r="J416" s="106"/>
      <c r="K416" s="106"/>
      <c r="L416" s="106"/>
      <c r="M416" s="106"/>
      <c r="N416" s="106"/>
      <c r="O416" s="106"/>
      <c r="P416" s="106"/>
      <c r="Q416" s="106"/>
      <c r="R416" s="106"/>
      <c r="S416" s="106"/>
      <c r="T416" s="106"/>
    </row>
    <row r="417">
      <c r="A417" s="116"/>
      <c r="B417" s="118"/>
      <c r="C417" s="116"/>
      <c r="D417" s="118"/>
      <c r="E417" s="119"/>
      <c r="F417" s="106"/>
      <c r="G417" s="106"/>
      <c r="H417" s="106"/>
      <c r="I417" s="106"/>
      <c r="J417" s="106"/>
      <c r="K417" s="106"/>
      <c r="L417" s="106"/>
      <c r="M417" s="106"/>
      <c r="N417" s="106"/>
      <c r="O417" s="106"/>
      <c r="P417" s="106"/>
      <c r="Q417" s="106"/>
      <c r="R417" s="106"/>
      <c r="S417" s="106"/>
      <c r="T417" s="106"/>
    </row>
    <row r="418">
      <c r="A418" s="116"/>
      <c r="B418" s="118"/>
      <c r="C418" s="116"/>
      <c r="D418" s="118"/>
      <c r="E418" s="119"/>
      <c r="F418" s="106"/>
      <c r="G418" s="106"/>
      <c r="H418" s="106"/>
      <c r="I418" s="106"/>
      <c r="J418" s="106"/>
      <c r="K418" s="106"/>
      <c r="L418" s="106"/>
      <c r="M418" s="106"/>
      <c r="N418" s="106"/>
      <c r="O418" s="106"/>
      <c r="P418" s="106"/>
      <c r="Q418" s="106"/>
      <c r="R418" s="106"/>
      <c r="S418" s="106"/>
      <c r="T418" s="106"/>
    </row>
    <row r="419">
      <c r="A419" s="116"/>
      <c r="B419" s="118"/>
      <c r="C419" s="116"/>
      <c r="D419" s="118"/>
      <c r="E419" s="119"/>
      <c r="F419" s="106"/>
      <c r="G419" s="106"/>
      <c r="H419" s="106"/>
      <c r="I419" s="106"/>
      <c r="J419" s="106"/>
      <c r="K419" s="106"/>
      <c r="L419" s="106"/>
      <c r="M419" s="106"/>
      <c r="N419" s="106"/>
      <c r="O419" s="106"/>
      <c r="P419" s="106"/>
      <c r="Q419" s="106"/>
      <c r="R419" s="106"/>
      <c r="S419" s="106"/>
      <c r="T419" s="106"/>
    </row>
    <row r="420">
      <c r="A420" s="116"/>
      <c r="B420" s="118"/>
      <c r="C420" s="116"/>
      <c r="D420" s="118"/>
      <c r="E420" s="119"/>
      <c r="F420" s="106"/>
      <c r="G420" s="106"/>
      <c r="H420" s="106"/>
      <c r="I420" s="106"/>
      <c r="J420" s="106"/>
      <c r="K420" s="106"/>
      <c r="L420" s="106"/>
      <c r="M420" s="106"/>
      <c r="N420" s="106"/>
      <c r="O420" s="106"/>
      <c r="P420" s="106"/>
      <c r="Q420" s="106"/>
      <c r="R420" s="106"/>
      <c r="S420" s="106"/>
      <c r="T420" s="106"/>
    </row>
    <row r="421">
      <c r="A421" s="116"/>
      <c r="B421" s="118"/>
      <c r="C421" s="116"/>
      <c r="D421" s="118"/>
      <c r="E421" s="119"/>
      <c r="F421" s="106"/>
      <c r="G421" s="106"/>
      <c r="H421" s="106"/>
      <c r="I421" s="106"/>
      <c r="J421" s="106"/>
      <c r="K421" s="106"/>
      <c r="L421" s="106"/>
      <c r="M421" s="106"/>
      <c r="N421" s="106"/>
      <c r="O421" s="106"/>
      <c r="P421" s="106"/>
      <c r="Q421" s="106"/>
      <c r="R421" s="106"/>
      <c r="S421" s="106"/>
      <c r="T421" s="106"/>
    </row>
    <row r="422">
      <c r="A422" s="116"/>
      <c r="B422" s="118"/>
      <c r="C422" s="116"/>
      <c r="D422" s="118"/>
      <c r="E422" s="119"/>
      <c r="F422" s="106"/>
      <c r="G422" s="106"/>
      <c r="H422" s="106"/>
      <c r="I422" s="106"/>
      <c r="J422" s="106"/>
      <c r="K422" s="106"/>
      <c r="L422" s="106"/>
      <c r="M422" s="106"/>
      <c r="N422" s="106"/>
      <c r="O422" s="106"/>
      <c r="P422" s="106"/>
      <c r="Q422" s="106"/>
      <c r="R422" s="106"/>
      <c r="S422" s="106"/>
      <c r="T422" s="106"/>
    </row>
    <row r="423">
      <c r="A423" s="116"/>
      <c r="B423" s="118"/>
      <c r="C423" s="116"/>
      <c r="D423" s="118"/>
      <c r="E423" s="119"/>
      <c r="F423" s="106"/>
      <c r="G423" s="106"/>
      <c r="H423" s="106"/>
      <c r="I423" s="106"/>
      <c r="J423" s="106"/>
      <c r="K423" s="106"/>
      <c r="L423" s="106"/>
      <c r="M423" s="106"/>
      <c r="N423" s="106"/>
      <c r="O423" s="106"/>
      <c r="P423" s="106"/>
      <c r="Q423" s="106"/>
      <c r="R423" s="106"/>
      <c r="S423" s="106"/>
      <c r="T423" s="106"/>
    </row>
    <row r="424">
      <c r="A424" s="116"/>
      <c r="B424" s="118"/>
      <c r="C424" s="116"/>
      <c r="D424" s="118"/>
      <c r="E424" s="119"/>
      <c r="F424" s="106"/>
      <c r="G424" s="106"/>
      <c r="H424" s="106"/>
      <c r="I424" s="106"/>
      <c r="J424" s="106"/>
      <c r="K424" s="106"/>
      <c r="L424" s="106"/>
      <c r="M424" s="106"/>
      <c r="N424" s="106"/>
      <c r="O424" s="106"/>
      <c r="P424" s="106"/>
      <c r="Q424" s="106"/>
      <c r="R424" s="106"/>
      <c r="S424" s="106"/>
      <c r="T424" s="106"/>
    </row>
    <row r="425">
      <c r="A425" s="116"/>
      <c r="B425" s="118"/>
      <c r="C425" s="116"/>
      <c r="D425" s="118"/>
      <c r="E425" s="119"/>
      <c r="F425" s="106"/>
      <c r="G425" s="106"/>
      <c r="H425" s="106"/>
      <c r="I425" s="106"/>
      <c r="J425" s="106"/>
      <c r="K425" s="106"/>
      <c r="L425" s="106"/>
      <c r="M425" s="106"/>
      <c r="N425" s="106"/>
      <c r="O425" s="106"/>
      <c r="P425" s="106"/>
      <c r="Q425" s="106"/>
      <c r="R425" s="106"/>
      <c r="S425" s="106"/>
      <c r="T425" s="106"/>
    </row>
    <row r="426">
      <c r="A426" s="116"/>
      <c r="B426" s="118"/>
      <c r="C426" s="116"/>
      <c r="D426" s="118"/>
      <c r="E426" s="119"/>
      <c r="F426" s="106"/>
      <c r="G426" s="106"/>
      <c r="H426" s="106"/>
      <c r="I426" s="106"/>
      <c r="J426" s="106"/>
      <c r="K426" s="106"/>
      <c r="L426" s="106"/>
      <c r="M426" s="106"/>
      <c r="N426" s="106"/>
      <c r="O426" s="106"/>
      <c r="P426" s="106"/>
      <c r="Q426" s="106"/>
      <c r="R426" s="106"/>
      <c r="S426" s="106"/>
      <c r="T426" s="106"/>
    </row>
    <row r="427">
      <c r="A427" s="116"/>
      <c r="B427" s="118"/>
      <c r="C427" s="116"/>
      <c r="D427" s="118"/>
      <c r="E427" s="119"/>
      <c r="F427" s="106"/>
      <c r="G427" s="106"/>
      <c r="H427" s="106"/>
      <c r="I427" s="106"/>
      <c r="J427" s="106"/>
      <c r="K427" s="106"/>
      <c r="L427" s="106"/>
      <c r="M427" s="106"/>
      <c r="N427" s="106"/>
      <c r="O427" s="106"/>
      <c r="P427" s="106"/>
      <c r="Q427" s="106"/>
      <c r="R427" s="106"/>
      <c r="S427" s="106"/>
      <c r="T427" s="106"/>
    </row>
    <row r="428">
      <c r="A428" s="116"/>
      <c r="B428" s="118"/>
      <c r="C428" s="116"/>
      <c r="D428" s="118"/>
      <c r="E428" s="119"/>
      <c r="F428" s="106"/>
      <c r="G428" s="106"/>
      <c r="H428" s="106"/>
      <c r="I428" s="106"/>
      <c r="J428" s="106"/>
      <c r="K428" s="106"/>
      <c r="L428" s="106"/>
      <c r="M428" s="106"/>
      <c r="N428" s="106"/>
      <c r="O428" s="106"/>
      <c r="P428" s="106"/>
      <c r="Q428" s="106"/>
      <c r="R428" s="106"/>
      <c r="S428" s="106"/>
      <c r="T428" s="106"/>
    </row>
    <row r="429">
      <c r="A429" s="116"/>
      <c r="B429" s="118"/>
      <c r="C429" s="116"/>
      <c r="D429" s="118"/>
      <c r="E429" s="119"/>
      <c r="F429" s="106"/>
      <c r="G429" s="106"/>
      <c r="H429" s="106"/>
      <c r="I429" s="106"/>
      <c r="J429" s="106"/>
      <c r="K429" s="106"/>
      <c r="L429" s="106"/>
      <c r="M429" s="106"/>
      <c r="N429" s="106"/>
      <c r="O429" s="106"/>
      <c r="P429" s="106"/>
      <c r="Q429" s="106"/>
      <c r="R429" s="106"/>
      <c r="S429" s="106"/>
      <c r="T429" s="106"/>
    </row>
    <row r="430">
      <c r="A430" s="116"/>
      <c r="B430" s="118"/>
      <c r="C430" s="116"/>
      <c r="D430" s="118"/>
      <c r="E430" s="119"/>
      <c r="F430" s="106"/>
      <c r="G430" s="106"/>
      <c r="H430" s="106"/>
      <c r="I430" s="106"/>
      <c r="J430" s="106"/>
      <c r="K430" s="106"/>
      <c r="L430" s="106"/>
      <c r="M430" s="106"/>
      <c r="N430" s="106"/>
      <c r="O430" s="106"/>
      <c r="P430" s="106"/>
      <c r="Q430" s="106"/>
      <c r="R430" s="106"/>
      <c r="S430" s="106"/>
      <c r="T430" s="106"/>
    </row>
    <row r="431">
      <c r="A431" s="116"/>
      <c r="B431" s="118"/>
      <c r="C431" s="116"/>
      <c r="D431" s="118"/>
      <c r="E431" s="119"/>
      <c r="F431" s="106"/>
      <c r="G431" s="106"/>
      <c r="H431" s="106"/>
      <c r="I431" s="106"/>
      <c r="J431" s="106"/>
      <c r="K431" s="106"/>
      <c r="L431" s="106"/>
      <c r="M431" s="106"/>
      <c r="N431" s="106"/>
      <c r="O431" s="106"/>
      <c r="P431" s="106"/>
      <c r="Q431" s="106"/>
      <c r="R431" s="106"/>
      <c r="S431" s="106"/>
      <c r="T431" s="106"/>
    </row>
    <row r="432">
      <c r="A432" s="116"/>
      <c r="B432" s="118"/>
      <c r="C432" s="116"/>
      <c r="D432" s="118"/>
      <c r="E432" s="119"/>
      <c r="F432" s="106"/>
      <c r="G432" s="106"/>
      <c r="H432" s="106"/>
      <c r="I432" s="106"/>
      <c r="J432" s="106"/>
      <c r="K432" s="106"/>
      <c r="L432" s="106"/>
      <c r="M432" s="106"/>
      <c r="N432" s="106"/>
      <c r="O432" s="106"/>
      <c r="P432" s="106"/>
      <c r="Q432" s="106"/>
      <c r="R432" s="106"/>
      <c r="S432" s="106"/>
      <c r="T432" s="106"/>
    </row>
    <row r="433">
      <c r="A433" s="116"/>
      <c r="B433" s="118"/>
      <c r="C433" s="116"/>
      <c r="D433" s="118"/>
      <c r="E433" s="119"/>
      <c r="F433" s="106"/>
      <c r="G433" s="106"/>
      <c r="H433" s="106"/>
      <c r="I433" s="106"/>
      <c r="J433" s="106"/>
      <c r="K433" s="106"/>
      <c r="L433" s="106"/>
      <c r="M433" s="106"/>
      <c r="N433" s="106"/>
      <c r="O433" s="106"/>
      <c r="P433" s="106"/>
      <c r="Q433" s="106"/>
      <c r="R433" s="106"/>
      <c r="S433" s="106"/>
      <c r="T433" s="106"/>
    </row>
    <row r="434">
      <c r="A434" s="116"/>
      <c r="B434" s="118"/>
      <c r="C434" s="116"/>
      <c r="D434" s="118"/>
      <c r="E434" s="119"/>
      <c r="F434" s="106"/>
      <c r="G434" s="106"/>
      <c r="H434" s="106"/>
      <c r="I434" s="106"/>
      <c r="J434" s="106"/>
      <c r="K434" s="106"/>
      <c r="L434" s="106"/>
      <c r="M434" s="106"/>
      <c r="N434" s="106"/>
      <c r="O434" s="106"/>
      <c r="P434" s="106"/>
      <c r="Q434" s="106"/>
      <c r="R434" s="106"/>
      <c r="S434" s="106"/>
      <c r="T434" s="106"/>
    </row>
    <row r="435">
      <c r="A435" s="116"/>
      <c r="B435" s="118"/>
      <c r="C435" s="116"/>
      <c r="D435" s="118"/>
      <c r="E435" s="119"/>
      <c r="F435" s="106"/>
      <c r="G435" s="106"/>
      <c r="H435" s="106"/>
      <c r="I435" s="106"/>
      <c r="J435" s="106"/>
      <c r="K435" s="106"/>
      <c r="L435" s="106"/>
      <c r="M435" s="106"/>
      <c r="N435" s="106"/>
      <c r="O435" s="106"/>
      <c r="P435" s="106"/>
      <c r="Q435" s="106"/>
      <c r="R435" s="106"/>
      <c r="S435" s="106"/>
      <c r="T435" s="106"/>
    </row>
    <row r="436">
      <c r="A436" s="116"/>
      <c r="B436" s="118"/>
      <c r="C436" s="116"/>
      <c r="D436" s="118"/>
      <c r="E436" s="119"/>
      <c r="F436" s="106"/>
      <c r="G436" s="106"/>
      <c r="H436" s="106"/>
      <c r="I436" s="106"/>
      <c r="J436" s="106"/>
      <c r="K436" s="106"/>
      <c r="L436" s="106"/>
      <c r="M436" s="106"/>
      <c r="N436" s="106"/>
      <c r="O436" s="106"/>
      <c r="P436" s="106"/>
      <c r="Q436" s="106"/>
      <c r="R436" s="106"/>
      <c r="S436" s="106"/>
      <c r="T436" s="106"/>
    </row>
    <row r="437">
      <c r="A437" s="116"/>
      <c r="B437" s="118"/>
      <c r="C437" s="116"/>
      <c r="D437" s="118"/>
      <c r="E437" s="119"/>
      <c r="F437" s="106"/>
      <c r="G437" s="106"/>
      <c r="H437" s="106"/>
      <c r="I437" s="106"/>
      <c r="J437" s="106"/>
      <c r="K437" s="106"/>
      <c r="L437" s="106"/>
      <c r="M437" s="106"/>
      <c r="N437" s="106"/>
      <c r="O437" s="106"/>
      <c r="P437" s="106"/>
      <c r="Q437" s="106"/>
      <c r="R437" s="106"/>
      <c r="S437" s="106"/>
      <c r="T437" s="106"/>
    </row>
    <row r="438">
      <c r="A438" s="116"/>
      <c r="B438" s="118"/>
      <c r="C438" s="116"/>
      <c r="D438" s="118"/>
      <c r="E438" s="119"/>
      <c r="F438" s="106"/>
      <c r="G438" s="106"/>
      <c r="H438" s="106"/>
      <c r="I438" s="106"/>
      <c r="J438" s="106"/>
      <c r="K438" s="106"/>
      <c r="L438" s="106"/>
      <c r="M438" s="106"/>
      <c r="N438" s="106"/>
      <c r="O438" s="106"/>
      <c r="P438" s="106"/>
      <c r="Q438" s="106"/>
      <c r="R438" s="106"/>
      <c r="S438" s="106"/>
      <c r="T438" s="106"/>
    </row>
    <row r="439">
      <c r="A439" s="116"/>
      <c r="B439" s="118"/>
      <c r="C439" s="116"/>
      <c r="D439" s="118"/>
      <c r="E439" s="119"/>
      <c r="F439" s="106"/>
      <c r="G439" s="106"/>
      <c r="H439" s="106"/>
      <c r="I439" s="106"/>
      <c r="J439" s="106"/>
      <c r="K439" s="106"/>
      <c r="L439" s="106"/>
      <c r="M439" s="106"/>
      <c r="N439" s="106"/>
      <c r="O439" s="106"/>
      <c r="P439" s="106"/>
      <c r="Q439" s="106"/>
      <c r="R439" s="106"/>
      <c r="S439" s="106"/>
      <c r="T439" s="106"/>
    </row>
    <row r="440">
      <c r="A440" s="116"/>
      <c r="B440" s="118"/>
      <c r="C440" s="116"/>
      <c r="D440" s="118"/>
      <c r="E440" s="119"/>
      <c r="F440" s="106"/>
      <c r="G440" s="106"/>
      <c r="H440" s="106"/>
      <c r="I440" s="106"/>
      <c r="J440" s="106"/>
      <c r="K440" s="106"/>
      <c r="L440" s="106"/>
      <c r="M440" s="106"/>
      <c r="N440" s="106"/>
      <c r="O440" s="106"/>
      <c r="P440" s="106"/>
      <c r="Q440" s="106"/>
      <c r="R440" s="106"/>
      <c r="S440" s="106"/>
      <c r="T440" s="106"/>
    </row>
    <row r="441">
      <c r="A441" s="116"/>
      <c r="B441" s="118"/>
      <c r="C441" s="116"/>
      <c r="D441" s="118"/>
      <c r="E441" s="119"/>
      <c r="F441" s="106"/>
      <c r="G441" s="106"/>
      <c r="H441" s="106"/>
      <c r="I441" s="106"/>
      <c r="J441" s="106"/>
      <c r="K441" s="106"/>
      <c r="L441" s="106"/>
      <c r="M441" s="106"/>
      <c r="N441" s="106"/>
      <c r="O441" s="106"/>
      <c r="P441" s="106"/>
      <c r="Q441" s="106"/>
      <c r="R441" s="106"/>
      <c r="S441" s="106"/>
      <c r="T441" s="106"/>
    </row>
    <row r="442">
      <c r="A442" s="116"/>
      <c r="B442" s="118"/>
      <c r="C442" s="116"/>
      <c r="D442" s="118"/>
      <c r="E442" s="119"/>
      <c r="F442" s="106"/>
      <c r="G442" s="106"/>
      <c r="H442" s="106"/>
      <c r="I442" s="106"/>
      <c r="J442" s="106"/>
      <c r="K442" s="106"/>
      <c r="L442" s="106"/>
      <c r="M442" s="106"/>
      <c r="N442" s="106"/>
      <c r="O442" s="106"/>
      <c r="P442" s="106"/>
      <c r="Q442" s="106"/>
      <c r="R442" s="106"/>
      <c r="S442" s="106"/>
      <c r="T442" s="106"/>
    </row>
    <row r="443">
      <c r="A443" s="116"/>
      <c r="B443" s="118"/>
      <c r="C443" s="116"/>
      <c r="D443" s="118"/>
      <c r="E443" s="119"/>
      <c r="F443" s="106"/>
      <c r="G443" s="106"/>
      <c r="H443" s="106"/>
      <c r="I443" s="106"/>
      <c r="J443" s="106"/>
      <c r="K443" s="106"/>
      <c r="L443" s="106"/>
      <c r="M443" s="106"/>
      <c r="N443" s="106"/>
      <c r="O443" s="106"/>
      <c r="P443" s="106"/>
      <c r="Q443" s="106"/>
      <c r="R443" s="106"/>
      <c r="S443" s="106"/>
      <c r="T443" s="106"/>
    </row>
    <row r="444">
      <c r="A444" s="116"/>
      <c r="B444" s="118"/>
      <c r="C444" s="116"/>
      <c r="D444" s="118"/>
      <c r="E444" s="119"/>
      <c r="F444" s="106"/>
      <c r="G444" s="106"/>
      <c r="H444" s="106"/>
      <c r="I444" s="106"/>
      <c r="J444" s="106"/>
      <c r="K444" s="106"/>
      <c r="L444" s="106"/>
      <c r="M444" s="106"/>
      <c r="N444" s="106"/>
      <c r="O444" s="106"/>
      <c r="P444" s="106"/>
      <c r="Q444" s="106"/>
      <c r="R444" s="106"/>
      <c r="S444" s="106"/>
      <c r="T444" s="106"/>
    </row>
    <row r="445">
      <c r="A445" s="116"/>
      <c r="B445" s="118"/>
      <c r="C445" s="116"/>
      <c r="D445" s="118"/>
      <c r="E445" s="119"/>
      <c r="F445" s="106"/>
      <c r="G445" s="106"/>
      <c r="H445" s="106"/>
      <c r="I445" s="106"/>
      <c r="J445" s="106"/>
      <c r="K445" s="106"/>
      <c r="L445" s="106"/>
      <c r="M445" s="106"/>
      <c r="N445" s="106"/>
      <c r="O445" s="106"/>
      <c r="P445" s="106"/>
      <c r="Q445" s="106"/>
      <c r="R445" s="106"/>
      <c r="S445" s="106"/>
      <c r="T445" s="106"/>
    </row>
    <row r="446">
      <c r="A446" s="116"/>
      <c r="B446" s="118"/>
      <c r="C446" s="116"/>
      <c r="D446" s="118"/>
      <c r="E446" s="119"/>
      <c r="F446" s="106"/>
      <c r="G446" s="106"/>
      <c r="H446" s="106"/>
      <c r="I446" s="106"/>
      <c r="J446" s="106"/>
      <c r="K446" s="106"/>
      <c r="L446" s="106"/>
      <c r="M446" s="106"/>
      <c r="N446" s="106"/>
      <c r="O446" s="106"/>
      <c r="P446" s="106"/>
      <c r="Q446" s="106"/>
      <c r="R446" s="106"/>
      <c r="S446" s="106"/>
      <c r="T446" s="106"/>
    </row>
    <row r="447">
      <c r="A447" s="116"/>
      <c r="B447" s="118"/>
      <c r="C447" s="116"/>
      <c r="D447" s="118"/>
      <c r="E447" s="119"/>
      <c r="F447" s="106"/>
      <c r="G447" s="106"/>
      <c r="H447" s="106"/>
      <c r="I447" s="106"/>
      <c r="J447" s="106"/>
      <c r="K447" s="106"/>
      <c r="L447" s="106"/>
      <c r="M447" s="106"/>
      <c r="N447" s="106"/>
      <c r="O447" s="106"/>
      <c r="P447" s="106"/>
      <c r="Q447" s="106"/>
      <c r="R447" s="106"/>
      <c r="S447" s="106"/>
      <c r="T447" s="106"/>
    </row>
    <row r="448">
      <c r="A448" s="116"/>
      <c r="B448" s="118"/>
      <c r="C448" s="116"/>
      <c r="D448" s="118"/>
      <c r="E448" s="119"/>
      <c r="F448" s="106"/>
      <c r="G448" s="106"/>
      <c r="H448" s="106"/>
      <c r="I448" s="106"/>
      <c r="J448" s="106"/>
      <c r="K448" s="106"/>
      <c r="L448" s="106"/>
      <c r="M448" s="106"/>
      <c r="N448" s="106"/>
      <c r="O448" s="106"/>
      <c r="P448" s="106"/>
      <c r="Q448" s="106"/>
      <c r="R448" s="106"/>
      <c r="S448" s="106"/>
      <c r="T448" s="106"/>
    </row>
    <row r="449">
      <c r="A449" s="116"/>
      <c r="B449" s="118"/>
      <c r="C449" s="116"/>
      <c r="D449" s="118"/>
      <c r="E449" s="119"/>
      <c r="F449" s="106"/>
      <c r="G449" s="106"/>
      <c r="H449" s="106"/>
      <c r="I449" s="106"/>
      <c r="J449" s="106"/>
      <c r="K449" s="106"/>
      <c r="L449" s="106"/>
      <c r="M449" s="106"/>
      <c r="N449" s="106"/>
      <c r="O449" s="106"/>
      <c r="P449" s="106"/>
      <c r="Q449" s="106"/>
      <c r="R449" s="106"/>
      <c r="S449" s="106"/>
      <c r="T449" s="106"/>
    </row>
    <row r="450">
      <c r="A450" s="116"/>
      <c r="B450" s="118"/>
      <c r="C450" s="116"/>
      <c r="D450" s="118"/>
      <c r="E450" s="119"/>
      <c r="F450" s="106"/>
      <c r="G450" s="106"/>
      <c r="H450" s="106"/>
      <c r="I450" s="106"/>
      <c r="J450" s="106"/>
      <c r="K450" s="106"/>
      <c r="L450" s="106"/>
      <c r="M450" s="106"/>
      <c r="N450" s="106"/>
      <c r="O450" s="106"/>
      <c r="P450" s="106"/>
      <c r="Q450" s="106"/>
      <c r="R450" s="106"/>
      <c r="S450" s="106"/>
      <c r="T450" s="106"/>
    </row>
    <row r="451">
      <c r="A451" s="116"/>
      <c r="B451" s="118"/>
      <c r="C451" s="116"/>
      <c r="D451" s="118"/>
      <c r="E451" s="119"/>
      <c r="F451" s="106"/>
      <c r="G451" s="106"/>
      <c r="H451" s="106"/>
      <c r="I451" s="106"/>
      <c r="J451" s="106"/>
      <c r="K451" s="106"/>
      <c r="L451" s="106"/>
      <c r="M451" s="106"/>
      <c r="N451" s="106"/>
      <c r="O451" s="106"/>
      <c r="P451" s="106"/>
      <c r="Q451" s="106"/>
      <c r="R451" s="106"/>
      <c r="S451" s="106"/>
      <c r="T451" s="106"/>
    </row>
    <row r="452">
      <c r="A452" s="116"/>
      <c r="B452" s="118"/>
      <c r="C452" s="116"/>
      <c r="D452" s="118"/>
      <c r="E452" s="119"/>
      <c r="F452" s="106"/>
      <c r="G452" s="106"/>
      <c r="H452" s="106"/>
      <c r="I452" s="106"/>
      <c r="J452" s="106"/>
      <c r="K452" s="106"/>
      <c r="L452" s="106"/>
      <c r="M452" s="106"/>
      <c r="N452" s="106"/>
      <c r="O452" s="106"/>
      <c r="P452" s="106"/>
      <c r="Q452" s="106"/>
      <c r="R452" s="106"/>
      <c r="S452" s="106"/>
      <c r="T452" s="106"/>
    </row>
    <row r="453">
      <c r="A453" s="116"/>
      <c r="B453" s="118"/>
      <c r="C453" s="116"/>
      <c r="D453" s="118"/>
      <c r="E453" s="119"/>
      <c r="F453" s="106"/>
      <c r="G453" s="106"/>
      <c r="H453" s="106"/>
      <c r="I453" s="106"/>
      <c r="J453" s="106"/>
      <c r="K453" s="106"/>
      <c r="L453" s="106"/>
      <c r="M453" s="106"/>
      <c r="N453" s="106"/>
      <c r="O453" s="106"/>
      <c r="P453" s="106"/>
      <c r="Q453" s="106"/>
      <c r="R453" s="106"/>
      <c r="S453" s="106"/>
      <c r="T453" s="106"/>
    </row>
    <row r="454">
      <c r="A454" s="116"/>
      <c r="B454" s="118"/>
      <c r="C454" s="116"/>
      <c r="D454" s="118"/>
      <c r="E454" s="119"/>
      <c r="F454" s="106"/>
      <c r="G454" s="106"/>
      <c r="H454" s="106"/>
      <c r="I454" s="106"/>
      <c r="J454" s="106"/>
      <c r="K454" s="106"/>
      <c r="L454" s="106"/>
      <c r="M454" s="106"/>
      <c r="N454" s="106"/>
      <c r="O454" s="106"/>
      <c r="P454" s="106"/>
      <c r="Q454" s="106"/>
      <c r="R454" s="106"/>
      <c r="S454" s="106"/>
      <c r="T454" s="106"/>
    </row>
    <row r="455">
      <c r="A455" s="116"/>
      <c r="B455" s="118"/>
      <c r="C455" s="116"/>
      <c r="D455" s="118"/>
      <c r="E455" s="119"/>
      <c r="F455" s="106"/>
      <c r="G455" s="106"/>
      <c r="H455" s="106"/>
      <c r="I455" s="106"/>
      <c r="J455" s="106"/>
      <c r="K455" s="106"/>
      <c r="L455" s="106"/>
      <c r="M455" s="106"/>
      <c r="N455" s="106"/>
      <c r="O455" s="106"/>
      <c r="P455" s="106"/>
      <c r="Q455" s="106"/>
      <c r="R455" s="106"/>
      <c r="S455" s="106"/>
      <c r="T455" s="106"/>
    </row>
    <row r="456">
      <c r="A456" s="116"/>
      <c r="B456" s="118"/>
      <c r="C456" s="116"/>
      <c r="D456" s="118"/>
      <c r="E456" s="119"/>
      <c r="F456" s="106"/>
      <c r="G456" s="106"/>
      <c r="H456" s="106"/>
      <c r="I456" s="106"/>
      <c r="J456" s="106"/>
      <c r="K456" s="106"/>
      <c r="L456" s="106"/>
      <c r="M456" s="106"/>
      <c r="N456" s="106"/>
      <c r="O456" s="106"/>
      <c r="P456" s="106"/>
      <c r="Q456" s="106"/>
      <c r="R456" s="106"/>
      <c r="S456" s="106"/>
      <c r="T456" s="106"/>
    </row>
    <row r="457">
      <c r="A457" s="116"/>
      <c r="B457" s="118"/>
      <c r="C457" s="116"/>
      <c r="D457" s="118"/>
      <c r="E457" s="119"/>
      <c r="F457" s="106"/>
      <c r="G457" s="106"/>
      <c r="H457" s="106"/>
      <c r="I457" s="106"/>
      <c r="J457" s="106"/>
      <c r="K457" s="106"/>
      <c r="L457" s="106"/>
      <c r="M457" s="106"/>
      <c r="N457" s="106"/>
      <c r="O457" s="106"/>
      <c r="P457" s="106"/>
      <c r="Q457" s="106"/>
      <c r="R457" s="106"/>
      <c r="S457" s="106"/>
      <c r="T457" s="106"/>
    </row>
    <row r="458">
      <c r="A458" s="116"/>
      <c r="B458" s="118"/>
      <c r="C458" s="116"/>
      <c r="D458" s="118"/>
      <c r="E458" s="119"/>
      <c r="F458" s="106"/>
      <c r="G458" s="106"/>
      <c r="H458" s="106"/>
      <c r="I458" s="106"/>
      <c r="J458" s="106"/>
      <c r="K458" s="106"/>
      <c r="L458" s="106"/>
      <c r="M458" s="106"/>
      <c r="N458" s="106"/>
      <c r="O458" s="106"/>
      <c r="P458" s="106"/>
      <c r="Q458" s="106"/>
      <c r="R458" s="106"/>
      <c r="S458" s="106"/>
      <c r="T458" s="106"/>
    </row>
    <row r="459">
      <c r="A459" s="116"/>
      <c r="B459" s="118"/>
      <c r="C459" s="116"/>
      <c r="D459" s="118"/>
      <c r="E459" s="119"/>
      <c r="F459" s="106"/>
      <c r="G459" s="106"/>
      <c r="H459" s="106"/>
      <c r="I459" s="106"/>
      <c r="J459" s="106"/>
      <c r="K459" s="106"/>
      <c r="L459" s="106"/>
      <c r="M459" s="106"/>
      <c r="N459" s="106"/>
      <c r="O459" s="106"/>
      <c r="P459" s="106"/>
      <c r="Q459" s="106"/>
      <c r="R459" s="106"/>
      <c r="S459" s="106"/>
      <c r="T459" s="106"/>
    </row>
    <row r="460">
      <c r="A460" s="116"/>
      <c r="B460" s="118"/>
      <c r="C460" s="116"/>
      <c r="D460" s="118"/>
      <c r="E460" s="119"/>
      <c r="F460" s="106"/>
      <c r="G460" s="106"/>
      <c r="H460" s="106"/>
      <c r="I460" s="106"/>
      <c r="J460" s="106"/>
      <c r="K460" s="106"/>
      <c r="L460" s="106"/>
      <c r="M460" s="106"/>
      <c r="N460" s="106"/>
      <c r="O460" s="106"/>
      <c r="P460" s="106"/>
      <c r="Q460" s="106"/>
      <c r="R460" s="106"/>
      <c r="S460" s="106"/>
      <c r="T460" s="106"/>
    </row>
    <row r="461">
      <c r="A461" s="116"/>
      <c r="B461" s="118"/>
      <c r="C461" s="116"/>
      <c r="D461" s="118"/>
      <c r="E461" s="119"/>
      <c r="F461" s="106"/>
      <c r="G461" s="106"/>
      <c r="H461" s="106"/>
      <c r="I461" s="106"/>
      <c r="J461" s="106"/>
      <c r="K461" s="106"/>
      <c r="L461" s="106"/>
      <c r="M461" s="106"/>
      <c r="N461" s="106"/>
      <c r="O461" s="106"/>
      <c r="P461" s="106"/>
      <c r="Q461" s="106"/>
      <c r="R461" s="106"/>
      <c r="S461" s="106"/>
      <c r="T461" s="106"/>
    </row>
    <row r="462">
      <c r="A462" s="116"/>
      <c r="B462" s="118"/>
      <c r="C462" s="116"/>
      <c r="D462" s="118"/>
      <c r="E462" s="119"/>
      <c r="F462" s="106"/>
      <c r="G462" s="106"/>
      <c r="H462" s="106"/>
      <c r="I462" s="106"/>
      <c r="J462" s="106"/>
      <c r="K462" s="106"/>
      <c r="L462" s="106"/>
      <c r="M462" s="106"/>
      <c r="N462" s="106"/>
      <c r="O462" s="106"/>
      <c r="P462" s="106"/>
      <c r="Q462" s="106"/>
      <c r="R462" s="106"/>
      <c r="S462" s="106"/>
      <c r="T462" s="106"/>
    </row>
    <row r="463">
      <c r="A463" s="116"/>
      <c r="B463" s="118"/>
      <c r="C463" s="116"/>
      <c r="D463" s="118"/>
      <c r="E463" s="119"/>
      <c r="F463" s="106"/>
      <c r="G463" s="106"/>
      <c r="H463" s="106"/>
      <c r="I463" s="106"/>
      <c r="J463" s="106"/>
      <c r="K463" s="106"/>
      <c r="L463" s="106"/>
      <c r="M463" s="106"/>
      <c r="N463" s="106"/>
      <c r="O463" s="106"/>
      <c r="P463" s="106"/>
      <c r="Q463" s="106"/>
      <c r="R463" s="106"/>
      <c r="S463" s="106"/>
      <c r="T463" s="106"/>
    </row>
    <row r="464">
      <c r="A464" s="116"/>
      <c r="B464" s="118"/>
      <c r="C464" s="116"/>
      <c r="D464" s="118"/>
      <c r="E464" s="119"/>
      <c r="F464" s="106"/>
      <c r="G464" s="106"/>
      <c r="H464" s="106"/>
      <c r="I464" s="106"/>
      <c r="J464" s="106"/>
      <c r="K464" s="106"/>
      <c r="L464" s="106"/>
      <c r="M464" s="106"/>
      <c r="N464" s="106"/>
      <c r="O464" s="106"/>
      <c r="P464" s="106"/>
      <c r="Q464" s="106"/>
      <c r="R464" s="106"/>
      <c r="S464" s="106"/>
      <c r="T464" s="106"/>
    </row>
    <row r="465">
      <c r="A465" s="116"/>
      <c r="B465" s="118"/>
      <c r="C465" s="116"/>
      <c r="D465" s="118"/>
      <c r="E465" s="119"/>
      <c r="F465" s="106"/>
      <c r="G465" s="106"/>
      <c r="H465" s="106"/>
      <c r="I465" s="106"/>
      <c r="J465" s="106"/>
      <c r="K465" s="106"/>
      <c r="L465" s="106"/>
      <c r="M465" s="106"/>
      <c r="N465" s="106"/>
      <c r="O465" s="106"/>
      <c r="P465" s="106"/>
      <c r="Q465" s="106"/>
      <c r="R465" s="106"/>
      <c r="S465" s="106"/>
      <c r="T465" s="106"/>
    </row>
    <row r="466">
      <c r="A466" s="116"/>
      <c r="B466" s="118"/>
      <c r="C466" s="116"/>
      <c r="D466" s="118"/>
      <c r="E466" s="119"/>
      <c r="F466" s="106"/>
      <c r="G466" s="106"/>
      <c r="H466" s="106"/>
      <c r="I466" s="106"/>
      <c r="J466" s="106"/>
      <c r="K466" s="106"/>
      <c r="L466" s="106"/>
      <c r="M466" s="106"/>
      <c r="N466" s="106"/>
      <c r="O466" s="106"/>
      <c r="P466" s="106"/>
      <c r="Q466" s="106"/>
      <c r="R466" s="106"/>
      <c r="S466" s="106"/>
      <c r="T466" s="106"/>
    </row>
    <row r="467">
      <c r="A467" s="116"/>
      <c r="B467" s="118"/>
      <c r="C467" s="116"/>
      <c r="D467" s="118"/>
      <c r="E467" s="119"/>
      <c r="F467" s="106"/>
      <c r="G467" s="106"/>
      <c r="H467" s="106"/>
      <c r="I467" s="106"/>
      <c r="J467" s="106"/>
      <c r="K467" s="106"/>
      <c r="L467" s="106"/>
      <c r="M467" s="106"/>
      <c r="N467" s="106"/>
      <c r="O467" s="106"/>
      <c r="P467" s="106"/>
      <c r="Q467" s="106"/>
      <c r="R467" s="106"/>
      <c r="S467" s="106"/>
      <c r="T467" s="106"/>
    </row>
    <row r="468">
      <c r="A468" s="116"/>
      <c r="B468" s="118"/>
      <c r="C468" s="116"/>
      <c r="D468" s="118"/>
      <c r="E468" s="119"/>
      <c r="F468" s="106"/>
      <c r="G468" s="106"/>
      <c r="H468" s="106"/>
      <c r="I468" s="106"/>
      <c r="J468" s="106"/>
      <c r="K468" s="106"/>
      <c r="L468" s="106"/>
      <c r="M468" s="106"/>
      <c r="N468" s="106"/>
      <c r="O468" s="106"/>
      <c r="P468" s="106"/>
      <c r="Q468" s="106"/>
      <c r="R468" s="106"/>
      <c r="S468" s="106"/>
      <c r="T468" s="106"/>
    </row>
    <row r="469">
      <c r="A469" s="116"/>
      <c r="B469" s="118"/>
      <c r="C469" s="116"/>
      <c r="D469" s="118"/>
      <c r="E469" s="119"/>
      <c r="F469" s="106"/>
      <c r="G469" s="106"/>
      <c r="H469" s="106"/>
      <c r="I469" s="106"/>
      <c r="J469" s="106"/>
      <c r="K469" s="106"/>
      <c r="L469" s="106"/>
      <c r="M469" s="106"/>
      <c r="N469" s="106"/>
      <c r="O469" s="106"/>
      <c r="P469" s="106"/>
      <c r="Q469" s="106"/>
      <c r="R469" s="106"/>
      <c r="S469" s="106"/>
      <c r="T469" s="106"/>
    </row>
    <row r="470">
      <c r="A470" s="116"/>
      <c r="B470" s="118"/>
      <c r="C470" s="116"/>
      <c r="D470" s="118"/>
      <c r="E470" s="119"/>
      <c r="F470" s="106"/>
      <c r="G470" s="106"/>
      <c r="H470" s="106"/>
      <c r="I470" s="106"/>
      <c r="J470" s="106"/>
      <c r="K470" s="106"/>
      <c r="L470" s="106"/>
      <c r="M470" s="106"/>
      <c r="N470" s="106"/>
      <c r="O470" s="106"/>
      <c r="P470" s="106"/>
      <c r="Q470" s="106"/>
      <c r="R470" s="106"/>
      <c r="S470" s="106"/>
      <c r="T470" s="106"/>
    </row>
    <row r="471">
      <c r="A471" s="116"/>
      <c r="B471" s="118"/>
      <c r="C471" s="116"/>
      <c r="D471" s="118"/>
      <c r="E471" s="119"/>
      <c r="F471" s="106"/>
      <c r="G471" s="106"/>
      <c r="H471" s="106"/>
      <c r="I471" s="106"/>
      <c r="J471" s="106"/>
      <c r="K471" s="106"/>
      <c r="L471" s="106"/>
      <c r="M471" s="106"/>
      <c r="N471" s="106"/>
      <c r="O471" s="106"/>
      <c r="P471" s="106"/>
      <c r="Q471" s="106"/>
      <c r="R471" s="106"/>
      <c r="S471" s="106"/>
      <c r="T471" s="106"/>
    </row>
    <row r="472">
      <c r="A472" s="116"/>
      <c r="B472" s="118"/>
      <c r="C472" s="116"/>
      <c r="D472" s="118"/>
      <c r="E472" s="119"/>
      <c r="F472" s="106"/>
      <c r="G472" s="106"/>
      <c r="H472" s="106"/>
      <c r="I472" s="106"/>
      <c r="J472" s="106"/>
      <c r="K472" s="106"/>
      <c r="L472" s="106"/>
      <c r="M472" s="106"/>
      <c r="N472" s="106"/>
      <c r="O472" s="106"/>
      <c r="P472" s="106"/>
      <c r="Q472" s="106"/>
      <c r="R472" s="106"/>
      <c r="S472" s="106"/>
      <c r="T472" s="106"/>
    </row>
    <row r="473">
      <c r="A473" s="116"/>
      <c r="B473" s="118"/>
      <c r="C473" s="116"/>
      <c r="D473" s="118"/>
      <c r="E473" s="119"/>
      <c r="F473" s="106"/>
      <c r="G473" s="106"/>
      <c r="H473" s="106"/>
      <c r="I473" s="106"/>
      <c r="J473" s="106"/>
      <c r="K473" s="106"/>
      <c r="L473" s="106"/>
      <c r="M473" s="106"/>
      <c r="N473" s="106"/>
      <c r="O473" s="106"/>
      <c r="P473" s="106"/>
      <c r="Q473" s="106"/>
      <c r="R473" s="106"/>
      <c r="S473" s="106"/>
      <c r="T473" s="106"/>
    </row>
    <row r="474">
      <c r="A474" s="116"/>
      <c r="B474" s="118"/>
      <c r="C474" s="116"/>
      <c r="D474" s="118"/>
      <c r="E474" s="119"/>
      <c r="F474" s="106"/>
      <c r="G474" s="106"/>
      <c r="H474" s="106"/>
      <c r="I474" s="106"/>
      <c r="J474" s="106"/>
      <c r="K474" s="106"/>
      <c r="L474" s="106"/>
      <c r="M474" s="106"/>
      <c r="N474" s="106"/>
      <c r="O474" s="106"/>
      <c r="P474" s="106"/>
      <c r="Q474" s="106"/>
      <c r="R474" s="106"/>
      <c r="S474" s="106"/>
      <c r="T474" s="106"/>
    </row>
    <row r="475">
      <c r="A475" s="116"/>
      <c r="B475" s="118"/>
      <c r="C475" s="116"/>
      <c r="D475" s="118"/>
      <c r="E475" s="119"/>
      <c r="F475" s="106"/>
      <c r="G475" s="106"/>
      <c r="H475" s="106"/>
      <c r="I475" s="106"/>
      <c r="J475" s="106"/>
      <c r="K475" s="106"/>
      <c r="L475" s="106"/>
      <c r="M475" s="106"/>
      <c r="N475" s="106"/>
      <c r="O475" s="106"/>
      <c r="P475" s="106"/>
      <c r="Q475" s="106"/>
      <c r="R475" s="106"/>
      <c r="S475" s="106"/>
      <c r="T475" s="106"/>
    </row>
    <row r="476">
      <c r="A476" s="116"/>
      <c r="B476" s="118"/>
      <c r="C476" s="116"/>
      <c r="D476" s="118"/>
      <c r="E476" s="119"/>
      <c r="F476" s="106"/>
      <c r="G476" s="106"/>
      <c r="H476" s="106"/>
      <c r="I476" s="106"/>
      <c r="J476" s="106"/>
      <c r="K476" s="106"/>
      <c r="L476" s="106"/>
      <c r="M476" s="106"/>
      <c r="N476" s="106"/>
      <c r="O476" s="106"/>
      <c r="P476" s="106"/>
      <c r="Q476" s="106"/>
      <c r="R476" s="106"/>
      <c r="S476" s="106"/>
      <c r="T476" s="106"/>
    </row>
    <row r="477">
      <c r="A477" s="116"/>
      <c r="B477" s="118"/>
      <c r="C477" s="116"/>
      <c r="D477" s="118"/>
      <c r="E477" s="119"/>
      <c r="F477" s="106"/>
      <c r="G477" s="106"/>
      <c r="H477" s="106"/>
      <c r="I477" s="106"/>
      <c r="J477" s="106"/>
      <c r="K477" s="106"/>
      <c r="L477" s="106"/>
      <c r="M477" s="106"/>
      <c r="N477" s="106"/>
      <c r="O477" s="106"/>
      <c r="P477" s="106"/>
      <c r="Q477" s="106"/>
      <c r="R477" s="106"/>
      <c r="S477" s="106"/>
      <c r="T477" s="106"/>
    </row>
    <row r="478">
      <c r="A478" s="116"/>
      <c r="B478" s="118"/>
      <c r="C478" s="116"/>
      <c r="D478" s="118"/>
      <c r="E478" s="119"/>
      <c r="F478" s="106"/>
      <c r="G478" s="106"/>
      <c r="H478" s="106"/>
      <c r="I478" s="106"/>
      <c r="J478" s="106"/>
      <c r="K478" s="106"/>
      <c r="L478" s="106"/>
      <c r="M478" s="106"/>
      <c r="N478" s="106"/>
      <c r="O478" s="106"/>
      <c r="P478" s="106"/>
      <c r="Q478" s="106"/>
      <c r="R478" s="106"/>
      <c r="S478" s="106"/>
      <c r="T478" s="106"/>
    </row>
    <row r="479">
      <c r="A479" s="116"/>
      <c r="B479" s="118"/>
      <c r="C479" s="116"/>
      <c r="D479" s="118"/>
      <c r="E479" s="119"/>
      <c r="F479" s="106"/>
      <c r="G479" s="106"/>
      <c r="H479" s="106"/>
      <c r="I479" s="106"/>
      <c r="J479" s="106"/>
      <c r="K479" s="106"/>
      <c r="L479" s="106"/>
      <c r="M479" s="106"/>
      <c r="N479" s="106"/>
      <c r="O479" s="106"/>
      <c r="P479" s="106"/>
      <c r="Q479" s="106"/>
      <c r="R479" s="106"/>
      <c r="S479" s="106"/>
      <c r="T479" s="106"/>
    </row>
    <row r="480">
      <c r="A480" s="116"/>
      <c r="B480" s="118"/>
      <c r="C480" s="116"/>
      <c r="D480" s="118"/>
      <c r="E480" s="119"/>
      <c r="F480" s="106"/>
      <c r="G480" s="106"/>
      <c r="H480" s="106"/>
      <c r="I480" s="106"/>
      <c r="J480" s="106"/>
      <c r="K480" s="106"/>
      <c r="L480" s="106"/>
      <c r="M480" s="106"/>
      <c r="N480" s="106"/>
      <c r="O480" s="106"/>
      <c r="P480" s="106"/>
      <c r="Q480" s="106"/>
      <c r="R480" s="106"/>
      <c r="S480" s="106"/>
      <c r="T480" s="106"/>
    </row>
    <row r="481">
      <c r="A481" s="116"/>
      <c r="B481" s="118"/>
      <c r="C481" s="116"/>
      <c r="D481" s="118"/>
      <c r="E481" s="119"/>
      <c r="F481" s="106"/>
      <c r="G481" s="106"/>
      <c r="H481" s="106"/>
      <c r="I481" s="106"/>
      <c r="J481" s="106"/>
      <c r="K481" s="106"/>
      <c r="L481" s="106"/>
      <c r="M481" s="106"/>
      <c r="N481" s="106"/>
      <c r="O481" s="106"/>
      <c r="P481" s="106"/>
      <c r="Q481" s="106"/>
      <c r="R481" s="106"/>
      <c r="S481" s="106"/>
      <c r="T481" s="106"/>
    </row>
    <row r="482">
      <c r="A482" s="116"/>
      <c r="B482" s="118"/>
      <c r="C482" s="116"/>
      <c r="D482" s="118"/>
      <c r="E482" s="119"/>
      <c r="F482" s="106"/>
      <c r="G482" s="106"/>
      <c r="H482" s="106"/>
      <c r="I482" s="106"/>
      <c r="J482" s="106"/>
      <c r="K482" s="106"/>
      <c r="L482" s="106"/>
      <c r="M482" s="106"/>
      <c r="N482" s="106"/>
      <c r="O482" s="106"/>
      <c r="P482" s="106"/>
      <c r="Q482" s="106"/>
      <c r="R482" s="106"/>
      <c r="S482" s="106"/>
      <c r="T482" s="106"/>
    </row>
    <row r="483">
      <c r="A483" s="116"/>
      <c r="B483" s="118"/>
      <c r="C483" s="116"/>
      <c r="D483" s="118"/>
      <c r="E483" s="119"/>
      <c r="F483" s="106"/>
      <c r="G483" s="106"/>
      <c r="H483" s="106"/>
      <c r="I483" s="106"/>
      <c r="J483" s="106"/>
      <c r="K483" s="106"/>
      <c r="L483" s="106"/>
      <c r="M483" s="106"/>
      <c r="N483" s="106"/>
      <c r="O483" s="106"/>
      <c r="P483" s="106"/>
      <c r="Q483" s="106"/>
      <c r="R483" s="106"/>
      <c r="S483" s="106"/>
      <c r="T483" s="106"/>
    </row>
    <row r="484">
      <c r="A484" s="116"/>
      <c r="B484" s="118"/>
      <c r="C484" s="116"/>
      <c r="D484" s="118"/>
      <c r="E484" s="119"/>
      <c r="F484" s="106"/>
      <c r="G484" s="106"/>
      <c r="H484" s="106"/>
      <c r="I484" s="106"/>
      <c r="J484" s="106"/>
      <c r="K484" s="106"/>
      <c r="L484" s="106"/>
      <c r="M484" s="106"/>
      <c r="N484" s="106"/>
      <c r="O484" s="106"/>
      <c r="P484" s="106"/>
      <c r="Q484" s="106"/>
      <c r="R484" s="106"/>
      <c r="S484" s="106"/>
      <c r="T484" s="106"/>
    </row>
    <row r="485">
      <c r="A485" s="116"/>
      <c r="B485" s="118"/>
      <c r="C485" s="116"/>
      <c r="D485" s="118"/>
      <c r="E485" s="119"/>
      <c r="F485" s="106"/>
      <c r="G485" s="106"/>
      <c r="H485" s="106"/>
      <c r="I485" s="106"/>
      <c r="J485" s="106"/>
      <c r="K485" s="106"/>
      <c r="L485" s="106"/>
      <c r="M485" s="106"/>
      <c r="N485" s="106"/>
      <c r="O485" s="106"/>
      <c r="P485" s="106"/>
      <c r="Q485" s="106"/>
      <c r="R485" s="106"/>
      <c r="S485" s="106"/>
      <c r="T485" s="106"/>
    </row>
    <row r="486">
      <c r="A486" s="116"/>
      <c r="B486" s="118"/>
      <c r="C486" s="116"/>
      <c r="D486" s="118"/>
      <c r="E486" s="119"/>
      <c r="F486" s="106"/>
      <c r="G486" s="106"/>
      <c r="H486" s="106"/>
      <c r="I486" s="106"/>
      <c r="J486" s="106"/>
      <c r="K486" s="106"/>
      <c r="L486" s="106"/>
      <c r="M486" s="106"/>
      <c r="N486" s="106"/>
      <c r="O486" s="106"/>
      <c r="P486" s="106"/>
      <c r="Q486" s="106"/>
      <c r="R486" s="106"/>
      <c r="S486" s="106"/>
      <c r="T486" s="106"/>
    </row>
    <row r="487">
      <c r="A487" s="116"/>
      <c r="B487" s="118"/>
      <c r="C487" s="116"/>
      <c r="D487" s="118"/>
      <c r="E487" s="119"/>
      <c r="F487" s="106"/>
      <c r="G487" s="106"/>
      <c r="H487" s="106"/>
      <c r="I487" s="106"/>
      <c r="J487" s="106"/>
      <c r="K487" s="106"/>
      <c r="L487" s="106"/>
      <c r="M487" s="106"/>
      <c r="N487" s="106"/>
      <c r="O487" s="106"/>
      <c r="P487" s="106"/>
      <c r="Q487" s="106"/>
      <c r="R487" s="106"/>
      <c r="S487" s="106"/>
      <c r="T487" s="106"/>
    </row>
    <row r="488">
      <c r="A488" s="116"/>
      <c r="B488" s="118"/>
      <c r="C488" s="116"/>
      <c r="D488" s="118"/>
      <c r="E488" s="119"/>
      <c r="F488" s="106"/>
      <c r="G488" s="106"/>
      <c r="H488" s="106"/>
      <c r="I488" s="106"/>
      <c r="J488" s="106"/>
      <c r="K488" s="106"/>
      <c r="L488" s="106"/>
      <c r="M488" s="106"/>
      <c r="N488" s="106"/>
      <c r="O488" s="106"/>
      <c r="P488" s="106"/>
      <c r="Q488" s="106"/>
      <c r="R488" s="106"/>
      <c r="S488" s="106"/>
      <c r="T488" s="106"/>
    </row>
    <row r="489">
      <c r="A489" s="116"/>
      <c r="B489" s="118"/>
      <c r="C489" s="116"/>
      <c r="D489" s="118"/>
      <c r="E489" s="119"/>
      <c r="F489" s="106"/>
      <c r="G489" s="106"/>
      <c r="H489" s="106"/>
      <c r="I489" s="106"/>
      <c r="J489" s="106"/>
      <c r="K489" s="106"/>
      <c r="L489" s="106"/>
      <c r="M489" s="106"/>
      <c r="N489" s="106"/>
      <c r="O489" s="106"/>
      <c r="P489" s="106"/>
      <c r="Q489" s="106"/>
      <c r="R489" s="106"/>
      <c r="S489" s="106"/>
      <c r="T489" s="106"/>
    </row>
    <row r="490">
      <c r="A490" s="116"/>
      <c r="B490" s="118"/>
      <c r="C490" s="116"/>
      <c r="D490" s="118"/>
      <c r="E490" s="119"/>
      <c r="F490" s="106"/>
      <c r="G490" s="106"/>
      <c r="H490" s="106"/>
      <c r="I490" s="106"/>
      <c r="J490" s="106"/>
      <c r="K490" s="106"/>
      <c r="L490" s="106"/>
      <c r="M490" s="106"/>
      <c r="N490" s="106"/>
      <c r="O490" s="106"/>
      <c r="P490" s="106"/>
      <c r="Q490" s="106"/>
      <c r="R490" s="106"/>
      <c r="S490" s="106"/>
      <c r="T490" s="106"/>
    </row>
    <row r="491">
      <c r="A491" s="116"/>
      <c r="B491" s="118"/>
      <c r="C491" s="116"/>
      <c r="D491" s="118"/>
      <c r="E491" s="119"/>
      <c r="F491" s="106"/>
      <c r="G491" s="106"/>
      <c r="H491" s="106"/>
      <c r="I491" s="106"/>
      <c r="J491" s="106"/>
      <c r="K491" s="106"/>
      <c r="L491" s="106"/>
      <c r="M491" s="106"/>
      <c r="N491" s="106"/>
      <c r="O491" s="106"/>
      <c r="P491" s="106"/>
      <c r="Q491" s="106"/>
      <c r="R491" s="106"/>
      <c r="S491" s="106"/>
      <c r="T491" s="106"/>
    </row>
    <row r="492">
      <c r="A492" s="116"/>
      <c r="B492" s="118"/>
      <c r="C492" s="116"/>
      <c r="D492" s="118"/>
      <c r="E492" s="119"/>
      <c r="F492" s="106"/>
      <c r="G492" s="106"/>
      <c r="H492" s="106"/>
      <c r="I492" s="106"/>
      <c r="J492" s="106"/>
      <c r="K492" s="106"/>
      <c r="L492" s="106"/>
      <c r="M492" s="106"/>
      <c r="N492" s="106"/>
      <c r="O492" s="106"/>
      <c r="P492" s="106"/>
      <c r="Q492" s="106"/>
      <c r="R492" s="106"/>
      <c r="S492" s="106"/>
      <c r="T492" s="106"/>
    </row>
    <row r="493">
      <c r="A493" s="116"/>
      <c r="B493" s="118"/>
      <c r="C493" s="116"/>
      <c r="D493" s="118"/>
      <c r="E493" s="119"/>
      <c r="F493" s="106"/>
      <c r="G493" s="106"/>
      <c r="H493" s="106"/>
      <c r="I493" s="106"/>
      <c r="J493" s="106"/>
      <c r="K493" s="106"/>
      <c r="L493" s="106"/>
      <c r="M493" s="106"/>
      <c r="N493" s="106"/>
      <c r="O493" s="106"/>
      <c r="P493" s="106"/>
      <c r="Q493" s="106"/>
      <c r="R493" s="106"/>
      <c r="S493" s="106"/>
      <c r="T493" s="106"/>
    </row>
    <row r="494">
      <c r="A494" s="116"/>
      <c r="B494" s="118"/>
      <c r="C494" s="116"/>
      <c r="D494" s="118"/>
      <c r="E494" s="119"/>
      <c r="F494" s="106"/>
      <c r="G494" s="106"/>
      <c r="H494" s="106"/>
      <c r="I494" s="106"/>
      <c r="J494" s="106"/>
      <c r="K494" s="106"/>
      <c r="L494" s="106"/>
      <c r="M494" s="106"/>
      <c r="N494" s="106"/>
      <c r="O494" s="106"/>
      <c r="P494" s="106"/>
      <c r="Q494" s="106"/>
      <c r="R494" s="106"/>
      <c r="S494" s="106"/>
      <c r="T494" s="106"/>
    </row>
    <row r="495">
      <c r="A495" s="116"/>
      <c r="B495" s="118"/>
      <c r="C495" s="116"/>
      <c r="D495" s="118"/>
      <c r="E495" s="119"/>
      <c r="F495" s="106"/>
      <c r="G495" s="106"/>
      <c r="H495" s="106"/>
      <c r="I495" s="106"/>
      <c r="J495" s="106"/>
      <c r="K495" s="106"/>
      <c r="L495" s="106"/>
      <c r="M495" s="106"/>
      <c r="N495" s="106"/>
      <c r="O495" s="106"/>
      <c r="P495" s="106"/>
      <c r="Q495" s="106"/>
      <c r="R495" s="106"/>
      <c r="S495" s="106"/>
      <c r="T495" s="106"/>
    </row>
    <row r="496">
      <c r="A496" s="116"/>
      <c r="B496" s="118"/>
      <c r="C496" s="116"/>
      <c r="D496" s="118"/>
      <c r="E496" s="119"/>
      <c r="F496" s="106"/>
      <c r="G496" s="106"/>
      <c r="H496" s="106"/>
      <c r="I496" s="106"/>
      <c r="J496" s="106"/>
      <c r="K496" s="106"/>
      <c r="L496" s="106"/>
      <c r="M496" s="106"/>
      <c r="N496" s="106"/>
      <c r="O496" s="106"/>
      <c r="P496" s="106"/>
      <c r="Q496" s="106"/>
      <c r="R496" s="106"/>
      <c r="S496" s="106"/>
      <c r="T496" s="106"/>
    </row>
    <row r="497">
      <c r="A497" s="116"/>
      <c r="B497" s="118"/>
      <c r="C497" s="116"/>
      <c r="D497" s="118"/>
      <c r="E497" s="119"/>
      <c r="F497" s="106"/>
      <c r="G497" s="106"/>
      <c r="H497" s="106"/>
      <c r="I497" s="106"/>
      <c r="J497" s="106"/>
      <c r="K497" s="106"/>
      <c r="L497" s="106"/>
      <c r="M497" s="106"/>
      <c r="N497" s="106"/>
      <c r="O497" s="106"/>
      <c r="P497" s="106"/>
      <c r="Q497" s="106"/>
      <c r="R497" s="106"/>
      <c r="S497" s="106"/>
      <c r="T497" s="106"/>
    </row>
    <row r="498">
      <c r="A498" s="116"/>
      <c r="B498" s="118"/>
      <c r="C498" s="116"/>
      <c r="D498" s="118"/>
      <c r="E498" s="119"/>
      <c r="F498" s="106"/>
      <c r="G498" s="106"/>
      <c r="H498" s="106"/>
      <c r="I498" s="106"/>
      <c r="J498" s="106"/>
      <c r="K498" s="106"/>
      <c r="L498" s="106"/>
      <c r="M498" s="106"/>
      <c r="N498" s="106"/>
      <c r="O498" s="106"/>
      <c r="P498" s="106"/>
      <c r="Q498" s="106"/>
      <c r="R498" s="106"/>
      <c r="S498" s="106"/>
      <c r="T498" s="106"/>
    </row>
    <row r="499">
      <c r="A499" s="116"/>
      <c r="B499" s="118"/>
      <c r="C499" s="116"/>
      <c r="D499" s="118"/>
      <c r="E499" s="119"/>
      <c r="F499" s="106"/>
      <c r="G499" s="106"/>
      <c r="H499" s="106"/>
      <c r="I499" s="106"/>
      <c r="J499" s="106"/>
      <c r="K499" s="106"/>
      <c r="L499" s="106"/>
      <c r="M499" s="106"/>
      <c r="N499" s="106"/>
      <c r="O499" s="106"/>
      <c r="P499" s="106"/>
      <c r="Q499" s="106"/>
      <c r="R499" s="106"/>
      <c r="S499" s="106"/>
      <c r="T499" s="106"/>
    </row>
    <row r="500">
      <c r="A500" s="116"/>
      <c r="B500" s="118"/>
      <c r="C500" s="116"/>
      <c r="D500" s="118"/>
      <c r="E500" s="119"/>
      <c r="F500" s="106"/>
      <c r="G500" s="106"/>
      <c r="H500" s="106"/>
      <c r="I500" s="106"/>
      <c r="J500" s="106"/>
      <c r="K500" s="106"/>
      <c r="L500" s="106"/>
      <c r="M500" s="106"/>
      <c r="N500" s="106"/>
      <c r="O500" s="106"/>
      <c r="P500" s="106"/>
      <c r="Q500" s="106"/>
      <c r="R500" s="106"/>
      <c r="S500" s="106"/>
      <c r="T500" s="106"/>
    </row>
    <row r="501">
      <c r="A501" s="116"/>
      <c r="B501" s="118"/>
      <c r="C501" s="116"/>
      <c r="D501" s="118"/>
      <c r="E501" s="119"/>
      <c r="F501" s="106"/>
      <c r="G501" s="106"/>
      <c r="H501" s="106"/>
      <c r="I501" s="106"/>
      <c r="J501" s="106"/>
      <c r="K501" s="106"/>
      <c r="L501" s="106"/>
      <c r="M501" s="106"/>
      <c r="N501" s="106"/>
      <c r="O501" s="106"/>
      <c r="P501" s="106"/>
      <c r="Q501" s="106"/>
      <c r="R501" s="106"/>
      <c r="S501" s="106"/>
      <c r="T501" s="106"/>
    </row>
    <row r="502">
      <c r="A502" s="116"/>
      <c r="B502" s="118"/>
      <c r="C502" s="116"/>
      <c r="D502" s="118"/>
      <c r="E502" s="119"/>
      <c r="F502" s="106"/>
      <c r="G502" s="106"/>
      <c r="H502" s="106"/>
      <c r="I502" s="106"/>
      <c r="J502" s="106"/>
      <c r="K502" s="106"/>
      <c r="L502" s="106"/>
      <c r="M502" s="106"/>
      <c r="N502" s="106"/>
      <c r="O502" s="106"/>
      <c r="P502" s="106"/>
      <c r="Q502" s="106"/>
      <c r="R502" s="106"/>
      <c r="S502" s="106"/>
      <c r="T502" s="106"/>
    </row>
    <row r="503">
      <c r="A503" s="116"/>
      <c r="B503" s="118"/>
      <c r="C503" s="116"/>
      <c r="D503" s="118"/>
      <c r="E503" s="119"/>
      <c r="F503" s="106"/>
      <c r="G503" s="106"/>
      <c r="H503" s="106"/>
      <c r="I503" s="106"/>
      <c r="J503" s="106"/>
      <c r="K503" s="106"/>
      <c r="L503" s="106"/>
      <c r="M503" s="106"/>
      <c r="N503" s="106"/>
      <c r="O503" s="106"/>
      <c r="P503" s="106"/>
      <c r="Q503" s="106"/>
      <c r="R503" s="106"/>
      <c r="S503" s="106"/>
      <c r="T503" s="106"/>
    </row>
    <row r="504">
      <c r="A504" s="116"/>
      <c r="B504" s="118"/>
      <c r="C504" s="116"/>
      <c r="D504" s="118"/>
      <c r="E504" s="119"/>
      <c r="F504" s="106"/>
      <c r="G504" s="106"/>
      <c r="H504" s="106"/>
      <c r="I504" s="106"/>
      <c r="J504" s="106"/>
      <c r="K504" s="106"/>
      <c r="L504" s="106"/>
      <c r="M504" s="106"/>
      <c r="N504" s="106"/>
      <c r="O504" s="106"/>
      <c r="P504" s="106"/>
      <c r="Q504" s="106"/>
      <c r="R504" s="106"/>
      <c r="S504" s="106"/>
      <c r="T504" s="106"/>
    </row>
    <row r="505">
      <c r="A505" s="116"/>
      <c r="B505" s="118"/>
      <c r="C505" s="116"/>
      <c r="D505" s="118"/>
      <c r="E505" s="119"/>
      <c r="F505" s="106"/>
      <c r="G505" s="106"/>
      <c r="H505" s="106"/>
      <c r="I505" s="106"/>
      <c r="J505" s="106"/>
      <c r="K505" s="106"/>
      <c r="L505" s="106"/>
      <c r="M505" s="106"/>
      <c r="N505" s="106"/>
      <c r="O505" s="106"/>
      <c r="P505" s="106"/>
      <c r="Q505" s="106"/>
      <c r="R505" s="106"/>
      <c r="S505" s="106"/>
      <c r="T505" s="106"/>
    </row>
    <row r="506">
      <c r="A506" s="116"/>
      <c r="B506" s="118"/>
      <c r="C506" s="116"/>
      <c r="D506" s="118"/>
      <c r="E506" s="119"/>
      <c r="F506" s="106"/>
      <c r="G506" s="106"/>
      <c r="H506" s="106"/>
      <c r="I506" s="106"/>
      <c r="J506" s="106"/>
      <c r="K506" s="106"/>
      <c r="L506" s="106"/>
      <c r="M506" s="106"/>
      <c r="N506" s="106"/>
      <c r="O506" s="106"/>
      <c r="P506" s="106"/>
      <c r="Q506" s="106"/>
      <c r="R506" s="106"/>
      <c r="S506" s="106"/>
      <c r="T506" s="106"/>
    </row>
    <row r="507">
      <c r="A507" s="116"/>
      <c r="B507" s="118"/>
      <c r="C507" s="116"/>
      <c r="D507" s="118"/>
      <c r="E507" s="119"/>
      <c r="F507" s="106"/>
      <c r="G507" s="106"/>
      <c r="H507" s="106"/>
      <c r="I507" s="106"/>
      <c r="J507" s="106"/>
      <c r="K507" s="106"/>
      <c r="L507" s="106"/>
      <c r="M507" s="106"/>
      <c r="N507" s="106"/>
      <c r="O507" s="106"/>
      <c r="P507" s="106"/>
      <c r="Q507" s="106"/>
      <c r="R507" s="106"/>
      <c r="S507" s="106"/>
      <c r="T507" s="106"/>
    </row>
    <row r="508">
      <c r="A508" s="116"/>
      <c r="B508" s="118"/>
      <c r="C508" s="116"/>
      <c r="D508" s="118"/>
      <c r="E508" s="119"/>
      <c r="F508" s="106"/>
      <c r="G508" s="106"/>
      <c r="H508" s="106"/>
      <c r="I508" s="106"/>
      <c r="J508" s="106"/>
      <c r="K508" s="106"/>
      <c r="L508" s="106"/>
      <c r="M508" s="106"/>
      <c r="N508" s="106"/>
      <c r="O508" s="106"/>
      <c r="P508" s="106"/>
      <c r="Q508" s="106"/>
      <c r="R508" s="106"/>
      <c r="S508" s="106"/>
      <c r="T508" s="106"/>
    </row>
    <row r="509">
      <c r="A509" s="116"/>
      <c r="B509" s="118"/>
      <c r="C509" s="116"/>
      <c r="D509" s="118"/>
      <c r="E509" s="119"/>
      <c r="F509" s="106"/>
      <c r="G509" s="106"/>
      <c r="H509" s="106"/>
      <c r="I509" s="106"/>
      <c r="J509" s="106"/>
      <c r="K509" s="106"/>
      <c r="L509" s="106"/>
      <c r="M509" s="106"/>
      <c r="N509" s="106"/>
      <c r="O509" s="106"/>
      <c r="P509" s="106"/>
      <c r="Q509" s="106"/>
      <c r="R509" s="106"/>
      <c r="S509" s="106"/>
      <c r="T509" s="106"/>
    </row>
    <row r="510">
      <c r="A510" s="116"/>
      <c r="B510" s="118"/>
      <c r="C510" s="116"/>
      <c r="D510" s="118"/>
      <c r="E510" s="119"/>
      <c r="F510" s="106"/>
      <c r="G510" s="106"/>
      <c r="H510" s="106"/>
      <c r="I510" s="106"/>
      <c r="J510" s="106"/>
      <c r="K510" s="106"/>
      <c r="L510" s="106"/>
      <c r="M510" s="106"/>
      <c r="N510" s="106"/>
      <c r="O510" s="106"/>
      <c r="P510" s="106"/>
      <c r="Q510" s="106"/>
      <c r="R510" s="106"/>
      <c r="S510" s="106"/>
      <c r="T510" s="106"/>
    </row>
    <row r="511">
      <c r="A511" s="116"/>
      <c r="B511" s="118"/>
      <c r="C511" s="116"/>
      <c r="D511" s="118"/>
      <c r="E511" s="119"/>
      <c r="F511" s="106"/>
      <c r="G511" s="106"/>
      <c r="H511" s="106"/>
      <c r="I511" s="106"/>
      <c r="J511" s="106"/>
      <c r="K511" s="106"/>
      <c r="L511" s="106"/>
      <c r="M511" s="106"/>
      <c r="N511" s="106"/>
      <c r="O511" s="106"/>
      <c r="P511" s="106"/>
      <c r="Q511" s="106"/>
      <c r="R511" s="106"/>
      <c r="S511" s="106"/>
      <c r="T511" s="106"/>
    </row>
    <row r="512">
      <c r="A512" s="116"/>
      <c r="B512" s="118"/>
      <c r="C512" s="116"/>
      <c r="D512" s="118"/>
      <c r="E512" s="119"/>
      <c r="F512" s="106"/>
      <c r="G512" s="106"/>
      <c r="H512" s="106"/>
      <c r="I512" s="106"/>
      <c r="J512" s="106"/>
      <c r="K512" s="106"/>
      <c r="L512" s="106"/>
      <c r="M512" s="106"/>
      <c r="N512" s="106"/>
      <c r="O512" s="106"/>
      <c r="P512" s="106"/>
      <c r="Q512" s="106"/>
      <c r="R512" s="106"/>
      <c r="S512" s="106"/>
      <c r="T512" s="106"/>
    </row>
    <row r="513">
      <c r="A513" s="116"/>
      <c r="B513" s="118"/>
      <c r="C513" s="116"/>
      <c r="D513" s="118"/>
      <c r="E513" s="119"/>
      <c r="F513" s="106"/>
      <c r="G513" s="106"/>
      <c r="H513" s="106"/>
      <c r="I513" s="106"/>
      <c r="J513" s="106"/>
      <c r="K513" s="106"/>
      <c r="L513" s="106"/>
      <c r="M513" s="106"/>
      <c r="N513" s="106"/>
      <c r="O513" s="106"/>
      <c r="P513" s="106"/>
      <c r="Q513" s="106"/>
      <c r="R513" s="106"/>
      <c r="S513" s="106"/>
      <c r="T513" s="106"/>
    </row>
    <row r="514">
      <c r="A514" s="116"/>
      <c r="B514" s="118"/>
      <c r="C514" s="116"/>
      <c r="D514" s="118"/>
      <c r="E514" s="119"/>
      <c r="F514" s="106"/>
      <c r="G514" s="106"/>
      <c r="H514" s="106"/>
      <c r="I514" s="106"/>
      <c r="J514" s="106"/>
      <c r="K514" s="106"/>
      <c r="L514" s="106"/>
      <c r="M514" s="106"/>
      <c r="N514" s="106"/>
      <c r="O514" s="106"/>
      <c r="P514" s="106"/>
      <c r="Q514" s="106"/>
      <c r="R514" s="106"/>
      <c r="S514" s="106"/>
      <c r="T514" s="106"/>
    </row>
    <row r="515">
      <c r="A515" s="116"/>
      <c r="B515" s="118"/>
      <c r="C515" s="116"/>
      <c r="D515" s="118"/>
      <c r="E515" s="119"/>
      <c r="F515" s="106"/>
      <c r="G515" s="106"/>
      <c r="H515" s="106"/>
      <c r="I515" s="106"/>
      <c r="J515" s="106"/>
      <c r="K515" s="106"/>
      <c r="L515" s="106"/>
      <c r="M515" s="106"/>
      <c r="N515" s="106"/>
      <c r="O515" s="106"/>
      <c r="P515" s="106"/>
      <c r="Q515" s="106"/>
      <c r="R515" s="106"/>
      <c r="S515" s="106"/>
      <c r="T515" s="106"/>
    </row>
    <row r="516">
      <c r="A516" s="116"/>
      <c r="B516" s="118"/>
      <c r="C516" s="116"/>
      <c r="D516" s="118"/>
      <c r="E516" s="119"/>
      <c r="F516" s="106"/>
      <c r="G516" s="106"/>
      <c r="H516" s="106"/>
      <c r="I516" s="106"/>
      <c r="J516" s="106"/>
      <c r="K516" s="106"/>
      <c r="L516" s="106"/>
      <c r="M516" s="106"/>
      <c r="N516" s="106"/>
      <c r="O516" s="106"/>
      <c r="P516" s="106"/>
      <c r="Q516" s="106"/>
      <c r="R516" s="106"/>
      <c r="S516" s="106"/>
      <c r="T516" s="106"/>
    </row>
    <row r="517">
      <c r="A517" s="116"/>
      <c r="B517" s="118"/>
      <c r="C517" s="116"/>
      <c r="D517" s="118"/>
      <c r="E517" s="119"/>
      <c r="F517" s="106"/>
      <c r="G517" s="106"/>
      <c r="H517" s="106"/>
      <c r="I517" s="106"/>
      <c r="J517" s="106"/>
      <c r="K517" s="106"/>
      <c r="L517" s="106"/>
      <c r="M517" s="106"/>
      <c r="N517" s="106"/>
      <c r="O517" s="106"/>
      <c r="P517" s="106"/>
      <c r="Q517" s="106"/>
      <c r="R517" s="106"/>
      <c r="S517" s="106"/>
      <c r="T517" s="106"/>
    </row>
    <row r="518">
      <c r="A518" s="116"/>
      <c r="B518" s="118"/>
      <c r="C518" s="116"/>
      <c r="D518" s="118"/>
      <c r="E518" s="119"/>
      <c r="F518" s="106"/>
      <c r="G518" s="106"/>
      <c r="H518" s="106"/>
      <c r="I518" s="106"/>
      <c r="J518" s="106"/>
      <c r="K518" s="106"/>
      <c r="L518" s="106"/>
      <c r="M518" s="106"/>
      <c r="N518" s="106"/>
      <c r="O518" s="106"/>
      <c r="P518" s="106"/>
      <c r="Q518" s="106"/>
      <c r="R518" s="106"/>
      <c r="S518" s="106"/>
      <c r="T518" s="106"/>
    </row>
    <row r="519">
      <c r="A519" s="116"/>
      <c r="B519" s="118"/>
      <c r="C519" s="116"/>
      <c r="D519" s="118"/>
      <c r="E519" s="119"/>
      <c r="F519" s="106"/>
      <c r="G519" s="106"/>
      <c r="H519" s="106"/>
      <c r="I519" s="106"/>
      <c r="J519" s="106"/>
      <c r="K519" s="106"/>
      <c r="L519" s="106"/>
      <c r="M519" s="106"/>
      <c r="N519" s="106"/>
      <c r="O519" s="106"/>
      <c r="P519" s="106"/>
      <c r="Q519" s="106"/>
      <c r="R519" s="106"/>
      <c r="S519" s="106"/>
      <c r="T519" s="106"/>
    </row>
    <row r="520">
      <c r="A520" s="116"/>
      <c r="B520" s="118"/>
      <c r="C520" s="116"/>
      <c r="D520" s="118"/>
      <c r="E520" s="119"/>
      <c r="F520" s="106"/>
      <c r="G520" s="106"/>
      <c r="H520" s="106"/>
      <c r="I520" s="106"/>
      <c r="J520" s="106"/>
      <c r="K520" s="106"/>
      <c r="L520" s="106"/>
      <c r="M520" s="106"/>
      <c r="N520" s="106"/>
      <c r="O520" s="106"/>
      <c r="P520" s="106"/>
      <c r="Q520" s="106"/>
      <c r="R520" s="106"/>
      <c r="S520" s="106"/>
      <c r="T520" s="106"/>
    </row>
    <row r="521">
      <c r="A521" s="116"/>
      <c r="B521" s="118"/>
      <c r="C521" s="116"/>
      <c r="D521" s="118"/>
      <c r="E521" s="119"/>
      <c r="F521" s="106"/>
      <c r="G521" s="106"/>
      <c r="H521" s="106"/>
      <c r="I521" s="106"/>
      <c r="J521" s="106"/>
      <c r="K521" s="106"/>
      <c r="L521" s="106"/>
      <c r="M521" s="106"/>
      <c r="N521" s="106"/>
      <c r="O521" s="106"/>
      <c r="P521" s="106"/>
      <c r="Q521" s="106"/>
      <c r="R521" s="106"/>
      <c r="S521" s="106"/>
      <c r="T521" s="106"/>
    </row>
    <row r="522">
      <c r="A522" s="116"/>
      <c r="B522" s="118"/>
      <c r="C522" s="116"/>
      <c r="D522" s="118"/>
      <c r="E522" s="119"/>
      <c r="F522" s="106"/>
      <c r="G522" s="106"/>
      <c r="H522" s="106"/>
      <c r="I522" s="106"/>
      <c r="J522" s="106"/>
      <c r="K522" s="106"/>
      <c r="L522" s="106"/>
      <c r="M522" s="106"/>
      <c r="N522" s="106"/>
      <c r="O522" s="106"/>
      <c r="P522" s="106"/>
      <c r="Q522" s="106"/>
      <c r="R522" s="106"/>
      <c r="S522" s="106"/>
      <c r="T522" s="106"/>
    </row>
    <row r="523">
      <c r="A523" s="116"/>
      <c r="B523" s="118"/>
      <c r="C523" s="116"/>
      <c r="D523" s="118"/>
      <c r="E523" s="119"/>
      <c r="F523" s="106"/>
      <c r="G523" s="106"/>
      <c r="H523" s="106"/>
      <c r="I523" s="106"/>
      <c r="J523" s="106"/>
      <c r="K523" s="106"/>
      <c r="L523" s="106"/>
      <c r="M523" s="106"/>
      <c r="N523" s="106"/>
      <c r="O523" s="106"/>
      <c r="P523" s="106"/>
      <c r="Q523" s="106"/>
      <c r="R523" s="106"/>
      <c r="S523" s="106"/>
      <c r="T523" s="106"/>
    </row>
    <row r="524">
      <c r="A524" s="116"/>
      <c r="B524" s="118"/>
      <c r="C524" s="116"/>
      <c r="D524" s="118"/>
      <c r="E524" s="119"/>
      <c r="F524" s="106"/>
      <c r="G524" s="106"/>
      <c r="H524" s="106"/>
      <c r="I524" s="106"/>
      <c r="J524" s="106"/>
      <c r="K524" s="106"/>
      <c r="L524" s="106"/>
      <c r="M524" s="106"/>
      <c r="N524" s="106"/>
      <c r="O524" s="106"/>
      <c r="P524" s="106"/>
      <c r="Q524" s="106"/>
      <c r="R524" s="106"/>
      <c r="S524" s="106"/>
      <c r="T524" s="106"/>
    </row>
    <row r="525">
      <c r="A525" s="116"/>
      <c r="B525" s="118"/>
      <c r="C525" s="116"/>
      <c r="D525" s="118"/>
      <c r="E525" s="119"/>
      <c r="F525" s="106"/>
      <c r="G525" s="106"/>
      <c r="H525" s="106"/>
      <c r="I525" s="106"/>
      <c r="J525" s="106"/>
      <c r="K525" s="106"/>
      <c r="L525" s="106"/>
      <c r="M525" s="106"/>
      <c r="N525" s="106"/>
      <c r="O525" s="106"/>
      <c r="P525" s="106"/>
      <c r="Q525" s="106"/>
      <c r="R525" s="106"/>
      <c r="S525" s="106"/>
      <c r="T525" s="106"/>
    </row>
    <row r="526">
      <c r="A526" s="116"/>
      <c r="B526" s="118"/>
      <c r="C526" s="116"/>
      <c r="D526" s="118"/>
      <c r="E526" s="119"/>
      <c r="F526" s="106"/>
      <c r="G526" s="106"/>
      <c r="H526" s="106"/>
      <c r="I526" s="106"/>
      <c r="J526" s="106"/>
      <c r="K526" s="106"/>
      <c r="L526" s="106"/>
      <c r="M526" s="106"/>
      <c r="N526" s="106"/>
      <c r="O526" s="106"/>
      <c r="P526" s="106"/>
      <c r="Q526" s="106"/>
      <c r="R526" s="106"/>
      <c r="S526" s="106"/>
      <c r="T526" s="106"/>
    </row>
    <row r="527">
      <c r="A527" s="116"/>
      <c r="B527" s="118"/>
      <c r="C527" s="116"/>
      <c r="D527" s="118"/>
      <c r="E527" s="119"/>
      <c r="F527" s="106"/>
      <c r="G527" s="106"/>
      <c r="H527" s="106"/>
      <c r="I527" s="106"/>
      <c r="J527" s="106"/>
      <c r="K527" s="106"/>
      <c r="L527" s="106"/>
      <c r="M527" s="106"/>
      <c r="N527" s="106"/>
      <c r="O527" s="106"/>
      <c r="P527" s="106"/>
      <c r="Q527" s="106"/>
      <c r="R527" s="106"/>
      <c r="S527" s="106"/>
      <c r="T527" s="106"/>
    </row>
    <row r="528">
      <c r="A528" s="116"/>
      <c r="B528" s="118"/>
      <c r="C528" s="116"/>
      <c r="D528" s="118"/>
      <c r="E528" s="119"/>
      <c r="F528" s="106"/>
      <c r="G528" s="106"/>
      <c r="H528" s="106"/>
      <c r="I528" s="106"/>
      <c r="J528" s="106"/>
      <c r="K528" s="106"/>
      <c r="L528" s="106"/>
      <c r="M528" s="106"/>
      <c r="N528" s="106"/>
      <c r="O528" s="106"/>
      <c r="P528" s="106"/>
      <c r="Q528" s="106"/>
      <c r="R528" s="106"/>
      <c r="S528" s="106"/>
      <c r="T528" s="106"/>
    </row>
    <row r="529">
      <c r="A529" s="116"/>
      <c r="B529" s="118"/>
      <c r="C529" s="116"/>
      <c r="D529" s="118"/>
      <c r="E529" s="119"/>
      <c r="F529" s="106"/>
      <c r="G529" s="106"/>
      <c r="H529" s="106"/>
      <c r="I529" s="106"/>
      <c r="J529" s="106"/>
      <c r="K529" s="106"/>
      <c r="L529" s="106"/>
      <c r="M529" s="106"/>
      <c r="N529" s="106"/>
      <c r="O529" s="106"/>
      <c r="P529" s="106"/>
      <c r="Q529" s="106"/>
      <c r="R529" s="106"/>
      <c r="S529" s="106"/>
      <c r="T529" s="106"/>
    </row>
    <row r="530">
      <c r="A530" s="116"/>
      <c r="B530" s="118"/>
      <c r="C530" s="116"/>
      <c r="D530" s="118"/>
      <c r="E530" s="119"/>
      <c r="F530" s="106"/>
      <c r="G530" s="106"/>
      <c r="H530" s="106"/>
      <c r="I530" s="106"/>
      <c r="J530" s="106"/>
      <c r="K530" s="106"/>
      <c r="L530" s="106"/>
      <c r="M530" s="106"/>
      <c r="N530" s="106"/>
      <c r="O530" s="106"/>
      <c r="P530" s="106"/>
      <c r="Q530" s="106"/>
      <c r="R530" s="106"/>
      <c r="S530" s="106"/>
      <c r="T530" s="106"/>
    </row>
    <row r="531">
      <c r="A531" s="116"/>
      <c r="B531" s="118"/>
      <c r="C531" s="116"/>
      <c r="D531" s="118"/>
      <c r="E531" s="119"/>
      <c r="F531" s="106"/>
      <c r="G531" s="106"/>
      <c r="H531" s="106"/>
      <c r="I531" s="106"/>
      <c r="J531" s="106"/>
      <c r="K531" s="106"/>
      <c r="L531" s="106"/>
      <c r="M531" s="106"/>
      <c r="N531" s="106"/>
      <c r="O531" s="106"/>
      <c r="P531" s="106"/>
      <c r="Q531" s="106"/>
      <c r="R531" s="106"/>
      <c r="S531" s="106"/>
      <c r="T531" s="106"/>
    </row>
    <row r="532">
      <c r="A532" s="116"/>
      <c r="B532" s="118"/>
      <c r="C532" s="116"/>
      <c r="D532" s="118"/>
      <c r="E532" s="119"/>
      <c r="F532" s="106"/>
      <c r="G532" s="106"/>
      <c r="H532" s="106"/>
      <c r="I532" s="106"/>
      <c r="J532" s="106"/>
      <c r="K532" s="106"/>
      <c r="L532" s="106"/>
      <c r="M532" s="106"/>
      <c r="N532" s="106"/>
      <c r="O532" s="106"/>
      <c r="P532" s="106"/>
      <c r="Q532" s="106"/>
      <c r="R532" s="106"/>
      <c r="S532" s="106"/>
      <c r="T532" s="106"/>
    </row>
    <row r="533">
      <c r="A533" s="116"/>
      <c r="B533" s="118"/>
      <c r="C533" s="116"/>
      <c r="D533" s="118"/>
      <c r="E533" s="119"/>
      <c r="F533" s="106"/>
      <c r="G533" s="106"/>
      <c r="H533" s="106"/>
      <c r="I533" s="106"/>
      <c r="J533" s="106"/>
      <c r="K533" s="106"/>
      <c r="L533" s="106"/>
      <c r="M533" s="106"/>
      <c r="N533" s="106"/>
      <c r="O533" s="106"/>
      <c r="P533" s="106"/>
      <c r="Q533" s="106"/>
      <c r="R533" s="106"/>
      <c r="S533" s="106"/>
      <c r="T533" s="106"/>
    </row>
    <row r="534">
      <c r="A534" s="116"/>
      <c r="B534" s="118"/>
      <c r="C534" s="116"/>
      <c r="D534" s="118"/>
      <c r="E534" s="119"/>
      <c r="F534" s="106"/>
      <c r="G534" s="106"/>
      <c r="H534" s="106"/>
      <c r="I534" s="106"/>
      <c r="J534" s="106"/>
      <c r="K534" s="106"/>
      <c r="L534" s="106"/>
      <c r="M534" s="106"/>
      <c r="N534" s="106"/>
      <c r="O534" s="106"/>
      <c r="P534" s="106"/>
      <c r="Q534" s="106"/>
      <c r="R534" s="106"/>
      <c r="S534" s="106"/>
      <c r="T534" s="106"/>
    </row>
    <row r="535">
      <c r="A535" s="116"/>
      <c r="B535" s="118"/>
      <c r="C535" s="116"/>
      <c r="D535" s="118"/>
      <c r="E535" s="119"/>
      <c r="F535" s="106"/>
      <c r="G535" s="106"/>
      <c r="H535" s="106"/>
      <c r="I535" s="106"/>
      <c r="J535" s="106"/>
      <c r="K535" s="106"/>
      <c r="L535" s="106"/>
      <c r="M535" s="106"/>
      <c r="N535" s="106"/>
      <c r="O535" s="106"/>
      <c r="P535" s="106"/>
      <c r="Q535" s="106"/>
      <c r="R535" s="106"/>
      <c r="S535" s="106"/>
      <c r="T535" s="106"/>
    </row>
    <row r="536">
      <c r="A536" s="116"/>
      <c r="B536" s="118"/>
      <c r="C536" s="116"/>
      <c r="D536" s="118"/>
      <c r="E536" s="119"/>
      <c r="F536" s="106"/>
      <c r="G536" s="106"/>
      <c r="H536" s="106"/>
      <c r="I536" s="106"/>
      <c r="J536" s="106"/>
      <c r="K536" s="106"/>
      <c r="L536" s="106"/>
      <c r="M536" s="106"/>
      <c r="N536" s="106"/>
      <c r="O536" s="106"/>
      <c r="P536" s="106"/>
      <c r="Q536" s="106"/>
      <c r="R536" s="106"/>
      <c r="S536" s="106"/>
      <c r="T536" s="106"/>
    </row>
    <row r="537">
      <c r="A537" s="116"/>
      <c r="B537" s="118"/>
      <c r="C537" s="116"/>
      <c r="D537" s="118"/>
      <c r="E537" s="119"/>
      <c r="F537" s="106"/>
      <c r="G537" s="106"/>
      <c r="H537" s="106"/>
      <c r="I537" s="106"/>
      <c r="J537" s="106"/>
      <c r="K537" s="106"/>
      <c r="L537" s="106"/>
      <c r="M537" s="106"/>
      <c r="N537" s="106"/>
      <c r="O537" s="106"/>
      <c r="P537" s="106"/>
      <c r="Q537" s="106"/>
      <c r="R537" s="106"/>
      <c r="S537" s="106"/>
      <c r="T537" s="106"/>
    </row>
    <row r="538">
      <c r="A538" s="116"/>
      <c r="B538" s="118"/>
      <c r="C538" s="116"/>
      <c r="D538" s="118"/>
      <c r="E538" s="119"/>
      <c r="F538" s="106"/>
      <c r="G538" s="106"/>
      <c r="H538" s="106"/>
      <c r="I538" s="106"/>
      <c r="J538" s="106"/>
      <c r="K538" s="106"/>
      <c r="L538" s="106"/>
      <c r="M538" s="106"/>
      <c r="N538" s="106"/>
      <c r="O538" s="106"/>
      <c r="P538" s="106"/>
      <c r="Q538" s="106"/>
      <c r="R538" s="106"/>
      <c r="S538" s="106"/>
      <c r="T538" s="106"/>
    </row>
    <row r="539">
      <c r="A539" s="116"/>
      <c r="B539" s="118"/>
      <c r="C539" s="116"/>
      <c r="D539" s="118"/>
      <c r="E539" s="119"/>
      <c r="F539" s="106"/>
      <c r="G539" s="106"/>
      <c r="H539" s="106"/>
      <c r="I539" s="106"/>
      <c r="J539" s="106"/>
      <c r="K539" s="106"/>
      <c r="L539" s="106"/>
      <c r="M539" s="106"/>
      <c r="N539" s="106"/>
      <c r="O539" s="106"/>
      <c r="P539" s="106"/>
      <c r="Q539" s="106"/>
      <c r="R539" s="106"/>
      <c r="S539" s="106"/>
      <c r="T539" s="106"/>
    </row>
    <row r="540">
      <c r="A540" s="116"/>
      <c r="B540" s="118"/>
      <c r="C540" s="116"/>
      <c r="D540" s="118"/>
      <c r="E540" s="119"/>
      <c r="F540" s="106"/>
      <c r="G540" s="106"/>
      <c r="H540" s="106"/>
      <c r="I540" s="106"/>
      <c r="J540" s="106"/>
      <c r="K540" s="106"/>
      <c r="L540" s="106"/>
      <c r="M540" s="106"/>
      <c r="N540" s="106"/>
      <c r="O540" s="106"/>
      <c r="P540" s="106"/>
      <c r="Q540" s="106"/>
      <c r="R540" s="106"/>
      <c r="S540" s="106"/>
      <c r="T540" s="106"/>
    </row>
    <row r="541">
      <c r="A541" s="116"/>
      <c r="B541" s="118"/>
      <c r="C541" s="116"/>
      <c r="D541" s="118"/>
      <c r="E541" s="119"/>
      <c r="F541" s="106"/>
      <c r="G541" s="106"/>
      <c r="H541" s="106"/>
      <c r="I541" s="106"/>
      <c r="J541" s="106"/>
      <c r="K541" s="106"/>
      <c r="L541" s="106"/>
      <c r="M541" s="106"/>
      <c r="N541" s="106"/>
      <c r="O541" s="106"/>
      <c r="P541" s="106"/>
      <c r="Q541" s="106"/>
      <c r="R541" s="106"/>
      <c r="S541" s="106"/>
      <c r="T541" s="106"/>
    </row>
    <row r="542">
      <c r="A542" s="116"/>
      <c r="B542" s="118"/>
      <c r="C542" s="116"/>
      <c r="D542" s="118"/>
      <c r="E542" s="119"/>
      <c r="F542" s="106"/>
      <c r="G542" s="106"/>
      <c r="H542" s="106"/>
      <c r="I542" s="106"/>
      <c r="J542" s="106"/>
      <c r="K542" s="106"/>
      <c r="L542" s="106"/>
      <c r="M542" s="106"/>
      <c r="N542" s="106"/>
      <c r="O542" s="106"/>
      <c r="P542" s="106"/>
      <c r="Q542" s="106"/>
      <c r="R542" s="106"/>
      <c r="S542" s="106"/>
      <c r="T542" s="106"/>
    </row>
    <row r="543">
      <c r="A543" s="116"/>
      <c r="B543" s="118"/>
      <c r="C543" s="116"/>
      <c r="D543" s="118"/>
      <c r="E543" s="119"/>
      <c r="F543" s="106"/>
      <c r="G543" s="106"/>
      <c r="H543" s="106"/>
      <c r="I543" s="106"/>
      <c r="J543" s="106"/>
      <c r="K543" s="106"/>
      <c r="L543" s="106"/>
      <c r="M543" s="106"/>
      <c r="N543" s="106"/>
      <c r="O543" s="106"/>
      <c r="P543" s="106"/>
      <c r="Q543" s="106"/>
      <c r="R543" s="106"/>
      <c r="S543" s="106"/>
      <c r="T543" s="106"/>
    </row>
    <row r="544">
      <c r="A544" s="116"/>
      <c r="B544" s="118"/>
      <c r="C544" s="116"/>
      <c r="D544" s="118"/>
      <c r="E544" s="119"/>
      <c r="F544" s="106"/>
      <c r="G544" s="106"/>
      <c r="H544" s="106"/>
      <c r="I544" s="106"/>
      <c r="J544" s="106"/>
      <c r="K544" s="106"/>
      <c r="L544" s="106"/>
      <c r="M544" s="106"/>
      <c r="N544" s="106"/>
      <c r="O544" s="106"/>
      <c r="P544" s="106"/>
      <c r="Q544" s="106"/>
      <c r="R544" s="106"/>
      <c r="S544" s="106"/>
      <c r="T544" s="106"/>
    </row>
    <row r="545">
      <c r="A545" s="116"/>
      <c r="B545" s="118"/>
      <c r="C545" s="116"/>
      <c r="D545" s="118"/>
      <c r="E545" s="119"/>
      <c r="F545" s="106"/>
      <c r="G545" s="106"/>
      <c r="H545" s="106"/>
      <c r="I545" s="106"/>
      <c r="J545" s="106"/>
      <c r="K545" s="106"/>
      <c r="L545" s="106"/>
      <c r="M545" s="106"/>
      <c r="N545" s="106"/>
      <c r="O545" s="106"/>
      <c r="P545" s="106"/>
      <c r="Q545" s="106"/>
      <c r="R545" s="106"/>
      <c r="S545" s="106"/>
      <c r="T545" s="106"/>
    </row>
    <row r="546">
      <c r="A546" s="116"/>
      <c r="B546" s="118"/>
      <c r="C546" s="116"/>
      <c r="D546" s="118"/>
      <c r="E546" s="119"/>
      <c r="F546" s="106"/>
      <c r="G546" s="106"/>
      <c r="H546" s="106"/>
      <c r="I546" s="106"/>
      <c r="J546" s="106"/>
      <c r="K546" s="106"/>
      <c r="L546" s="106"/>
      <c r="M546" s="106"/>
      <c r="N546" s="106"/>
      <c r="O546" s="106"/>
      <c r="P546" s="106"/>
      <c r="Q546" s="106"/>
      <c r="R546" s="106"/>
      <c r="S546" s="106"/>
      <c r="T546" s="106"/>
    </row>
    <row r="547">
      <c r="A547" s="116"/>
      <c r="B547" s="118"/>
      <c r="C547" s="116"/>
      <c r="D547" s="118"/>
      <c r="E547" s="119"/>
      <c r="F547" s="106"/>
      <c r="G547" s="106"/>
      <c r="H547" s="106"/>
      <c r="I547" s="106"/>
      <c r="J547" s="106"/>
      <c r="K547" s="106"/>
      <c r="L547" s="106"/>
      <c r="M547" s="106"/>
      <c r="N547" s="106"/>
      <c r="O547" s="106"/>
      <c r="P547" s="106"/>
      <c r="Q547" s="106"/>
      <c r="R547" s="106"/>
      <c r="S547" s="106"/>
      <c r="T547" s="106"/>
    </row>
    <row r="548">
      <c r="A548" s="116"/>
      <c r="B548" s="118"/>
      <c r="C548" s="116"/>
      <c r="D548" s="118"/>
      <c r="E548" s="119"/>
      <c r="F548" s="106"/>
      <c r="G548" s="106"/>
      <c r="H548" s="106"/>
      <c r="I548" s="106"/>
      <c r="J548" s="106"/>
      <c r="K548" s="106"/>
      <c r="L548" s="106"/>
      <c r="M548" s="106"/>
      <c r="N548" s="106"/>
      <c r="O548" s="106"/>
      <c r="P548" s="106"/>
      <c r="Q548" s="106"/>
      <c r="R548" s="106"/>
      <c r="S548" s="106"/>
      <c r="T548" s="106"/>
    </row>
    <row r="549">
      <c r="A549" s="116"/>
      <c r="B549" s="118"/>
      <c r="C549" s="116"/>
      <c r="D549" s="118"/>
      <c r="E549" s="119"/>
      <c r="F549" s="106"/>
      <c r="G549" s="106"/>
      <c r="H549" s="106"/>
      <c r="I549" s="106"/>
      <c r="J549" s="106"/>
      <c r="K549" s="106"/>
      <c r="L549" s="106"/>
      <c r="M549" s="106"/>
      <c r="N549" s="106"/>
      <c r="O549" s="106"/>
      <c r="P549" s="106"/>
      <c r="Q549" s="106"/>
      <c r="R549" s="106"/>
      <c r="S549" s="106"/>
      <c r="T549" s="106"/>
    </row>
    <row r="550">
      <c r="A550" s="116"/>
      <c r="B550" s="118"/>
      <c r="C550" s="116"/>
      <c r="D550" s="118"/>
      <c r="E550" s="119"/>
      <c r="F550" s="106"/>
      <c r="G550" s="106"/>
      <c r="H550" s="106"/>
      <c r="I550" s="106"/>
      <c r="J550" s="106"/>
      <c r="K550" s="106"/>
      <c r="L550" s="106"/>
      <c r="M550" s="106"/>
      <c r="N550" s="106"/>
      <c r="O550" s="106"/>
      <c r="P550" s="106"/>
      <c r="Q550" s="106"/>
      <c r="R550" s="106"/>
      <c r="S550" s="106"/>
      <c r="T550" s="106"/>
    </row>
    <row r="551">
      <c r="A551" s="116"/>
      <c r="B551" s="118"/>
      <c r="C551" s="116"/>
      <c r="D551" s="118"/>
      <c r="E551" s="119"/>
      <c r="F551" s="106"/>
      <c r="G551" s="106"/>
      <c r="H551" s="106"/>
      <c r="I551" s="106"/>
      <c r="J551" s="106"/>
      <c r="K551" s="106"/>
      <c r="L551" s="106"/>
      <c r="M551" s="106"/>
      <c r="N551" s="106"/>
      <c r="O551" s="106"/>
      <c r="P551" s="106"/>
      <c r="Q551" s="106"/>
      <c r="R551" s="106"/>
      <c r="S551" s="106"/>
      <c r="T551" s="106"/>
    </row>
    <row r="552">
      <c r="A552" s="116"/>
      <c r="B552" s="118"/>
      <c r="C552" s="116"/>
      <c r="D552" s="118"/>
      <c r="E552" s="119"/>
      <c r="F552" s="106"/>
      <c r="G552" s="106"/>
      <c r="H552" s="106"/>
      <c r="I552" s="106"/>
      <c r="J552" s="106"/>
      <c r="K552" s="106"/>
      <c r="L552" s="106"/>
      <c r="M552" s="106"/>
      <c r="N552" s="106"/>
      <c r="O552" s="106"/>
      <c r="P552" s="106"/>
      <c r="Q552" s="106"/>
      <c r="R552" s="106"/>
      <c r="S552" s="106"/>
      <c r="T552" s="106"/>
    </row>
    <row r="553">
      <c r="A553" s="116"/>
      <c r="B553" s="118"/>
      <c r="C553" s="116"/>
      <c r="D553" s="118"/>
      <c r="E553" s="119"/>
      <c r="F553" s="106"/>
      <c r="G553" s="106"/>
      <c r="H553" s="106"/>
      <c r="I553" s="106"/>
      <c r="J553" s="106"/>
      <c r="K553" s="106"/>
      <c r="L553" s="106"/>
      <c r="M553" s="106"/>
      <c r="N553" s="106"/>
      <c r="O553" s="106"/>
      <c r="P553" s="106"/>
      <c r="Q553" s="106"/>
      <c r="R553" s="106"/>
      <c r="S553" s="106"/>
      <c r="T553" s="106"/>
    </row>
    <row r="554">
      <c r="A554" s="116"/>
      <c r="B554" s="118"/>
      <c r="C554" s="116"/>
      <c r="D554" s="118"/>
      <c r="E554" s="119"/>
      <c r="F554" s="106"/>
      <c r="G554" s="106"/>
      <c r="H554" s="106"/>
      <c r="I554" s="106"/>
      <c r="J554" s="106"/>
      <c r="K554" s="106"/>
      <c r="L554" s="106"/>
      <c r="M554" s="106"/>
      <c r="N554" s="106"/>
      <c r="O554" s="106"/>
      <c r="P554" s="106"/>
      <c r="Q554" s="106"/>
      <c r="R554" s="106"/>
      <c r="S554" s="106"/>
      <c r="T554" s="106"/>
    </row>
    <row r="555">
      <c r="A555" s="116"/>
      <c r="B555" s="118"/>
      <c r="C555" s="116"/>
      <c r="D555" s="118"/>
      <c r="E555" s="119"/>
      <c r="F555" s="106"/>
      <c r="G555" s="106"/>
      <c r="H555" s="106"/>
      <c r="I555" s="106"/>
      <c r="J555" s="106"/>
      <c r="K555" s="106"/>
      <c r="L555" s="106"/>
      <c r="M555" s="106"/>
      <c r="N555" s="106"/>
      <c r="O555" s="106"/>
      <c r="P555" s="106"/>
      <c r="Q555" s="106"/>
      <c r="R555" s="106"/>
      <c r="S555" s="106"/>
      <c r="T555" s="106"/>
    </row>
    <row r="556">
      <c r="A556" s="116"/>
      <c r="B556" s="118"/>
      <c r="C556" s="116"/>
      <c r="D556" s="118"/>
      <c r="E556" s="119"/>
      <c r="F556" s="106"/>
      <c r="G556" s="106"/>
      <c r="H556" s="106"/>
      <c r="I556" s="106"/>
      <c r="J556" s="106"/>
      <c r="K556" s="106"/>
      <c r="L556" s="106"/>
      <c r="M556" s="106"/>
      <c r="N556" s="106"/>
      <c r="O556" s="106"/>
      <c r="P556" s="106"/>
      <c r="Q556" s="106"/>
      <c r="R556" s="106"/>
      <c r="S556" s="106"/>
      <c r="T556" s="106"/>
    </row>
    <row r="557">
      <c r="A557" s="116"/>
      <c r="B557" s="118"/>
      <c r="C557" s="116"/>
      <c r="D557" s="118"/>
      <c r="E557" s="119"/>
      <c r="F557" s="106"/>
      <c r="G557" s="106"/>
      <c r="H557" s="106"/>
      <c r="I557" s="106"/>
      <c r="J557" s="106"/>
      <c r="K557" s="106"/>
      <c r="L557" s="106"/>
      <c r="M557" s="106"/>
      <c r="N557" s="106"/>
      <c r="O557" s="106"/>
      <c r="P557" s="106"/>
      <c r="Q557" s="106"/>
      <c r="R557" s="106"/>
      <c r="S557" s="106"/>
      <c r="T557" s="106"/>
    </row>
    <row r="558">
      <c r="A558" s="116"/>
      <c r="B558" s="118"/>
      <c r="C558" s="116"/>
      <c r="D558" s="118"/>
      <c r="E558" s="119"/>
      <c r="F558" s="106"/>
      <c r="G558" s="106"/>
      <c r="H558" s="106"/>
      <c r="I558" s="106"/>
      <c r="J558" s="106"/>
      <c r="K558" s="106"/>
      <c r="L558" s="106"/>
      <c r="M558" s="106"/>
      <c r="N558" s="106"/>
      <c r="O558" s="106"/>
      <c r="P558" s="106"/>
      <c r="Q558" s="106"/>
      <c r="R558" s="106"/>
      <c r="S558" s="106"/>
      <c r="T558" s="106"/>
    </row>
    <row r="559">
      <c r="A559" s="116"/>
      <c r="B559" s="118"/>
      <c r="C559" s="116"/>
      <c r="D559" s="118"/>
      <c r="E559" s="119"/>
      <c r="F559" s="106"/>
      <c r="G559" s="106"/>
      <c r="H559" s="106"/>
      <c r="I559" s="106"/>
      <c r="J559" s="106"/>
      <c r="K559" s="106"/>
      <c r="L559" s="106"/>
      <c r="M559" s="106"/>
      <c r="N559" s="106"/>
      <c r="O559" s="106"/>
      <c r="P559" s="106"/>
      <c r="Q559" s="106"/>
      <c r="R559" s="106"/>
      <c r="S559" s="106"/>
      <c r="T559" s="106"/>
    </row>
    <row r="560">
      <c r="A560" s="116"/>
      <c r="B560" s="118"/>
      <c r="C560" s="116"/>
      <c r="D560" s="118"/>
      <c r="E560" s="119"/>
      <c r="F560" s="106"/>
      <c r="G560" s="106"/>
      <c r="H560" s="106"/>
      <c r="I560" s="106"/>
      <c r="J560" s="106"/>
      <c r="K560" s="106"/>
      <c r="L560" s="106"/>
      <c r="M560" s="106"/>
      <c r="N560" s="106"/>
      <c r="O560" s="106"/>
      <c r="P560" s="106"/>
      <c r="Q560" s="106"/>
      <c r="R560" s="106"/>
      <c r="S560" s="106"/>
      <c r="T560" s="106"/>
    </row>
    <row r="561">
      <c r="A561" s="116"/>
      <c r="B561" s="118"/>
      <c r="C561" s="116"/>
      <c r="D561" s="118"/>
      <c r="E561" s="119"/>
      <c r="F561" s="106"/>
      <c r="G561" s="106"/>
      <c r="H561" s="106"/>
      <c r="I561" s="106"/>
      <c r="J561" s="106"/>
      <c r="K561" s="106"/>
      <c r="L561" s="106"/>
      <c r="M561" s="106"/>
      <c r="N561" s="106"/>
      <c r="O561" s="106"/>
      <c r="P561" s="106"/>
      <c r="Q561" s="106"/>
      <c r="R561" s="106"/>
      <c r="S561" s="106"/>
      <c r="T561" s="106"/>
    </row>
    <row r="562">
      <c r="A562" s="116"/>
      <c r="B562" s="118"/>
      <c r="C562" s="116"/>
      <c r="D562" s="118"/>
      <c r="E562" s="119"/>
      <c r="F562" s="106"/>
      <c r="G562" s="106"/>
      <c r="H562" s="106"/>
      <c r="I562" s="106"/>
      <c r="J562" s="106"/>
      <c r="K562" s="106"/>
      <c r="L562" s="106"/>
      <c r="M562" s="106"/>
      <c r="N562" s="106"/>
      <c r="O562" s="106"/>
      <c r="P562" s="106"/>
      <c r="Q562" s="106"/>
      <c r="R562" s="106"/>
      <c r="S562" s="106"/>
      <c r="T562" s="106"/>
    </row>
    <row r="563">
      <c r="A563" s="116"/>
      <c r="B563" s="118"/>
      <c r="C563" s="116"/>
      <c r="D563" s="118"/>
      <c r="E563" s="119"/>
      <c r="F563" s="106"/>
      <c r="G563" s="106"/>
      <c r="H563" s="106"/>
      <c r="I563" s="106"/>
      <c r="J563" s="106"/>
      <c r="K563" s="106"/>
      <c r="L563" s="106"/>
      <c r="M563" s="106"/>
      <c r="N563" s="106"/>
      <c r="O563" s="106"/>
      <c r="P563" s="106"/>
      <c r="Q563" s="106"/>
      <c r="R563" s="106"/>
      <c r="S563" s="106"/>
      <c r="T563" s="106"/>
    </row>
    <row r="564">
      <c r="A564" s="116"/>
      <c r="B564" s="118"/>
      <c r="C564" s="116"/>
      <c r="D564" s="118"/>
      <c r="E564" s="119"/>
      <c r="F564" s="106"/>
      <c r="G564" s="106"/>
      <c r="H564" s="106"/>
      <c r="I564" s="106"/>
      <c r="J564" s="106"/>
      <c r="K564" s="106"/>
      <c r="L564" s="106"/>
      <c r="M564" s="106"/>
      <c r="N564" s="106"/>
      <c r="O564" s="106"/>
      <c r="P564" s="106"/>
      <c r="Q564" s="106"/>
      <c r="R564" s="106"/>
      <c r="S564" s="106"/>
      <c r="T564" s="106"/>
    </row>
    <row r="565">
      <c r="A565" s="116"/>
      <c r="B565" s="118"/>
      <c r="C565" s="116"/>
      <c r="D565" s="118"/>
      <c r="E565" s="119"/>
      <c r="F565" s="106"/>
      <c r="G565" s="106"/>
      <c r="H565" s="106"/>
      <c r="I565" s="106"/>
      <c r="J565" s="106"/>
      <c r="K565" s="106"/>
      <c r="L565" s="106"/>
      <c r="M565" s="106"/>
      <c r="N565" s="106"/>
      <c r="O565" s="106"/>
      <c r="P565" s="106"/>
      <c r="Q565" s="106"/>
      <c r="R565" s="106"/>
      <c r="S565" s="106"/>
      <c r="T565" s="106"/>
    </row>
    <row r="566">
      <c r="A566" s="116"/>
      <c r="B566" s="118"/>
      <c r="C566" s="116"/>
      <c r="D566" s="118"/>
      <c r="E566" s="119"/>
      <c r="F566" s="106"/>
      <c r="G566" s="106"/>
      <c r="H566" s="106"/>
      <c r="I566" s="106"/>
      <c r="J566" s="106"/>
      <c r="K566" s="106"/>
      <c r="L566" s="106"/>
      <c r="M566" s="106"/>
      <c r="N566" s="106"/>
      <c r="O566" s="106"/>
      <c r="P566" s="106"/>
      <c r="Q566" s="106"/>
      <c r="R566" s="106"/>
      <c r="S566" s="106"/>
      <c r="T566" s="106"/>
    </row>
    <row r="567">
      <c r="A567" s="116"/>
      <c r="B567" s="118"/>
      <c r="C567" s="116"/>
      <c r="D567" s="118"/>
      <c r="E567" s="119"/>
      <c r="F567" s="106"/>
      <c r="G567" s="106"/>
      <c r="H567" s="106"/>
      <c r="I567" s="106"/>
      <c r="J567" s="106"/>
      <c r="K567" s="106"/>
      <c r="L567" s="106"/>
      <c r="M567" s="106"/>
      <c r="N567" s="106"/>
      <c r="O567" s="106"/>
      <c r="P567" s="106"/>
      <c r="Q567" s="106"/>
      <c r="R567" s="106"/>
      <c r="S567" s="106"/>
      <c r="T567" s="106"/>
    </row>
    <row r="568">
      <c r="A568" s="116"/>
      <c r="B568" s="118"/>
      <c r="C568" s="116"/>
      <c r="D568" s="118"/>
      <c r="E568" s="119"/>
      <c r="F568" s="106"/>
      <c r="G568" s="106"/>
      <c r="H568" s="106"/>
      <c r="I568" s="106"/>
      <c r="J568" s="106"/>
      <c r="K568" s="106"/>
      <c r="L568" s="106"/>
      <c r="M568" s="106"/>
      <c r="N568" s="106"/>
      <c r="O568" s="106"/>
      <c r="P568" s="106"/>
      <c r="Q568" s="106"/>
      <c r="R568" s="106"/>
      <c r="S568" s="106"/>
      <c r="T568" s="106"/>
    </row>
    <row r="569">
      <c r="A569" s="116"/>
      <c r="B569" s="118"/>
      <c r="C569" s="116"/>
      <c r="D569" s="118"/>
      <c r="E569" s="119"/>
      <c r="F569" s="106"/>
      <c r="G569" s="106"/>
      <c r="H569" s="106"/>
      <c r="I569" s="106"/>
      <c r="J569" s="106"/>
      <c r="K569" s="106"/>
      <c r="L569" s="106"/>
      <c r="M569" s="106"/>
      <c r="N569" s="106"/>
      <c r="O569" s="106"/>
      <c r="P569" s="106"/>
      <c r="Q569" s="106"/>
      <c r="R569" s="106"/>
      <c r="S569" s="106"/>
      <c r="T569" s="106"/>
    </row>
    <row r="570">
      <c r="A570" s="116"/>
      <c r="B570" s="118"/>
      <c r="C570" s="116"/>
      <c r="D570" s="118"/>
      <c r="E570" s="119"/>
      <c r="F570" s="106"/>
      <c r="G570" s="106"/>
      <c r="H570" s="106"/>
      <c r="I570" s="106"/>
      <c r="J570" s="106"/>
      <c r="K570" s="106"/>
      <c r="L570" s="106"/>
      <c r="M570" s="106"/>
      <c r="N570" s="106"/>
      <c r="O570" s="106"/>
      <c r="P570" s="106"/>
      <c r="Q570" s="106"/>
      <c r="R570" s="106"/>
      <c r="S570" s="106"/>
      <c r="T570" s="106"/>
    </row>
    <row r="571">
      <c r="A571" s="116"/>
      <c r="B571" s="118"/>
      <c r="C571" s="116"/>
      <c r="D571" s="118"/>
      <c r="E571" s="119"/>
      <c r="F571" s="106"/>
      <c r="G571" s="106"/>
      <c r="H571" s="106"/>
      <c r="I571" s="106"/>
      <c r="J571" s="106"/>
      <c r="K571" s="106"/>
      <c r="L571" s="106"/>
      <c r="M571" s="106"/>
      <c r="N571" s="106"/>
      <c r="O571" s="106"/>
      <c r="P571" s="106"/>
      <c r="Q571" s="106"/>
      <c r="R571" s="106"/>
      <c r="S571" s="106"/>
      <c r="T571" s="106"/>
    </row>
    <row r="572">
      <c r="A572" s="116"/>
      <c r="B572" s="118"/>
      <c r="C572" s="116"/>
      <c r="D572" s="118"/>
      <c r="E572" s="119"/>
      <c r="F572" s="106"/>
      <c r="G572" s="106"/>
      <c r="H572" s="106"/>
      <c r="I572" s="106"/>
      <c r="J572" s="106"/>
      <c r="K572" s="106"/>
      <c r="L572" s="106"/>
      <c r="M572" s="106"/>
      <c r="N572" s="106"/>
      <c r="O572" s="106"/>
      <c r="P572" s="106"/>
      <c r="Q572" s="106"/>
      <c r="R572" s="106"/>
      <c r="S572" s="106"/>
      <c r="T572" s="106"/>
    </row>
    <row r="573">
      <c r="A573" s="116"/>
      <c r="B573" s="118"/>
      <c r="C573" s="116"/>
      <c r="D573" s="118"/>
      <c r="E573" s="119"/>
      <c r="F573" s="106"/>
      <c r="G573" s="106"/>
      <c r="H573" s="106"/>
      <c r="I573" s="106"/>
      <c r="J573" s="106"/>
      <c r="K573" s="106"/>
      <c r="L573" s="106"/>
      <c r="M573" s="106"/>
      <c r="N573" s="106"/>
      <c r="O573" s="106"/>
      <c r="P573" s="106"/>
      <c r="Q573" s="106"/>
      <c r="R573" s="106"/>
      <c r="S573" s="106"/>
      <c r="T573" s="106"/>
    </row>
    <row r="574">
      <c r="A574" s="116"/>
      <c r="B574" s="118"/>
      <c r="C574" s="116"/>
      <c r="D574" s="118"/>
      <c r="E574" s="119"/>
      <c r="F574" s="106"/>
      <c r="G574" s="106"/>
      <c r="H574" s="106"/>
      <c r="I574" s="106"/>
      <c r="J574" s="106"/>
      <c r="K574" s="106"/>
      <c r="L574" s="106"/>
      <c r="M574" s="106"/>
      <c r="N574" s="106"/>
      <c r="O574" s="106"/>
      <c r="P574" s="106"/>
      <c r="Q574" s="106"/>
      <c r="R574" s="106"/>
      <c r="S574" s="106"/>
      <c r="T574" s="106"/>
    </row>
    <row r="575">
      <c r="A575" s="116"/>
      <c r="B575" s="118"/>
      <c r="C575" s="116"/>
      <c r="D575" s="118"/>
      <c r="E575" s="119"/>
      <c r="F575" s="106"/>
      <c r="G575" s="106"/>
      <c r="H575" s="106"/>
      <c r="I575" s="106"/>
      <c r="J575" s="106"/>
      <c r="K575" s="106"/>
      <c r="L575" s="106"/>
      <c r="M575" s="106"/>
      <c r="N575" s="106"/>
      <c r="O575" s="106"/>
      <c r="P575" s="106"/>
      <c r="Q575" s="106"/>
      <c r="R575" s="106"/>
      <c r="S575" s="106"/>
      <c r="T575" s="106"/>
    </row>
    <row r="576">
      <c r="A576" s="116"/>
      <c r="B576" s="118"/>
      <c r="C576" s="116"/>
      <c r="D576" s="118"/>
      <c r="E576" s="119"/>
      <c r="F576" s="106"/>
      <c r="G576" s="106"/>
      <c r="H576" s="106"/>
      <c r="I576" s="106"/>
      <c r="J576" s="106"/>
      <c r="K576" s="106"/>
      <c r="L576" s="106"/>
      <c r="M576" s="106"/>
      <c r="N576" s="106"/>
      <c r="O576" s="106"/>
      <c r="P576" s="106"/>
      <c r="Q576" s="106"/>
      <c r="R576" s="106"/>
      <c r="S576" s="106"/>
      <c r="T576" s="106"/>
    </row>
    <row r="577">
      <c r="A577" s="116"/>
      <c r="B577" s="118"/>
      <c r="C577" s="116"/>
      <c r="D577" s="118"/>
      <c r="E577" s="119"/>
      <c r="F577" s="106"/>
      <c r="G577" s="106"/>
      <c r="H577" s="106"/>
      <c r="I577" s="106"/>
      <c r="J577" s="106"/>
      <c r="K577" s="106"/>
      <c r="L577" s="106"/>
      <c r="M577" s="106"/>
      <c r="N577" s="106"/>
      <c r="O577" s="106"/>
      <c r="P577" s="106"/>
      <c r="Q577" s="106"/>
      <c r="R577" s="106"/>
      <c r="S577" s="106"/>
      <c r="T577" s="106"/>
    </row>
    <row r="578">
      <c r="A578" s="116"/>
      <c r="B578" s="118"/>
      <c r="C578" s="116"/>
      <c r="D578" s="118"/>
      <c r="E578" s="119"/>
      <c r="F578" s="106"/>
      <c r="G578" s="106"/>
      <c r="H578" s="106"/>
      <c r="I578" s="106"/>
      <c r="J578" s="106"/>
      <c r="K578" s="106"/>
      <c r="L578" s="106"/>
      <c r="M578" s="106"/>
      <c r="N578" s="106"/>
      <c r="O578" s="106"/>
      <c r="P578" s="106"/>
      <c r="Q578" s="106"/>
      <c r="R578" s="106"/>
      <c r="S578" s="106"/>
      <c r="T578" s="106"/>
    </row>
    <row r="579">
      <c r="A579" s="116"/>
      <c r="B579" s="118"/>
      <c r="C579" s="116"/>
      <c r="D579" s="118"/>
      <c r="E579" s="119"/>
      <c r="F579" s="106"/>
      <c r="G579" s="106"/>
      <c r="H579" s="106"/>
      <c r="I579" s="106"/>
      <c r="J579" s="106"/>
      <c r="K579" s="106"/>
      <c r="L579" s="106"/>
      <c r="M579" s="106"/>
      <c r="N579" s="106"/>
      <c r="O579" s="106"/>
      <c r="P579" s="106"/>
      <c r="Q579" s="106"/>
      <c r="R579" s="106"/>
      <c r="S579" s="106"/>
      <c r="T579" s="106"/>
    </row>
    <row r="580">
      <c r="A580" s="116"/>
      <c r="B580" s="118"/>
      <c r="C580" s="116"/>
      <c r="D580" s="118"/>
      <c r="E580" s="119"/>
      <c r="F580" s="106"/>
      <c r="G580" s="106"/>
      <c r="H580" s="106"/>
      <c r="I580" s="106"/>
      <c r="J580" s="106"/>
      <c r="K580" s="106"/>
      <c r="L580" s="106"/>
      <c r="M580" s="106"/>
      <c r="N580" s="106"/>
      <c r="O580" s="106"/>
      <c r="P580" s="106"/>
      <c r="Q580" s="106"/>
      <c r="R580" s="106"/>
      <c r="S580" s="106"/>
      <c r="T580" s="106"/>
    </row>
    <row r="581">
      <c r="A581" s="116"/>
      <c r="B581" s="118"/>
      <c r="C581" s="116"/>
      <c r="D581" s="118"/>
      <c r="E581" s="119"/>
      <c r="F581" s="106"/>
      <c r="G581" s="106"/>
      <c r="H581" s="106"/>
      <c r="I581" s="106"/>
      <c r="J581" s="106"/>
      <c r="K581" s="106"/>
      <c r="L581" s="106"/>
      <c r="M581" s="106"/>
      <c r="N581" s="106"/>
      <c r="O581" s="106"/>
      <c r="P581" s="106"/>
      <c r="Q581" s="106"/>
      <c r="R581" s="106"/>
      <c r="S581" s="106"/>
      <c r="T581" s="106"/>
    </row>
    <row r="582">
      <c r="A582" s="116"/>
      <c r="B582" s="118"/>
      <c r="C582" s="116"/>
      <c r="D582" s="118"/>
      <c r="E582" s="119"/>
      <c r="F582" s="106"/>
      <c r="G582" s="106"/>
      <c r="H582" s="106"/>
      <c r="I582" s="106"/>
      <c r="J582" s="106"/>
      <c r="K582" s="106"/>
      <c r="L582" s="106"/>
      <c r="M582" s="106"/>
      <c r="N582" s="106"/>
      <c r="O582" s="106"/>
      <c r="P582" s="106"/>
      <c r="Q582" s="106"/>
      <c r="R582" s="106"/>
      <c r="S582" s="106"/>
      <c r="T582" s="106"/>
    </row>
    <row r="583">
      <c r="A583" s="116"/>
      <c r="B583" s="118"/>
      <c r="C583" s="116"/>
      <c r="D583" s="118"/>
      <c r="E583" s="119"/>
      <c r="F583" s="106"/>
      <c r="G583" s="106"/>
      <c r="H583" s="106"/>
      <c r="I583" s="106"/>
      <c r="J583" s="106"/>
      <c r="K583" s="106"/>
      <c r="L583" s="106"/>
      <c r="M583" s="106"/>
      <c r="N583" s="106"/>
      <c r="O583" s="106"/>
      <c r="P583" s="106"/>
      <c r="Q583" s="106"/>
      <c r="R583" s="106"/>
      <c r="S583" s="106"/>
      <c r="T583" s="106"/>
    </row>
    <row r="584">
      <c r="A584" s="116"/>
      <c r="B584" s="118"/>
      <c r="C584" s="116"/>
      <c r="D584" s="118"/>
      <c r="E584" s="119"/>
      <c r="F584" s="106"/>
      <c r="G584" s="106"/>
      <c r="H584" s="106"/>
      <c r="I584" s="106"/>
      <c r="J584" s="106"/>
      <c r="K584" s="106"/>
      <c r="L584" s="106"/>
      <c r="M584" s="106"/>
      <c r="N584" s="106"/>
      <c r="O584" s="106"/>
      <c r="P584" s="106"/>
      <c r="Q584" s="106"/>
      <c r="R584" s="106"/>
      <c r="S584" s="106"/>
      <c r="T584" s="106"/>
    </row>
    <row r="585">
      <c r="A585" s="116"/>
      <c r="B585" s="118"/>
      <c r="C585" s="116"/>
      <c r="D585" s="118"/>
      <c r="E585" s="119"/>
      <c r="F585" s="106"/>
      <c r="G585" s="106"/>
      <c r="H585" s="106"/>
      <c r="I585" s="106"/>
      <c r="J585" s="106"/>
      <c r="K585" s="106"/>
      <c r="L585" s="106"/>
      <c r="M585" s="106"/>
      <c r="N585" s="106"/>
      <c r="O585" s="106"/>
      <c r="P585" s="106"/>
      <c r="Q585" s="106"/>
      <c r="R585" s="106"/>
      <c r="S585" s="106"/>
      <c r="T585" s="106"/>
    </row>
    <row r="586">
      <c r="A586" s="116"/>
      <c r="B586" s="118"/>
      <c r="C586" s="116"/>
      <c r="D586" s="118"/>
      <c r="E586" s="119"/>
      <c r="F586" s="106"/>
      <c r="G586" s="106"/>
      <c r="H586" s="106"/>
      <c r="I586" s="106"/>
      <c r="J586" s="106"/>
      <c r="K586" s="106"/>
      <c r="L586" s="106"/>
      <c r="M586" s="106"/>
      <c r="N586" s="106"/>
      <c r="O586" s="106"/>
      <c r="P586" s="106"/>
      <c r="Q586" s="106"/>
      <c r="R586" s="106"/>
      <c r="S586" s="106"/>
      <c r="T586" s="106"/>
    </row>
    <row r="587">
      <c r="A587" s="116"/>
      <c r="B587" s="118"/>
      <c r="C587" s="116"/>
      <c r="D587" s="118"/>
      <c r="E587" s="119"/>
      <c r="F587" s="106"/>
      <c r="G587" s="106"/>
      <c r="H587" s="106"/>
      <c r="I587" s="106"/>
      <c r="J587" s="106"/>
      <c r="K587" s="106"/>
      <c r="L587" s="106"/>
      <c r="M587" s="106"/>
      <c r="N587" s="106"/>
      <c r="O587" s="106"/>
      <c r="P587" s="106"/>
      <c r="Q587" s="106"/>
      <c r="R587" s="106"/>
      <c r="S587" s="106"/>
      <c r="T587" s="106"/>
    </row>
    <row r="588">
      <c r="A588" s="116"/>
      <c r="B588" s="118"/>
      <c r="C588" s="116"/>
      <c r="D588" s="118"/>
      <c r="E588" s="119"/>
      <c r="F588" s="106"/>
      <c r="G588" s="106"/>
      <c r="H588" s="106"/>
      <c r="I588" s="106"/>
      <c r="J588" s="106"/>
      <c r="K588" s="106"/>
      <c r="L588" s="106"/>
      <c r="M588" s="106"/>
      <c r="N588" s="106"/>
      <c r="O588" s="106"/>
      <c r="P588" s="106"/>
      <c r="Q588" s="106"/>
      <c r="R588" s="106"/>
      <c r="S588" s="106"/>
      <c r="T588" s="106"/>
    </row>
    <row r="589">
      <c r="A589" s="116"/>
      <c r="B589" s="118"/>
      <c r="C589" s="116"/>
      <c r="D589" s="118"/>
      <c r="E589" s="119"/>
      <c r="F589" s="106"/>
      <c r="G589" s="106"/>
      <c r="H589" s="106"/>
      <c r="I589" s="106"/>
      <c r="J589" s="106"/>
      <c r="K589" s="106"/>
      <c r="L589" s="106"/>
      <c r="M589" s="106"/>
      <c r="N589" s="106"/>
      <c r="O589" s="106"/>
      <c r="P589" s="106"/>
      <c r="Q589" s="106"/>
      <c r="R589" s="106"/>
      <c r="S589" s="106"/>
      <c r="T589" s="106"/>
    </row>
    <row r="590">
      <c r="A590" s="116"/>
      <c r="B590" s="118"/>
      <c r="C590" s="116"/>
      <c r="D590" s="118"/>
      <c r="E590" s="119"/>
      <c r="F590" s="106"/>
      <c r="G590" s="106"/>
      <c r="H590" s="106"/>
      <c r="I590" s="106"/>
      <c r="J590" s="106"/>
      <c r="K590" s="106"/>
      <c r="L590" s="106"/>
      <c r="M590" s="106"/>
      <c r="N590" s="106"/>
      <c r="O590" s="106"/>
      <c r="P590" s="106"/>
      <c r="Q590" s="106"/>
      <c r="R590" s="106"/>
      <c r="S590" s="106"/>
      <c r="T590" s="106"/>
    </row>
    <row r="591">
      <c r="A591" s="116"/>
      <c r="B591" s="118"/>
      <c r="C591" s="116"/>
      <c r="D591" s="118"/>
      <c r="E591" s="119"/>
      <c r="F591" s="106"/>
      <c r="G591" s="106"/>
      <c r="H591" s="106"/>
      <c r="I591" s="106"/>
      <c r="J591" s="106"/>
      <c r="K591" s="106"/>
      <c r="L591" s="106"/>
      <c r="M591" s="106"/>
      <c r="N591" s="106"/>
      <c r="O591" s="106"/>
      <c r="P591" s="106"/>
      <c r="Q591" s="106"/>
      <c r="R591" s="106"/>
      <c r="S591" s="106"/>
      <c r="T591" s="106"/>
    </row>
    <row r="592">
      <c r="A592" s="116"/>
      <c r="B592" s="118"/>
      <c r="C592" s="116"/>
      <c r="D592" s="118"/>
      <c r="E592" s="119"/>
      <c r="F592" s="106"/>
      <c r="G592" s="106"/>
      <c r="H592" s="106"/>
      <c r="I592" s="106"/>
      <c r="J592" s="106"/>
      <c r="K592" s="106"/>
      <c r="L592" s="106"/>
      <c r="M592" s="106"/>
      <c r="N592" s="106"/>
      <c r="O592" s="106"/>
      <c r="P592" s="106"/>
      <c r="Q592" s="106"/>
      <c r="R592" s="106"/>
      <c r="S592" s="106"/>
      <c r="T592" s="106"/>
    </row>
    <row r="593">
      <c r="A593" s="116"/>
      <c r="B593" s="118"/>
      <c r="C593" s="116"/>
      <c r="D593" s="118"/>
      <c r="E593" s="119"/>
      <c r="F593" s="106"/>
      <c r="G593" s="106"/>
      <c r="H593" s="106"/>
      <c r="I593" s="106"/>
      <c r="J593" s="106"/>
      <c r="K593" s="106"/>
      <c r="L593" s="106"/>
      <c r="M593" s="106"/>
      <c r="N593" s="106"/>
      <c r="O593" s="106"/>
      <c r="P593" s="106"/>
      <c r="Q593" s="106"/>
      <c r="R593" s="106"/>
      <c r="S593" s="106"/>
      <c r="T593" s="106"/>
    </row>
    <row r="594">
      <c r="A594" s="116"/>
      <c r="B594" s="118"/>
      <c r="C594" s="116"/>
      <c r="D594" s="118"/>
      <c r="E594" s="119"/>
      <c r="F594" s="106"/>
      <c r="G594" s="106"/>
      <c r="H594" s="106"/>
      <c r="I594" s="106"/>
      <c r="J594" s="106"/>
      <c r="K594" s="106"/>
      <c r="L594" s="106"/>
      <c r="M594" s="106"/>
      <c r="N594" s="106"/>
      <c r="O594" s="106"/>
      <c r="P594" s="106"/>
      <c r="Q594" s="106"/>
      <c r="R594" s="106"/>
      <c r="S594" s="106"/>
      <c r="T594" s="106"/>
    </row>
    <row r="595">
      <c r="A595" s="116"/>
      <c r="B595" s="118"/>
      <c r="C595" s="116"/>
      <c r="D595" s="118"/>
      <c r="E595" s="119"/>
      <c r="F595" s="106"/>
      <c r="G595" s="106"/>
      <c r="H595" s="106"/>
      <c r="I595" s="106"/>
      <c r="J595" s="106"/>
      <c r="K595" s="106"/>
      <c r="L595" s="106"/>
      <c r="M595" s="106"/>
      <c r="N595" s="106"/>
      <c r="O595" s="106"/>
      <c r="P595" s="106"/>
      <c r="Q595" s="106"/>
      <c r="R595" s="106"/>
      <c r="S595" s="106"/>
      <c r="T595" s="106"/>
    </row>
    <row r="596">
      <c r="A596" s="116"/>
      <c r="B596" s="118"/>
      <c r="C596" s="116"/>
      <c r="D596" s="118"/>
      <c r="E596" s="119"/>
      <c r="F596" s="106"/>
      <c r="G596" s="106"/>
      <c r="H596" s="106"/>
      <c r="I596" s="106"/>
      <c r="J596" s="106"/>
      <c r="K596" s="106"/>
      <c r="L596" s="106"/>
      <c r="M596" s="106"/>
      <c r="N596" s="106"/>
      <c r="O596" s="106"/>
      <c r="P596" s="106"/>
      <c r="Q596" s="106"/>
      <c r="R596" s="106"/>
      <c r="S596" s="106"/>
      <c r="T596" s="106"/>
    </row>
    <row r="597">
      <c r="A597" s="116"/>
      <c r="B597" s="118"/>
      <c r="C597" s="116"/>
      <c r="D597" s="118"/>
      <c r="E597" s="119"/>
      <c r="F597" s="106"/>
      <c r="G597" s="106"/>
      <c r="H597" s="106"/>
      <c r="I597" s="106"/>
      <c r="J597" s="106"/>
      <c r="K597" s="106"/>
      <c r="L597" s="106"/>
      <c r="M597" s="106"/>
      <c r="N597" s="106"/>
      <c r="O597" s="106"/>
      <c r="P597" s="106"/>
      <c r="Q597" s="106"/>
      <c r="R597" s="106"/>
      <c r="S597" s="106"/>
      <c r="T597" s="106"/>
    </row>
    <row r="598">
      <c r="A598" s="116"/>
      <c r="B598" s="118"/>
      <c r="C598" s="116"/>
      <c r="D598" s="118"/>
      <c r="E598" s="119"/>
      <c r="F598" s="106"/>
      <c r="G598" s="106"/>
      <c r="H598" s="106"/>
      <c r="I598" s="106"/>
      <c r="J598" s="106"/>
      <c r="K598" s="106"/>
      <c r="L598" s="106"/>
      <c r="M598" s="106"/>
      <c r="N598" s="106"/>
      <c r="O598" s="106"/>
      <c r="P598" s="106"/>
      <c r="Q598" s="106"/>
      <c r="R598" s="106"/>
      <c r="S598" s="106"/>
      <c r="T598" s="106"/>
    </row>
    <row r="599">
      <c r="A599" s="116"/>
      <c r="B599" s="118"/>
      <c r="C599" s="116"/>
      <c r="D599" s="118"/>
      <c r="E599" s="119"/>
      <c r="F599" s="106"/>
      <c r="G599" s="106"/>
      <c r="H599" s="106"/>
      <c r="I599" s="106"/>
      <c r="J599" s="106"/>
      <c r="K599" s="106"/>
      <c r="L599" s="106"/>
      <c r="M599" s="106"/>
      <c r="N599" s="106"/>
      <c r="O599" s="106"/>
      <c r="P599" s="106"/>
      <c r="Q599" s="106"/>
      <c r="R599" s="106"/>
      <c r="S599" s="106"/>
      <c r="T599" s="106"/>
    </row>
    <row r="600">
      <c r="A600" s="116"/>
      <c r="B600" s="118"/>
      <c r="C600" s="116"/>
      <c r="D600" s="118"/>
      <c r="E600" s="119"/>
      <c r="F600" s="106"/>
      <c r="G600" s="106"/>
      <c r="H600" s="106"/>
      <c r="I600" s="106"/>
      <c r="J600" s="106"/>
      <c r="K600" s="106"/>
      <c r="L600" s="106"/>
      <c r="M600" s="106"/>
      <c r="N600" s="106"/>
      <c r="O600" s="106"/>
      <c r="P600" s="106"/>
      <c r="Q600" s="106"/>
      <c r="R600" s="106"/>
      <c r="S600" s="106"/>
      <c r="T600" s="106"/>
    </row>
    <row r="601">
      <c r="A601" s="116"/>
      <c r="B601" s="118"/>
      <c r="C601" s="116"/>
      <c r="D601" s="118"/>
      <c r="E601" s="119"/>
      <c r="F601" s="106"/>
      <c r="G601" s="106"/>
      <c r="H601" s="106"/>
      <c r="I601" s="106"/>
      <c r="J601" s="106"/>
      <c r="K601" s="106"/>
      <c r="L601" s="106"/>
      <c r="M601" s="106"/>
      <c r="N601" s="106"/>
      <c r="O601" s="106"/>
      <c r="P601" s="106"/>
      <c r="Q601" s="106"/>
      <c r="R601" s="106"/>
      <c r="S601" s="106"/>
      <c r="T601" s="106"/>
    </row>
    <row r="602">
      <c r="A602" s="116"/>
      <c r="B602" s="118"/>
      <c r="C602" s="116"/>
      <c r="D602" s="118"/>
      <c r="E602" s="119"/>
      <c r="F602" s="106"/>
      <c r="G602" s="106"/>
      <c r="H602" s="106"/>
      <c r="I602" s="106"/>
      <c r="J602" s="106"/>
      <c r="K602" s="106"/>
      <c r="L602" s="106"/>
      <c r="M602" s="106"/>
      <c r="N602" s="106"/>
      <c r="O602" s="106"/>
      <c r="P602" s="106"/>
      <c r="Q602" s="106"/>
      <c r="R602" s="106"/>
      <c r="S602" s="106"/>
      <c r="T602" s="106"/>
    </row>
    <row r="603">
      <c r="A603" s="116"/>
      <c r="B603" s="118"/>
      <c r="C603" s="116"/>
      <c r="D603" s="118"/>
      <c r="E603" s="119"/>
      <c r="F603" s="106"/>
      <c r="G603" s="106"/>
      <c r="H603" s="106"/>
      <c r="I603" s="106"/>
      <c r="J603" s="106"/>
      <c r="K603" s="106"/>
      <c r="L603" s="106"/>
      <c r="M603" s="106"/>
      <c r="N603" s="106"/>
      <c r="O603" s="106"/>
      <c r="P603" s="106"/>
      <c r="Q603" s="106"/>
      <c r="R603" s="106"/>
      <c r="S603" s="106"/>
      <c r="T603" s="106"/>
    </row>
    <row r="604">
      <c r="A604" s="116"/>
      <c r="B604" s="118"/>
      <c r="C604" s="116"/>
      <c r="D604" s="118"/>
      <c r="E604" s="119"/>
      <c r="F604" s="106"/>
      <c r="G604" s="106"/>
      <c r="H604" s="106"/>
      <c r="I604" s="106"/>
      <c r="J604" s="106"/>
      <c r="K604" s="106"/>
      <c r="L604" s="106"/>
      <c r="M604" s="106"/>
      <c r="N604" s="106"/>
      <c r="O604" s="106"/>
      <c r="P604" s="106"/>
      <c r="Q604" s="106"/>
      <c r="R604" s="106"/>
      <c r="S604" s="106"/>
      <c r="T604" s="106"/>
    </row>
    <row r="605">
      <c r="A605" s="116"/>
      <c r="B605" s="118"/>
      <c r="C605" s="116"/>
      <c r="D605" s="118"/>
      <c r="E605" s="119"/>
      <c r="F605" s="106"/>
      <c r="G605" s="106"/>
      <c r="H605" s="106"/>
      <c r="I605" s="106"/>
      <c r="J605" s="106"/>
      <c r="K605" s="106"/>
      <c r="L605" s="106"/>
      <c r="M605" s="106"/>
      <c r="N605" s="106"/>
      <c r="O605" s="106"/>
      <c r="P605" s="106"/>
      <c r="Q605" s="106"/>
      <c r="R605" s="106"/>
      <c r="S605" s="106"/>
      <c r="T605" s="106"/>
    </row>
    <row r="606">
      <c r="A606" s="116"/>
      <c r="B606" s="118"/>
      <c r="C606" s="116"/>
      <c r="D606" s="118"/>
      <c r="E606" s="119"/>
      <c r="F606" s="106"/>
      <c r="G606" s="106"/>
      <c r="H606" s="106"/>
      <c r="I606" s="106"/>
      <c r="J606" s="106"/>
      <c r="K606" s="106"/>
      <c r="L606" s="106"/>
      <c r="M606" s="106"/>
      <c r="N606" s="106"/>
      <c r="O606" s="106"/>
      <c r="P606" s="106"/>
      <c r="Q606" s="106"/>
      <c r="R606" s="106"/>
      <c r="S606" s="106"/>
      <c r="T606" s="106"/>
    </row>
    <row r="607">
      <c r="A607" s="116"/>
      <c r="B607" s="118"/>
      <c r="C607" s="116"/>
      <c r="D607" s="118"/>
      <c r="E607" s="119"/>
      <c r="F607" s="106"/>
      <c r="G607" s="106"/>
      <c r="H607" s="106"/>
      <c r="I607" s="106"/>
      <c r="J607" s="106"/>
      <c r="K607" s="106"/>
      <c r="L607" s="106"/>
      <c r="M607" s="106"/>
      <c r="N607" s="106"/>
      <c r="O607" s="106"/>
      <c r="P607" s="106"/>
      <c r="Q607" s="106"/>
      <c r="R607" s="106"/>
      <c r="S607" s="106"/>
      <c r="T607" s="106"/>
    </row>
    <row r="608">
      <c r="A608" s="116"/>
      <c r="B608" s="118"/>
      <c r="C608" s="116"/>
      <c r="D608" s="118"/>
      <c r="E608" s="119"/>
      <c r="F608" s="106"/>
      <c r="G608" s="106"/>
      <c r="H608" s="106"/>
      <c r="I608" s="106"/>
      <c r="J608" s="106"/>
      <c r="K608" s="106"/>
      <c r="L608" s="106"/>
      <c r="M608" s="106"/>
      <c r="N608" s="106"/>
      <c r="O608" s="106"/>
      <c r="P608" s="106"/>
      <c r="Q608" s="106"/>
      <c r="R608" s="106"/>
      <c r="S608" s="106"/>
      <c r="T608" s="106"/>
    </row>
    <row r="609">
      <c r="A609" s="116"/>
      <c r="B609" s="118"/>
      <c r="C609" s="116"/>
      <c r="D609" s="118"/>
      <c r="E609" s="119"/>
      <c r="F609" s="106"/>
      <c r="G609" s="106"/>
      <c r="H609" s="106"/>
      <c r="I609" s="106"/>
      <c r="J609" s="106"/>
      <c r="K609" s="106"/>
      <c r="L609" s="106"/>
      <c r="M609" s="106"/>
      <c r="N609" s="106"/>
      <c r="O609" s="106"/>
      <c r="P609" s="106"/>
      <c r="Q609" s="106"/>
      <c r="R609" s="106"/>
      <c r="S609" s="106"/>
      <c r="T609" s="106"/>
    </row>
    <row r="610">
      <c r="A610" s="116"/>
      <c r="B610" s="118"/>
      <c r="C610" s="116"/>
      <c r="D610" s="118"/>
      <c r="E610" s="119"/>
      <c r="F610" s="106"/>
      <c r="G610" s="106"/>
      <c r="H610" s="106"/>
      <c r="I610" s="106"/>
      <c r="J610" s="106"/>
      <c r="K610" s="106"/>
      <c r="L610" s="106"/>
      <c r="M610" s="106"/>
      <c r="N610" s="106"/>
      <c r="O610" s="106"/>
      <c r="P610" s="106"/>
      <c r="Q610" s="106"/>
      <c r="R610" s="106"/>
      <c r="S610" s="106"/>
      <c r="T610" s="106"/>
    </row>
    <row r="611">
      <c r="A611" s="116"/>
      <c r="B611" s="118"/>
      <c r="C611" s="116"/>
      <c r="D611" s="118"/>
      <c r="E611" s="119"/>
      <c r="F611" s="106"/>
      <c r="G611" s="106"/>
      <c r="H611" s="106"/>
      <c r="I611" s="106"/>
      <c r="J611" s="106"/>
      <c r="K611" s="106"/>
      <c r="L611" s="106"/>
      <c r="M611" s="106"/>
      <c r="N611" s="106"/>
      <c r="O611" s="106"/>
      <c r="P611" s="106"/>
      <c r="Q611" s="106"/>
      <c r="R611" s="106"/>
      <c r="S611" s="106"/>
      <c r="T611" s="106"/>
    </row>
    <row r="612">
      <c r="A612" s="116"/>
      <c r="B612" s="118"/>
      <c r="C612" s="116"/>
      <c r="D612" s="118"/>
      <c r="E612" s="119"/>
      <c r="F612" s="106"/>
      <c r="G612" s="106"/>
      <c r="H612" s="106"/>
      <c r="I612" s="106"/>
      <c r="J612" s="106"/>
      <c r="K612" s="106"/>
      <c r="L612" s="106"/>
      <c r="M612" s="106"/>
      <c r="N612" s="106"/>
      <c r="O612" s="106"/>
      <c r="P612" s="106"/>
      <c r="Q612" s="106"/>
      <c r="R612" s="106"/>
      <c r="S612" s="106"/>
      <c r="T612" s="106"/>
    </row>
    <row r="613">
      <c r="A613" s="116"/>
      <c r="B613" s="118"/>
      <c r="C613" s="116"/>
      <c r="D613" s="118"/>
      <c r="E613" s="119"/>
      <c r="F613" s="106"/>
      <c r="G613" s="106"/>
      <c r="H613" s="106"/>
      <c r="I613" s="106"/>
      <c r="J613" s="106"/>
      <c r="K613" s="106"/>
      <c r="L613" s="106"/>
      <c r="M613" s="106"/>
      <c r="N613" s="106"/>
      <c r="O613" s="106"/>
      <c r="P613" s="106"/>
      <c r="Q613" s="106"/>
      <c r="R613" s="106"/>
      <c r="S613" s="106"/>
      <c r="T613" s="106"/>
    </row>
    <row r="614">
      <c r="A614" s="116"/>
      <c r="B614" s="118"/>
      <c r="C614" s="116"/>
      <c r="D614" s="118"/>
      <c r="E614" s="119"/>
      <c r="F614" s="106"/>
      <c r="G614" s="106"/>
      <c r="H614" s="106"/>
      <c r="I614" s="106"/>
      <c r="J614" s="106"/>
      <c r="K614" s="106"/>
      <c r="L614" s="106"/>
      <c r="M614" s="106"/>
      <c r="N614" s="106"/>
      <c r="O614" s="106"/>
      <c r="P614" s="106"/>
      <c r="Q614" s="106"/>
      <c r="R614" s="106"/>
      <c r="S614" s="106"/>
      <c r="T614" s="106"/>
    </row>
    <row r="615">
      <c r="A615" s="116"/>
      <c r="B615" s="118"/>
      <c r="C615" s="116"/>
      <c r="D615" s="118"/>
      <c r="E615" s="119"/>
      <c r="F615" s="106"/>
      <c r="G615" s="106"/>
      <c r="H615" s="106"/>
      <c r="I615" s="106"/>
      <c r="J615" s="106"/>
      <c r="K615" s="106"/>
      <c r="L615" s="106"/>
      <c r="M615" s="106"/>
      <c r="N615" s="106"/>
      <c r="O615" s="106"/>
      <c r="P615" s="106"/>
      <c r="Q615" s="106"/>
      <c r="R615" s="106"/>
      <c r="S615" s="106"/>
      <c r="T615" s="106"/>
    </row>
    <row r="616">
      <c r="A616" s="116"/>
      <c r="B616" s="118"/>
      <c r="C616" s="116"/>
      <c r="D616" s="118"/>
      <c r="E616" s="119"/>
      <c r="F616" s="106"/>
      <c r="G616" s="106"/>
      <c r="H616" s="106"/>
      <c r="I616" s="106"/>
      <c r="J616" s="106"/>
      <c r="K616" s="106"/>
      <c r="L616" s="106"/>
      <c r="M616" s="106"/>
      <c r="N616" s="106"/>
      <c r="O616" s="106"/>
      <c r="P616" s="106"/>
      <c r="Q616" s="106"/>
      <c r="R616" s="106"/>
      <c r="S616" s="106"/>
      <c r="T616" s="106"/>
    </row>
    <row r="617">
      <c r="A617" s="116"/>
      <c r="B617" s="118"/>
      <c r="C617" s="116"/>
      <c r="D617" s="118"/>
      <c r="E617" s="119"/>
      <c r="F617" s="106"/>
      <c r="G617" s="106"/>
      <c r="H617" s="106"/>
      <c r="I617" s="106"/>
      <c r="J617" s="106"/>
      <c r="K617" s="106"/>
      <c r="L617" s="106"/>
      <c r="M617" s="106"/>
      <c r="N617" s="106"/>
      <c r="O617" s="106"/>
      <c r="P617" s="106"/>
      <c r="Q617" s="106"/>
      <c r="R617" s="106"/>
      <c r="S617" s="106"/>
      <c r="T617" s="106"/>
    </row>
    <row r="618">
      <c r="A618" s="116"/>
      <c r="B618" s="118"/>
      <c r="C618" s="116"/>
      <c r="D618" s="118"/>
      <c r="E618" s="119"/>
      <c r="F618" s="106"/>
      <c r="G618" s="106"/>
      <c r="H618" s="106"/>
      <c r="I618" s="106"/>
      <c r="J618" s="106"/>
      <c r="K618" s="106"/>
      <c r="L618" s="106"/>
      <c r="M618" s="106"/>
      <c r="N618" s="106"/>
      <c r="O618" s="106"/>
      <c r="P618" s="106"/>
      <c r="Q618" s="106"/>
      <c r="R618" s="106"/>
      <c r="S618" s="106"/>
      <c r="T618" s="106"/>
    </row>
    <row r="619">
      <c r="A619" s="116"/>
      <c r="B619" s="118"/>
      <c r="C619" s="116"/>
      <c r="D619" s="118"/>
      <c r="E619" s="119"/>
      <c r="F619" s="106"/>
      <c r="G619" s="106"/>
      <c r="H619" s="106"/>
      <c r="I619" s="106"/>
      <c r="J619" s="106"/>
      <c r="K619" s="106"/>
      <c r="L619" s="106"/>
      <c r="M619" s="106"/>
      <c r="N619" s="106"/>
      <c r="O619" s="106"/>
      <c r="P619" s="106"/>
      <c r="Q619" s="106"/>
      <c r="R619" s="106"/>
      <c r="S619" s="106"/>
      <c r="T619" s="106"/>
    </row>
    <row r="620">
      <c r="A620" s="116"/>
      <c r="B620" s="118"/>
      <c r="C620" s="116"/>
      <c r="D620" s="118"/>
      <c r="E620" s="119"/>
      <c r="F620" s="106"/>
      <c r="G620" s="106"/>
      <c r="H620" s="106"/>
      <c r="I620" s="106"/>
      <c r="J620" s="106"/>
      <c r="K620" s="106"/>
      <c r="L620" s="106"/>
      <c r="M620" s="106"/>
      <c r="N620" s="106"/>
      <c r="O620" s="106"/>
      <c r="P620" s="106"/>
      <c r="Q620" s="106"/>
      <c r="R620" s="106"/>
      <c r="S620" s="106"/>
      <c r="T620" s="106"/>
    </row>
    <row r="621">
      <c r="A621" s="116"/>
      <c r="B621" s="118"/>
      <c r="C621" s="116"/>
      <c r="D621" s="118"/>
      <c r="E621" s="119"/>
      <c r="F621" s="106"/>
      <c r="G621" s="106"/>
      <c r="H621" s="106"/>
      <c r="I621" s="106"/>
      <c r="J621" s="106"/>
      <c r="K621" s="106"/>
      <c r="L621" s="106"/>
      <c r="M621" s="106"/>
      <c r="N621" s="106"/>
      <c r="O621" s="106"/>
      <c r="P621" s="106"/>
      <c r="Q621" s="106"/>
      <c r="R621" s="106"/>
      <c r="S621" s="106"/>
      <c r="T621" s="106"/>
    </row>
    <row r="622">
      <c r="A622" s="116"/>
      <c r="B622" s="118"/>
      <c r="C622" s="116"/>
      <c r="D622" s="118"/>
      <c r="E622" s="119"/>
      <c r="F622" s="106"/>
      <c r="G622" s="106"/>
      <c r="H622" s="106"/>
      <c r="I622" s="106"/>
      <c r="J622" s="106"/>
      <c r="K622" s="106"/>
      <c r="L622" s="106"/>
      <c r="M622" s="106"/>
      <c r="N622" s="106"/>
      <c r="O622" s="106"/>
      <c r="P622" s="106"/>
      <c r="Q622" s="106"/>
      <c r="R622" s="106"/>
      <c r="S622" s="106"/>
      <c r="T622" s="106"/>
    </row>
    <row r="623">
      <c r="A623" s="116"/>
      <c r="B623" s="118"/>
      <c r="C623" s="116"/>
      <c r="D623" s="118"/>
      <c r="E623" s="119"/>
      <c r="F623" s="106"/>
      <c r="G623" s="106"/>
      <c r="H623" s="106"/>
      <c r="I623" s="106"/>
      <c r="J623" s="106"/>
      <c r="K623" s="106"/>
      <c r="L623" s="106"/>
      <c r="M623" s="106"/>
      <c r="N623" s="106"/>
      <c r="O623" s="106"/>
      <c r="P623" s="106"/>
      <c r="Q623" s="106"/>
      <c r="R623" s="106"/>
      <c r="S623" s="106"/>
      <c r="T623" s="106"/>
    </row>
    <row r="624">
      <c r="A624" s="116"/>
      <c r="B624" s="118"/>
      <c r="C624" s="116"/>
      <c r="D624" s="118"/>
      <c r="E624" s="119"/>
      <c r="F624" s="106"/>
      <c r="G624" s="106"/>
      <c r="H624" s="106"/>
      <c r="I624" s="106"/>
      <c r="J624" s="106"/>
      <c r="K624" s="106"/>
      <c r="L624" s="106"/>
      <c r="M624" s="106"/>
      <c r="N624" s="106"/>
      <c r="O624" s="106"/>
      <c r="P624" s="106"/>
      <c r="Q624" s="106"/>
      <c r="R624" s="106"/>
      <c r="S624" s="106"/>
      <c r="T624" s="106"/>
    </row>
    <row r="625">
      <c r="A625" s="116"/>
      <c r="B625" s="118"/>
      <c r="C625" s="116"/>
      <c r="D625" s="118"/>
      <c r="E625" s="119"/>
      <c r="F625" s="106"/>
      <c r="G625" s="106"/>
      <c r="H625" s="106"/>
      <c r="I625" s="106"/>
      <c r="J625" s="106"/>
      <c r="K625" s="106"/>
      <c r="L625" s="106"/>
      <c r="M625" s="106"/>
      <c r="N625" s="106"/>
      <c r="O625" s="106"/>
      <c r="P625" s="106"/>
      <c r="Q625" s="106"/>
      <c r="R625" s="106"/>
      <c r="S625" s="106"/>
      <c r="T625" s="106"/>
    </row>
    <row r="626">
      <c r="A626" s="116"/>
      <c r="B626" s="118"/>
      <c r="C626" s="116"/>
      <c r="D626" s="118"/>
      <c r="E626" s="119"/>
      <c r="F626" s="106"/>
      <c r="G626" s="106"/>
      <c r="H626" s="106"/>
      <c r="I626" s="106"/>
      <c r="J626" s="106"/>
      <c r="K626" s="106"/>
      <c r="L626" s="106"/>
      <c r="M626" s="106"/>
      <c r="N626" s="106"/>
      <c r="O626" s="106"/>
      <c r="P626" s="106"/>
      <c r="Q626" s="106"/>
      <c r="R626" s="106"/>
      <c r="S626" s="106"/>
      <c r="T626" s="106"/>
    </row>
    <row r="627">
      <c r="A627" s="116"/>
      <c r="B627" s="118"/>
      <c r="C627" s="116"/>
      <c r="D627" s="118"/>
      <c r="E627" s="119"/>
      <c r="F627" s="106"/>
      <c r="G627" s="106"/>
      <c r="H627" s="106"/>
      <c r="I627" s="106"/>
      <c r="J627" s="106"/>
      <c r="K627" s="106"/>
      <c r="L627" s="106"/>
      <c r="M627" s="106"/>
      <c r="N627" s="106"/>
      <c r="O627" s="106"/>
      <c r="P627" s="106"/>
      <c r="Q627" s="106"/>
      <c r="R627" s="106"/>
      <c r="S627" s="106"/>
      <c r="T627" s="106"/>
    </row>
    <row r="628">
      <c r="A628" s="116"/>
      <c r="B628" s="118"/>
      <c r="C628" s="116"/>
      <c r="D628" s="118"/>
      <c r="E628" s="119"/>
      <c r="F628" s="106"/>
      <c r="G628" s="106"/>
      <c r="H628" s="106"/>
      <c r="I628" s="106"/>
      <c r="J628" s="106"/>
      <c r="K628" s="106"/>
      <c r="L628" s="106"/>
      <c r="M628" s="106"/>
      <c r="N628" s="106"/>
      <c r="O628" s="106"/>
      <c r="P628" s="106"/>
      <c r="Q628" s="106"/>
      <c r="R628" s="106"/>
      <c r="S628" s="106"/>
      <c r="T628" s="106"/>
    </row>
    <row r="629">
      <c r="A629" s="116"/>
      <c r="B629" s="118"/>
      <c r="C629" s="116"/>
      <c r="D629" s="118"/>
      <c r="E629" s="119"/>
      <c r="F629" s="106"/>
      <c r="G629" s="106"/>
      <c r="H629" s="106"/>
      <c r="I629" s="106"/>
      <c r="J629" s="106"/>
      <c r="K629" s="106"/>
      <c r="L629" s="106"/>
      <c r="M629" s="106"/>
      <c r="N629" s="106"/>
      <c r="O629" s="106"/>
      <c r="P629" s="106"/>
      <c r="Q629" s="106"/>
      <c r="R629" s="106"/>
      <c r="S629" s="106"/>
      <c r="T629" s="106"/>
    </row>
    <row r="630">
      <c r="A630" s="116"/>
      <c r="B630" s="118"/>
      <c r="C630" s="116"/>
      <c r="D630" s="118"/>
      <c r="E630" s="119"/>
      <c r="F630" s="106"/>
      <c r="G630" s="106"/>
      <c r="H630" s="106"/>
      <c r="I630" s="106"/>
      <c r="J630" s="106"/>
      <c r="K630" s="106"/>
      <c r="L630" s="106"/>
      <c r="M630" s="106"/>
      <c r="N630" s="106"/>
      <c r="O630" s="106"/>
      <c r="P630" s="106"/>
      <c r="Q630" s="106"/>
      <c r="R630" s="106"/>
      <c r="S630" s="106"/>
      <c r="T630" s="106"/>
    </row>
    <row r="631">
      <c r="A631" s="116"/>
      <c r="B631" s="118"/>
      <c r="C631" s="116"/>
      <c r="D631" s="118"/>
      <c r="E631" s="119"/>
      <c r="F631" s="106"/>
      <c r="G631" s="106"/>
      <c r="H631" s="106"/>
      <c r="I631" s="106"/>
      <c r="J631" s="106"/>
      <c r="K631" s="106"/>
      <c r="L631" s="106"/>
      <c r="M631" s="106"/>
      <c r="N631" s="106"/>
      <c r="O631" s="106"/>
      <c r="P631" s="106"/>
      <c r="Q631" s="106"/>
      <c r="R631" s="106"/>
      <c r="S631" s="106"/>
      <c r="T631" s="106"/>
    </row>
    <row r="632">
      <c r="A632" s="116"/>
      <c r="B632" s="118"/>
      <c r="C632" s="116"/>
      <c r="D632" s="118"/>
      <c r="E632" s="119"/>
      <c r="F632" s="106"/>
      <c r="G632" s="106"/>
      <c r="H632" s="106"/>
      <c r="I632" s="106"/>
      <c r="J632" s="106"/>
      <c r="K632" s="106"/>
      <c r="L632" s="106"/>
      <c r="M632" s="106"/>
      <c r="N632" s="106"/>
      <c r="O632" s="106"/>
      <c r="P632" s="106"/>
      <c r="Q632" s="106"/>
      <c r="R632" s="106"/>
      <c r="S632" s="106"/>
      <c r="T632" s="106"/>
    </row>
    <row r="633">
      <c r="A633" s="116"/>
      <c r="B633" s="118"/>
      <c r="C633" s="116"/>
      <c r="D633" s="118"/>
      <c r="E633" s="119"/>
      <c r="F633" s="106"/>
      <c r="G633" s="106"/>
      <c r="H633" s="106"/>
      <c r="I633" s="106"/>
      <c r="J633" s="106"/>
      <c r="K633" s="106"/>
      <c r="L633" s="106"/>
      <c r="M633" s="106"/>
      <c r="N633" s="106"/>
      <c r="O633" s="106"/>
      <c r="P633" s="106"/>
      <c r="Q633" s="106"/>
      <c r="R633" s="106"/>
      <c r="S633" s="106"/>
      <c r="T633" s="106"/>
    </row>
    <row r="634">
      <c r="A634" s="116"/>
      <c r="B634" s="118"/>
      <c r="C634" s="116"/>
      <c r="D634" s="118"/>
      <c r="E634" s="119"/>
      <c r="F634" s="106"/>
      <c r="G634" s="106"/>
      <c r="H634" s="106"/>
      <c r="I634" s="106"/>
      <c r="J634" s="106"/>
      <c r="K634" s="106"/>
      <c r="L634" s="106"/>
      <c r="M634" s="106"/>
      <c r="N634" s="106"/>
      <c r="O634" s="106"/>
      <c r="P634" s="106"/>
      <c r="Q634" s="106"/>
      <c r="R634" s="106"/>
      <c r="S634" s="106"/>
      <c r="T634" s="106"/>
    </row>
    <row r="635">
      <c r="A635" s="116"/>
      <c r="B635" s="118"/>
      <c r="C635" s="116"/>
      <c r="D635" s="118"/>
      <c r="E635" s="119"/>
      <c r="F635" s="106"/>
      <c r="G635" s="106"/>
      <c r="H635" s="106"/>
      <c r="I635" s="106"/>
      <c r="J635" s="106"/>
      <c r="K635" s="106"/>
      <c r="L635" s="106"/>
      <c r="M635" s="106"/>
      <c r="N635" s="106"/>
      <c r="O635" s="106"/>
      <c r="P635" s="106"/>
      <c r="Q635" s="106"/>
      <c r="R635" s="106"/>
      <c r="S635" s="106"/>
      <c r="T635" s="106"/>
    </row>
    <row r="636">
      <c r="A636" s="116"/>
      <c r="B636" s="118"/>
      <c r="C636" s="116"/>
      <c r="D636" s="118"/>
      <c r="E636" s="119"/>
      <c r="F636" s="106"/>
      <c r="G636" s="106"/>
      <c r="H636" s="106"/>
      <c r="I636" s="106"/>
      <c r="J636" s="106"/>
      <c r="K636" s="106"/>
      <c r="L636" s="106"/>
      <c r="M636" s="106"/>
      <c r="N636" s="106"/>
      <c r="O636" s="106"/>
      <c r="P636" s="106"/>
      <c r="Q636" s="106"/>
      <c r="R636" s="106"/>
      <c r="S636" s="106"/>
      <c r="T636" s="106"/>
    </row>
    <row r="637">
      <c r="A637" s="116"/>
      <c r="B637" s="118"/>
      <c r="C637" s="116"/>
      <c r="D637" s="118"/>
      <c r="E637" s="119"/>
      <c r="F637" s="106"/>
      <c r="G637" s="106"/>
      <c r="H637" s="106"/>
      <c r="I637" s="106"/>
      <c r="J637" s="106"/>
      <c r="K637" s="106"/>
      <c r="L637" s="106"/>
      <c r="M637" s="106"/>
      <c r="N637" s="106"/>
      <c r="O637" s="106"/>
      <c r="P637" s="106"/>
      <c r="Q637" s="106"/>
      <c r="R637" s="106"/>
      <c r="S637" s="106"/>
      <c r="T637" s="106"/>
    </row>
    <row r="638">
      <c r="A638" s="116"/>
      <c r="B638" s="118"/>
      <c r="C638" s="116"/>
      <c r="D638" s="118"/>
      <c r="E638" s="119"/>
      <c r="F638" s="106"/>
      <c r="G638" s="106"/>
      <c r="H638" s="106"/>
      <c r="I638" s="106"/>
      <c r="J638" s="106"/>
      <c r="K638" s="106"/>
      <c r="L638" s="106"/>
      <c r="M638" s="106"/>
      <c r="N638" s="106"/>
      <c r="O638" s="106"/>
      <c r="P638" s="106"/>
      <c r="Q638" s="106"/>
      <c r="R638" s="106"/>
      <c r="S638" s="106"/>
      <c r="T638" s="106"/>
    </row>
    <row r="639">
      <c r="A639" s="116"/>
      <c r="B639" s="118"/>
      <c r="C639" s="116"/>
      <c r="D639" s="118"/>
      <c r="E639" s="119"/>
      <c r="F639" s="106"/>
      <c r="G639" s="106"/>
      <c r="H639" s="106"/>
      <c r="I639" s="106"/>
      <c r="J639" s="106"/>
      <c r="K639" s="106"/>
      <c r="L639" s="106"/>
      <c r="M639" s="106"/>
      <c r="N639" s="106"/>
      <c r="O639" s="106"/>
      <c r="P639" s="106"/>
      <c r="Q639" s="106"/>
      <c r="R639" s="106"/>
      <c r="S639" s="106"/>
      <c r="T639" s="106"/>
    </row>
    <row r="640">
      <c r="A640" s="116"/>
      <c r="B640" s="118"/>
      <c r="C640" s="116"/>
      <c r="D640" s="118"/>
      <c r="E640" s="119"/>
      <c r="F640" s="106"/>
      <c r="G640" s="106"/>
      <c r="H640" s="106"/>
      <c r="I640" s="106"/>
      <c r="J640" s="106"/>
      <c r="K640" s="106"/>
      <c r="L640" s="106"/>
      <c r="M640" s="106"/>
      <c r="N640" s="106"/>
      <c r="O640" s="106"/>
      <c r="P640" s="106"/>
      <c r="Q640" s="106"/>
      <c r="R640" s="106"/>
      <c r="S640" s="106"/>
      <c r="T640" s="106"/>
    </row>
    <row r="641">
      <c r="A641" s="116"/>
      <c r="B641" s="118"/>
      <c r="C641" s="116"/>
      <c r="D641" s="118"/>
      <c r="E641" s="119"/>
      <c r="F641" s="106"/>
      <c r="G641" s="106"/>
      <c r="H641" s="106"/>
      <c r="I641" s="106"/>
      <c r="J641" s="106"/>
      <c r="K641" s="106"/>
      <c r="L641" s="106"/>
      <c r="M641" s="106"/>
      <c r="N641" s="106"/>
      <c r="O641" s="106"/>
      <c r="P641" s="106"/>
      <c r="Q641" s="106"/>
      <c r="R641" s="106"/>
      <c r="S641" s="106"/>
      <c r="T641" s="106"/>
    </row>
    <row r="642">
      <c r="A642" s="116"/>
      <c r="B642" s="118"/>
      <c r="C642" s="116"/>
      <c r="D642" s="118"/>
      <c r="E642" s="119"/>
      <c r="F642" s="106"/>
      <c r="G642" s="106"/>
      <c r="H642" s="106"/>
      <c r="I642" s="106"/>
      <c r="J642" s="106"/>
      <c r="K642" s="106"/>
      <c r="L642" s="106"/>
      <c r="M642" s="106"/>
      <c r="N642" s="106"/>
      <c r="O642" s="106"/>
      <c r="P642" s="106"/>
      <c r="Q642" s="106"/>
      <c r="R642" s="106"/>
      <c r="S642" s="106"/>
      <c r="T642" s="106"/>
    </row>
    <row r="643">
      <c r="A643" s="116"/>
      <c r="B643" s="118"/>
      <c r="C643" s="116"/>
      <c r="D643" s="118"/>
      <c r="E643" s="119"/>
      <c r="F643" s="106"/>
      <c r="G643" s="106"/>
      <c r="H643" s="106"/>
      <c r="I643" s="106"/>
      <c r="J643" s="106"/>
      <c r="K643" s="106"/>
      <c r="L643" s="106"/>
      <c r="M643" s="106"/>
      <c r="N643" s="106"/>
      <c r="O643" s="106"/>
      <c r="P643" s="106"/>
      <c r="Q643" s="106"/>
      <c r="R643" s="106"/>
      <c r="S643" s="106"/>
      <c r="T643" s="106"/>
    </row>
    <row r="644">
      <c r="A644" s="116"/>
      <c r="B644" s="118"/>
      <c r="C644" s="116"/>
      <c r="D644" s="118"/>
      <c r="E644" s="119"/>
      <c r="F644" s="106"/>
      <c r="G644" s="106"/>
      <c r="H644" s="106"/>
      <c r="I644" s="106"/>
      <c r="J644" s="106"/>
      <c r="K644" s="106"/>
      <c r="L644" s="106"/>
      <c r="M644" s="106"/>
      <c r="N644" s="106"/>
      <c r="O644" s="106"/>
      <c r="P644" s="106"/>
      <c r="Q644" s="106"/>
      <c r="R644" s="106"/>
      <c r="S644" s="106"/>
      <c r="T644" s="106"/>
    </row>
    <row r="645">
      <c r="A645" s="116"/>
      <c r="B645" s="118"/>
      <c r="C645" s="116"/>
      <c r="D645" s="118"/>
      <c r="E645" s="119"/>
      <c r="F645" s="106"/>
      <c r="G645" s="106"/>
      <c r="H645" s="106"/>
      <c r="I645" s="106"/>
      <c r="J645" s="106"/>
      <c r="K645" s="106"/>
      <c r="L645" s="106"/>
      <c r="M645" s="106"/>
      <c r="N645" s="106"/>
      <c r="O645" s="106"/>
      <c r="P645" s="106"/>
      <c r="Q645" s="106"/>
      <c r="R645" s="106"/>
      <c r="S645" s="106"/>
      <c r="T645" s="106"/>
    </row>
    <row r="646">
      <c r="A646" s="116"/>
      <c r="B646" s="118"/>
      <c r="C646" s="116"/>
      <c r="D646" s="118"/>
      <c r="E646" s="119"/>
      <c r="F646" s="106"/>
      <c r="G646" s="106"/>
      <c r="H646" s="106"/>
      <c r="I646" s="106"/>
      <c r="J646" s="106"/>
      <c r="K646" s="106"/>
      <c r="L646" s="106"/>
      <c r="M646" s="106"/>
      <c r="N646" s="106"/>
      <c r="O646" s="106"/>
      <c r="P646" s="106"/>
      <c r="Q646" s="106"/>
      <c r="R646" s="106"/>
      <c r="S646" s="106"/>
      <c r="T646" s="106"/>
    </row>
    <row r="647">
      <c r="A647" s="116"/>
      <c r="B647" s="118"/>
      <c r="C647" s="116"/>
      <c r="D647" s="118"/>
      <c r="E647" s="119"/>
      <c r="F647" s="106"/>
      <c r="G647" s="106"/>
      <c r="H647" s="106"/>
      <c r="I647" s="106"/>
      <c r="J647" s="106"/>
      <c r="K647" s="106"/>
      <c r="L647" s="106"/>
      <c r="M647" s="106"/>
      <c r="N647" s="106"/>
      <c r="O647" s="106"/>
      <c r="P647" s="106"/>
      <c r="Q647" s="106"/>
      <c r="R647" s="106"/>
      <c r="S647" s="106"/>
      <c r="T647" s="106"/>
    </row>
    <row r="648">
      <c r="A648" s="116"/>
      <c r="B648" s="118"/>
      <c r="C648" s="116"/>
      <c r="D648" s="118"/>
      <c r="E648" s="119"/>
      <c r="F648" s="106"/>
      <c r="G648" s="106"/>
      <c r="H648" s="106"/>
      <c r="I648" s="106"/>
      <c r="J648" s="106"/>
      <c r="K648" s="106"/>
      <c r="L648" s="106"/>
      <c r="M648" s="106"/>
      <c r="N648" s="106"/>
      <c r="O648" s="106"/>
      <c r="P648" s="106"/>
      <c r="Q648" s="106"/>
      <c r="R648" s="106"/>
      <c r="S648" s="106"/>
      <c r="T648" s="106"/>
    </row>
    <row r="649">
      <c r="A649" s="116"/>
      <c r="B649" s="118"/>
      <c r="C649" s="116"/>
      <c r="D649" s="118"/>
      <c r="E649" s="119"/>
      <c r="F649" s="106"/>
      <c r="G649" s="106"/>
      <c r="H649" s="106"/>
      <c r="I649" s="106"/>
      <c r="J649" s="106"/>
      <c r="K649" s="106"/>
      <c r="L649" s="106"/>
      <c r="M649" s="106"/>
      <c r="N649" s="106"/>
      <c r="O649" s="106"/>
      <c r="P649" s="106"/>
      <c r="Q649" s="106"/>
      <c r="R649" s="106"/>
      <c r="S649" s="106"/>
      <c r="T649" s="106"/>
    </row>
    <row r="650">
      <c r="A650" s="116"/>
      <c r="B650" s="118"/>
      <c r="C650" s="116"/>
      <c r="D650" s="118"/>
      <c r="E650" s="119"/>
      <c r="F650" s="106"/>
      <c r="G650" s="106"/>
      <c r="H650" s="106"/>
      <c r="I650" s="106"/>
      <c r="J650" s="106"/>
      <c r="K650" s="106"/>
      <c r="L650" s="106"/>
      <c r="M650" s="106"/>
      <c r="N650" s="106"/>
      <c r="O650" s="106"/>
      <c r="P650" s="106"/>
      <c r="Q650" s="106"/>
      <c r="R650" s="106"/>
      <c r="S650" s="106"/>
      <c r="T650" s="106"/>
    </row>
    <row r="651">
      <c r="A651" s="116"/>
      <c r="B651" s="118"/>
      <c r="C651" s="116"/>
      <c r="D651" s="118"/>
      <c r="E651" s="119"/>
      <c r="F651" s="106"/>
      <c r="G651" s="106"/>
      <c r="H651" s="106"/>
      <c r="I651" s="106"/>
      <c r="J651" s="106"/>
      <c r="K651" s="106"/>
      <c r="L651" s="106"/>
      <c r="M651" s="106"/>
      <c r="N651" s="106"/>
      <c r="O651" s="106"/>
      <c r="P651" s="106"/>
      <c r="Q651" s="106"/>
      <c r="R651" s="106"/>
      <c r="S651" s="106"/>
      <c r="T651" s="106"/>
    </row>
    <row r="652">
      <c r="A652" s="116"/>
      <c r="B652" s="118"/>
      <c r="C652" s="116"/>
      <c r="D652" s="118"/>
      <c r="E652" s="119"/>
      <c r="F652" s="106"/>
      <c r="G652" s="106"/>
      <c r="H652" s="106"/>
      <c r="I652" s="106"/>
      <c r="J652" s="106"/>
      <c r="K652" s="106"/>
      <c r="L652" s="106"/>
      <c r="M652" s="106"/>
      <c r="N652" s="106"/>
      <c r="O652" s="106"/>
      <c r="P652" s="106"/>
      <c r="Q652" s="106"/>
      <c r="R652" s="106"/>
      <c r="S652" s="106"/>
      <c r="T652" s="106"/>
    </row>
    <row r="653">
      <c r="A653" s="116"/>
      <c r="B653" s="118"/>
      <c r="C653" s="116"/>
      <c r="D653" s="118"/>
      <c r="E653" s="119"/>
      <c r="F653" s="106"/>
      <c r="G653" s="106"/>
      <c r="H653" s="106"/>
      <c r="I653" s="106"/>
      <c r="J653" s="106"/>
      <c r="K653" s="106"/>
      <c r="L653" s="106"/>
      <c r="M653" s="106"/>
      <c r="N653" s="106"/>
      <c r="O653" s="106"/>
      <c r="P653" s="106"/>
      <c r="Q653" s="106"/>
      <c r="R653" s="106"/>
      <c r="S653" s="106"/>
      <c r="T653" s="106"/>
    </row>
    <row r="654">
      <c r="A654" s="116"/>
      <c r="B654" s="118"/>
      <c r="C654" s="116"/>
      <c r="D654" s="118"/>
      <c r="E654" s="119"/>
      <c r="F654" s="106"/>
      <c r="G654" s="106"/>
      <c r="H654" s="106"/>
      <c r="I654" s="106"/>
      <c r="J654" s="106"/>
      <c r="K654" s="106"/>
      <c r="L654" s="106"/>
      <c r="M654" s="106"/>
      <c r="N654" s="106"/>
      <c r="O654" s="106"/>
      <c r="P654" s="106"/>
      <c r="Q654" s="106"/>
      <c r="R654" s="106"/>
      <c r="S654" s="106"/>
      <c r="T654" s="106"/>
    </row>
    <row r="655">
      <c r="A655" s="116"/>
      <c r="B655" s="118"/>
      <c r="C655" s="116"/>
      <c r="D655" s="118"/>
      <c r="E655" s="119"/>
      <c r="F655" s="106"/>
      <c r="G655" s="106"/>
      <c r="H655" s="106"/>
      <c r="I655" s="106"/>
      <c r="J655" s="106"/>
      <c r="K655" s="106"/>
      <c r="L655" s="106"/>
      <c r="M655" s="106"/>
      <c r="N655" s="106"/>
      <c r="O655" s="106"/>
      <c r="P655" s="106"/>
      <c r="Q655" s="106"/>
      <c r="R655" s="106"/>
      <c r="S655" s="106"/>
      <c r="T655" s="106"/>
    </row>
    <row r="656">
      <c r="A656" s="116"/>
      <c r="B656" s="118"/>
      <c r="C656" s="116"/>
      <c r="D656" s="118"/>
      <c r="E656" s="119"/>
      <c r="F656" s="106"/>
      <c r="G656" s="106"/>
      <c r="H656" s="106"/>
      <c r="I656" s="106"/>
      <c r="J656" s="106"/>
      <c r="K656" s="106"/>
      <c r="L656" s="106"/>
      <c r="M656" s="106"/>
      <c r="N656" s="106"/>
      <c r="O656" s="106"/>
      <c r="P656" s="106"/>
      <c r="Q656" s="106"/>
      <c r="R656" s="106"/>
      <c r="S656" s="106"/>
      <c r="T656" s="106"/>
    </row>
    <row r="657">
      <c r="A657" s="116"/>
      <c r="B657" s="118"/>
      <c r="C657" s="116"/>
      <c r="D657" s="118"/>
      <c r="E657" s="119"/>
      <c r="F657" s="106"/>
      <c r="G657" s="106"/>
      <c r="H657" s="106"/>
      <c r="I657" s="106"/>
      <c r="J657" s="106"/>
      <c r="K657" s="106"/>
      <c r="L657" s="106"/>
      <c r="M657" s="106"/>
      <c r="N657" s="106"/>
      <c r="O657" s="106"/>
      <c r="P657" s="106"/>
      <c r="Q657" s="106"/>
      <c r="R657" s="106"/>
      <c r="S657" s="106"/>
      <c r="T657" s="106"/>
    </row>
    <row r="658">
      <c r="A658" s="116"/>
      <c r="B658" s="118"/>
      <c r="C658" s="116"/>
      <c r="D658" s="118"/>
      <c r="E658" s="119"/>
      <c r="F658" s="106"/>
      <c r="G658" s="106"/>
      <c r="H658" s="106"/>
      <c r="I658" s="106"/>
      <c r="J658" s="106"/>
      <c r="K658" s="106"/>
      <c r="L658" s="106"/>
      <c r="M658" s="106"/>
      <c r="N658" s="106"/>
      <c r="O658" s="106"/>
      <c r="P658" s="106"/>
      <c r="Q658" s="106"/>
      <c r="R658" s="106"/>
      <c r="S658" s="106"/>
      <c r="T658" s="106"/>
    </row>
    <row r="659">
      <c r="A659" s="116"/>
      <c r="B659" s="118"/>
      <c r="C659" s="116"/>
      <c r="D659" s="118"/>
      <c r="E659" s="119"/>
      <c r="F659" s="106"/>
      <c r="G659" s="106"/>
      <c r="H659" s="106"/>
      <c r="I659" s="106"/>
      <c r="J659" s="106"/>
      <c r="K659" s="106"/>
      <c r="L659" s="106"/>
      <c r="M659" s="106"/>
      <c r="N659" s="106"/>
      <c r="O659" s="106"/>
      <c r="P659" s="106"/>
      <c r="Q659" s="106"/>
      <c r="R659" s="106"/>
      <c r="S659" s="106"/>
      <c r="T659" s="106"/>
    </row>
    <row r="660">
      <c r="A660" s="116"/>
      <c r="B660" s="118"/>
      <c r="C660" s="116"/>
      <c r="D660" s="118"/>
      <c r="E660" s="119"/>
      <c r="F660" s="106"/>
      <c r="G660" s="106"/>
      <c r="H660" s="106"/>
      <c r="I660" s="106"/>
      <c r="J660" s="106"/>
      <c r="K660" s="106"/>
      <c r="L660" s="106"/>
      <c r="M660" s="106"/>
      <c r="N660" s="106"/>
      <c r="O660" s="106"/>
      <c r="P660" s="106"/>
      <c r="Q660" s="106"/>
      <c r="R660" s="106"/>
      <c r="S660" s="106"/>
      <c r="T660" s="106"/>
    </row>
    <row r="661">
      <c r="A661" s="116"/>
      <c r="B661" s="118"/>
      <c r="C661" s="116"/>
      <c r="D661" s="118"/>
      <c r="E661" s="119"/>
      <c r="F661" s="106"/>
      <c r="G661" s="106"/>
      <c r="H661" s="106"/>
      <c r="I661" s="106"/>
      <c r="J661" s="106"/>
      <c r="K661" s="106"/>
      <c r="L661" s="106"/>
      <c r="M661" s="106"/>
      <c r="N661" s="106"/>
      <c r="O661" s="106"/>
      <c r="P661" s="106"/>
      <c r="Q661" s="106"/>
      <c r="R661" s="106"/>
      <c r="S661" s="106"/>
      <c r="T661" s="106"/>
    </row>
    <row r="662">
      <c r="A662" s="116"/>
      <c r="B662" s="118"/>
      <c r="C662" s="116"/>
      <c r="D662" s="118"/>
      <c r="E662" s="119"/>
      <c r="F662" s="106"/>
      <c r="G662" s="106"/>
      <c r="H662" s="106"/>
      <c r="I662" s="106"/>
      <c r="J662" s="106"/>
      <c r="K662" s="106"/>
      <c r="L662" s="106"/>
      <c r="M662" s="106"/>
      <c r="N662" s="106"/>
      <c r="O662" s="106"/>
      <c r="P662" s="106"/>
      <c r="Q662" s="106"/>
      <c r="R662" s="106"/>
      <c r="S662" s="106"/>
      <c r="T662" s="106"/>
    </row>
    <row r="663">
      <c r="A663" s="116"/>
      <c r="B663" s="118"/>
      <c r="C663" s="116"/>
      <c r="D663" s="118"/>
      <c r="E663" s="119"/>
      <c r="F663" s="106"/>
      <c r="G663" s="106"/>
      <c r="H663" s="106"/>
      <c r="I663" s="106"/>
      <c r="J663" s="106"/>
      <c r="K663" s="106"/>
      <c r="L663" s="106"/>
      <c r="M663" s="106"/>
      <c r="N663" s="106"/>
      <c r="O663" s="106"/>
      <c r="P663" s="106"/>
      <c r="Q663" s="106"/>
      <c r="R663" s="106"/>
      <c r="S663" s="106"/>
      <c r="T663" s="106"/>
    </row>
    <row r="664">
      <c r="A664" s="116"/>
      <c r="B664" s="118"/>
      <c r="C664" s="116"/>
      <c r="D664" s="118"/>
      <c r="E664" s="119"/>
      <c r="F664" s="106"/>
      <c r="G664" s="106"/>
      <c r="H664" s="106"/>
      <c r="I664" s="106"/>
      <c r="J664" s="106"/>
      <c r="K664" s="106"/>
      <c r="L664" s="106"/>
      <c r="M664" s="106"/>
      <c r="N664" s="106"/>
      <c r="O664" s="106"/>
      <c r="P664" s="106"/>
      <c r="Q664" s="106"/>
      <c r="R664" s="106"/>
      <c r="S664" s="106"/>
      <c r="T664" s="106"/>
    </row>
    <row r="665">
      <c r="A665" s="116"/>
      <c r="B665" s="118"/>
      <c r="C665" s="116"/>
      <c r="D665" s="118"/>
      <c r="E665" s="119"/>
      <c r="F665" s="106"/>
      <c r="G665" s="106"/>
      <c r="H665" s="106"/>
      <c r="I665" s="106"/>
      <c r="J665" s="106"/>
      <c r="K665" s="106"/>
      <c r="L665" s="106"/>
      <c r="M665" s="106"/>
      <c r="N665" s="106"/>
      <c r="O665" s="106"/>
      <c r="P665" s="106"/>
      <c r="Q665" s="106"/>
      <c r="R665" s="106"/>
      <c r="S665" s="106"/>
      <c r="T665" s="106"/>
    </row>
    <row r="666">
      <c r="A666" s="116"/>
      <c r="B666" s="118"/>
      <c r="C666" s="116"/>
      <c r="D666" s="118"/>
      <c r="E666" s="119"/>
      <c r="F666" s="106"/>
      <c r="G666" s="106"/>
      <c r="H666" s="106"/>
      <c r="I666" s="106"/>
      <c r="J666" s="106"/>
      <c r="K666" s="106"/>
      <c r="L666" s="106"/>
      <c r="M666" s="106"/>
      <c r="N666" s="106"/>
      <c r="O666" s="106"/>
      <c r="P666" s="106"/>
      <c r="Q666" s="106"/>
      <c r="R666" s="106"/>
      <c r="S666" s="106"/>
      <c r="T666" s="106"/>
    </row>
    <row r="667">
      <c r="A667" s="116"/>
      <c r="B667" s="118"/>
      <c r="C667" s="116"/>
      <c r="D667" s="118"/>
      <c r="E667" s="119"/>
      <c r="F667" s="106"/>
      <c r="G667" s="106"/>
      <c r="H667" s="106"/>
      <c r="I667" s="106"/>
      <c r="J667" s="106"/>
      <c r="K667" s="106"/>
      <c r="L667" s="106"/>
      <c r="M667" s="106"/>
      <c r="N667" s="106"/>
      <c r="O667" s="106"/>
      <c r="P667" s="106"/>
      <c r="Q667" s="106"/>
      <c r="R667" s="106"/>
      <c r="S667" s="106"/>
      <c r="T667" s="106"/>
    </row>
    <row r="668">
      <c r="A668" s="116"/>
      <c r="B668" s="118"/>
      <c r="C668" s="116"/>
      <c r="D668" s="118"/>
      <c r="E668" s="119"/>
      <c r="F668" s="106"/>
      <c r="G668" s="106"/>
      <c r="H668" s="106"/>
      <c r="I668" s="106"/>
      <c r="J668" s="106"/>
      <c r="K668" s="106"/>
      <c r="L668" s="106"/>
      <c r="M668" s="106"/>
      <c r="N668" s="106"/>
      <c r="O668" s="106"/>
      <c r="P668" s="106"/>
      <c r="Q668" s="106"/>
      <c r="R668" s="106"/>
      <c r="S668" s="106"/>
      <c r="T668" s="106"/>
    </row>
    <row r="669">
      <c r="A669" s="116"/>
      <c r="B669" s="118"/>
      <c r="C669" s="116"/>
      <c r="D669" s="118"/>
      <c r="E669" s="119"/>
      <c r="F669" s="106"/>
      <c r="G669" s="106"/>
      <c r="H669" s="106"/>
      <c r="I669" s="106"/>
      <c r="J669" s="106"/>
      <c r="K669" s="106"/>
      <c r="L669" s="106"/>
      <c r="M669" s="106"/>
      <c r="N669" s="106"/>
      <c r="O669" s="106"/>
      <c r="P669" s="106"/>
      <c r="Q669" s="106"/>
      <c r="R669" s="106"/>
      <c r="S669" s="106"/>
      <c r="T669" s="106"/>
    </row>
    <row r="670">
      <c r="A670" s="116"/>
      <c r="B670" s="118"/>
      <c r="C670" s="116"/>
      <c r="D670" s="118"/>
      <c r="E670" s="119"/>
      <c r="F670" s="106"/>
      <c r="G670" s="106"/>
      <c r="H670" s="106"/>
      <c r="I670" s="106"/>
      <c r="J670" s="106"/>
      <c r="K670" s="106"/>
      <c r="L670" s="106"/>
      <c r="M670" s="106"/>
      <c r="N670" s="106"/>
      <c r="O670" s="106"/>
      <c r="P670" s="106"/>
      <c r="Q670" s="106"/>
      <c r="R670" s="106"/>
      <c r="S670" s="106"/>
      <c r="T670" s="106"/>
    </row>
    <row r="671">
      <c r="A671" s="116"/>
      <c r="B671" s="118"/>
      <c r="C671" s="116"/>
      <c r="D671" s="118"/>
      <c r="E671" s="119"/>
      <c r="F671" s="106"/>
      <c r="G671" s="106"/>
      <c r="H671" s="106"/>
      <c r="I671" s="106"/>
      <c r="J671" s="106"/>
      <c r="K671" s="106"/>
      <c r="L671" s="106"/>
      <c r="M671" s="106"/>
      <c r="N671" s="106"/>
      <c r="O671" s="106"/>
      <c r="P671" s="106"/>
      <c r="Q671" s="106"/>
      <c r="R671" s="106"/>
      <c r="S671" s="106"/>
      <c r="T671" s="106"/>
    </row>
    <row r="672">
      <c r="A672" s="116"/>
      <c r="B672" s="118"/>
      <c r="C672" s="116"/>
      <c r="D672" s="118"/>
      <c r="E672" s="119"/>
      <c r="F672" s="106"/>
      <c r="G672" s="106"/>
      <c r="H672" s="106"/>
      <c r="I672" s="106"/>
      <c r="J672" s="106"/>
      <c r="K672" s="106"/>
      <c r="L672" s="106"/>
      <c r="M672" s="106"/>
      <c r="N672" s="106"/>
      <c r="O672" s="106"/>
      <c r="P672" s="106"/>
      <c r="Q672" s="106"/>
      <c r="R672" s="106"/>
      <c r="S672" s="106"/>
      <c r="T672" s="106"/>
    </row>
    <row r="673">
      <c r="A673" s="116"/>
      <c r="B673" s="118"/>
      <c r="C673" s="116"/>
      <c r="D673" s="118"/>
      <c r="E673" s="119"/>
      <c r="F673" s="106"/>
      <c r="G673" s="106"/>
      <c r="H673" s="106"/>
      <c r="I673" s="106"/>
      <c r="J673" s="106"/>
      <c r="K673" s="106"/>
      <c r="L673" s="106"/>
      <c r="M673" s="106"/>
      <c r="N673" s="106"/>
      <c r="O673" s="106"/>
      <c r="P673" s="106"/>
      <c r="Q673" s="106"/>
      <c r="R673" s="106"/>
      <c r="S673" s="106"/>
      <c r="T673" s="106"/>
    </row>
    <row r="674">
      <c r="A674" s="116"/>
      <c r="B674" s="118"/>
      <c r="C674" s="116"/>
      <c r="D674" s="118"/>
      <c r="E674" s="119"/>
      <c r="F674" s="106"/>
      <c r="G674" s="106"/>
      <c r="H674" s="106"/>
      <c r="I674" s="106"/>
      <c r="J674" s="106"/>
      <c r="K674" s="106"/>
      <c r="L674" s="106"/>
      <c r="M674" s="106"/>
      <c r="N674" s="106"/>
      <c r="O674" s="106"/>
      <c r="P674" s="106"/>
      <c r="Q674" s="106"/>
      <c r="R674" s="106"/>
      <c r="S674" s="106"/>
      <c r="T674" s="106"/>
    </row>
    <row r="675">
      <c r="A675" s="116"/>
      <c r="B675" s="118"/>
      <c r="C675" s="116"/>
      <c r="D675" s="118"/>
      <c r="E675" s="119"/>
      <c r="F675" s="106"/>
      <c r="G675" s="106"/>
      <c r="H675" s="106"/>
      <c r="I675" s="106"/>
      <c r="J675" s="106"/>
      <c r="K675" s="106"/>
      <c r="L675" s="106"/>
      <c r="M675" s="106"/>
      <c r="N675" s="106"/>
      <c r="O675" s="106"/>
      <c r="P675" s="106"/>
      <c r="Q675" s="106"/>
      <c r="R675" s="106"/>
      <c r="S675" s="106"/>
      <c r="T675" s="106"/>
    </row>
    <row r="676">
      <c r="A676" s="116"/>
      <c r="B676" s="118"/>
      <c r="C676" s="116"/>
      <c r="D676" s="118"/>
      <c r="E676" s="119"/>
      <c r="F676" s="106"/>
      <c r="G676" s="106"/>
      <c r="H676" s="106"/>
      <c r="I676" s="106"/>
      <c r="J676" s="106"/>
      <c r="K676" s="106"/>
      <c r="L676" s="106"/>
      <c r="M676" s="106"/>
      <c r="N676" s="106"/>
      <c r="O676" s="106"/>
      <c r="P676" s="106"/>
      <c r="Q676" s="106"/>
      <c r="R676" s="106"/>
      <c r="S676" s="106"/>
      <c r="T676" s="106"/>
    </row>
    <row r="677">
      <c r="A677" s="116"/>
      <c r="B677" s="118"/>
      <c r="C677" s="116"/>
      <c r="D677" s="118"/>
      <c r="E677" s="119"/>
      <c r="F677" s="106"/>
      <c r="G677" s="106"/>
      <c r="H677" s="106"/>
      <c r="I677" s="106"/>
      <c r="J677" s="106"/>
      <c r="K677" s="106"/>
      <c r="L677" s="106"/>
      <c r="M677" s="106"/>
      <c r="N677" s="106"/>
      <c r="O677" s="106"/>
      <c r="P677" s="106"/>
      <c r="Q677" s="106"/>
      <c r="R677" s="106"/>
      <c r="S677" s="106"/>
      <c r="T677" s="106"/>
    </row>
    <row r="678">
      <c r="A678" s="116"/>
      <c r="B678" s="118"/>
      <c r="C678" s="116"/>
      <c r="D678" s="118"/>
      <c r="E678" s="119"/>
      <c r="F678" s="106"/>
      <c r="G678" s="106"/>
      <c r="H678" s="106"/>
      <c r="I678" s="106"/>
      <c r="J678" s="106"/>
      <c r="K678" s="106"/>
      <c r="L678" s="106"/>
      <c r="M678" s="106"/>
      <c r="N678" s="106"/>
      <c r="O678" s="106"/>
      <c r="P678" s="106"/>
      <c r="Q678" s="106"/>
      <c r="R678" s="106"/>
      <c r="S678" s="106"/>
      <c r="T678" s="106"/>
    </row>
    <row r="679">
      <c r="A679" s="116"/>
      <c r="B679" s="118"/>
      <c r="C679" s="116"/>
      <c r="D679" s="118"/>
      <c r="E679" s="119"/>
      <c r="F679" s="106"/>
      <c r="G679" s="106"/>
      <c r="H679" s="106"/>
      <c r="I679" s="106"/>
      <c r="J679" s="106"/>
      <c r="K679" s="106"/>
      <c r="L679" s="106"/>
      <c r="M679" s="106"/>
      <c r="N679" s="106"/>
      <c r="O679" s="106"/>
      <c r="P679" s="106"/>
      <c r="Q679" s="106"/>
      <c r="R679" s="106"/>
      <c r="S679" s="106"/>
      <c r="T679" s="106"/>
    </row>
    <row r="680">
      <c r="A680" s="116"/>
      <c r="B680" s="118"/>
      <c r="C680" s="116"/>
      <c r="D680" s="118"/>
      <c r="E680" s="119"/>
      <c r="F680" s="106"/>
      <c r="G680" s="106"/>
      <c r="H680" s="106"/>
      <c r="I680" s="106"/>
      <c r="J680" s="106"/>
      <c r="K680" s="106"/>
      <c r="L680" s="106"/>
      <c r="M680" s="106"/>
      <c r="N680" s="106"/>
      <c r="O680" s="106"/>
      <c r="P680" s="106"/>
      <c r="Q680" s="106"/>
      <c r="R680" s="106"/>
      <c r="S680" s="106"/>
      <c r="T680" s="106"/>
    </row>
    <row r="681">
      <c r="A681" s="116"/>
      <c r="B681" s="118"/>
      <c r="C681" s="116"/>
      <c r="D681" s="118"/>
      <c r="E681" s="119"/>
      <c r="F681" s="106"/>
      <c r="G681" s="106"/>
      <c r="H681" s="106"/>
      <c r="I681" s="106"/>
      <c r="J681" s="106"/>
      <c r="K681" s="106"/>
      <c r="L681" s="106"/>
      <c r="M681" s="106"/>
      <c r="N681" s="106"/>
      <c r="O681" s="106"/>
      <c r="P681" s="106"/>
      <c r="Q681" s="106"/>
      <c r="R681" s="106"/>
      <c r="S681" s="106"/>
      <c r="T681" s="106"/>
    </row>
    <row r="682">
      <c r="A682" s="116"/>
      <c r="B682" s="118"/>
      <c r="C682" s="116"/>
      <c r="D682" s="118"/>
      <c r="E682" s="119"/>
      <c r="F682" s="106"/>
      <c r="G682" s="106"/>
      <c r="H682" s="106"/>
      <c r="I682" s="106"/>
      <c r="J682" s="106"/>
      <c r="K682" s="106"/>
      <c r="L682" s="106"/>
      <c r="M682" s="106"/>
      <c r="N682" s="106"/>
      <c r="O682" s="106"/>
      <c r="P682" s="106"/>
      <c r="Q682" s="106"/>
      <c r="R682" s="106"/>
      <c r="S682" s="106"/>
      <c r="T682" s="106"/>
    </row>
    <row r="683">
      <c r="A683" s="116"/>
      <c r="B683" s="118"/>
      <c r="C683" s="116"/>
      <c r="D683" s="118"/>
      <c r="E683" s="119"/>
      <c r="F683" s="106"/>
      <c r="G683" s="106"/>
      <c r="H683" s="106"/>
      <c r="I683" s="106"/>
      <c r="J683" s="106"/>
      <c r="K683" s="106"/>
      <c r="L683" s="106"/>
      <c r="M683" s="106"/>
      <c r="N683" s="106"/>
      <c r="O683" s="106"/>
      <c r="P683" s="106"/>
      <c r="Q683" s="106"/>
      <c r="R683" s="106"/>
      <c r="S683" s="106"/>
      <c r="T683" s="106"/>
    </row>
    <row r="684">
      <c r="A684" s="116"/>
      <c r="B684" s="118"/>
      <c r="C684" s="116"/>
      <c r="D684" s="118"/>
      <c r="E684" s="119"/>
      <c r="F684" s="106"/>
      <c r="G684" s="106"/>
      <c r="H684" s="106"/>
      <c r="I684" s="106"/>
      <c r="J684" s="106"/>
      <c r="K684" s="106"/>
      <c r="L684" s="106"/>
      <c r="M684" s="106"/>
      <c r="N684" s="106"/>
      <c r="O684" s="106"/>
      <c r="P684" s="106"/>
      <c r="Q684" s="106"/>
      <c r="R684" s="106"/>
      <c r="S684" s="106"/>
      <c r="T684" s="106"/>
    </row>
    <row r="685">
      <c r="A685" s="116"/>
      <c r="B685" s="118"/>
      <c r="C685" s="116"/>
      <c r="D685" s="118"/>
      <c r="E685" s="119"/>
      <c r="F685" s="106"/>
      <c r="G685" s="106"/>
      <c r="H685" s="106"/>
      <c r="I685" s="106"/>
      <c r="J685" s="106"/>
      <c r="K685" s="106"/>
      <c r="L685" s="106"/>
      <c r="M685" s="106"/>
      <c r="N685" s="106"/>
      <c r="O685" s="106"/>
      <c r="P685" s="106"/>
      <c r="Q685" s="106"/>
      <c r="R685" s="106"/>
      <c r="S685" s="106"/>
      <c r="T685" s="106"/>
    </row>
    <row r="686">
      <c r="A686" s="116"/>
      <c r="B686" s="118"/>
      <c r="C686" s="116"/>
      <c r="D686" s="118"/>
      <c r="E686" s="119"/>
      <c r="F686" s="106"/>
      <c r="G686" s="106"/>
      <c r="H686" s="106"/>
      <c r="I686" s="106"/>
      <c r="J686" s="106"/>
      <c r="K686" s="106"/>
      <c r="L686" s="106"/>
      <c r="M686" s="106"/>
      <c r="N686" s="106"/>
      <c r="O686" s="106"/>
      <c r="P686" s="106"/>
      <c r="Q686" s="106"/>
      <c r="R686" s="106"/>
      <c r="S686" s="106"/>
      <c r="T686" s="106"/>
    </row>
    <row r="687">
      <c r="A687" s="116"/>
      <c r="B687" s="118"/>
      <c r="C687" s="116"/>
      <c r="D687" s="118"/>
      <c r="E687" s="119"/>
      <c r="F687" s="106"/>
      <c r="G687" s="106"/>
      <c r="H687" s="106"/>
      <c r="I687" s="106"/>
      <c r="J687" s="106"/>
      <c r="K687" s="106"/>
      <c r="L687" s="106"/>
      <c r="M687" s="106"/>
      <c r="N687" s="106"/>
      <c r="O687" s="106"/>
      <c r="P687" s="106"/>
      <c r="Q687" s="106"/>
      <c r="R687" s="106"/>
      <c r="S687" s="106"/>
      <c r="T687" s="106"/>
    </row>
    <row r="688">
      <c r="A688" s="116"/>
      <c r="B688" s="118"/>
      <c r="C688" s="116"/>
      <c r="D688" s="118"/>
      <c r="E688" s="119"/>
      <c r="F688" s="106"/>
      <c r="G688" s="106"/>
      <c r="H688" s="106"/>
      <c r="I688" s="106"/>
      <c r="J688" s="106"/>
      <c r="K688" s="106"/>
      <c r="L688" s="106"/>
      <c r="M688" s="106"/>
      <c r="N688" s="106"/>
      <c r="O688" s="106"/>
      <c r="P688" s="106"/>
      <c r="Q688" s="106"/>
      <c r="R688" s="106"/>
      <c r="S688" s="106"/>
      <c r="T688" s="106"/>
    </row>
    <row r="689">
      <c r="A689" s="116"/>
      <c r="B689" s="118"/>
      <c r="C689" s="116"/>
      <c r="D689" s="118"/>
      <c r="E689" s="119"/>
      <c r="F689" s="106"/>
      <c r="G689" s="106"/>
      <c r="H689" s="106"/>
      <c r="I689" s="106"/>
      <c r="J689" s="106"/>
      <c r="K689" s="106"/>
      <c r="L689" s="106"/>
      <c r="M689" s="106"/>
      <c r="N689" s="106"/>
      <c r="O689" s="106"/>
      <c r="P689" s="106"/>
      <c r="Q689" s="106"/>
      <c r="R689" s="106"/>
      <c r="S689" s="106"/>
      <c r="T689" s="106"/>
    </row>
    <row r="690">
      <c r="A690" s="116"/>
      <c r="B690" s="118"/>
      <c r="C690" s="116"/>
      <c r="D690" s="118"/>
      <c r="E690" s="119"/>
      <c r="F690" s="106"/>
      <c r="G690" s="106"/>
      <c r="H690" s="106"/>
      <c r="I690" s="106"/>
      <c r="J690" s="106"/>
      <c r="K690" s="106"/>
      <c r="L690" s="106"/>
      <c r="M690" s="106"/>
      <c r="N690" s="106"/>
      <c r="O690" s="106"/>
      <c r="P690" s="106"/>
      <c r="Q690" s="106"/>
      <c r="R690" s="106"/>
      <c r="S690" s="106"/>
      <c r="T690" s="106"/>
    </row>
    <row r="691">
      <c r="A691" s="116"/>
      <c r="B691" s="118"/>
      <c r="C691" s="116"/>
      <c r="D691" s="118"/>
      <c r="E691" s="119"/>
      <c r="F691" s="106"/>
      <c r="G691" s="106"/>
      <c r="H691" s="106"/>
      <c r="I691" s="106"/>
      <c r="J691" s="106"/>
      <c r="K691" s="106"/>
      <c r="L691" s="106"/>
      <c r="M691" s="106"/>
      <c r="N691" s="106"/>
      <c r="O691" s="106"/>
      <c r="P691" s="106"/>
      <c r="Q691" s="106"/>
      <c r="R691" s="106"/>
      <c r="S691" s="106"/>
      <c r="T691" s="106"/>
    </row>
    <row r="692">
      <c r="A692" s="116"/>
      <c r="B692" s="118"/>
      <c r="C692" s="116"/>
      <c r="D692" s="118"/>
      <c r="E692" s="119"/>
      <c r="F692" s="106"/>
      <c r="G692" s="106"/>
      <c r="H692" s="106"/>
      <c r="I692" s="106"/>
      <c r="J692" s="106"/>
      <c r="K692" s="106"/>
      <c r="L692" s="106"/>
      <c r="M692" s="106"/>
      <c r="N692" s="106"/>
      <c r="O692" s="106"/>
      <c r="P692" s="106"/>
      <c r="Q692" s="106"/>
      <c r="R692" s="106"/>
      <c r="S692" s="106"/>
      <c r="T692" s="106"/>
    </row>
    <row r="693">
      <c r="A693" s="116"/>
      <c r="B693" s="118"/>
      <c r="C693" s="116"/>
      <c r="D693" s="118"/>
      <c r="E693" s="119"/>
      <c r="F693" s="106"/>
      <c r="G693" s="106"/>
      <c r="H693" s="106"/>
      <c r="I693" s="106"/>
      <c r="J693" s="106"/>
      <c r="K693" s="106"/>
      <c r="L693" s="106"/>
      <c r="M693" s="106"/>
      <c r="N693" s="106"/>
      <c r="O693" s="106"/>
      <c r="P693" s="106"/>
      <c r="Q693" s="106"/>
      <c r="R693" s="106"/>
      <c r="S693" s="106"/>
      <c r="T693" s="106"/>
    </row>
    <row r="694">
      <c r="A694" s="116"/>
      <c r="B694" s="118"/>
      <c r="C694" s="116"/>
      <c r="D694" s="118"/>
      <c r="E694" s="119"/>
      <c r="F694" s="106"/>
      <c r="G694" s="106"/>
      <c r="H694" s="106"/>
      <c r="I694" s="106"/>
      <c r="J694" s="106"/>
      <c r="K694" s="106"/>
      <c r="L694" s="106"/>
      <c r="M694" s="106"/>
      <c r="N694" s="106"/>
      <c r="O694" s="106"/>
      <c r="P694" s="106"/>
      <c r="Q694" s="106"/>
      <c r="R694" s="106"/>
      <c r="S694" s="106"/>
      <c r="T694" s="106"/>
    </row>
    <row r="695">
      <c r="A695" s="116"/>
      <c r="B695" s="118"/>
      <c r="C695" s="116"/>
      <c r="D695" s="118"/>
      <c r="E695" s="119"/>
      <c r="F695" s="106"/>
      <c r="G695" s="106"/>
      <c r="H695" s="106"/>
      <c r="I695" s="106"/>
      <c r="J695" s="106"/>
      <c r="K695" s="106"/>
      <c r="L695" s="106"/>
      <c r="M695" s="106"/>
      <c r="N695" s="106"/>
      <c r="O695" s="106"/>
      <c r="P695" s="106"/>
      <c r="Q695" s="106"/>
      <c r="R695" s="106"/>
      <c r="S695" s="106"/>
      <c r="T695" s="106"/>
    </row>
    <row r="696">
      <c r="A696" s="116"/>
      <c r="B696" s="118"/>
      <c r="C696" s="116"/>
      <c r="D696" s="118"/>
      <c r="E696" s="119"/>
      <c r="F696" s="106"/>
      <c r="G696" s="106"/>
      <c r="H696" s="106"/>
      <c r="I696" s="106"/>
      <c r="J696" s="106"/>
      <c r="K696" s="106"/>
      <c r="L696" s="106"/>
      <c r="M696" s="106"/>
      <c r="N696" s="106"/>
      <c r="O696" s="106"/>
      <c r="P696" s="106"/>
      <c r="Q696" s="106"/>
      <c r="R696" s="106"/>
      <c r="S696" s="106"/>
      <c r="T696" s="106"/>
    </row>
    <row r="697">
      <c r="A697" s="116"/>
      <c r="B697" s="118"/>
      <c r="C697" s="116"/>
      <c r="D697" s="118"/>
      <c r="E697" s="119"/>
      <c r="F697" s="106"/>
      <c r="G697" s="106"/>
      <c r="H697" s="106"/>
      <c r="I697" s="106"/>
      <c r="J697" s="106"/>
      <c r="K697" s="106"/>
      <c r="L697" s="106"/>
      <c r="M697" s="106"/>
      <c r="N697" s="106"/>
      <c r="O697" s="106"/>
      <c r="P697" s="106"/>
      <c r="Q697" s="106"/>
      <c r="R697" s="106"/>
      <c r="S697" s="106"/>
      <c r="T697" s="106"/>
    </row>
    <row r="698">
      <c r="A698" s="116"/>
      <c r="B698" s="118"/>
      <c r="C698" s="116"/>
      <c r="D698" s="118"/>
      <c r="E698" s="119"/>
      <c r="F698" s="106"/>
      <c r="G698" s="106"/>
      <c r="H698" s="106"/>
      <c r="I698" s="106"/>
      <c r="J698" s="106"/>
      <c r="K698" s="106"/>
      <c r="L698" s="106"/>
      <c r="M698" s="106"/>
      <c r="N698" s="106"/>
      <c r="O698" s="106"/>
      <c r="P698" s="106"/>
      <c r="Q698" s="106"/>
      <c r="R698" s="106"/>
      <c r="S698" s="106"/>
      <c r="T698" s="106"/>
    </row>
    <row r="699">
      <c r="A699" s="116"/>
      <c r="B699" s="118"/>
      <c r="C699" s="116"/>
      <c r="D699" s="118"/>
      <c r="E699" s="119"/>
      <c r="F699" s="106"/>
      <c r="G699" s="106"/>
      <c r="H699" s="106"/>
      <c r="I699" s="106"/>
      <c r="J699" s="106"/>
      <c r="K699" s="106"/>
      <c r="L699" s="106"/>
      <c r="M699" s="106"/>
      <c r="N699" s="106"/>
      <c r="O699" s="106"/>
      <c r="P699" s="106"/>
      <c r="Q699" s="106"/>
      <c r="R699" s="106"/>
      <c r="S699" s="106"/>
      <c r="T699" s="106"/>
    </row>
    <row r="700">
      <c r="A700" s="116"/>
      <c r="B700" s="118"/>
      <c r="C700" s="116"/>
      <c r="D700" s="118"/>
      <c r="E700" s="119"/>
      <c r="F700" s="106"/>
      <c r="G700" s="106"/>
      <c r="H700" s="106"/>
      <c r="I700" s="106"/>
      <c r="J700" s="106"/>
      <c r="K700" s="106"/>
      <c r="L700" s="106"/>
      <c r="M700" s="106"/>
      <c r="N700" s="106"/>
      <c r="O700" s="106"/>
      <c r="P700" s="106"/>
      <c r="Q700" s="106"/>
      <c r="R700" s="106"/>
      <c r="S700" s="106"/>
      <c r="T700" s="106"/>
    </row>
    <row r="701">
      <c r="A701" s="116"/>
      <c r="B701" s="118"/>
      <c r="C701" s="116"/>
      <c r="D701" s="118"/>
      <c r="E701" s="119"/>
      <c r="F701" s="106"/>
      <c r="G701" s="106"/>
      <c r="H701" s="106"/>
      <c r="I701" s="106"/>
      <c r="J701" s="106"/>
      <c r="K701" s="106"/>
      <c r="L701" s="106"/>
      <c r="M701" s="106"/>
      <c r="N701" s="106"/>
      <c r="O701" s="106"/>
      <c r="P701" s="106"/>
      <c r="Q701" s="106"/>
      <c r="R701" s="106"/>
      <c r="S701" s="106"/>
      <c r="T701" s="106"/>
    </row>
    <row r="702">
      <c r="A702" s="116"/>
      <c r="B702" s="118"/>
      <c r="C702" s="116"/>
      <c r="D702" s="118"/>
      <c r="E702" s="119"/>
      <c r="F702" s="106"/>
      <c r="G702" s="106"/>
      <c r="H702" s="106"/>
      <c r="I702" s="106"/>
      <c r="J702" s="106"/>
      <c r="K702" s="106"/>
      <c r="L702" s="106"/>
      <c r="M702" s="106"/>
      <c r="N702" s="106"/>
      <c r="O702" s="106"/>
      <c r="P702" s="106"/>
      <c r="Q702" s="106"/>
      <c r="R702" s="106"/>
      <c r="S702" s="106"/>
      <c r="T702" s="106"/>
    </row>
    <row r="703">
      <c r="A703" s="116"/>
      <c r="B703" s="118"/>
      <c r="C703" s="116"/>
      <c r="D703" s="118"/>
      <c r="E703" s="119"/>
      <c r="F703" s="106"/>
      <c r="G703" s="106"/>
      <c r="H703" s="106"/>
      <c r="I703" s="106"/>
      <c r="J703" s="106"/>
      <c r="K703" s="106"/>
      <c r="L703" s="106"/>
      <c r="M703" s="106"/>
      <c r="N703" s="106"/>
      <c r="O703" s="106"/>
      <c r="P703" s="106"/>
      <c r="Q703" s="106"/>
      <c r="R703" s="106"/>
      <c r="S703" s="106"/>
      <c r="T703" s="106"/>
    </row>
    <row r="704">
      <c r="A704" s="116"/>
      <c r="B704" s="118"/>
      <c r="C704" s="116"/>
      <c r="D704" s="118"/>
      <c r="E704" s="119"/>
      <c r="F704" s="106"/>
      <c r="G704" s="106"/>
      <c r="H704" s="106"/>
      <c r="I704" s="106"/>
      <c r="J704" s="106"/>
      <c r="K704" s="106"/>
      <c r="L704" s="106"/>
      <c r="M704" s="106"/>
      <c r="N704" s="106"/>
      <c r="O704" s="106"/>
      <c r="P704" s="106"/>
      <c r="Q704" s="106"/>
      <c r="R704" s="106"/>
      <c r="S704" s="106"/>
      <c r="T704" s="106"/>
    </row>
    <row r="705">
      <c r="A705" s="116"/>
      <c r="B705" s="118"/>
      <c r="C705" s="116"/>
      <c r="D705" s="118"/>
      <c r="E705" s="119"/>
      <c r="F705" s="106"/>
      <c r="G705" s="106"/>
      <c r="H705" s="106"/>
      <c r="I705" s="106"/>
      <c r="J705" s="106"/>
      <c r="K705" s="106"/>
      <c r="L705" s="106"/>
      <c r="M705" s="106"/>
      <c r="N705" s="106"/>
      <c r="O705" s="106"/>
      <c r="P705" s="106"/>
      <c r="Q705" s="106"/>
      <c r="R705" s="106"/>
      <c r="S705" s="106"/>
      <c r="T705" s="106"/>
    </row>
    <row r="706">
      <c r="A706" s="116"/>
      <c r="B706" s="118"/>
      <c r="C706" s="116"/>
      <c r="D706" s="118"/>
      <c r="E706" s="119"/>
      <c r="F706" s="106"/>
      <c r="G706" s="106"/>
      <c r="H706" s="106"/>
      <c r="I706" s="106"/>
      <c r="J706" s="106"/>
      <c r="K706" s="106"/>
      <c r="L706" s="106"/>
      <c r="M706" s="106"/>
      <c r="N706" s="106"/>
      <c r="O706" s="106"/>
      <c r="P706" s="106"/>
      <c r="Q706" s="106"/>
      <c r="R706" s="106"/>
      <c r="S706" s="106"/>
      <c r="T706" s="106"/>
    </row>
    <row r="707">
      <c r="A707" s="116"/>
      <c r="B707" s="118"/>
      <c r="C707" s="116"/>
      <c r="D707" s="118"/>
      <c r="E707" s="119"/>
      <c r="F707" s="106"/>
      <c r="G707" s="106"/>
      <c r="H707" s="106"/>
      <c r="I707" s="106"/>
      <c r="J707" s="106"/>
      <c r="K707" s="106"/>
      <c r="L707" s="106"/>
      <c r="M707" s="106"/>
      <c r="N707" s="106"/>
      <c r="O707" s="106"/>
      <c r="P707" s="106"/>
      <c r="Q707" s="106"/>
      <c r="R707" s="106"/>
      <c r="S707" s="106"/>
      <c r="T707" s="106"/>
    </row>
    <row r="708">
      <c r="A708" s="116"/>
      <c r="B708" s="118"/>
      <c r="C708" s="116"/>
      <c r="D708" s="118"/>
      <c r="E708" s="119"/>
      <c r="F708" s="106"/>
      <c r="G708" s="106"/>
      <c r="H708" s="106"/>
      <c r="I708" s="106"/>
      <c r="J708" s="106"/>
      <c r="K708" s="106"/>
      <c r="L708" s="106"/>
      <c r="M708" s="106"/>
      <c r="N708" s="106"/>
      <c r="O708" s="106"/>
      <c r="P708" s="106"/>
      <c r="Q708" s="106"/>
      <c r="R708" s="106"/>
      <c r="S708" s="106"/>
      <c r="T708" s="106"/>
    </row>
    <row r="709">
      <c r="A709" s="116"/>
      <c r="B709" s="118"/>
      <c r="C709" s="116"/>
      <c r="D709" s="118"/>
      <c r="E709" s="119"/>
      <c r="F709" s="106"/>
      <c r="G709" s="106"/>
      <c r="H709" s="106"/>
      <c r="I709" s="106"/>
      <c r="J709" s="106"/>
      <c r="K709" s="106"/>
      <c r="L709" s="106"/>
      <c r="M709" s="106"/>
      <c r="N709" s="106"/>
      <c r="O709" s="106"/>
      <c r="P709" s="106"/>
      <c r="Q709" s="106"/>
      <c r="R709" s="106"/>
      <c r="S709" s="106"/>
      <c r="T709" s="106"/>
    </row>
    <row r="710">
      <c r="A710" s="116"/>
      <c r="B710" s="118"/>
      <c r="C710" s="116"/>
      <c r="D710" s="118"/>
      <c r="E710" s="119"/>
      <c r="F710" s="106"/>
      <c r="G710" s="106"/>
      <c r="H710" s="106"/>
      <c r="I710" s="106"/>
      <c r="J710" s="106"/>
      <c r="K710" s="106"/>
      <c r="L710" s="106"/>
      <c r="M710" s="106"/>
      <c r="N710" s="106"/>
      <c r="O710" s="106"/>
      <c r="P710" s="106"/>
      <c r="Q710" s="106"/>
      <c r="R710" s="106"/>
      <c r="S710" s="106"/>
      <c r="T710" s="106"/>
    </row>
    <row r="711">
      <c r="A711" s="116"/>
      <c r="B711" s="118"/>
      <c r="C711" s="116"/>
      <c r="D711" s="118"/>
      <c r="E711" s="119"/>
      <c r="F711" s="106"/>
      <c r="G711" s="106"/>
      <c r="H711" s="106"/>
      <c r="I711" s="106"/>
      <c r="J711" s="106"/>
      <c r="K711" s="106"/>
      <c r="L711" s="106"/>
      <c r="M711" s="106"/>
      <c r="N711" s="106"/>
      <c r="O711" s="106"/>
      <c r="P711" s="106"/>
      <c r="Q711" s="106"/>
      <c r="R711" s="106"/>
      <c r="S711" s="106"/>
      <c r="T711" s="106"/>
    </row>
    <row r="712">
      <c r="A712" s="116"/>
      <c r="B712" s="118"/>
      <c r="C712" s="116"/>
      <c r="D712" s="118"/>
      <c r="E712" s="119"/>
      <c r="F712" s="106"/>
      <c r="G712" s="106"/>
      <c r="H712" s="106"/>
      <c r="I712" s="106"/>
      <c r="J712" s="106"/>
      <c r="K712" s="106"/>
      <c r="L712" s="106"/>
      <c r="M712" s="106"/>
      <c r="N712" s="106"/>
      <c r="O712" s="106"/>
      <c r="P712" s="106"/>
      <c r="Q712" s="106"/>
      <c r="R712" s="106"/>
      <c r="S712" s="106"/>
      <c r="T712" s="106"/>
    </row>
    <row r="713">
      <c r="A713" s="116"/>
      <c r="B713" s="118"/>
      <c r="C713" s="116"/>
      <c r="D713" s="118"/>
      <c r="E713" s="119"/>
      <c r="F713" s="106"/>
      <c r="G713" s="106"/>
      <c r="H713" s="106"/>
      <c r="I713" s="106"/>
      <c r="J713" s="106"/>
      <c r="K713" s="106"/>
      <c r="L713" s="106"/>
      <c r="M713" s="106"/>
      <c r="N713" s="106"/>
      <c r="O713" s="106"/>
      <c r="P713" s="106"/>
      <c r="Q713" s="106"/>
      <c r="R713" s="106"/>
      <c r="S713" s="106"/>
      <c r="T713" s="106"/>
    </row>
    <row r="714">
      <c r="A714" s="116"/>
      <c r="B714" s="118"/>
      <c r="C714" s="116"/>
      <c r="D714" s="118"/>
      <c r="E714" s="119"/>
      <c r="F714" s="106"/>
      <c r="G714" s="106"/>
      <c r="H714" s="106"/>
      <c r="I714" s="106"/>
      <c r="J714" s="106"/>
      <c r="K714" s="106"/>
      <c r="L714" s="106"/>
      <c r="M714" s="106"/>
      <c r="N714" s="106"/>
      <c r="O714" s="106"/>
      <c r="P714" s="106"/>
      <c r="Q714" s="106"/>
      <c r="R714" s="106"/>
      <c r="S714" s="106"/>
      <c r="T714" s="106"/>
    </row>
    <row r="715">
      <c r="A715" s="116"/>
      <c r="B715" s="118"/>
      <c r="C715" s="116"/>
      <c r="D715" s="118"/>
      <c r="E715" s="119"/>
      <c r="F715" s="106"/>
      <c r="G715" s="106"/>
      <c r="H715" s="106"/>
      <c r="I715" s="106"/>
      <c r="J715" s="106"/>
      <c r="K715" s="106"/>
      <c r="L715" s="106"/>
      <c r="M715" s="106"/>
      <c r="N715" s="106"/>
      <c r="O715" s="106"/>
      <c r="P715" s="106"/>
      <c r="Q715" s="106"/>
      <c r="R715" s="106"/>
      <c r="S715" s="106"/>
      <c r="T715" s="106"/>
    </row>
    <row r="716">
      <c r="A716" s="116"/>
      <c r="B716" s="118"/>
      <c r="C716" s="116"/>
      <c r="D716" s="118"/>
      <c r="E716" s="119"/>
      <c r="F716" s="106"/>
      <c r="G716" s="106"/>
      <c r="H716" s="106"/>
      <c r="I716" s="106"/>
      <c r="J716" s="106"/>
      <c r="K716" s="106"/>
      <c r="L716" s="106"/>
      <c r="M716" s="106"/>
      <c r="N716" s="106"/>
      <c r="O716" s="106"/>
      <c r="P716" s="106"/>
      <c r="Q716" s="106"/>
      <c r="R716" s="106"/>
      <c r="S716" s="106"/>
      <c r="T716" s="106"/>
    </row>
    <row r="717">
      <c r="A717" s="116"/>
      <c r="B717" s="118"/>
      <c r="C717" s="116"/>
      <c r="D717" s="118"/>
      <c r="E717" s="119"/>
      <c r="F717" s="106"/>
      <c r="G717" s="106"/>
      <c r="H717" s="106"/>
      <c r="I717" s="106"/>
      <c r="J717" s="106"/>
      <c r="K717" s="106"/>
      <c r="L717" s="106"/>
      <c r="M717" s="106"/>
      <c r="N717" s="106"/>
      <c r="O717" s="106"/>
      <c r="P717" s="106"/>
      <c r="Q717" s="106"/>
      <c r="R717" s="106"/>
      <c r="S717" s="106"/>
      <c r="T717" s="106"/>
    </row>
    <row r="718">
      <c r="A718" s="116"/>
      <c r="B718" s="118"/>
      <c r="C718" s="116"/>
      <c r="D718" s="118"/>
      <c r="E718" s="119"/>
      <c r="F718" s="106"/>
      <c r="G718" s="106"/>
      <c r="H718" s="106"/>
      <c r="I718" s="106"/>
      <c r="J718" s="106"/>
      <c r="K718" s="106"/>
      <c r="L718" s="106"/>
      <c r="M718" s="106"/>
      <c r="N718" s="106"/>
      <c r="O718" s="106"/>
      <c r="P718" s="106"/>
      <c r="Q718" s="106"/>
      <c r="R718" s="106"/>
      <c r="S718" s="106"/>
      <c r="T718" s="106"/>
    </row>
    <row r="719">
      <c r="A719" s="116"/>
      <c r="B719" s="118"/>
      <c r="C719" s="116"/>
      <c r="D719" s="118"/>
      <c r="E719" s="119"/>
      <c r="F719" s="106"/>
      <c r="G719" s="106"/>
      <c r="H719" s="106"/>
      <c r="I719" s="106"/>
      <c r="J719" s="106"/>
      <c r="K719" s="106"/>
      <c r="L719" s="106"/>
      <c r="M719" s="106"/>
      <c r="N719" s="106"/>
      <c r="O719" s="106"/>
      <c r="P719" s="106"/>
      <c r="Q719" s="106"/>
      <c r="R719" s="106"/>
      <c r="S719" s="106"/>
      <c r="T719" s="106"/>
    </row>
    <row r="720">
      <c r="A720" s="116"/>
      <c r="B720" s="118"/>
      <c r="C720" s="116"/>
      <c r="D720" s="118"/>
      <c r="E720" s="119"/>
      <c r="F720" s="106"/>
      <c r="G720" s="106"/>
      <c r="H720" s="106"/>
      <c r="I720" s="106"/>
      <c r="J720" s="106"/>
      <c r="K720" s="106"/>
      <c r="L720" s="106"/>
      <c r="M720" s="106"/>
      <c r="N720" s="106"/>
      <c r="O720" s="106"/>
      <c r="P720" s="106"/>
      <c r="Q720" s="106"/>
      <c r="R720" s="106"/>
      <c r="S720" s="106"/>
      <c r="T720" s="106"/>
    </row>
    <row r="721">
      <c r="A721" s="116"/>
      <c r="B721" s="118"/>
      <c r="C721" s="116"/>
      <c r="D721" s="118"/>
      <c r="E721" s="119"/>
      <c r="F721" s="106"/>
      <c r="G721" s="106"/>
      <c r="H721" s="106"/>
      <c r="I721" s="106"/>
      <c r="J721" s="106"/>
      <c r="K721" s="106"/>
      <c r="L721" s="106"/>
      <c r="M721" s="106"/>
      <c r="N721" s="106"/>
      <c r="O721" s="106"/>
      <c r="P721" s="106"/>
      <c r="Q721" s="106"/>
      <c r="R721" s="106"/>
      <c r="S721" s="106"/>
      <c r="T721" s="106"/>
    </row>
    <row r="722">
      <c r="A722" s="116"/>
      <c r="B722" s="118"/>
      <c r="C722" s="116"/>
      <c r="D722" s="118"/>
      <c r="E722" s="119"/>
      <c r="F722" s="106"/>
      <c r="G722" s="106"/>
      <c r="H722" s="106"/>
      <c r="I722" s="106"/>
      <c r="J722" s="106"/>
      <c r="K722" s="106"/>
      <c r="L722" s="106"/>
      <c r="M722" s="106"/>
      <c r="N722" s="106"/>
      <c r="O722" s="106"/>
      <c r="P722" s="106"/>
      <c r="Q722" s="106"/>
      <c r="R722" s="106"/>
      <c r="S722" s="106"/>
      <c r="T722" s="106"/>
    </row>
    <row r="723">
      <c r="A723" s="116"/>
      <c r="B723" s="118"/>
      <c r="C723" s="116"/>
      <c r="D723" s="118"/>
      <c r="E723" s="119"/>
      <c r="F723" s="106"/>
      <c r="G723" s="106"/>
      <c r="H723" s="106"/>
      <c r="I723" s="106"/>
      <c r="J723" s="106"/>
      <c r="K723" s="106"/>
      <c r="L723" s="106"/>
      <c r="M723" s="106"/>
      <c r="N723" s="106"/>
      <c r="O723" s="106"/>
      <c r="P723" s="106"/>
      <c r="Q723" s="106"/>
      <c r="R723" s="106"/>
      <c r="S723" s="106"/>
      <c r="T723" s="106"/>
    </row>
    <row r="724">
      <c r="A724" s="116"/>
      <c r="B724" s="118"/>
      <c r="C724" s="116"/>
      <c r="D724" s="118"/>
      <c r="E724" s="119"/>
      <c r="F724" s="106"/>
      <c r="G724" s="106"/>
      <c r="H724" s="106"/>
      <c r="I724" s="106"/>
      <c r="J724" s="106"/>
      <c r="K724" s="106"/>
      <c r="L724" s="106"/>
      <c r="M724" s="106"/>
      <c r="N724" s="106"/>
      <c r="O724" s="106"/>
      <c r="P724" s="106"/>
      <c r="Q724" s="106"/>
      <c r="R724" s="106"/>
      <c r="S724" s="106"/>
      <c r="T724" s="106"/>
    </row>
    <row r="725">
      <c r="A725" s="116"/>
      <c r="B725" s="118"/>
      <c r="C725" s="116"/>
      <c r="D725" s="118"/>
      <c r="E725" s="119"/>
      <c r="F725" s="106"/>
      <c r="G725" s="106"/>
      <c r="H725" s="106"/>
      <c r="I725" s="106"/>
      <c r="J725" s="106"/>
      <c r="K725" s="106"/>
      <c r="L725" s="106"/>
      <c r="M725" s="106"/>
      <c r="N725" s="106"/>
      <c r="O725" s="106"/>
      <c r="P725" s="106"/>
      <c r="Q725" s="106"/>
      <c r="R725" s="106"/>
      <c r="S725" s="106"/>
      <c r="T725" s="106"/>
    </row>
    <row r="726">
      <c r="A726" s="116"/>
      <c r="B726" s="118"/>
      <c r="C726" s="116"/>
      <c r="D726" s="118"/>
      <c r="E726" s="119"/>
      <c r="F726" s="106"/>
      <c r="G726" s="106"/>
      <c r="H726" s="106"/>
      <c r="I726" s="106"/>
      <c r="J726" s="106"/>
      <c r="K726" s="106"/>
      <c r="L726" s="106"/>
      <c r="M726" s="106"/>
      <c r="N726" s="106"/>
      <c r="O726" s="106"/>
      <c r="P726" s="106"/>
      <c r="Q726" s="106"/>
      <c r="R726" s="106"/>
      <c r="S726" s="106"/>
      <c r="T726" s="106"/>
    </row>
    <row r="727">
      <c r="A727" s="116"/>
      <c r="B727" s="118"/>
      <c r="C727" s="116"/>
      <c r="D727" s="118"/>
      <c r="E727" s="119"/>
      <c r="F727" s="106"/>
      <c r="G727" s="106"/>
      <c r="H727" s="106"/>
      <c r="I727" s="106"/>
      <c r="J727" s="106"/>
      <c r="K727" s="106"/>
      <c r="L727" s="106"/>
      <c r="M727" s="106"/>
      <c r="N727" s="106"/>
      <c r="O727" s="106"/>
      <c r="P727" s="106"/>
      <c r="Q727" s="106"/>
      <c r="R727" s="106"/>
      <c r="S727" s="106"/>
      <c r="T727" s="106"/>
    </row>
    <row r="728">
      <c r="A728" s="116"/>
      <c r="B728" s="118"/>
      <c r="C728" s="116"/>
      <c r="D728" s="118"/>
      <c r="E728" s="119"/>
      <c r="F728" s="106"/>
      <c r="G728" s="106"/>
      <c r="H728" s="106"/>
      <c r="I728" s="106"/>
      <c r="J728" s="106"/>
      <c r="K728" s="106"/>
      <c r="L728" s="106"/>
      <c r="M728" s="106"/>
      <c r="N728" s="106"/>
      <c r="O728" s="106"/>
      <c r="P728" s="106"/>
      <c r="Q728" s="106"/>
      <c r="R728" s="106"/>
      <c r="S728" s="106"/>
      <c r="T728" s="106"/>
    </row>
    <row r="729">
      <c r="A729" s="116"/>
      <c r="B729" s="118"/>
      <c r="C729" s="116"/>
      <c r="D729" s="118"/>
      <c r="E729" s="119"/>
      <c r="F729" s="106"/>
      <c r="G729" s="106"/>
      <c r="H729" s="106"/>
      <c r="I729" s="106"/>
      <c r="J729" s="106"/>
      <c r="K729" s="106"/>
      <c r="L729" s="106"/>
      <c r="M729" s="106"/>
      <c r="N729" s="106"/>
      <c r="O729" s="106"/>
      <c r="P729" s="106"/>
      <c r="Q729" s="106"/>
      <c r="R729" s="106"/>
      <c r="S729" s="106"/>
      <c r="T729" s="106"/>
    </row>
    <row r="730">
      <c r="A730" s="116"/>
      <c r="B730" s="118"/>
      <c r="C730" s="116"/>
      <c r="D730" s="118"/>
      <c r="E730" s="119"/>
      <c r="F730" s="106"/>
      <c r="G730" s="106"/>
      <c r="H730" s="106"/>
      <c r="I730" s="106"/>
      <c r="J730" s="106"/>
      <c r="K730" s="106"/>
      <c r="L730" s="106"/>
      <c r="M730" s="106"/>
      <c r="N730" s="106"/>
      <c r="O730" s="106"/>
      <c r="P730" s="106"/>
      <c r="Q730" s="106"/>
      <c r="R730" s="106"/>
      <c r="S730" s="106"/>
      <c r="T730" s="106"/>
    </row>
    <row r="731">
      <c r="A731" s="116"/>
      <c r="B731" s="118"/>
      <c r="C731" s="116"/>
      <c r="D731" s="118"/>
      <c r="E731" s="119"/>
      <c r="F731" s="106"/>
      <c r="G731" s="106"/>
      <c r="H731" s="106"/>
      <c r="I731" s="106"/>
      <c r="J731" s="106"/>
      <c r="K731" s="106"/>
      <c r="L731" s="106"/>
      <c r="M731" s="106"/>
      <c r="N731" s="106"/>
      <c r="O731" s="106"/>
      <c r="P731" s="106"/>
      <c r="Q731" s="106"/>
      <c r="R731" s="106"/>
      <c r="S731" s="106"/>
      <c r="T731" s="106"/>
    </row>
    <row r="732">
      <c r="A732" s="116"/>
      <c r="B732" s="118"/>
      <c r="C732" s="116"/>
      <c r="D732" s="118"/>
      <c r="E732" s="119"/>
      <c r="F732" s="106"/>
      <c r="G732" s="106"/>
      <c r="H732" s="106"/>
      <c r="I732" s="106"/>
      <c r="J732" s="106"/>
      <c r="K732" s="106"/>
      <c r="L732" s="106"/>
      <c r="M732" s="106"/>
      <c r="N732" s="106"/>
      <c r="O732" s="106"/>
      <c r="P732" s="106"/>
      <c r="Q732" s="106"/>
      <c r="R732" s="106"/>
      <c r="S732" s="106"/>
      <c r="T732" s="106"/>
    </row>
    <row r="733">
      <c r="A733" s="116"/>
      <c r="B733" s="118"/>
      <c r="C733" s="116"/>
      <c r="D733" s="118"/>
      <c r="E733" s="119"/>
      <c r="F733" s="106"/>
      <c r="G733" s="106"/>
      <c r="H733" s="106"/>
      <c r="I733" s="106"/>
      <c r="J733" s="106"/>
      <c r="K733" s="106"/>
      <c r="L733" s="106"/>
      <c r="M733" s="106"/>
      <c r="N733" s="106"/>
      <c r="O733" s="106"/>
      <c r="P733" s="106"/>
      <c r="Q733" s="106"/>
      <c r="R733" s="106"/>
      <c r="S733" s="106"/>
      <c r="T733" s="106"/>
    </row>
    <row r="734">
      <c r="A734" s="116"/>
      <c r="B734" s="118"/>
      <c r="C734" s="116"/>
      <c r="D734" s="118"/>
      <c r="E734" s="119"/>
      <c r="F734" s="106"/>
      <c r="G734" s="106"/>
      <c r="H734" s="106"/>
      <c r="I734" s="106"/>
      <c r="J734" s="106"/>
      <c r="K734" s="106"/>
      <c r="L734" s="106"/>
      <c r="M734" s="106"/>
      <c r="N734" s="106"/>
      <c r="O734" s="106"/>
      <c r="P734" s="106"/>
      <c r="Q734" s="106"/>
      <c r="R734" s="106"/>
      <c r="S734" s="106"/>
      <c r="T734" s="106"/>
    </row>
    <row r="735">
      <c r="A735" s="116"/>
      <c r="B735" s="118"/>
      <c r="C735" s="116"/>
      <c r="D735" s="118"/>
      <c r="E735" s="119"/>
      <c r="F735" s="106"/>
      <c r="G735" s="106"/>
      <c r="H735" s="106"/>
      <c r="I735" s="106"/>
      <c r="J735" s="106"/>
      <c r="K735" s="106"/>
      <c r="L735" s="106"/>
      <c r="M735" s="106"/>
      <c r="N735" s="106"/>
      <c r="O735" s="106"/>
      <c r="P735" s="106"/>
      <c r="Q735" s="106"/>
      <c r="R735" s="106"/>
      <c r="S735" s="106"/>
      <c r="T735" s="106"/>
    </row>
    <row r="736">
      <c r="A736" s="116"/>
      <c r="B736" s="118"/>
      <c r="C736" s="116"/>
      <c r="D736" s="118"/>
      <c r="E736" s="119"/>
      <c r="F736" s="106"/>
      <c r="G736" s="106"/>
      <c r="H736" s="106"/>
      <c r="I736" s="106"/>
      <c r="J736" s="106"/>
      <c r="K736" s="106"/>
      <c r="L736" s="106"/>
      <c r="M736" s="106"/>
      <c r="N736" s="106"/>
      <c r="O736" s="106"/>
      <c r="P736" s="106"/>
      <c r="Q736" s="106"/>
      <c r="R736" s="106"/>
      <c r="S736" s="106"/>
      <c r="T736" s="106"/>
    </row>
    <row r="737">
      <c r="A737" s="116"/>
      <c r="B737" s="118"/>
      <c r="C737" s="116"/>
      <c r="D737" s="118"/>
      <c r="E737" s="119"/>
      <c r="F737" s="106"/>
      <c r="G737" s="106"/>
      <c r="H737" s="106"/>
      <c r="I737" s="106"/>
      <c r="J737" s="106"/>
      <c r="K737" s="106"/>
      <c r="L737" s="106"/>
      <c r="M737" s="106"/>
      <c r="N737" s="106"/>
      <c r="O737" s="106"/>
      <c r="P737" s="106"/>
      <c r="Q737" s="106"/>
      <c r="R737" s="106"/>
      <c r="S737" s="106"/>
      <c r="T737" s="106"/>
    </row>
    <row r="738">
      <c r="A738" s="116"/>
      <c r="B738" s="118"/>
      <c r="C738" s="116"/>
      <c r="D738" s="118"/>
      <c r="E738" s="119"/>
      <c r="F738" s="106"/>
      <c r="G738" s="106"/>
      <c r="H738" s="106"/>
      <c r="I738" s="106"/>
      <c r="J738" s="106"/>
      <c r="K738" s="106"/>
      <c r="L738" s="106"/>
      <c r="M738" s="106"/>
      <c r="N738" s="106"/>
      <c r="O738" s="106"/>
      <c r="P738" s="106"/>
      <c r="Q738" s="106"/>
      <c r="R738" s="106"/>
      <c r="S738" s="106"/>
      <c r="T738" s="106"/>
    </row>
    <row r="739">
      <c r="A739" s="116"/>
      <c r="B739" s="118"/>
      <c r="C739" s="116"/>
      <c r="D739" s="118"/>
      <c r="E739" s="119"/>
      <c r="F739" s="106"/>
      <c r="G739" s="106"/>
      <c r="H739" s="106"/>
      <c r="I739" s="106"/>
      <c r="J739" s="106"/>
      <c r="K739" s="106"/>
      <c r="L739" s="106"/>
      <c r="M739" s="106"/>
      <c r="N739" s="106"/>
      <c r="O739" s="106"/>
      <c r="P739" s="106"/>
      <c r="Q739" s="106"/>
      <c r="R739" s="106"/>
      <c r="S739" s="106"/>
      <c r="T739" s="106"/>
    </row>
    <row r="740">
      <c r="A740" s="116"/>
      <c r="B740" s="118"/>
      <c r="C740" s="116"/>
      <c r="D740" s="118"/>
      <c r="E740" s="119"/>
      <c r="F740" s="106"/>
      <c r="G740" s="106"/>
      <c r="H740" s="106"/>
      <c r="I740" s="106"/>
      <c r="J740" s="106"/>
      <c r="K740" s="106"/>
      <c r="L740" s="106"/>
      <c r="M740" s="106"/>
      <c r="N740" s="106"/>
      <c r="O740" s="106"/>
      <c r="P740" s="106"/>
      <c r="Q740" s="106"/>
      <c r="R740" s="106"/>
      <c r="S740" s="106"/>
      <c r="T740" s="106"/>
    </row>
    <row r="741">
      <c r="A741" s="116"/>
      <c r="B741" s="118"/>
      <c r="C741" s="116"/>
      <c r="D741" s="118"/>
      <c r="E741" s="119"/>
      <c r="F741" s="106"/>
      <c r="G741" s="106"/>
      <c r="H741" s="106"/>
      <c r="I741" s="106"/>
      <c r="J741" s="106"/>
      <c r="K741" s="106"/>
      <c r="L741" s="106"/>
      <c r="M741" s="106"/>
      <c r="N741" s="106"/>
      <c r="O741" s="106"/>
      <c r="P741" s="106"/>
      <c r="Q741" s="106"/>
      <c r="R741" s="106"/>
      <c r="S741" s="106"/>
      <c r="T741" s="106"/>
    </row>
    <row r="742">
      <c r="A742" s="116"/>
      <c r="B742" s="118"/>
      <c r="C742" s="116"/>
      <c r="D742" s="118"/>
      <c r="E742" s="119"/>
      <c r="F742" s="106"/>
      <c r="G742" s="106"/>
      <c r="H742" s="106"/>
      <c r="I742" s="106"/>
      <c r="J742" s="106"/>
      <c r="K742" s="106"/>
      <c r="L742" s="106"/>
      <c r="M742" s="106"/>
      <c r="N742" s="106"/>
      <c r="O742" s="106"/>
      <c r="P742" s="106"/>
      <c r="Q742" s="106"/>
      <c r="R742" s="106"/>
      <c r="S742" s="106"/>
      <c r="T742" s="106"/>
    </row>
    <row r="743">
      <c r="A743" s="116"/>
      <c r="B743" s="118"/>
      <c r="C743" s="116"/>
      <c r="D743" s="118"/>
      <c r="E743" s="119"/>
      <c r="F743" s="106"/>
      <c r="G743" s="106"/>
      <c r="H743" s="106"/>
      <c r="I743" s="106"/>
      <c r="J743" s="106"/>
      <c r="K743" s="106"/>
      <c r="L743" s="106"/>
      <c r="M743" s="106"/>
      <c r="N743" s="106"/>
      <c r="O743" s="106"/>
      <c r="P743" s="106"/>
      <c r="Q743" s="106"/>
      <c r="R743" s="106"/>
      <c r="S743" s="106"/>
      <c r="T743" s="106"/>
    </row>
    <row r="744">
      <c r="A744" s="116"/>
      <c r="B744" s="118"/>
      <c r="C744" s="116"/>
      <c r="D744" s="118"/>
      <c r="E744" s="119"/>
      <c r="F744" s="106"/>
      <c r="G744" s="106"/>
      <c r="H744" s="106"/>
      <c r="I744" s="106"/>
      <c r="J744" s="106"/>
      <c r="K744" s="106"/>
      <c r="L744" s="106"/>
      <c r="M744" s="106"/>
      <c r="N744" s="106"/>
      <c r="O744" s="106"/>
      <c r="P744" s="106"/>
      <c r="Q744" s="106"/>
      <c r="R744" s="106"/>
      <c r="S744" s="106"/>
      <c r="T744" s="106"/>
    </row>
    <row r="745">
      <c r="A745" s="116"/>
      <c r="B745" s="118"/>
      <c r="C745" s="116"/>
      <c r="D745" s="118"/>
      <c r="E745" s="119"/>
      <c r="F745" s="106"/>
      <c r="G745" s="106"/>
      <c r="H745" s="106"/>
      <c r="I745" s="106"/>
      <c r="J745" s="106"/>
      <c r="K745" s="106"/>
      <c r="L745" s="106"/>
      <c r="M745" s="106"/>
      <c r="N745" s="106"/>
      <c r="O745" s="106"/>
      <c r="P745" s="106"/>
      <c r="Q745" s="106"/>
      <c r="R745" s="106"/>
      <c r="S745" s="106"/>
      <c r="T745" s="106"/>
    </row>
    <row r="746">
      <c r="A746" s="116"/>
      <c r="B746" s="118"/>
      <c r="C746" s="116"/>
      <c r="D746" s="118"/>
      <c r="E746" s="119"/>
      <c r="F746" s="106"/>
      <c r="G746" s="106"/>
      <c r="H746" s="106"/>
      <c r="I746" s="106"/>
      <c r="J746" s="106"/>
      <c r="K746" s="106"/>
      <c r="L746" s="106"/>
      <c r="M746" s="106"/>
      <c r="N746" s="106"/>
      <c r="O746" s="106"/>
      <c r="P746" s="106"/>
      <c r="Q746" s="106"/>
      <c r="R746" s="106"/>
      <c r="S746" s="106"/>
      <c r="T746" s="106"/>
    </row>
    <row r="747">
      <c r="A747" s="116"/>
      <c r="B747" s="118"/>
      <c r="C747" s="116"/>
      <c r="D747" s="118"/>
      <c r="E747" s="119"/>
      <c r="F747" s="106"/>
      <c r="G747" s="106"/>
      <c r="H747" s="106"/>
      <c r="I747" s="106"/>
      <c r="J747" s="106"/>
      <c r="K747" s="106"/>
      <c r="L747" s="106"/>
      <c r="M747" s="106"/>
      <c r="N747" s="106"/>
      <c r="O747" s="106"/>
      <c r="P747" s="106"/>
      <c r="Q747" s="106"/>
      <c r="R747" s="106"/>
      <c r="S747" s="106"/>
      <c r="T747" s="106"/>
    </row>
    <row r="748">
      <c r="A748" s="116"/>
      <c r="B748" s="118"/>
      <c r="C748" s="116"/>
      <c r="D748" s="118"/>
      <c r="E748" s="119"/>
      <c r="F748" s="106"/>
      <c r="G748" s="106"/>
      <c r="H748" s="106"/>
      <c r="I748" s="106"/>
      <c r="J748" s="106"/>
      <c r="K748" s="106"/>
      <c r="L748" s="106"/>
      <c r="M748" s="106"/>
      <c r="N748" s="106"/>
      <c r="O748" s="106"/>
      <c r="P748" s="106"/>
      <c r="Q748" s="106"/>
      <c r="R748" s="106"/>
      <c r="S748" s="106"/>
      <c r="T748" s="106"/>
    </row>
    <row r="749">
      <c r="A749" s="116"/>
      <c r="B749" s="118"/>
      <c r="C749" s="116"/>
      <c r="D749" s="118"/>
      <c r="E749" s="119"/>
      <c r="F749" s="106"/>
      <c r="G749" s="106"/>
      <c r="H749" s="106"/>
      <c r="I749" s="106"/>
      <c r="J749" s="106"/>
      <c r="K749" s="106"/>
      <c r="L749" s="106"/>
      <c r="M749" s="106"/>
      <c r="N749" s="106"/>
      <c r="O749" s="106"/>
      <c r="P749" s="106"/>
      <c r="Q749" s="106"/>
      <c r="R749" s="106"/>
      <c r="S749" s="106"/>
      <c r="T749" s="106"/>
    </row>
    <row r="750">
      <c r="A750" s="116"/>
      <c r="B750" s="118"/>
      <c r="C750" s="116"/>
      <c r="D750" s="118"/>
      <c r="E750" s="119"/>
      <c r="F750" s="106"/>
      <c r="G750" s="106"/>
      <c r="H750" s="106"/>
      <c r="I750" s="106"/>
      <c r="J750" s="106"/>
      <c r="K750" s="106"/>
      <c r="L750" s="106"/>
      <c r="M750" s="106"/>
      <c r="N750" s="106"/>
      <c r="O750" s="106"/>
      <c r="P750" s="106"/>
      <c r="Q750" s="106"/>
      <c r="R750" s="106"/>
      <c r="S750" s="106"/>
      <c r="T750" s="106"/>
    </row>
    <row r="751">
      <c r="A751" s="116"/>
      <c r="B751" s="118"/>
      <c r="C751" s="116"/>
      <c r="D751" s="118"/>
      <c r="E751" s="119"/>
      <c r="F751" s="106"/>
      <c r="G751" s="106"/>
      <c r="H751" s="106"/>
      <c r="I751" s="106"/>
      <c r="J751" s="106"/>
      <c r="K751" s="106"/>
      <c r="L751" s="106"/>
      <c r="M751" s="106"/>
      <c r="N751" s="106"/>
      <c r="O751" s="106"/>
      <c r="P751" s="106"/>
      <c r="Q751" s="106"/>
      <c r="R751" s="106"/>
      <c r="S751" s="106"/>
      <c r="T751" s="106"/>
    </row>
    <row r="752">
      <c r="A752" s="116"/>
      <c r="B752" s="118"/>
      <c r="C752" s="116"/>
      <c r="D752" s="118"/>
      <c r="E752" s="119"/>
      <c r="F752" s="106"/>
      <c r="G752" s="106"/>
      <c r="H752" s="106"/>
      <c r="I752" s="106"/>
      <c r="J752" s="106"/>
      <c r="K752" s="106"/>
      <c r="L752" s="106"/>
      <c r="M752" s="106"/>
      <c r="N752" s="106"/>
      <c r="O752" s="106"/>
      <c r="P752" s="106"/>
      <c r="Q752" s="106"/>
      <c r="R752" s="106"/>
      <c r="S752" s="106"/>
      <c r="T752" s="106"/>
    </row>
    <row r="753">
      <c r="A753" s="116"/>
      <c r="B753" s="118"/>
      <c r="C753" s="116"/>
      <c r="D753" s="118"/>
      <c r="E753" s="119"/>
      <c r="F753" s="106"/>
      <c r="G753" s="106"/>
      <c r="H753" s="106"/>
      <c r="I753" s="106"/>
      <c r="J753" s="106"/>
      <c r="K753" s="106"/>
      <c r="L753" s="106"/>
      <c r="M753" s="106"/>
      <c r="N753" s="106"/>
      <c r="O753" s="106"/>
      <c r="P753" s="106"/>
      <c r="Q753" s="106"/>
      <c r="R753" s="106"/>
      <c r="S753" s="106"/>
      <c r="T753" s="106"/>
    </row>
    <row r="754">
      <c r="A754" s="116"/>
      <c r="B754" s="118"/>
      <c r="C754" s="116"/>
      <c r="D754" s="118"/>
      <c r="E754" s="119"/>
      <c r="F754" s="106"/>
      <c r="G754" s="106"/>
      <c r="H754" s="106"/>
      <c r="I754" s="106"/>
      <c r="J754" s="106"/>
      <c r="K754" s="106"/>
      <c r="L754" s="106"/>
      <c r="M754" s="106"/>
      <c r="N754" s="106"/>
      <c r="O754" s="106"/>
      <c r="P754" s="106"/>
      <c r="Q754" s="106"/>
      <c r="R754" s="106"/>
      <c r="S754" s="106"/>
      <c r="T754" s="106"/>
    </row>
    <row r="755">
      <c r="A755" s="116"/>
      <c r="B755" s="118"/>
      <c r="C755" s="116"/>
      <c r="D755" s="118"/>
      <c r="E755" s="119"/>
      <c r="F755" s="106"/>
      <c r="G755" s="106"/>
      <c r="H755" s="106"/>
      <c r="I755" s="106"/>
      <c r="J755" s="106"/>
      <c r="K755" s="106"/>
      <c r="L755" s="106"/>
      <c r="M755" s="106"/>
      <c r="N755" s="106"/>
      <c r="O755" s="106"/>
      <c r="P755" s="106"/>
      <c r="Q755" s="106"/>
      <c r="R755" s="106"/>
      <c r="S755" s="106"/>
      <c r="T755" s="106"/>
    </row>
    <row r="756">
      <c r="A756" s="116"/>
      <c r="B756" s="118"/>
      <c r="C756" s="116"/>
      <c r="D756" s="118"/>
      <c r="E756" s="119"/>
      <c r="F756" s="106"/>
      <c r="G756" s="106"/>
      <c r="H756" s="106"/>
      <c r="I756" s="106"/>
      <c r="J756" s="106"/>
      <c r="K756" s="106"/>
      <c r="L756" s="106"/>
      <c r="M756" s="106"/>
      <c r="N756" s="106"/>
      <c r="O756" s="106"/>
      <c r="P756" s="106"/>
      <c r="Q756" s="106"/>
      <c r="R756" s="106"/>
      <c r="S756" s="106"/>
      <c r="T756" s="106"/>
    </row>
    <row r="757">
      <c r="A757" s="116"/>
      <c r="B757" s="118"/>
      <c r="C757" s="116"/>
      <c r="D757" s="118"/>
      <c r="E757" s="119"/>
      <c r="F757" s="106"/>
      <c r="G757" s="106"/>
      <c r="H757" s="106"/>
      <c r="I757" s="106"/>
      <c r="J757" s="106"/>
      <c r="K757" s="106"/>
      <c r="L757" s="106"/>
      <c r="M757" s="106"/>
      <c r="N757" s="106"/>
      <c r="O757" s="106"/>
      <c r="P757" s="106"/>
      <c r="Q757" s="106"/>
      <c r="R757" s="106"/>
      <c r="S757" s="106"/>
      <c r="T757" s="106"/>
    </row>
    <row r="758">
      <c r="A758" s="116"/>
      <c r="B758" s="118"/>
      <c r="C758" s="116"/>
      <c r="D758" s="118"/>
      <c r="E758" s="119"/>
      <c r="F758" s="106"/>
      <c r="G758" s="106"/>
      <c r="H758" s="106"/>
      <c r="I758" s="106"/>
      <c r="J758" s="106"/>
      <c r="K758" s="106"/>
      <c r="L758" s="106"/>
      <c r="M758" s="106"/>
      <c r="N758" s="106"/>
      <c r="O758" s="106"/>
      <c r="P758" s="106"/>
      <c r="Q758" s="106"/>
      <c r="R758" s="106"/>
      <c r="S758" s="106"/>
      <c r="T758" s="106"/>
    </row>
    <row r="759">
      <c r="A759" s="116"/>
      <c r="B759" s="118"/>
      <c r="C759" s="116"/>
      <c r="D759" s="118"/>
      <c r="E759" s="119"/>
      <c r="F759" s="106"/>
      <c r="G759" s="106"/>
      <c r="H759" s="106"/>
      <c r="I759" s="106"/>
      <c r="J759" s="106"/>
      <c r="K759" s="106"/>
      <c r="L759" s="106"/>
      <c r="M759" s="106"/>
      <c r="N759" s="106"/>
      <c r="O759" s="106"/>
      <c r="P759" s="106"/>
      <c r="Q759" s="106"/>
      <c r="R759" s="106"/>
      <c r="S759" s="106"/>
      <c r="T759" s="106"/>
    </row>
    <row r="760">
      <c r="A760" s="116"/>
      <c r="B760" s="118"/>
      <c r="C760" s="116"/>
      <c r="D760" s="118"/>
      <c r="E760" s="119"/>
      <c r="F760" s="106"/>
      <c r="G760" s="106"/>
      <c r="H760" s="106"/>
      <c r="I760" s="106"/>
      <c r="J760" s="106"/>
      <c r="K760" s="106"/>
      <c r="L760" s="106"/>
      <c r="M760" s="106"/>
      <c r="N760" s="106"/>
      <c r="O760" s="106"/>
      <c r="P760" s="106"/>
      <c r="Q760" s="106"/>
      <c r="R760" s="106"/>
      <c r="S760" s="106"/>
      <c r="T760" s="106"/>
    </row>
    <row r="761">
      <c r="A761" s="116"/>
      <c r="B761" s="118"/>
      <c r="C761" s="116"/>
      <c r="D761" s="118"/>
      <c r="E761" s="119"/>
      <c r="F761" s="106"/>
      <c r="G761" s="106"/>
      <c r="H761" s="106"/>
      <c r="I761" s="106"/>
      <c r="J761" s="106"/>
      <c r="K761" s="106"/>
      <c r="L761" s="106"/>
      <c r="M761" s="106"/>
      <c r="N761" s="106"/>
      <c r="O761" s="106"/>
      <c r="P761" s="106"/>
      <c r="Q761" s="106"/>
      <c r="R761" s="106"/>
      <c r="S761" s="106"/>
      <c r="T761" s="106"/>
    </row>
    <row r="762">
      <c r="A762" s="116"/>
      <c r="B762" s="118"/>
      <c r="C762" s="116"/>
      <c r="D762" s="118"/>
      <c r="E762" s="119"/>
      <c r="F762" s="106"/>
      <c r="G762" s="106"/>
      <c r="H762" s="106"/>
      <c r="I762" s="106"/>
      <c r="J762" s="106"/>
      <c r="K762" s="106"/>
      <c r="L762" s="106"/>
      <c r="M762" s="106"/>
      <c r="N762" s="106"/>
      <c r="O762" s="106"/>
      <c r="P762" s="106"/>
      <c r="Q762" s="106"/>
      <c r="R762" s="106"/>
      <c r="S762" s="106"/>
      <c r="T762" s="106"/>
    </row>
    <row r="763">
      <c r="A763" s="116"/>
      <c r="B763" s="118"/>
      <c r="C763" s="116"/>
      <c r="D763" s="118"/>
      <c r="E763" s="119"/>
      <c r="F763" s="106"/>
      <c r="G763" s="106"/>
      <c r="H763" s="106"/>
      <c r="I763" s="106"/>
      <c r="J763" s="106"/>
      <c r="K763" s="106"/>
      <c r="L763" s="106"/>
      <c r="M763" s="106"/>
      <c r="N763" s="106"/>
      <c r="O763" s="106"/>
      <c r="P763" s="106"/>
      <c r="Q763" s="106"/>
      <c r="R763" s="106"/>
      <c r="S763" s="106"/>
      <c r="T763" s="106"/>
    </row>
    <row r="764">
      <c r="A764" s="116"/>
      <c r="B764" s="118"/>
      <c r="C764" s="116"/>
      <c r="D764" s="118"/>
      <c r="E764" s="119"/>
      <c r="F764" s="106"/>
      <c r="G764" s="106"/>
      <c r="H764" s="106"/>
      <c r="I764" s="106"/>
      <c r="J764" s="106"/>
      <c r="K764" s="106"/>
      <c r="L764" s="106"/>
      <c r="M764" s="106"/>
      <c r="N764" s="106"/>
      <c r="O764" s="106"/>
      <c r="P764" s="106"/>
      <c r="Q764" s="106"/>
      <c r="R764" s="106"/>
      <c r="S764" s="106"/>
      <c r="T764" s="106"/>
    </row>
    <row r="765">
      <c r="A765" s="116"/>
      <c r="B765" s="118"/>
      <c r="C765" s="116"/>
      <c r="D765" s="118"/>
      <c r="E765" s="119"/>
      <c r="F765" s="106"/>
      <c r="G765" s="106"/>
      <c r="H765" s="106"/>
      <c r="I765" s="106"/>
      <c r="J765" s="106"/>
      <c r="K765" s="106"/>
      <c r="L765" s="106"/>
      <c r="M765" s="106"/>
      <c r="N765" s="106"/>
      <c r="O765" s="106"/>
      <c r="P765" s="106"/>
      <c r="Q765" s="106"/>
      <c r="R765" s="106"/>
      <c r="S765" s="106"/>
      <c r="T765" s="106"/>
    </row>
    <row r="766">
      <c r="A766" s="116"/>
      <c r="B766" s="118"/>
      <c r="C766" s="116"/>
      <c r="D766" s="118"/>
      <c r="E766" s="119"/>
      <c r="F766" s="106"/>
      <c r="G766" s="106"/>
      <c r="H766" s="106"/>
      <c r="I766" s="106"/>
      <c r="J766" s="106"/>
      <c r="K766" s="106"/>
      <c r="L766" s="106"/>
      <c r="M766" s="106"/>
      <c r="N766" s="106"/>
      <c r="O766" s="106"/>
      <c r="P766" s="106"/>
      <c r="Q766" s="106"/>
      <c r="R766" s="106"/>
      <c r="S766" s="106"/>
      <c r="T766" s="106"/>
    </row>
    <row r="767">
      <c r="A767" s="116"/>
      <c r="B767" s="118"/>
      <c r="C767" s="116"/>
      <c r="D767" s="118"/>
      <c r="E767" s="119"/>
      <c r="F767" s="106"/>
      <c r="G767" s="106"/>
      <c r="H767" s="106"/>
      <c r="I767" s="106"/>
      <c r="J767" s="106"/>
      <c r="K767" s="106"/>
      <c r="L767" s="106"/>
      <c r="M767" s="106"/>
      <c r="N767" s="106"/>
      <c r="O767" s="106"/>
      <c r="P767" s="106"/>
      <c r="Q767" s="106"/>
      <c r="R767" s="106"/>
      <c r="S767" s="106"/>
      <c r="T767" s="106"/>
    </row>
    <row r="768">
      <c r="A768" s="116"/>
      <c r="B768" s="118"/>
      <c r="C768" s="116"/>
      <c r="D768" s="118"/>
      <c r="E768" s="119"/>
      <c r="F768" s="106"/>
      <c r="G768" s="106"/>
      <c r="H768" s="106"/>
      <c r="I768" s="106"/>
      <c r="J768" s="106"/>
      <c r="K768" s="106"/>
      <c r="L768" s="106"/>
      <c r="M768" s="106"/>
      <c r="N768" s="106"/>
      <c r="O768" s="106"/>
      <c r="P768" s="106"/>
      <c r="Q768" s="106"/>
      <c r="R768" s="106"/>
      <c r="S768" s="106"/>
      <c r="T768" s="106"/>
    </row>
    <row r="769">
      <c r="A769" s="116"/>
      <c r="B769" s="118"/>
      <c r="C769" s="116"/>
      <c r="D769" s="118"/>
      <c r="E769" s="119"/>
      <c r="F769" s="106"/>
      <c r="G769" s="106"/>
      <c r="H769" s="106"/>
      <c r="I769" s="106"/>
      <c r="J769" s="106"/>
      <c r="K769" s="106"/>
      <c r="L769" s="106"/>
      <c r="M769" s="106"/>
      <c r="N769" s="106"/>
      <c r="O769" s="106"/>
      <c r="P769" s="106"/>
      <c r="Q769" s="106"/>
      <c r="R769" s="106"/>
      <c r="S769" s="106"/>
      <c r="T769" s="106"/>
    </row>
    <row r="770">
      <c r="A770" s="116"/>
      <c r="B770" s="118"/>
      <c r="C770" s="116"/>
      <c r="D770" s="118"/>
      <c r="E770" s="119"/>
      <c r="F770" s="106"/>
      <c r="G770" s="106"/>
      <c r="H770" s="106"/>
      <c r="I770" s="106"/>
      <c r="J770" s="106"/>
      <c r="K770" s="106"/>
      <c r="L770" s="106"/>
      <c r="M770" s="106"/>
      <c r="N770" s="106"/>
      <c r="O770" s="106"/>
      <c r="P770" s="106"/>
      <c r="Q770" s="106"/>
      <c r="R770" s="106"/>
      <c r="S770" s="106"/>
      <c r="T770" s="106"/>
    </row>
    <row r="771">
      <c r="A771" s="116"/>
      <c r="B771" s="118"/>
      <c r="C771" s="116"/>
      <c r="D771" s="118"/>
      <c r="E771" s="119"/>
      <c r="F771" s="106"/>
      <c r="G771" s="106"/>
      <c r="H771" s="106"/>
      <c r="I771" s="106"/>
      <c r="J771" s="106"/>
      <c r="K771" s="106"/>
      <c r="L771" s="106"/>
      <c r="M771" s="106"/>
      <c r="N771" s="106"/>
      <c r="O771" s="106"/>
      <c r="P771" s="106"/>
      <c r="Q771" s="106"/>
      <c r="R771" s="106"/>
      <c r="S771" s="106"/>
      <c r="T771" s="106"/>
    </row>
    <row r="772">
      <c r="A772" s="116"/>
      <c r="B772" s="118"/>
      <c r="C772" s="116"/>
      <c r="D772" s="118"/>
      <c r="E772" s="119"/>
      <c r="F772" s="106"/>
      <c r="G772" s="106"/>
      <c r="H772" s="106"/>
      <c r="I772" s="106"/>
      <c r="J772" s="106"/>
      <c r="K772" s="106"/>
      <c r="L772" s="106"/>
      <c r="M772" s="106"/>
      <c r="N772" s="106"/>
      <c r="O772" s="106"/>
      <c r="P772" s="106"/>
      <c r="Q772" s="106"/>
      <c r="R772" s="106"/>
      <c r="S772" s="106"/>
      <c r="T772" s="106"/>
    </row>
    <row r="773">
      <c r="A773" s="116"/>
      <c r="B773" s="118"/>
      <c r="C773" s="116"/>
      <c r="D773" s="118"/>
      <c r="E773" s="119"/>
      <c r="F773" s="106"/>
      <c r="G773" s="106"/>
      <c r="H773" s="106"/>
      <c r="I773" s="106"/>
      <c r="J773" s="106"/>
      <c r="K773" s="106"/>
      <c r="L773" s="106"/>
      <c r="M773" s="106"/>
      <c r="N773" s="106"/>
      <c r="O773" s="106"/>
      <c r="P773" s="106"/>
      <c r="Q773" s="106"/>
      <c r="R773" s="106"/>
      <c r="S773" s="106"/>
      <c r="T773" s="106"/>
    </row>
    <row r="774">
      <c r="A774" s="116"/>
      <c r="B774" s="118"/>
      <c r="C774" s="116"/>
      <c r="D774" s="118"/>
      <c r="E774" s="119"/>
      <c r="F774" s="106"/>
      <c r="G774" s="106"/>
      <c r="H774" s="106"/>
      <c r="I774" s="106"/>
      <c r="J774" s="106"/>
      <c r="K774" s="106"/>
      <c r="L774" s="106"/>
      <c r="M774" s="106"/>
      <c r="N774" s="106"/>
      <c r="O774" s="106"/>
      <c r="P774" s="106"/>
      <c r="Q774" s="106"/>
      <c r="R774" s="106"/>
      <c r="S774" s="106"/>
      <c r="T774" s="106"/>
    </row>
    <row r="775">
      <c r="A775" s="116"/>
      <c r="B775" s="118"/>
      <c r="C775" s="116"/>
      <c r="D775" s="118"/>
      <c r="E775" s="119"/>
      <c r="F775" s="106"/>
      <c r="G775" s="106"/>
      <c r="H775" s="106"/>
      <c r="I775" s="106"/>
      <c r="J775" s="106"/>
      <c r="K775" s="106"/>
      <c r="L775" s="106"/>
      <c r="M775" s="106"/>
      <c r="N775" s="106"/>
      <c r="O775" s="106"/>
      <c r="P775" s="106"/>
      <c r="Q775" s="106"/>
      <c r="R775" s="106"/>
      <c r="S775" s="106"/>
      <c r="T775" s="106"/>
    </row>
    <row r="776">
      <c r="A776" s="116"/>
      <c r="B776" s="118"/>
      <c r="C776" s="116"/>
      <c r="D776" s="118"/>
      <c r="E776" s="119"/>
      <c r="F776" s="106"/>
      <c r="G776" s="106"/>
      <c r="H776" s="106"/>
      <c r="I776" s="106"/>
      <c r="J776" s="106"/>
      <c r="K776" s="106"/>
      <c r="L776" s="106"/>
      <c r="M776" s="106"/>
      <c r="N776" s="106"/>
      <c r="O776" s="106"/>
      <c r="P776" s="106"/>
      <c r="Q776" s="106"/>
      <c r="R776" s="106"/>
      <c r="S776" s="106"/>
      <c r="T776" s="106"/>
    </row>
    <row r="777">
      <c r="A777" s="116"/>
      <c r="B777" s="118"/>
      <c r="C777" s="116"/>
      <c r="D777" s="118"/>
      <c r="E777" s="119"/>
      <c r="F777" s="106"/>
      <c r="G777" s="106"/>
      <c r="H777" s="106"/>
      <c r="I777" s="106"/>
      <c r="J777" s="106"/>
      <c r="K777" s="106"/>
      <c r="L777" s="106"/>
      <c r="M777" s="106"/>
      <c r="N777" s="106"/>
      <c r="O777" s="106"/>
      <c r="P777" s="106"/>
      <c r="Q777" s="106"/>
      <c r="R777" s="106"/>
      <c r="S777" s="106"/>
      <c r="T777" s="106"/>
    </row>
    <row r="778">
      <c r="A778" s="116"/>
      <c r="B778" s="118"/>
      <c r="C778" s="116"/>
      <c r="D778" s="118"/>
      <c r="E778" s="119"/>
      <c r="F778" s="106"/>
      <c r="G778" s="106"/>
      <c r="H778" s="106"/>
      <c r="I778" s="106"/>
      <c r="J778" s="106"/>
      <c r="K778" s="106"/>
      <c r="L778" s="106"/>
      <c r="M778" s="106"/>
      <c r="N778" s="106"/>
      <c r="O778" s="106"/>
      <c r="P778" s="106"/>
      <c r="Q778" s="106"/>
      <c r="R778" s="106"/>
      <c r="S778" s="106"/>
      <c r="T778" s="106"/>
    </row>
    <row r="779">
      <c r="A779" s="116"/>
      <c r="B779" s="118"/>
      <c r="C779" s="116"/>
      <c r="D779" s="118"/>
      <c r="E779" s="119"/>
      <c r="F779" s="106"/>
      <c r="G779" s="106"/>
      <c r="H779" s="106"/>
      <c r="I779" s="106"/>
      <c r="J779" s="106"/>
      <c r="K779" s="106"/>
      <c r="L779" s="106"/>
      <c r="M779" s="106"/>
      <c r="N779" s="106"/>
      <c r="O779" s="106"/>
      <c r="P779" s="106"/>
      <c r="Q779" s="106"/>
      <c r="R779" s="106"/>
      <c r="S779" s="106"/>
      <c r="T779" s="106"/>
    </row>
    <row r="780">
      <c r="A780" s="116"/>
      <c r="B780" s="118"/>
      <c r="C780" s="116"/>
      <c r="D780" s="118"/>
      <c r="E780" s="119"/>
      <c r="F780" s="106"/>
      <c r="G780" s="106"/>
      <c r="H780" s="106"/>
      <c r="I780" s="106"/>
      <c r="J780" s="106"/>
      <c r="K780" s="106"/>
      <c r="L780" s="106"/>
      <c r="M780" s="106"/>
      <c r="N780" s="106"/>
      <c r="O780" s="106"/>
      <c r="P780" s="106"/>
      <c r="Q780" s="106"/>
      <c r="R780" s="106"/>
      <c r="S780" s="106"/>
      <c r="T780" s="106"/>
    </row>
    <row r="781">
      <c r="A781" s="116"/>
      <c r="B781" s="118"/>
      <c r="C781" s="116"/>
      <c r="D781" s="118"/>
      <c r="E781" s="119"/>
      <c r="F781" s="106"/>
      <c r="G781" s="106"/>
      <c r="H781" s="106"/>
      <c r="I781" s="106"/>
      <c r="J781" s="106"/>
      <c r="K781" s="106"/>
      <c r="L781" s="106"/>
      <c r="M781" s="106"/>
      <c r="N781" s="106"/>
      <c r="O781" s="106"/>
      <c r="P781" s="106"/>
      <c r="Q781" s="106"/>
      <c r="R781" s="106"/>
      <c r="S781" s="106"/>
      <c r="T781" s="106"/>
    </row>
    <row r="782">
      <c r="A782" s="116"/>
      <c r="B782" s="118"/>
      <c r="C782" s="116"/>
      <c r="D782" s="118"/>
      <c r="E782" s="119"/>
      <c r="F782" s="106"/>
      <c r="G782" s="106"/>
      <c r="H782" s="106"/>
      <c r="I782" s="106"/>
      <c r="J782" s="106"/>
      <c r="K782" s="106"/>
      <c r="L782" s="106"/>
      <c r="M782" s="106"/>
      <c r="N782" s="106"/>
      <c r="O782" s="106"/>
      <c r="P782" s="106"/>
      <c r="Q782" s="106"/>
      <c r="R782" s="106"/>
      <c r="S782" s="106"/>
      <c r="T782" s="106"/>
    </row>
    <row r="783">
      <c r="A783" s="116"/>
      <c r="B783" s="118"/>
      <c r="C783" s="116"/>
      <c r="D783" s="118"/>
      <c r="E783" s="119"/>
      <c r="F783" s="106"/>
      <c r="G783" s="106"/>
      <c r="H783" s="106"/>
      <c r="I783" s="106"/>
      <c r="J783" s="106"/>
      <c r="K783" s="106"/>
      <c r="L783" s="106"/>
      <c r="M783" s="106"/>
      <c r="N783" s="106"/>
      <c r="O783" s="106"/>
      <c r="P783" s="106"/>
      <c r="Q783" s="106"/>
      <c r="R783" s="106"/>
      <c r="S783" s="106"/>
      <c r="T783" s="106"/>
    </row>
    <row r="784">
      <c r="A784" s="116"/>
      <c r="B784" s="118"/>
      <c r="C784" s="116"/>
      <c r="D784" s="118"/>
      <c r="E784" s="119"/>
      <c r="F784" s="106"/>
      <c r="G784" s="106"/>
      <c r="H784" s="106"/>
      <c r="I784" s="106"/>
      <c r="J784" s="106"/>
      <c r="K784" s="106"/>
      <c r="L784" s="106"/>
      <c r="M784" s="106"/>
      <c r="N784" s="106"/>
      <c r="O784" s="106"/>
      <c r="P784" s="106"/>
      <c r="Q784" s="106"/>
      <c r="R784" s="106"/>
      <c r="S784" s="106"/>
      <c r="T784" s="106"/>
    </row>
    <row r="785">
      <c r="A785" s="116"/>
      <c r="B785" s="118"/>
      <c r="C785" s="116"/>
      <c r="D785" s="118"/>
      <c r="E785" s="119"/>
      <c r="F785" s="106"/>
      <c r="G785" s="106"/>
      <c r="H785" s="106"/>
      <c r="I785" s="106"/>
      <c r="J785" s="106"/>
      <c r="K785" s="106"/>
      <c r="L785" s="106"/>
      <c r="M785" s="106"/>
      <c r="N785" s="106"/>
      <c r="O785" s="106"/>
      <c r="P785" s="106"/>
      <c r="Q785" s="106"/>
      <c r="R785" s="106"/>
      <c r="S785" s="106"/>
      <c r="T785" s="106"/>
    </row>
    <row r="786">
      <c r="A786" s="116"/>
      <c r="B786" s="118"/>
      <c r="C786" s="116"/>
      <c r="D786" s="118"/>
      <c r="E786" s="119"/>
      <c r="F786" s="106"/>
      <c r="G786" s="106"/>
      <c r="H786" s="106"/>
      <c r="I786" s="106"/>
      <c r="J786" s="106"/>
      <c r="K786" s="106"/>
      <c r="L786" s="106"/>
      <c r="M786" s="106"/>
      <c r="N786" s="106"/>
      <c r="O786" s="106"/>
      <c r="P786" s="106"/>
      <c r="Q786" s="106"/>
      <c r="R786" s="106"/>
      <c r="S786" s="106"/>
      <c r="T786" s="106"/>
    </row>
    <row r="787">
      <c r="A787" s="116"/>
      <c r="B787" s="118"/>
      <c r="C787" s="116"/>
      <c r="D787" s="118"/>
      <c r="E787" s="119"/>
      <c r="F787" s="106"/>
      <c r="G787" s="106"/>
      <c r="H787" s="106"/>
      <c r="I787" s="106"/>
      <c r="J787" s="106"/>
      <c r="K787" s="106"/>
      <c r="L787" s="106"/>
      <c r="M787" s="106"/>
      <c r="N787" s="106"/>
      <c r="O787" s="106"/>
      <c r="P787" s="106"/>
      <c r="Q787" s="106"/>
      <c r="R787" s="106"/>
      <c r="S787" s="106"/>
      <c r="T787" s="106"/>
    </row>
    <row r="788">
      <c r="A788" s="116"/>
      <c r="B788" s="118"/>
      <c r="C788" s="116"/>
      <c r="D788" s="118"/>
      <c r="E788" s="119"/>
      <c r="F788" s="106"/>
      <c r="G788" s="106"/>
      <c r="H788" s="106"/>
      <c r="I788" s="106"/>
      <c r="J788" s="106"/>
      <c r="K788" s="106"/>
      <c r="L788" s="106"/>
      <c r="M788" s="106"/>
      <c r="N788" s="106"/>
      <c r="O788" s="106"/>
      <c r="P788" s="106"/>
      <c r="Q788" s="106"/>
      <c r="R788" s="106"/>
      <c r="S788" s="106"/>
      <c r="T788" s="106"/>
    </row>
    <row r="789">
      <c r="A789" s="116"/>
      <c r="B789" s="118"/>
      <c r="C789" s="116"/>
      <c r="D789" s="118"/>
      <c r="E789" s="119"/>
      <c r="F789" s="106"/>
      <c r="G789" s="106"/>
      <c r="H789" s="106"/>
      <c r="I789" s="106"/>
      <c r="J789" s="106"/>
      <c r="K789" s="106"/>
      <c r="L789" s="106"/>
      <c r="M789" s="106"/>
      <c r="N789" s="106"/>
      <c r="O789" s="106"/>
      <c r="P789" s="106"/>
      <c r="Q789" s="106"/>
      <c r="R789" s="106"/>
      <c r="S789" s="106"/>
      <c r="T789" s="106"/>
    </row>
    <row r="790">
      <c r="A790" s="116"/>
      <c r="B790" s="118"/>
      <c r="C790" s="116"/>
      <c r="D790" s="118"/>
      <c r="E790" s="119"/>
      <c r="F790" s="106"/>
      <c r="G790" s="106"/>
      <c r="H790" s="106"/>
      <c r="I790" s="106"/>
      <c r="J790" s="106"/>
      <c r="K790" s="106"/>
      <c r="L790" s="106"/>
      <c r="M790" s="106"/>
      <c r="N790" s="106"/>
      <c r="O790" s="106"/>
      <c r="P790" s="106"/>
      <c r="Q790" s="106"/>
      <c r="R790" s="106"/>
      <c r="S790" s="106"/>
      <c r="T790" s="106"/>
    </row>
    <row r="791">
      <c r="A791" s="116"/>
      <c r="B791" s="118"/>
      <c r="C791" s="116"/>
      <c r="D791" s="118"/>
      <c r="E791" s="119"/>
      <c r="F791" s="106"/>
      <c r="G791" s="106"/>
      <c r="H791" s="106"/>
      <c r="I791" s="106"/>
      <c r="J791" s="106"/>
      <c r="K791" s="106"/>
      <c r="L791" s="106"/>
      <c r="M791" s="106"/>
      <c r="N791" s="106"/>
      <c r="O791" s="106"/>
      <c r="P791" s="106"/>
      <c r="Q791" s="106"/>
      <c r="R791" s="106"/>
      <c r="S791" s="106"/>
      <c r="T791" s="106"/>
    </row>
    <row r="792">
      <c r="A792" s="116"/>
      <c r="B792" s="118"/>
      <c r="C792" s="116"/>
      <c r="D792" s="118"/>
      <c r="E792" s="119"/>
      <c r="F792" s="106"/>
      <c r="G792" s="106"/>
      <c r="H792" s="106"/>
      <c r="I792" s="106"/>
      <c r="J792" s="106"/>
      <c r="K792" s="106"/>
      <c r="L792" s="106"/>
      <c r="M792" s="106"/>
      <c r="N792" s="106"/>
      <c r="O792" s="106"/>
      <c r="P792" s="106"/>
      <c r="Q792" s="106"/>
      <c r="R792" s="106"/>
      <c r="S792" s="106"/>
      <c r="T792" s="106"/>
    </row>
    <row r="793">
      <c r="A793" s="116"/>
      <c r="B793" s="118"/>
      <c r="C793" s="116"/>
      <c r="D793" s="118"/>
      <c r="E793" s="119"/>
      <c r="F793" s="106"/>
      <c r="G793" s="106"/>
      <c r="H793" s="106"/>
      <c r="I793" s="106"/>
      <c r="J793" s="106"/>
      <c r="K793" s="106"/>
      <c r="L793" s="106"/>
      <c r="M793" s="106"/>
      <c r="N793" s="106"/>
      <c r="O793" s="106"/>
      <c r="P793" s="106"/>
      <c r="Q793" s="106"/>
      <c r="R793" s="106"/>
      <c r="S793" s="106"/>
      <c r="T793" s="106"/>
    </row>
    <row r="794">
      <c r="A794" s="116"/>
      <c r="B794" s="118"/>
      <c r="C794" s="116"/>
      <c r="D794" s="118"/>
      <c r="E794" s="119"/>
      <c r="F794" s="106"/>
      <c r="G794" s="106"/>
      <c r="H794" s="106"/>
      <c r="I794" s="106"/>
      <c r="J794" s="106"/>
      <c r="K794" s="106"/>
      <c r="L794" s="106"/>
      <c r="M794" s="106"/>
      <c r="N794" s="106"/>
      <c r="O794" s="106"/>
      <c r="P794" s="106"/>
      <c r="Q794" s="106"/>
      <c r="R794" s="106"/>
      <c r="S794" s="106"/>
      <c r="T794" s="106"/>
    </row>
    <row r="795">
      <c r="A795" s="116"/>
      <c r="B795" s="118"/>
      <c r="C795" s="116"/>
      <c r="D795" s="118"/>
      <c r="E795" s="119"/>
      <c r="F795" s="106"/>
      <c r="G795" s="106"/>
      <c r="H795" s="106"/>
      <c r="I795" s="106"/>
      <c r="J795" s="106"/>
      <c r="K795" s="106"/>
      <c r="L795" s="106"/>
      <c r="M795" s="106"/>
      <c r="N795" s="106"/>
      <c r="O795" s="106"/>
      <c r="P795" s="106"/>
      <c r="Q795" s="106"/>
      <c r="R795" s="106"/>
      <c r="S795" s="106"/>
      <c r="T795" s="106"/>
    </row>
    <row r="796">
      <c r="A796" s="116"/>
      <c r="B796" s="118"/>
      <c r="C796" s="116"/>
      <c r="D796" s="118"/>
      <c r="E796" s="119"/>
      <c r="F796" s="106"/>
      <c r="G796" s="106"/>
      <c r="H796" s="106"/>
      <c r="I796" s="106"/>
      <c r="J796" s="106"/>
      <c r="K796" s="106"/>
      <c r="L796" s="106"/>
      <c r="M796" s="106"/>
      <c r="N796" s="106"/>
      <c r="O796" s="106"/>
      <c r="P796" s="106"/>
      <c r="Q796" s="106"/>
      <c r="R796" s="106"/>
      <c r="S796" s="106"/>
      <c r="T796" s="106"/>
    </row>
    <row r="797">
      <c r="A797" s="116"/>
      <c r="B797" s="118"/>
      <c r="C797" s="116"/>
      <c r="D797" s="118"/>
      <c r="E797" s="119"/>
      <c r="F797" s="106"/>
      <c r="G797" s="106"/>
      <c r="H797" s="106"/>
      <c r="I797" s="106"/>
      <c r="J797" s="106"/>
      <c r="K797" s="106"/>
      <c r="L797" s="106"/>
      <c r="M797" s="106"/>
      <c r="N797" s="106"/>
      <c r="O797" s="106"/>
      <c r="P797" s="106"/>
      <c r="Q797" s="106"/>
      <c r="R797" s="106"/>
      <c r="S797" s="106"/>
      <c r="T797" s="106"/>
    </row>
    <row r="798">
      <c r="A798" s="116"/>
      <c r="B798" s="118"/>
      <c r="C798" s="116"/>
      <c r="D798" s="118"/>
      <c r="E798" s="119"/>
      <c r="F798" s="106"/>
      <c r="G798" s="106"/>
      <c r="H798" s="106"/>
      <c r="I798" s="106"/>
      <c r="J798" s="106"/>
      <c r="K798" s="106"/>
      <c r="L798" s="106"/>
      <c r="M798" s="106"/>
      <c r="N798" s="106"/>
      <c r="O798" s="106"/>
      <c r="P798" s="106"/>
      <c r="Q798" s="106"/>
      <c r="R798" s="106"/>
      <c r="S798" s="106"/>
      <c r="T798" s="106"/>
    </row>
    <row r="799">
      <c r="A799" s="116"/>
      <c r="B799" s="118"/>
      <c r="C799" s="116"/>
      <c r="D799" s="118"/>
      <c r="E799" s="119"/>
      <c r="F799" s="106"/>
      <c r="G799" s="106"/>
      <c r="H799" s="106"/>
      <c r="I799" s="106"/>
      <c r="J799" s="106"/>
      <c r="K799" s="106"/>
      <c r="L799" s="106"/>
      <c r="M799" s="106"/>
      <c r="N799" s="106"/>
      <c r="O799" s="106"/>
      <c r="P799" s="106"/>
      <c r="Q799" s="106"/>
      <c r="R799" s="106"/>
      <c r="S799" s="106"/>
      <c r="T799" s="106"/>
    </row>
    <row r="800">
      <c r="A800" s="116"/>
      <c r="B800" s="118"/>
      <c r="C800" s="116"/>
      <c r="D800" s="118"/>
      <c r="E800" s="119"/>
      <c r="F800" s="106"/>
      <c r="G800" s="106"/>
      <c r="H800" s="106"/>
      <c r="I800" s="106"/>
      <c r="J800" s="106"/>
      <c r="K800" s="106"/>
      <c r="L800" s="106"/>
      <c r="M800" s="106"/>
      <c r="N800" s="106"/>
      <c r="O800" s="106"/>
      <c r="P800" s="106"/>
      <c r="Q800" s="106"/>
      <c r="R800" s="106"/>
      <c r="S800" s="106"/>
      <c r="T800" s="106"/>
    </row>
    <row r="801">
      <c r="A801" s="116"/>
      <c r="B801" s="118"/>
      <c r="C801" s="116"/>
      <c r="D801" s="118"/>
      <c r="E801" s="119"/>
      <c r="F801" s="106"/>
      <c r="G801" s="106"/>
      <c r="H801" s="106"/>
      <c r="I801" s="106"/>
      <c r="J801" s="106"/>
      <c r="K801" s="106"/>
      <c r="L801" s="106"/>
      <c r="M801" s="106"/>
      <c r="N801" s="106"/>
      <c r="O801" s="106"/>
      <c r="P801" s="106"/>
      <c r="Q801" s="106"/>
      <c r="R801" s="106"/>
      <c r="S801" s="106"/>
      <c r="T801" s="106"/>
    </row>
    <row r="802">
      <c r="A802" s="116"/>
      <c r="B802" s="118"/>
      <c r="C802" s="116"/>
      <c r="D802" s="118"/>
      <c r="E802" s="119"/>
      <c r="F802" s="106"/>
      <c r="G802" s="106"/>
      <c r="H802" s="106"/>
      <c r="I802" s="106"/>
      <c r="J802" s="106"/>
      <c r="K802" s="106"/>
      <c r="L802" s="106"/>
      <c r="M802" s="106"/>
      <c r="N802" s="106"/>
      <c r="O802" s="106"/>
      <c r="P802" s="106"/>
      <c r="Q802" s="106"/>
      <c r="R802" s="106"/>
      <c r="S802" s="106"/>
      <c r="T802" s="106"/>
    </row>
    <row r="803">
      <c r="A803" s="116"/>
      <c r="B803" s="118"/>
      <c r="C803" s="116"/>
      <c r="D803" s="118"/>
      <c r="E803" s="119"/>
      <c r="F803" s="106"/>
      <c r="G803" s="106"/>
      <c r="H803" s="106"/>
      <c r="I803" s="106"/>
      <c r="J803" s="106"/>
      <c r="K803" s="106"/>
      <c r="L803" s="106"/>
      <c r="M803" s="106"/>
      <c r="N803" s="106"/>
      <c r="O803" s="106"/>
      <c r="P803" s="106"/>
      <c r="Q803" s="106"/>
      <c r="R803" s="106"/>
      <c r="S803" s="106"/>
      <c r="T803" s="106"/>
    </row>
    <row r="804">
      <c r="A804" s="116"/>
      <c r="B804" s="118"/>
      <c r="C804" s="116"/>
      <c r="D804" s="118"/>
      <c r="E804" s="119"/>
      <c r="F804" s="106"/>
      <c r="G804" s="106"/>
      <c r="H804" s="106"/>
      <c r="I804" s="106"/>
      <c r="J804" s="106"/>
      <c r="K804" s="106"/>
      <c r="L804" s="106"/>
      <c r="M804" s="106"/>
      <c r="N804" s="106"/>
      <c r="O804" s="106"/>
      <c r="P804" s="106"/>
      <c r="Q804" s="106"/>
      <c r="R804" s="106"/>
      <c r="S804" s="106"/>
      <c r="T804" s="106"/>
    </row>
    <row r="805">
      <c r="A805" s="116"/>
      <c r="B805" s="118"/>
      <c r="C805" s="116"/>
      <c r="D805" s="118"/>
      <c r="E805" s="119"/>
      <c r="F805" s="106"/>
      <c r="G805" s="106"/>
      <c r="H805" s="106"/>
      <c r="I805" s="106"/>
      <c r="J805" s="106"/>
      <c r="K805" s="106"/>
      <c r="L805" s="106"/>
      <c r="M805" s="106"/>
      <c r="N805" s="106"/>
      <c r="O805" s="106"/>
      <c r="P805" s="106"/>
      <c r="Q805" s="106"/>
      <c r="R805" s="106"/>
      <c r="S805" s="106"/>
      <c r="T805" s="106"/>
    </row>
    <row r="806">
      <c r="A806" s="116"/>
      <c r="B806" s="118"/>
      <c r="C806" s="116"/>
      <c r="D806" s="118"/>
      <c r="E806" s="119"/>
      <c r="F806" s="106"/>
      <c r="G806" s="106"/>
      <c r="H806" s="106"/>
      <c r="I806" s="106"/>
      <c r="J806" s="106"/>
      <c r="K806" s="106"/>
      <c r="L806" s="106"/>
      <c r="M806" s="106"/>
      <c r="N806" s="106"/>
      <c r="O806" s="106"/>
      <c r="P806" s="106"/>
      <c r="Q806" s="106"/>
      <c r="R806" s="106"/>
      <c r="S806" s="106"/>
      <c r="T806" s="106"/>
    </row>
    <row r="807">
      <c r="A807" s="116"/>
      <c r="B807" s="118"/>
      <c r="C807" s="116"/>
      <c r="D807" s="118"/>
      <c r="E807" s="119"/>
      <c r="F807" s="106"/>
      <c r="G807" s="106"/>
      <c r="H807" s="106"/>
      <c r="I807" s="106"/>
      <c r="J807" s="106"/>
      <c r="K807" s="106"/>
      <c r="L807" s="106"/>
      <c r="M807" s="106"/>
      <c r="N807" s="106"/>
      <c r="O807" s="106"/>
      <c r="P807" s="106"/>
      <c r="Q807" s="106"/>
      <c r="R807" s="106"/>
      <c r="S807" s="106"/>
      <c r="T807" s="106"/>
    </row>
    <row r="808">
      <c r="A808" s="116"/>
      <c r="B808" s="118"/>
      <c r="C808" s="116"/>
      <c r="D808" s="118"/>
      <c r="E808" s="119"/>
      <c r="F808" s="106"/>
      <c r="G808" s="106"/>
      <c r="H808" s="106"/>
      <c r="I808" s="106"/>
      <c r="J808" s="106"/>
      <c r="K808" s="106"/>
      <c r="L808" s="106"/>
      <c r="M808" s="106"/>
      <c r="N808" s="106"/>
      <c r="O808" s="106"/>
      <c r="P808" s="106"/>
      <c r="Q808" s="106"/>
      <c r="R808" s="106"/>
      <c r="S808" s="106"/>
      <c r="T808" s="106"/>
    </row>
    <row r="809">
      <c r="A809" s="116"/>
      <c r="B809" s="118"/>
      <c r="C809" s="116"/>
      <c r="D809" s="118"/>
      <c r="E809" s="119"/>
      <c r="F809" s="106"/>
      <c r="G809" s="106"/>
      <c r="H809" s="106"/>
      <c r="I809" s="106"/>
      <c r="J809" s="106"/>
      <c r="K809" s="106"/>
      <c r="L809" s="106"/>
      <c r="M809" s="106"/>
      <c r="N809" s="106"/>
      <c r="O809" s="106"/>
      <c r="P809" s="106"/>
      <c r="Q809" s="106"/>
      <c r="R809" s="106"/>
      <c r="S809" s="106"/>
      <c r="T809" s="106"/>
    </row>
    <row r="810">
      <c r="A810" s="116"/>
      <c r="B810" s="118"/>
      <c r="C810" s="116"/>
      <c r="D810" s="118"/>
      <c r="E810" s="119"/>
      <c r="F810" s="106"/>
      <c r="G810" s="106"/>
      <c r="H810" s="106"/>
      <c r="I810" s="106"/>
      <c r="J810" s="106"/>
      <c r="K810" s="106"/>
      <c r="L810" s="106"/>
      <c r="M810" s="106"/>
      <c r="N810" s="106"/>
      <c r="O810" s="106"/>
      <c r="P810" s="106"/>
      <c r="Q810" s="106"/>
      <c r="R810" s="106"/>
      <c r="S810" s="106"/>
      <c r="T810" s="106"/>
    </row>
    <row r="811">
      <c r="A811" s="116"/>
      <c r="B811" s="118"/>
      <c r="C811" s="116"/>
      <c r="D811" s="118"/>
      <c r="E811" s="119"/>
      <c r="F811" s="106"/>
      <c r="G811" s="106"/>
      <c r="H811" s="106"/>
      <c r="I811" s="106"/>
      <c r="J811" s="106"/>
      <c r="K811" s="106"/>
      <c r="L811" s="106"/>
      <c r="M811" s="106"/>
      <c r="N811" s="106"/>
      <c r="O811" s="106"/>
      <c r="P811" s="106"/>
      <c r="Q811" s="106"/>
      <c r="R811" s="106"/>
      <c r="S811" s="106"/>
      <c r="T811" s="106"/>
    </row>
    <row r="812">
      <c r="A812" s="116"/>
      <c r="B812" s="118"/>
      <c r="C812" s="116"/>
      <c r="D812" s="118"/>
      <c r="E812" s="119"/>
      <c r="F812" s="106"/>
      <c r="G812" s="106"/>
      <c r="H812" s="106"/>
      <c r="I812" s="106"/>
      <c r="J812" s="106"/>
      <c r="K812" s="106"/>
      <c r="L812" s="106"/>
      <c r="M812" s="106"/>
      <c r="N812" s="106"/>
      <c r="O812" s="106"/>
      <c r="P812" s="106"/>
      <c r="Q812" s="106"/>
      <c r="R812" s="106"/>
      <c r="S812" s="106"/>
      <c r="T812" s="106"/>
    </row>
    <row r="813">
      <c r="A813" s="116"/>
      <c r="B813" s="118"/>
      <c r="C813" s="116"/>
      <c r="D813" s="118"/>
      <c r="E813" s="119"/>
      <c r="F813" s="106"/>
      <c r="G813" s="106"/>
      <c r="H813" s="106"/>
      <c r="I813" s="106"/>
      <c r="J813" s="106"/>
      <c r="K813" s="106"/>
      <c r="L813" s="106"/>
      <c r="M813" s="106"/>
      <c r="N813" s="106"/>
      <c r="O813" s="106"/>
      <c r="P813" s="106"/>
      <c r="Q813" s="106"/>
      <c r="R813" s="106"/>
      <c r="S813" s="106"/>
      <c r="T813" s="106"/>
    </row>
    <row r="814">
      <c r="A814" s="116"/>
      <c r="B814" s="118"/>
      <c r="C814" s="116"/>
      <c r="D814" s="118"/>
      <c r="E814" s="119"/>
      <c r="F814" s="106"/>
      <c r="G814" s="106"/>
      <c r="H814" s="106"/>
      <c r="I814" s="106"/>
      <c r="J814" s="106"/>
      <c r="K814" s="106"/>
      <c r="L814" s="106"/>
      <c r="M814" s="106"/>
      <c r="N814" s="106"/>
      <c r="O814" s="106"/>
      <c r="P814" s="106"/>
      <c r="Q814" s="106"/>
      <c r="R814" s="106"/>
      <c r="S814" s="106"/>
      <c r="T814" s="106"/>
    </row>
    <row r="815">
      <c r="A815" s="116"/>
      <c r="B815" s="118"/>
      <c r="C815" s="116"/>
      <c r="D815" s="118"/>
      <c r="E815" s="119"/>
      <c r="F815" s="106"/>
      <c r="G815" s="106"/>
      <c r="H815" s="106"/>
      <c r="I815" s="106"/>
      <c r="J815" s="106"/>
      <c r="K815" s="106"/>
      <c r="L815" s="106"/>
      <c r="M815" s="106"/>
      <c r="N815" s="106"/>
      <c r="O815" s="106"/>
      <c r="P815" s="106"/>
      <c r="Q815" s="106"/>
      <c r="R815" s="106"/>
      <c r="S815" s="106"/>
      <c r="T815" s="106"/>
    </row>
    <row r="816">
      <c r="A816" s="116"/>
      <c r="B816" s="118"/>
      <c r="C816" s="116"/>
      <c r="D816" s="118"/>
      <c r="E816" s="119"/>
      <c r="F816" s="106"/>
      <c r="G816" s="106"/>
      <c r="H816" s="106"/>
      <c r="I816" s="106"/>
      <c r="J816" s="106"/>
      <c r="K816" s="106"/>
      <c r="L816" s="106"/>
      <c r="M816" s="106"/>
      <c r="N816" s="106"/>
      <c r="O816" s="106"/>
      <c r="P816" s="106"/>
      <c r="Q816" s="106"/>
      <c r="R816" s="106"/>
      <c r="S816" s="106"/>
      <c r="T816" s="106"/>
    </row>
    <row r="817">
      <c r="A817" s="116"/>
      <c r="B817" s="118"/>
      <c r="C817" s="116"/>
      <c r="D817" s="118"/>
      <c r="E817" s="119"/>
      <c r="F817" s="106"/>
      <c r="G817" s="106"/>
      <c r="H817" s="106"/>
      <c r="I817" s="106"/>
      <c r="J817" s="106"/>
      <c r="K817" s="106"/>
      <c r="L817" s="106"/>
      <c r="M817" s="106"/>
      <c r="N817" s="106"/>
      <c r="O817" s="106"/>
      <c r="P817" s="106"/>
      <c r="Q817" s="106"/>
      <c r="R817" s="106"/>
      <c r="S817" s="106"/>
      <c r="T817" s="106"/>
    </row>
    <row r="818">
      <c r="A818" s="116"/>
      <c r="B818" s="118"/>
      <c r="C818" s="116"/>
      <c r="D818" s="118"/>
      <c r="E818" s="119"/>
      <c r="F818" s="106"/>
      <c r="G818" s="106"/>
      <c r="H818" s="106"/>
      <c r="I818" s="106"/>
      <c r="J818" s="106"/>
      <c r="K818" s="106"/>
      <c r="L818" s="106"/>
      <c r="M818" s="106"/>
      <c r="N818" s="106"/>
      <c r="O818" s="106"/>
      <c r="P818" s="106"/>
      <c r="Q818" s="106"/>
      <c r="R818" s="106"/>
      <c r="S818" s="106"/>
      <c r="T818" s="106"/>
    </row>
    <row r="819">
      <c r="A819" s="116"/>
      <c r="B819" s="118"/>
      <c r="C819" s="116"/>
      <c r="D819" s="118"/>
      <c r="E819" s="119"/>
      <c r="F819" s="106"/>
      <c r="G819" s="106"/>
      <c r="H819" s="106"/>
      <c r="I819" s="106"/>
      <c r="J819" s="106"/>
      <c r="K819" s="106"/>
      <c r="L819" s="106"/>
      <c r="M819" s="106"/>
      <c r="N819" s="106"/>
      <c r="O819" s="106"/>
      <c r="P819" s="106"/>
      <c r="Q819" s="106"/>
      <c r="R819" s="106"/>
      <c r="S819" s="106"/>
      <c r="T819" s="106"/>
    </row>
    <row r="820">
      <c r="A820" s="116"/>
      <c r="B820" s="118"/>
      <c r="C820" s="116"/>
      <c r="D820" s="118"/>
      <c r="E820" s="119"/>
      <c r="F820" s="106"/>
      <c r="G820" s="106"/>
      <c r="H820" s="106"/>
      <c r="I820" s="106"/>
      <c r="J820" s="106"/>
      <c r="K820" s="106"/>
      <c r="L820" s="106"/>
      <c r="M820" s="106"/>
      <c r="N820" s="106"/>
      <c r="O820" s="106"/>
      <c r="P820" s="106"/>
      <c r="Q820" s="106"/>
      <c r="R820" s="106"/>
      <c r="S820" s="106"/>
      <c r="T820" s="106"/>
    </row>
    <row r="821">
      <c r="A821" s="116"/>
      <c r="B821" s="118"/>
      <c r="C821" s="116"/>
      <c r="D821" s="118"/>
      <c r="E821" s="119"/>
      <c r="F821" s="106"/>
      <c r="G821" s="106"/>
      <c r="H821" s="106"/>
      <c r="I821" s="106"/>
      <c r="J821" s="106"/>
      <c r="K821" s="106"/>
      <c r="L821" s="106"/>
      <c r="M821" s="106"/>
      <c r="N821" s="106"/>
      <c r="O821" s="106"/>
      <c r="P821" s="106"/>
      <c r="Q821" s="106"/>
      <c r="R821" s="106"/>
      <c r="S821" s="106"/>
      <c r="T821" s="106"/>
    </row>
    <row r="822">
      <c r="A822" s="116"/>
      <c r="B822" s="118"/>
      <c r="C822" s="116"/>
      <c r="D822" s="118"/>
      <c r="E822" s="119"/>
      <c r="F822" s="106"/>
      <c r="G822" s="106"/>
      <c r="H822" s="106"/>
      <c r="I822" s="106"/>
      <c r="J822" s="106"/>
      <c r="K822" s="106"/>
      <c r="L822" s="106"/>
      <c r="M822" s="106"/>
      <c r="N822" s="106"/>
      <c r="O822" s="106"/>
      <c r="P822" s="106"/>
      <c r="Q822" s="106"/>
      <c r="R822" s="106"/>
      <c r="S822" s="106"/>
      <c r="T822" s="106"/>
    </row>
    <row r="823">
      <c r="A823" s="116"/>
      <c r="B823" s="118"/>
      <c r="C823" s="116"/>
      <c r="D823" s="118"/>
      <c r="E823" s="119"/>
      <c r="F823" s="106"/>
      <c r="G823" s="106"/>
      <c r="H823" s="106"/>
      <c r="I823" s="106"/>
      <c r="J823" s="106"/>
      <c r="K823" s="106"/>
      <c r="L823" s="106"/>
      <c r="M823" s="106"/>
      <c r="N823" s="106"/>
      <c r="O823" s="106"/>
      <c r="P823" s="106"/>
      <c r="Q823" s="106"/>
      <c r="R823" s="106"/>
      <c r="S823" s="106"/>
      <c r="T823" s="106"/>
    </row>
    <row r="824">
      <c r="A824" s="116"/>
      <c r="B824" s="118"/>
      <c r="C824" s="116"/>
      <c r="D824" s="118"/>
      <c r="E824" s="119"/>
      <c r="F824" s="106"/>
      <c r="G824" s="106"/>
      <c r="H824" s="106"/>
      <c r="I824" s="106"/>
      <c r="J824" s="106"/>
      <c r="K824" s="106"/>
      <c r="L824" s="106"/>
      <c r="M824" s="106"/>
      <c r="N824" s="106"/>
      <c r="O824" s="106"/>
      <c r="P824" s="106"/>
      <c r="Q824" s="106"/>
      <c r="R824" s="106"/>
      <c r="S824" s="106"/>
      <c r="T824" s="106"/>
    </row>
    <row r="825">
      <c r="A825" s="116"/>
      <c r="B825" s="118"/>
      <c r="C825" s="116"/>
      <c r="D825" s="118"/>
      <c r="E825" s="119"/>
      <c r="F825" s="106"/>
      <c r="G825" s="106"/>
      <c r="H825" s="106"/>
      <c r="I825" s="106"/>
      <c r="J825" s="106"/>
      <c r="K825" s="106"/>
      <c r="L825" s="106"/>
      <c r="M825" s="106"/>
      <c r="N825" s="106"/>
      <c r="O825" s="106"/>
      <c r="P825" s="106"/>
      <c r="Q825" s="106"/>
      <c r="R825" s="106"/>
      <c r="S825" s="106"/>
      <c r="T825" s="106"/>
    </row>
    <row r="826">
      <c r="A826" s="116"/>
      <c r="B826" s="118"/>
      <c r="C826" s="116"/>
      <c r="D826" s="118"/>
      <c r="E826" s="119"/>
      <c r="F826" s="106"/>
      <c r="G826" s="106"/>
      <c r="H826" s="106"/>
      <c r="I826" s="106"/>
      <c r="J826" s="106"/>
      <c r="K826" s="106"/>
      <c r="L826" s="106"/>
      <c r="M826" s="106"/>
      <c r="N826" s="106"/>
      <c r="O826" s="106"/>
      <c r="P826" s="106"/>
      <c r="Q826" s="106"/>
      <c r="R826" s="106"/>
      <c r="S826" s="106"/>
      <c r="T826" s="106"/>
    </row>
    <row r="827">
      <c r="A827" s="116"/>
      <c r="B827" s="118"/>
      <c r="C827" s="116"/>
      <c r="D827" s="118"/>
      <c r="E827" s="119"/>
      <c r="F827" s="106"/>
      <c r="G827" s="106"/>
      <c r="H827" s="106"/>
      <c r="I827" s="106"/>
      <c r="J827" s="106"/>
      <c r="K827" s="106"/>
      <c r="L827" s="106"/>
      <c r="M827" s="106"/>
      <c r="N827" s="106"/>
      <c r="O827" s="106"/>
      <c r="P827" s="106"/>
      <c r="Q827" s="106"/>
      <c r="R827" s="106"/>
      <c r="S827" s="106"/>
      <c r="T827" s="106"/>
    </row>
    <row r="828">
      <c r="A828" s="116"/>
      <c r="B828" s="118"/>
      <c r="C828" s="116"/>
      <c r="D828" s="118"/>
      <c r="E828" s="119"/>
      <c r="F828" s="106"/>
      <c r="G828" s="106"/>
      <c r="H828" s="106"/>
      <c r="I828" s="106"/>
      <c r="J828" s="106"/>
      <c r="K828" s="106"/>
      <c r="L828" s="106"/>
      <c r="M828" s="106"/>
      <c r="N828" s="106"/>
      <c r="O828" s="106"/>
      <c r="P828" s="106"/>
      <c r="Q828" s="106"/>
      <c r="R828" s="106"/>
      <c r="S828" s="106"/>
      <c r="T828" s="106"/>
    </row>
    <row r="829">
      <c r="A829" s="116"/>
      <c r="B829" s="118"/>
      <c r="C829" s="116"/>
      <c r="D829" s="118"/>
      <c r="E829" s="119"/>
      <c r="F829" s="106"/>
      <c r="G829" s="106"/>
      <c r="H829" s="106"/>
      <c r="I829" s="106"/>
      <c r="J829" s="106"/>
      <c r="K829" s="106"/>
      <c r="L829" s="106"/>
      <c r="M829" s="106"/>
      <c r="N829" s="106"/>
      <c r="O829" s="106"/>
      <c r="P829" s="106"/>
      <c r="Q829" s="106"/>
      <c r="R829" s="106"/>
      <c r="S829" s="106"/>
      <c r="T829" s="106"/>
    </row>
    <row r="830">
      <c r="A830" s="116"/>
      <c r="B830" s="118"/>
      <c r="C830" s="116"/>
      <c r="D830" s="118"/>
      <c r="E830" s="119"/>
      <c r="F830" s="106"/>
      <c r="G830" s="106"/>
      <c r="H830" s="106"/>
      <c r="I830" s="106"/>
      <c r="J830" s="106"/>
      <c r="K830" s="106"/>
      <c r="L830" s="106"/>
      <c r="M830" s="106"/>
      <c r="N830" s="106"/>
      <c r="O830" s="106"/>
      <c r="P830" s="106"/>
      <c r="Q830" s="106"/>
      <c r="R830" s="106"/>
      <c r="S830" s="106"/>
      <c r="T830" s="106"/>
    </row>
    <row r="831">
      <c r="A831" s="116"/>
      <c r="B831" s="118"/>
      <c r="C831" s="116"/>
      <c r="D831" s="118"/>
      <c r="E831" s="119"/>
      <c r="F831" s="106"/>
      <c r="G831" s="106"/>
      <c r="H831" s="106"/>
      <c r="I831" s="106"/>
      <c r="J831" s="106"/>
      <c r="K831" s="106"/>
      <c r="L831" s="106"/>
      <c r="M831" s="106"/>
      <c r="N831" s="106"/>
      <c r="O831" s="106"/>
      <c r="P831" s="106"/>
      <c r="Q831" s="106"/>
      <c r="R831" s="106"/>
      <c r="S831" s="106"/>
      <c r="T831" s="106"/>
    </row>
    <row r="832">
      <c r="A832" s="116"/>
      <c r="B832" s="118"/>
      <c r="C832" s="116"/>
      <c r="D832" s="118"/>
      <c r="E832" s="119"/>
      <c r="F832" s="106"/>
      <c r="G832" s="106"/>
      <c r="H832" s="106"/>
      <c r="I832" s="106"/>
      <c r="J832" s="106"/>
      <c r="K832" s="106"/>
      <c r="L832" s="106"/>
      <c r="M832" s="106"/>
      <c r="N832" s="106"/>
      <c r="O832" s="106"/>
      <c r="P832" s="106"/>
      <c r="Q832" s="106"/>
      <c r="R832" s="106"/>
      <c r="S832" s="106"/>
      <c r="T832" s="106"/>
    </row>
    <row r="833">
      <c r="A833" s="116"/>
      <c r="B833" s="118"/>
      <c r="C833" s="116"/>
      <c r="D833" s="118"/>
      <c r="E833" s="119"/>
      <c r="F833" s="106"/>
      <c r="G833" s="106"/>
      <c r="H833" s="106"/>
      <c r="I833" s="106"/>
      <c r="J833" s="106"/>
      <c r="K833" s="106"/>
      <c r="L833" s="106"/>
      <c r="M833" s="106"/>
      <c r="N833" s="106"/>
      <c r="O833" s="106"/>
      <c r="P833" s="106"/>
      <c r="Q833" s="106"/>
      <c r="R833" s="106"/>
      <c r="S833" s="106"/>
      <c r="T833" s="106"/>
    </row>
    <row r="834">
      <c r="A834" s="116"/>
      <c r="B834" s="118"/>
      <c r="C834" s="116"/>
      <c r="D834" s="118"/>
      <c r="E834" s="119"/>
      <c r="F834" s="106"/>
      <c r="G834" s="106"/>
      <c r="H834" s="106"/>
      <c r="I834" s="106"/>
      <c r="J834" s="106"/>
      <c r="K834" s="106"/>
      <c r="L834" s="106"/>
      <c r="M834" s="106"/>
      <c r="N834" s="106"/>
      <c r="O834" s="106"/>
      <c r="P834" s="106"/>
      <c r="Q834" s="106"/>
      <c r="R834" s="106"/>
      <c r="S834" s="106"/>
      <c r="T834" s="106"/>
    </row>
    <row r="835">
      <c r="A835" s="116"/>
      <c r="B835" s="118"/>
      <c r="C835" s="116"/>
      <c r="D835" s="118"/>
      <c r="E835" s="119"/>
      <c r="F835" s="106"/>
      <c r="G835" s="106"/>
      <c r="H835" s="106"/>
      <c r="I835" s="106"/>
      <c r="J835" s="106"/>
      <c r="K835" s="106"/>
      <c r="L835" s="106"/>
      <c r="M835" s="106"/>
      <c r="N835" s="106"/>
      <c r="O835" s="106"/>
      <c r="P835" s="106"/>
      <c r="Q835" s="106"/>
      <c r="R835" s="106"/>
      <c r="S835" s="106"/>
      <c r="T835" s="106"/>
    </row>
    <row r="836">
      <c r="A836" s="116"/>
      <c r="B836" s="118"/>
      <c r="C836" s="116"/>
      <c r="D836" s="118"/>
      <c r="E836" s="119"/>
      <c r="F836" s="106"/>
      <c r="G836" s="106"/>
      <c r="H836" s="106"/>
      <c r="I836" s="106"/>
      <c r="J836" s="106"/>
      <c r="K836" s="106"/>
      <c r="L836" s="106"/>
      <c r="M836" s="106"/>
      <c r="N836" s="106"/>
      <c r="O836" s="106"/>
      <c r="P836" s="106"/>
      <c r="Q836" s="106"/>
      <c r="R836" s="106"/>
      <c r="S836" s="106"/>
      <c r="T836" s="106"/>
    </row>
    <row r="837">
      <c r="A837" s="116"/>
      <c r="B837" s="118"/>
      <c r="C837" s="116"/>
      <c r="D837" s="118"/>
      <c r="E837" s="119"/>
      <c r="F837" s="106"/>
      <c r="G837" s="106"/>
      <c r="H837" s="106"/>
      <c r="I837" s="106"/>
      <c r="J837" s="106"/>
      <c r="K837" s="106"/>
      <c r="L837" s="106"/>
      <c r="M837" s="106"/>
      <c r="N837" s="106"/>
      <c r="O837" s="106"/>
      <c r="P837" s="106"/>
      <c r="Q837" s="106"/>
      <c r="R837" s="106"/>
      <c r="S837" s="106"/>
      <c r="T837" s="106"/>
    </row>
    <row r="838">
      <c r="A838" s="116"/>
      <c r="B838" s="118"/>
      <c r="C838" s="116"/>
      <c r="D838" s="118"/>
      <c r="E838" s="119"/>
      <c r="F838" s="106"/>
      <c r="G838" s="106"/>
      <c r="H838" s="106"/>
      <c r="I838" s="106"/>
      <c r="J838" s="106"/>
      <c r="K838" s="106"/>
      <c r="L838" s="106"/>
      <c r="M838" s="106"/>
      <c r="N838" s="106"/>
      <c r="O838" s="106"/>
      <c r="P838" s="106"/>
      <c r="Q838" s="106"/>
      <c r="R838" s="106"/>
      <c r="S838" s="106"/>
      <c r="T838" s="106"/>
    </row>
    <row r="839">
      <c r="A839" s="116"/>
      <c r="B839" s="118"/>
      <c r="C839" s="116"/>
      <c r="D839" s="118"/>
      <c r="E839" s="119"/>
      <c r="F839" s="106"/>
      <c r="G839" s="106"/>
      <c r="H839" s="106"/>
      <c r="I839" s="106"/>
      <c r="J839" s="106"/>
      <c r="K839" s="106"/>
      <c r="L839" s="106"/>
      <c r="M839" s="106"/>
      <c r="N839" s="106"/>
      <c r="O839" s="106"/>
      <c r="P839" s="106"/>
      <c r="Q839" s="106"/>
      <c r="R839" s="106"/>
      <c r="S839" s="106"/>
      <c r="T839" s="106"/>
    </row>
    <row r="840">
      <c r="A840" s="116"/>
      <c r="B840" s="118"/>
      <c r="C840" s="116"/>
      <c r="D840" s="118"/>
      <c r="E840" s="119"/>
      <c r="F840" s="106"/>
      <c r="G840" s="106"/>
      <c r="H840" s="106"/>
      <c r="I840" s="106"/>
      <c r="J840" s="106"/>
      <c r="K840" s="106"/>
      <c r="L840" s="106"/>
      <c r="M840" s="106"/>
      <c r="N840" s="106"/>
      <c r="O840" s="106"/>
      <c r="P840" s="106"/>
      <c r="Q840" s="106"/>
      <c r="R840" s="106"/>
      <c r="S840" s="106"/>
      <c r="T840" s="106"/>
    </row>
    <row r="841">
      <c r="A841" s="116"/>
      <c r="B841" s="118"/>
      <c r="C841" s="116"/>
      <c r="D841" s="118"/>
      <c r="E841" s="119"/>
      <c r="F841" s="106"/>
      <c r="G841" s="106"/>
      <c r="H841" s="106"/>
      <c r="I841" s="106"/>
      <c r="J841" s="106"/>
      <c r="K841" s="106"/>
      <c r="L841" s="106"/>
      <c r="M841" s="106"/>
      <c r="N841" s="106"/>
      <c r="O841" s="106"/>
      <c r="P841" s="106"/>
      <c r="Q841" s="106"/>
      <c r="R841" s="106"/>
      <c r="S841" s="106"/>
      <c r="T841" s="106"/>
    </row>
    <row r="842">
      <c r="A842" s="116"/>
      <c r="B842" s="118"/>
      <c r="C842" s="116"/>
      <c r="D842" s="118"/>
      <c r="E842" s="119"/>
      <c r="F842" s="106"/>
      <c r="G842" s="106"/>
      <c r="H842" s="106"/>
      <c r="I842" s="106"/>
      <c r="J842" s="106"/>
      <c r="K842" s="106"/>
      <c r="L842" s="106"/>
      <c r="M842" s="106"/>
      <c r="N842" s="106"/>
      <c r="O842" s="106"/>
      <c r="P842" s="106"/>
      <c r="Q842" s="106"/>
      <c r="R842" s="106"/>
      <c r="S842" s="106"/>
      <c r="T842" s="106"/>
    </row>
    <row r="843">
      <c r="A843" s="116"/>
      <c r="B843" s="118"/>
      <c r="C843" s="116"/>
      <c r="D843" s="118"/>
      <c r="E843" s="119"/>
      <c r="F843" s="106"/>
      <c r="G843" s="106"/>
      <c r="H843" s="106"/>
      <c r="I843" s="106"/>
      <c r="J843" s="106"/>
      <c r="K843" s="106"/>
      <c r="L843" s="106"/>
      <c r="M843" s="106"/>
      <c r="N843" s="106"/>
      <c r="O843" s="106"/>
      <c r="P843" s="106"/>
      <c r="Q843" s="106"/>
      <c r="R843" s="106"/>
      <c r="S843" s="106"/>
      <c r="T843" s="106"/>
    </row>
    <row r="844">
      <c r="A844" s="116"/>
      <c r="B844" s="118"/>
      <c r="C844" s="116"/>
      <c r="D844" s="118"/>
      <c r="E844" s="119"/>
      <c r="F844" s="106"/>
      <c r="G844" s="106"/>
      <c r="H844" s="106"/>
      <c r="I844" s="106"/>
      <c r="J844" s="106"/>
      <c r="K844" s="106"/>
      <c r="L844" s="106"/>
      <c r="M844" s="106"/>
      <c r="N844" s="106"/>
      <c r="O844" s="106"/>
      <c r="P844" s="106"/>
      <c r="Q844" s="106"/>
      <c r="R844" s="106"/>
      <c r="S844" s="106"/>
      <c r="T844" s="106"/>
    </row>
    <row r="845">
      <c r="A845" s="116"/>
      <c r="B845" s="118"/>
      <c r="C845" s="116"/>
      <c r="D845" s="118"/>
      <c r="E845" s="119"/>
      <c r="F845" s="106"/>
      <c r="G845" s="106"/>
      <c r="H845" s="106"/>
      <c r="I845" s="106"/>
      <c r="J845" s="106"/>
      <c r="K845" s="106"/>
      <c r="L845" s="106"/>
      <c r="M845" s="106"/>
      <c r="N845" s="106"/>
      <c r="O845" s="106"/>
      <c r="P845" s="106"/>
      <c r="Q845" s="106"/>
      <c r="R845" s="106"/>
      <c r="S845" s="106"/>
      <c r="T845" s="106"/>
    </row>
    <row r="846">
      <c r="A846" s="116"/>
      <c r="B846" s="118"/>
      <c r="C846" s="116"/>
      <c r="D846" s="118"/>
      <c r="E846" s="119"/>
      <c r="F846" s="106"/>
      <c r="G846" s="106"/>
      <c r="H846" s="106"/>
      <c r="I846" s="106"/>
      <c r="J846" s="106"/>
      <c r="K846" s="106"/>
      <c r="L846" s="106"/>
      <c r="M846" s="106"/>
      <c r="N846" s="106"/>
      <c r="O846" s="106"/>
      <c r="P846" s="106"/>
      <c r="Q846" s="106"/>
      <c r="R846" s="106"/>
      <c r="S846" s="106"/>
      <c r="T846" s="106"/>
    </row>
    <row r="847">
      <c r="A847" s="116"/>
      <c r="B847" s="118"/>
      <c r="C847" s="116"/>
      <c r="D847" s="118"/>
      <c r="E847" s="119"/>
      <c r="F847" s="106"/>
      <c r="G847" s="106"/>
      <c r="H847" s="106"/>
      <c r="I847" s="106"/>
      <c r="J847" s="106"/>
      <c r="K847" s="106"/>
      <c r="L847" s="106"/>
      <c r="M847" s="106"/>
      <c r="N847" s="106"/>
      <c r="O847" s="106"/>
      <c r="P847" s="106"/>
      <c r="Q847" s="106"/>
      <c r="R847" s="106"/>
      <c r="S847" s="106"/>
      <c r="T847" s="106"/>
    </row>
    <row r="848">
      <c r="A848" s="116"/>
      <c r="B848" s="118"/>
      <c r="C848" s="116"/>
      <c r="D848" s="118"/>
      <c r="E848" s="119"/>
      <c r="F848" s="106"/>
      <c r="G848" s="106"/>
      <c r="H848" s="106"/>
      <c r="I848" s="106"/>
      <c r="J848" s="106"/>
      <c r="K848" s="106"/>
      <c r="L848" s="106"/>
      <c r="M848" s="106"/>
      <c r="N848" s="106"/>
      <c r="O848" s="106"/>
      <c r="P848" s="106"/>
      <c r="Q848" s="106"/>
      <c r="R848" s="106"/>
      <c r="S848" s="106"/>
      <c r="T848" s="106"/>
    </row>
    <row r="849">
      <c r="A849" s="116"/>
      <c r="B849" s="118"/>
      <c r="C849" s="116"/>
      <c r="D849" s="118"/>
      <c r="E849" s="119"/>
      <c r="F849" s="106"/>
      <c r="G849" s="106"/>
      <c r="H849" s="106"/>
      <c r="I849" s="106"/>
      <c r="J849" s="106"/>
      <c r="K849" s="106"/>
      <c r="L849" s="106"/>
      <c r="M849" s="106"/>
      <c r="N849" s="106"/>
      <c r="O849" s="106"/>
      <c r="P849" s="106"/>
      <c r="Q849" s="106"/>
      <c r="R849" s="106"/>
      <c r="S849" s="106"/>
      <c r="T849" s="106"/>
    </row>
    <row r="850">
      <c r="A850" s="116"/>
      <c r="B850" s="118"/>
      <c r="C850" s="116"/>
      <c r="D850" s="118"/>
      <c r="E850" s="119"/>
      <c r="F850" s="106"/>
      <c r="G850" s="106"/>
      <c r="H850" s="106"/>
      <c r="I850" s="106"/>
      <c r="J850" s="106"/>
      <c r="K850" s="106"/>
      <c r="L850" s="106"/>
      <c r="M850" s="106"/>
      <c r="N850" s="106"/>
      <c r="O850" s="106"/>
      <c r="P850" s="106"/>
      <c r="Q850" s="106"/>
      <c r="R850" s="106"/>
      <c r="S850" s="106"/>
      <c r="T850" s="106"/>
    </row>
    <row r="851">
      <c r="A851" s="116"/>
      <c r="B851" s="118"/>
      <c r="C851" s="116"/>
      <c r="D851" s="118"/>
      <c r="E851" s="119"/>
      <c r="F851" s="106"/>
      <c r="G851" s="106"/>
      <c r="H851" s="106"/>
      <c r="I851" s="106"/>
      <c r="J851" s="106"/>
      <c r="K851" s="106"/>
      <c r="L851" s="106"/>
      <c r="M851" s="106"/>
      <c r="N851" s="106"/>
      <c r="O851" s="106"/>
      <c r="P851" s="106"/>
      <c r="Q851" s="106"/>
      <c r="R851" s="106"/>
      <c r="S851" s="106"/>
      <c r="T851" s="106"/>
    </row>
    <row r="852">
      <c r="A852" s="116"/>
      <c r="B852" s="118"/>
      <c r="C852" s="116"/>
      <c r="D852" s="118"/>
      <c r="E852" s="119"/>
      <c r="F852" s="106"/>
      <c r="G852" s="106"/>
      <c r="H852" s="106"/>
      <c r="I852" s="106"/>
      <c r="J852" s="106"/>
      <c r="K852" s="106"/>
      <c r="L852" s="106"/>
      <c r="M852" s="106"/>
      <c r="N852" s="106"/>
      <c r="O852" s="106"/>
      <c r="P852" s="106"/>
      <c r="Q852" s="106"/>
      <c r="R852" s="106"/>
      <c r="S852" s="106"/>
      <c r="T852" s="106"/>
    </row>
    <row r="853">
      <c r="A853" s="116"/>
      <c r="B853" s="118"/>
      <c r="C853" s="116"/>
      <c r="D853" s="118"/>
      <c r="E853" s="119"/>
      <c r="F853" s="106"/>
      <c r="G853" s="106"/>
      <c r="H853" s="106"/>
      <c r="I853" s="106"/>
      <c r="J853" s="106"/>
      <c r="K853" s="106"/>
      <c r="L853" s="106"/>
      <c r="M853" s="106"/>
      <c r="N853" s="106"/>
      <c r="O853" s="106"/>
      <c r="P853" s="106"/>
      <c r="Q853" s="106"/>
      <c r="R853" s="106"/>
      <c r="S853" s="106"/>
      <c r="T853" s="106"/>
    </row>
    <row r="854">
      <c r="A854" s="116"/>
      <c r="B854" s="118"/>
      <c r="C854" s="116"/>
      <c r="D854" s="118"/>
      <c r="E854" s="119"/>
      <c r="F854" s="106"/>
      <c r="G854" s="106"/>
      <c r="H854" s="106"/>
      <c r="I854" s="106"/>
      <c r="J854" s="106"/>
      <c r="K854" s="106"/>
      <c r="L854" s="106"/>
      <c r="M854" s="106"/>
      <c r="N854" s="106"/>
      <c r="O854" s="106"/>
      <c r="P854" s="106"/>
      <c r="Q854" s="106"/>
      <c r="R854" s="106"/>
      <c r="S854" s="106"/>
      <c r="T854" s="106"/>
    </row>
    <row r="855">
      <c r="A855" s="116"/>
      <c r="B855" s="118"/>
      <c r="C855" s="116"/>
      <c r="D855" s="118"/>
      <c r="E855" s="119"/>
      <c r="F855" s="106"/>
      <c r="G855" s="106"/>
      <c r="H855" s="106"/>
      <c r="I855" s="106"/>
      <c r="J855" s="106"/>
      <c r="K855" s="106"/>
      <c r="L855" s="106"/>
      <c r="M855" s="106"/>
      <c r="N855" s="106"/>
      <c r="O855" s="106"/>
      <c r="P855" s="106"/>
      <c r="Q855" s="106"/>
      <c r="R855" s="106"/>
      <c r="S855" s="106"/>
      <c r="T855" s="106"/>
    </row>
    <row r="856">
      <c r="A856" s="116"/>
      <c r="B856" s="118"/>
      <c r="C856" s="116"/>
      <c r="D856" s="118"/>
      <c r="E856" s="119"/>
      <c r="F856" s="106"/>
      <c r="G856" s="106"/>
      <c r="H856" s="106"/>
      <c r="I856" s="106"/>
      <c r="J856" s="106"/>
      <c r="K856" s="106"/>
      <c r="L856" s="106"/>
      <c r="M856" s="106"/>
      <c r="N856" s="106"/>
      <c r="O856" s="106"/>
      <c r="P856" s="106"/>
      <c r="Q856" s="106"/>
      <c r="R856" s="106"/>
      <c r="S856" s="106"/>
      <c r="T856" s="106"/>
    </row>
    <row r="857">
      <c r="A857" s="116"/>
      <c r="B857" s="118"/>
      <c r="C857" s="116"/>
      <c r="D857" s="118"/>
      <c r="E857" s="119"/>
      <c r="F857" s="106"/>
      <c r="G857" s="106"/>
      <c r="H857" s="106"/>
      <c r="I857" s="106"/>
      <c r="J857" s="106"/>
      <c r="K857" s="106"/>
      <c r="L857" s="106"/>
      <c r="M857" s="106"/>
      <c r="N857" s="106"/>
      <c r="O857" s="106"/>
      <c r="P857" s="106"/>
      <c r="Q857" s="106"/>
      <c r="R857" s="106"/>
      <c r="S857" s="106"/>
      <c r="T857" s="106"/>
    </row>
    <row r="858">
      <c r="A858" s="116"/>
      <c r="B858" s="118"/>
      <c r="C858" s="116"/>
      <c r="D858" s="118"/>
      <c r="E858" s="119"/>
      <c r="F858" s="106"/>
      <c r="G858" s="106"/>
      <c r="H858" s="106"/>
      <c r="I858" s="106"/>
      <c r="J858" s="106"/>
      <c r="K858" s="106"/>
      <c r="L858" s="106"/>
      <c r="M858" s="106"/>
      <c r="N858" s="106"/>
      <c r="O858" s="106"/>
      <c r="P858" s="106"/>
      <c r="Q858" s="106"/>
      <c r="R858" s="106"/>
      <c r="S858" s="106"/>
      <c r="T858" s="106"/>
    </row>
    <row r="859">
      <c r="A859" s="116"/>
      <c r="B859" s="118"/>
      <c r="C859" s="116"/>
      <c r="D859" s="118"/>
      <c r="E859" s="119"/>
      <c r="F859" s="106"/>
      <c r="G859" s="106"/>
      <c r="H859" s="106"/>
      <c r="I859" s="106"/>
      <c r="J859" s="106"/>
      <c r="K859" s="106"/>
      <c r="L859" s="106"/>
      <c r="M859" s="106"/>
      <c r="N859" s="106"/>
      <c r="O859" s="106"/>
      <c r="P859" s="106"/>
      <c r="Q859" s="106"/>
      <c r="R859" s="106"/>
      <c r="S859" s="106"/>
      <c r="T859" s="106"/>
    </row>
    <row r="860">
      <c r="A860" s="116"/>
      <c r="B860" s="118"/>
      <c r="C860" s="116"/>
      <c r="D860" s="118"/>
      <c r="E860" s="119"/>
      <c r="F860" s="106"/>
      <c r="G860" s="106"/>
      <c r="H860" s="106"/>
      <c r="I860" s="106"/>
      <c r="J860" s="106"/>
      <c r="K860" s="106"/>
      <c r="L860" s="106"/>
      <c r="M860" s="106"/>
      <c r="N860" s="106"/>
      <c r="O860" s="106"/>
      <c r="P860" s="106"/>
      <c r="Q860" s="106"/>
      <c r="R860" s="106"/>
      <c r="S860" s="106"/>
      <c r="T860" s="106"/>
    </row>
    <row r="861">
      <c r="A861" s="116"/>
      <c r="B861" s="118"/>
      <c r="C861" s="116"/>
      <c r="D861" s="118"/>
      <c r="E861" s="119"/>
      <c r="F861" s="106"/>
      <c r="G861" s="106"/>
      <c r="H861" s="106"/>
      <c r="I861" s="106"/>
      <c r="J861" s="106"/>
      <c r="K861" s="106"/>
      <c r="L861" s="106"/>
      <c r="M861" s="106"/>
      <c r="N861" s="106"/>
      <c r="O861" s="106"/>
      <c r="P861" s="106"/>
      <c r="Q861" s="106"/>
      <c r="R861" s="106"/>
      <c r="S861" s="106"/>
      <c r="T861" s="106"/>
    </row>
    <row r="862">
      <c r="A862" s="116"/>
      <c r="B862" s="118"/>
      <c r="C862" s="116"/>
      <c r="D862" s="118"/>
      <c r="E862" s="119"/>
      <c r="F862" s="106"/>
      <c r="G862" s="106"/>
      <c r="H862" s="106"/>
      <c r="I862" s="106"/>
      <c r="J862" s="106"/>
      <c r="K862" s="106"/>
      <c r="L862" s="106"/>
      <c r="M862" s="106"/>
      <c r="N862" s="106"/>
      <c r="O862" s="106"/>
      <c r="P862" s="106"/>
      <c r="Q862" s="106"/>
      <c r="R862" s="106"/>
      <c r="S862" s="106"/>
      <c r="T862" s="106"/>
    </row>
    <row r="863">
      <c r="A863" s="116"/>
      <c r="B863" s="118"/>
      <c r="C863" s="116"/>
      <c r="D863" s="118"/>
      <c r="E863" s="119"/>
      <c r="F863" s="106"/>
      <c r="G863" s="106"/>
      <c r="H863" s="106"/>
      <c r="I863" s="106"/>
      <c r="J863" s="106"/>
      <c r="K863" s="106"/>
      <c r="L863" s="106"/>
      <c r="M863" s="106"/>
      <c r="N863" s="106"/>
      <c r="O863" s="106"/>
      <c r="P863" s="106"/>
      <c r="Q863" s="106"/>
      <c r="R863" s="106"/>
      <c r="S863" s="106"/>
      <c r="T863" s="106"/>
    </row>
    <row r="864">
      <c r="A864" s="116"/>
      <c r="B864" s="118"/>
      <c r="C864" s="116"/>
      <c r="D864" s="118"/>
      <c r="E864" s="119"/>
      <c r="F864" s="106"/>
      <c r="G864" s="106"/>
      <c r="H864" s="106"/>
      <c r="I864" s="106"/>
      <c r="J864" s="106"/>
      <c r="K864" s="106"/>
      <c r="L864" s="106"/>
      <c r="M864" s="106"/>
      <c r="N864" s="106"/>
      <c r="O864" s="106"/>
      <c r="P864" s="106"/>
      <c r="Q864" s="106"/>
      <c r="R864" s="106"/>
      <c r="S864" s="106"/>
      <c r="T864" s="106"/>
    </row>
    <row r="865">
      <c r="A865" s="116"/>
      <c r="B865" s="118"/>
      <c r="C865" s="116"/>
      <c r="D865" s="118"/>
      <c r="E865" s="119"/>
      <c r="F865" s="106"/>
      <c r="G865" s="106"/>
      <c r="H865" s="106"/>
      <c r="I865" s="106"/>
      <c r="J865" s="106"/>
      <c r="K865" s="106"/>
      <c r="L865" s="106"/>
      <c r="M865" s="106"/>
      <c r="N865" s="106"/>
      <c r="O865" s="106"/>
      <c r="P865" s="106"/>
      <c r="Q865" s="106"/>
      <c r="R865" s="106"/>
      <c r="S865" s="106"/>
      <c r="T865" s="106"/>
    </row>
    <row r="866">
      <c r="A866" s="116"/>
      <c r="B866" s="118"/>
      <c r="C866" s="116"/>
      <c r="D866" s="118"/>
      <c r="E866" s="119"/>
      <c r="F866" s="106"/>
      <c r="G866" s="106"/>
      <c r="H866" s="106"/>
      <c r="I866" s="106"/>
      <c r="J866" s="106"/>
      <c r="K866" s="106"/>
      <c r="L866" s="106"/>
      <c r="M866" s="106"/>
      <c r="N866" s="106"/>
      <c r="O866" s="106"/>
      <c r="P866" s="106"/>
      <c r="Q866" s="106"/>
      <c r="R866" s="106"/>
      <c r="S866" s="106"/>
      <c r="T866" s="106"/>
    </row>
    <row r="867">
      <c r="A867" s="116"/>
      <c r="B867" s="118"/>
      <c r="C867" s="116"/>
      <c r="D867" s="118"/>
      <c r="E867" s="119"/>
      <c r="F867" s="106"/>
      <c r="G867" s="106"/>
      <c r="H867" s="106"/>
      <c r="I867" s="106"/>
      <c r="J867" s="106"/>
      <c r="K867" s="106"/>
      <c r="L867" s="106"/>
      <c r="M867" s="106"/>
      <c r="N867" s="106"/>
      <c r="O867" s="106"/>
      <c r="P867" s="106"/>
      <c r="Q867" s="106"/>
      <c r="R867" s="106"/>
      <c r="S867" s="106"/>
      <c r="T867" s="106"/>
    </row>
    <row r="868">
      <c r="A868" s="116"/>
      <c r="B868" s="118"/>
      <c r="C868" s="116"/>
      <c r="D868" s="118"/>
      <c r="E868" s="119"/>
      <c r="F868" s="106"/>
      <c r="G868" s="106"/>
      <c r="H868" s="106"/>
      <c r="I868" s="106"/>
      <c r="J868" s="106"/>
      <c r="K868" s="106"/>
      <c r="L868" s="106"/>
      <c r="M868" s="106"/>
      <c r="N868" s="106"/>
      <c r="O868" s="106"/>
      <c r="P868" s="106"/>
      <c r="Q868" s="106"/>
      <c r="R868" s="106"/>
      <c r="S868" s="106"/>
      <c r="T868" s="106"/>
    </row>
    <row r="869">
      <c r="A869" s="116"/>
      <c r="B869" s="118"/>
      <c r="C869" s="116"/>
      <c r="D869" s="118"/>
      <c r="E869" s="119"/>
      <c r="F869" s="106"/>
      <c r="G869" s="106"/>
      <c r="H869" s="106"/>
      <c r="I869" s="106"/>
      <c r="J869" s="106"/>
      <c r="K869" s="106"/>
      <c r="L869" s="106"/>
      <c r="M869" s="106"/>
      <c r="N869" s="106"/>
      <c r="O869" s="106"/>
      <c r="P869" s="106"/>
      <c r="Q869" s="106"/>
      <c r="R869" s="106"/>
      <c r="S869" s="106"/>
      <c r="T869" s="106"/>
    </row>
    <row r="870">
      <c r="A870" s="116"/>
      <c r="B870" s="118"/>
      <c r="C870" s="116"/>
      <c r="D870" s="118"/>
      <c r="E870" s="119"/>
      <c r="F870" s="106"/>
      <c r="G870" s="106"/>
      <c r="H870" s="106"/>
      <c r="I870" s="106"/>
      <c r="J870" s="106"/>
      <c r="K870" s="106"/>
      <c r="L870" s="106"/>
      <c r="M870" s="106"/>
      <c r="N870" s="106"/>
      <c r="O870" s="106"/>
      <c r="P870" s="106"/>
      <c r="Q870" s="106"/>
      <c r="R870" s="106"/>
      <c r="S870" s="106"/>
      <c r="T870" s="106"/>
    </row>
    <row r="871">
      <c r="A871" s="116"/>
      <c r="B871" s="118"/>
      <c r="C871" s="116"/>
      <c r="D871" s="118"/>
      <c r="E871" s="119"/>
      <c r="F871" s="106"/>
      <c r="G871" s="106"/>
      <c r="H871" s="106"/>
      <c r="I871" s="106"/>
      <c r="J871" s="106"/>
      <c r="K871" s="106"/>
      <c r="L871" s="106"/>
      <c r="M871" s="106"/>
      <c r="N871" s="106"/>
      <c r="O871" s="106"/>
      <c r="P871" s="106"/>
      <c r="Q871" s="106"/>
      <c r="R871" s="106"/>
      <c r="S871" s="106"/>
      <c r="T871" s="106"/>
    </row>
    <row r="872">
      <c r="A872" s="116"/>
      <c r="B872" s="118"/>
      <c r="C872" s="116"/>
      <c r="D872" s="118"/>
      <c r="E872" s="119"/>
      <c r="F872" s="106"/>
      <c r="G872" s="106"/>
      <c r="H872" s="106"/>
      <c r="I872" s="106"/>
      <c r="J872" s="106"/>
      <c r="K872" s="106"/>
      <c r="L872" s="106"/>
      <c r="M872" s="106"/>
      <c r="N872" s="106"/>
      <c r="O872" s="106"/>
      <c r="P872" s="106"/>
      <c r="Q872" s="106"/>
      <c r="R872" s="106"/>
      <c r="S872" s="106"/>
      <c r="T872" s="106"/>
    </row>
    <row r="873">
      <c r="A873" s="116"/>
      <c r="B873" s="118"/>
      <c r="C873" s="116"/>
      <c r="D873" s="118"/>
      <c r="E873" s="119"/>
      <c r="F873" s="106"/>
      <c r="G873" s="106"/>
      <c r="H873" s="106"/>
      <c r="I873" s="106"/>
      <c r="J873" s="106"/>
      <c r="K873" s="106"/>
      <c r="L873" s="106"/>
      <c r="M873" s="106"/>
      <c r="N873" s="106"/>
      <c r="O873" s="106"/>
      <c r="P873" s="106"/>
      <c r="Q873" s="106"/>
      <c r="R873" s="106"/>
      <c r="S873" s="106"/>
      <c r="T873" s="106"/>
    </row>
    <row r="874">
      <c r="A874" s="116"/>
      <c r="B874" s="118"/>
      <c r="C874" s="116"/>
      <c r="D874" s="118"/>
      <c r="E874" s="119"/>
      <c r="F874" s="106"/>
      <c r="G874" s="106"/>
      <c r="H874" s="106"/>
      <c r="I874" s="106"/>
      <c r="J874" s="106"/>
      <c r="K874" s="106"/>
      <c r="L874" s="106"/>
      <c r="M874" s="106"/>
      <c r="N874" s="106"/>
      <c r="O874" s="106"/>
      <c r="P874" s="106"/>
      <c r="Q874" s="106"/>
      <c r="R874" s="106"/>
      <c r="S874" s="106"/>
      <c r="T874" s="106"/>
    </row>
    <row r="875">
      <c r="A875" s="116"/>
      <c r="B875" s="118"/>
      <c r="C875" s="116"/>
      <c r="D875" s="118"/>
      <c r="E875" s="119"/>
      <c r="F875" s="106"/>
      <c r="G875" s="106"/>
      <c r="H875" s="106"/>
      <c r="I875" s="106"/>
      <c r="J875" s="106"/>
      <c r="K875" s="106"/>
      <c r="L875" s="106"/>
      <c r="M875" s="106"/>
      <c r="N875" s="106"/>
      <c r="O875" s="106"/>
      <c r="P875" s="106"/>
      <c r="Q875" s="106"/>
      <c r="R875" s="106"/>
      <c r="S875" s="106"/>
      <c r="T875" s="106"/>
    </row>
    <row r="876">
      <c r="A876" s="116"/>
      <c r="B876" s="118"/>
      <c r="C876" s="116"/>
      <c r="D876" s="118"/>
      <c r="E876" s="119"/>
      <c r="F876" s="106"/>
      <c r="G876" s="106"/>
      <c r="H876" s="106"/>
      <c r="I876" s="106"/>
      <c r="J876" s="106"/>
      <c r="K876" s="106"/>
      <c r="L876" s="106"/>
      <c r="M876" s="106"/>
      <c r="N876" s="106"/>
      <c r="O876" s="106"/>
      <c r="P876" s="106"/>
      <c r="Q876" s="106"/>
      <c r="R876" s="106"/>
      <c r="S876" s="106"/>
      <c r="T876" s="106"/>
    </row>
    <row r="877">
      <c r="A877" s="116"/>
      <c r="B877" s="118"/>
      <c r="C877" s="116"/>
      <c r="D877" s="118"/>
      <c r="E877" s="119"/>
      <c r="F877" s="106"/>
      <c r="G877" s="106"/>
      <c r="H877" s="106"/>
      <c r="I877" s="106"/>
      <c r="J877" s="106"/>
      <c r="K877" s="106"/>
      <c r="L877" s="106"/>
      <c r="M877" s="106"/>
      <c r="N877" s="106"/>
      <c r="O877" s="106"/>
      <c r="P877" s="106"/>
      <c r="Q877" s="106"/>
      <c r="R877" s="106"/>
      <c r="S877" s="106"/>
      <c r="T877" s="106"/>
    </row>
    <row r="878">
      <c r="A878" s="116"/>
      <c r="B878" s="118"/>
      <c r="C878" s="116"/>
      <c r="D878" s="118"/>
      <c r="E878" s="119"/>
      <c r="F878" s="106"/>
      <c r="G878" s="106"/>
      <c r="H878" s="106"/>
      <c r="I878" s="106"/>
      <c r="J878" s="106"/>
      <c r="K878" s="106"/>
      <c r="L878" s="106"/>
      <c r="M878" s="106"/>
      <c r="N878" s="106"/>
      <c r="O878" s="106"/>
      <c r="P878" s="106"/>
      <c r="Q878" s="106"/>
      <c r="R878" s="106"/>
      <c r="S878" s="106"/>
      <c r="T878" s="106"/>
    </row>
    <row r="879">
      <c r="A879" s="116"/>
      <c r="B879" s="118"/>
      <c r="C879" s="116"/>
      <c r="D879" s="118"/>
      <c r="E879" s="119"/>
      <c r="F879" s="106"/>
      <c r="G879" s="106"/>
      <c r="H879" s="106"/>
      <c r="I879" s="106"/>
      <c r="J879" s="106"/>
      <c r="K879" s="106"/>
      <c r="L879" s="106"/>
      <c r="M879" s="106"/>
      <c r="N879" s="106"/>
      <c r="O879" s="106"/>
      <c r="P879" s="106"/>
      <c r="Q879" s="106"/>
      <c r="R879" s="106"/>
      <c r="S879" s="106"/>
      <c r="T879" s="106"/>
    </row>
    <row r="880">
      <c r="A880" s="116"/>
      <c r="B880" s="118"/>
      <c r="C880" s="116"/>
      <c r="D880" s="118"/>
      <c r="E880" s="119"/>
      <c r="F880" s="106"/>
      <c r="G880" s="106"/>
      <c r="H880" s="106"/>
      <c r="I880" s="106"/>
      <c r="J880" s="106"/>
      <c r="K880" s="106"/>
      <c r="L880" s="106"/>
      <c r="M880" s="106"/>
      <c r="N880" s="106"/>
      <c r="O880" s="106"/>
      <c r="P880" s="106"/>
      <c r="Q880" s="106"/>
      <c r="R880" s="106"/>
      <c r="S880" s="106"/>
      <c r="T880" s="106"/>
    </row>
    <row r="881">
      <c r="A881" s="116"/>
      <c r="B881" s="118"/>
      <c r="C881" s="116"/>
      <c r="D881" s="118"/>
      <c r="E881" s="119"/>
      <c r="F881" s="106"/>
      <c r="G881" s="106"/>
      <c r="H881" s="106"/>
      <c r="I881" s="106"/>
      <c r="J881" s="106"/>
      <c r="K881" s="106"/>
      <c r="L881" s="106"/>
      <c r="M881" s="106"/>
      <c r="N881" s="106"/>
      <c r="O881" s="106"/>
      <c r="P881" s="106"/>
      <c r="Q881" s="106"/>
      <c r="R881" s="106"/>
      <c r="S881" s="106"/>
      <c r="T881" s="106"/>
    </row>
    <row r="882">
      <c r="A882" s="116"/>
      <c r="B882" s="118"/>
      <c r="C882" s="116"/>
      <c r="D882" s="118"/>
      <c r="E882" s="119"/>
      <c r="F882" s="106"/>
      <c r="G882" s="106"/>
      <c r="H882" s="106"/>
      <c r="I882" s="106"/>
      <c r="J882" s="106"/>
      <c r="K882" s="106"/>
      <c r="L882" s="106"/>
      <c r="M882" s="106"/>
      <c r="N882" s="106"/>
      <c r="O882" s="106"/>
      <c r="P882" s="106"/>
      <c r="Q882" s="106"/>
      <c r="R882" s="106"/>
      <c r="S882" s="106"/>
      <c r="T882" s="106"/>
    </row>
    <row r="883">
      <c r="A883" s="116"/>
      <c r="B883" s="118"/>
      <c r="C883" s="116"/>
      <c r="D883" s="118"/>
      <c r="E883" s="119"/>
      <c r="F883" s="106"/>
      <c r="G883" s="106"/>
      <c r="H883" s="106"/>
      <c r="I883" s="106"/>
      <c r="J883" s="106"/>
      <c r="K883" s="106"/>
      <c r="L883" s="106"/>
      <c r="M883" s="106"/>
      <c r="N883" s="106"/>
      <c r="O883" s="106"/>
      <c r="P883" s="106"/>
      <c r="Q883" s="106"/>
      <c r="R883" s="106"/>
      <c r="S883" s="106"/>
      <c r="T883" s="106"/>
    </row>
    <row r="884">
      <c r="A884" s="116"/>
      <c r="B884" s="118"/>
      <c r="C884" s="116"/>
      <c r="D884" s="118"/>
      <c r="E884" s="119"/>
      <c r="F884" s="106"/>
      <c r="G884" s="106"/>
      <c r="H884" s="106"/>
      <c r="I884" s="106"/>
      <c r="J884" s="106"/>
      <c r="K884" s="106"/>
      <c r="L884" s="106"/>
      <c r="M884" s="106"/>
      <c r="N884" s="106"/>
      <c r="O884" s="106"/>
      <c r="P884" s="106"/>
      <c r="Q884" s="106"/>
      <c r="R884" s="106"/>
      <c r="S884" s="106"/>
      <c r="T884" s="106"/>
    </row>
    <row r="885">
      <c r="A885" s="116"/>
      <c r="B885" s="118"/>
      <c r="C885" s="116"/>
      <c r="D885" s="118"/>
      <c r="E885" s="119"/>
      <c r="F885" s="106"/>
      <c r="G885" s="106"/>
      <c r="H885" s="106"/>
      <c r="I885" s="106"/>
      <c r="J885" s="106"/>
      <c r="K885" s="106"/>
      <c r="L885" s="106"/>
      <c r="M885" s="106"/>
      <c r="N885" s="106"/>
      <c r="O885" s="106"/>
      <c r="P885" s="106"/>
      <c r="Q885" s="106"/>
      <c r="R885" s="106"/>
      <c r="S885" s="106"/>
      <c r="T885" s="106"/>
    </row>
    <row r="886">
      <c r="A886" s="116"/>
      <c r="B886" s="118"/>
      <c r="C886" s="116"/>
      <c r="D886" s="118"/>
      <c r="E886" s="119"/>
      <c r="F886" s="106"/>
      <c r="G886" s="106"/>
      <c r="H886" s="106"/>
      <c r="I886" s="106"/>
      <c r="J886" s="106"/>
      <c r="K886" s="106"/>
      <c r="L886" s="106"/>
      <c r="M886" s="106"/>
      <c r="N886" s="106"/>
      <c r="O886" s="106"/>
      <c r="P886" s="106"/>
      <c r="Q886" s="106"/>
      <c r="R886" s="106"/>
      <c r="S886" s="106"/>
      <c r="T886" s="106"/>
    </row>
    <row r="887">
      <c r="A887" s="116"/>
      <c r="B887" s="118"/>
      <c r="C887" s="116"/>
      <c r="D887" s="118"/>
      <c r="E887" s="119"/>
      <c r="F887" s="106"/>
      <c r="G887" s="106"/>
      <c r="H887" s="106"/>
      <c r="I887" s="106"/>
      <c r="J887" s="106"/>
      <c r="K887" s="106"/>
      <c r="L887" s="106"/>
      <c r="M887" s="106"/>
      <c r="N887" s="106"/>
      <c r="O887" s="106"/>
      <c r="P887" s="106"/>
      <c r="Q887" s="106"/>
      <c r="R887" s="106"/>
      <c r="S887" s="106"/>
      <c r="T887" s="106"/>
    </row>
    <row r="888">
      <c r="A888" s="116"/>
      <c r="B888" s="118"/>
      <c r="C888" s="116"/>
      <c r="D888" s="118"/>
      <c r="E888" s="119"/>
      <c r="F888" s="106"/>
      <c r="G888" s="106"/>
      <c r="H888" s="106"/>
      <c r="I888" s="106"/>
      <c r="J888" s="106"/>
      <c r="K888" s="106"/>
      <c r="L888" s="106"/>
      <c r="M888" s="106"/>
      <c r="N888" s="106"/>
      <c r="O888" s="106"/>
      <c r="P888" s="106"/>
      <c r="Q888" s="106"/>
      <c r="R888" s="106"/>
      <c r="S888" s="106"/>
      <c r="T888" s="106"/>
    </row>
    <row r="889">
      <c r="A889" s="116"/>
      <c r="B889" s="118"/>
      <c r="C889" s="116"/>
      <c r="D889" s="118"/>
      <c r="E889" s="119"/>
      <c r="F889" s="106"/>
      <c r="G889" s="106"/>
      <c r="H889" s="106"/>
      <c r="I889" s="106"/>
      <c r="J889" s="106"/>
      <c r="K889" s="106"/>
      <c r="L889" s="106"/>
      <c r="M889" s="106"/>
      <c r="N889" s="106"/>
      <c r="O889" s="106"/>
      <c r="P889" s="106"/>
      <c r="Q889" s="106"/>
      <c r="R889" s="106"/>
      <c r="S889" s="106"/>
      <c r="T889" s="106"/>
    </row>
    <row r="890">
      <c r="A890" s="116"/>
      <c r="B890" s="118"/>
      <c r="C890" s="116"/>
      <c r="D890" s="118"/>
      <c r="E890" s="119"/>
      <c r="F890" s="106"/>
      <c r="G890" s="106"/>
      <c r="H890" s="106"/>
      <c r="I890" s="106"/>
      <c r="J890" s="106"/>
      <c r="K890" s="106"/>
      <c r="L890" s="106"/>
      <c r="M890" s="106"/>
      <c r="N890" s="106"/>
      <c r="O890" s="106"/>
      <c r="P890" s="106"/>
      <c r="Q890" s="106"/>
      <c r="R890" s="106"/>
      <c r="S890" s="106"/>
      <c r="T890" s="106"/>
    </row>
    <row r="891">
      <c r="A891" s="116"/>
      <c r="B891" s="118"/>
      <c r="C891" s="116"/>
      <c r="D891" s="118"/>
      <c r="E891" s="119"/>
      <c r="F891" s="106"/>
      <c r="G891" s="106"/>
      <c r="H891" s="106"/>
      <c r="I891" s="106"/>
      <c r="J891" s="106"/>
      <c r="K891" s="106"/>
      <c r="L891" s="106"/>
      <c r="M891" s="106"/>
      <c r="N891" s="106"/>
      <c r="O891" s="106"/>
      <c r="P891" s="106"/>
      <c r="Q891" s="106"/>
      <c r="R891" s="106"/>
      <c r="S891" s="106"/>
      <c r="T891" s="106"/>
    </row>
    <row r="892">
      <c r="A892" s="116"/>
      <c r="B892" s="118"/>
      <c r="C892" s="116"/>
      <c r="D892" s="118"/>
      <c r="E892" s="119"/>
      <c r="F892" s="106"/>
      <c r="G892" s="106"/>
      <c r="H892" s="106"/>
      <c r="I892" s="106"/>
      <c r="J892" s="106"/>
      <c r="K892" s="106"/>
      <c r="L892" s="106"/>
      <c r="M892" s="106"/>
      <c r="N892" s="106"/>
      <c r="O892" s="106"/>
      <c r="P892" s="106"/>
      <c r="Q892" s="106"/>
      <c r="R892" s="106"/>
      <c r="S892" s="106"/>
      <c r="T892" s="106"/>
    </row>
    <row r="893">
      <c r="A893" s="116"/>
      <c r="B893" s="118"/>
      <c r="C893" s="116"/>
      <c r="D893" s="118"/>
      <c r="E893" s="119"/>
      <c r="F893" s="106"/>
      <c r="G893" s="106"/>
      <c r="H893" s="106"/>
      <c r="I893" s="106"/>
      <c r="J893" s="106"/>
      <c r="K893" s="106"/>
      <c r="L893" s="106"/>
      <c r="M893" s="106"/>
      <c r="N893" s="106"/>
      <c r="O893" s="106"/>
      <c r="P893" s="106"/>
      <c r="Q893" s="106"/>
      <c r="R893" s="106"/>
      <c r="S893" s="106"/>
      <c r="T893" s="106"/>
    </row>
    <row r="894">
      <c r="A894" s="116"/>
      <c r="B894" s="118"/>
      <c r="C894" s="116"/>
      <c r="D894" s="118"/>
      <c r="E894" s="119"/>
      <c r="F894" s="106"/>
      <c r="G894" s="106"/>
      <c r="H894" s="106"/>
      <c r="I894" s="106"/>
      <c r="J894" s="106"/>
      <c r="K894" s="106"/>
      <c r="L894" s="106"/>
      <c r="M894" s="106"/>
      <c r="N894" s="106"/>
      <c r="O894" s="106"/>
      <c r="P894" s="106"/>
      <c r="Q894" s="106"/>
      <c r="R894" s="106"/>
      <c r="S894" s="106"/>
      <c r="T894" s="106"/>
    </row>
    <row r="895">
      <c r="A895" s="116"/>
      <c r="B895" s="118"/>
      <c r="C895" s="116"/>
      <c r="D895" s="118"/>
      <c r="E895" s="119"/>
      <c r="F895" s="106"/>
      <c r="G895" s="106"/>
      <c r="H895" s="106"/>
      <c r="I895" s="106"/>
      <c r="J895" s="106"/>
      <c r="K895" s="106"/>
      <c r="L895" s="106"/>
      <c r="M895" s="106"/>
      <c r="N895" s="106"/>
      <c r="O895" s="106"/>
      <c r="P895" s="106"/>
      <c r="Q895" s="106"/>
      <c r="R895" s="106"/>
      <c r="S895" s="106"/>
      <c r="T895" s="106"/>
    </row>
    <row r="896">
      <c r="A896" s="116"/>
      <c r="B896" s="118"/>
      <c r="C896" s="116"/>
      <c r="D896" s="118"/>
      <c r="E896" s="119"/>
      <c r="F896" s="106"/>
      <c r="G896" s="106"/>
      <c r="H896" s="106"/>
      <c r="I896" s="106"/>
      <c r="J896" s="106"/>
      <c r="K896" s="106"/>
      <c r="L896" s="106"/>
      <c r="M896" s="106"/>
      <c r="N896" s="106"/>
      <c r="O896" s="106"/>
      <c r="P896" s="106"/>
      <c r="Q896" s="106"/>
      <c r="R896" s="106"/>
      <c r="S896" s="106"/>
      <c r="T896" s="106"/>
    </row>
    <row r="897">
      <c r="A897" s="116"/>
      <c r="B897" s="118"/>
      <c r="C897" s="116"/>
      <c r="D897" s="118"/>
      <c r="E897" s="119"/>
      <c r="F897" s="106"/>
      <c r="G897" s="106"/>
      <c r="H897" s="106"/>
      <c r="I897" s="106"/>
      <c r="J897" s="106"/>
      <c r="K897" s="106"/>
      <c r="L897" s="106"/>
      <c r="M897" s="106"/>
      <c r="N897" s="106"/>
      <c r="O897" s="106"/>
      <c r="P897" s="106"/>
      <c r="Q897" s="106"/>
      <c r="R897" s="106"/>
      <c r="S897" s="106"/>
      <c r="T897" s="106"/>
    </row>
    <row r="898">
      <c r="A898" s="116"/>
      <c r="B898" s="118"/>
      <c r="C898" s="116"/>
      <c r="D898" s="118"/>
      <c r="E898" s="119"/>
      <c r="F898" s="106"/>
      <c r="G898" s="106"/>
      <c r="H898" s="106"/>
      <c r="I898" s="106"/>
      <c r="J898" s="106"/>
      <c r="K898" s="106"/>
      <c r="L898" s="106"/>
      <c r="M898" s="106"/>
      <c r="N898" s="106"/>
      <c r="O898" s="106"/>
      <c r="P898" s="106"/>
      <c r="Q898" s="106"/>
      <c r="R898" s="106"/>
      <c r="S898" s="106"/>
      <c r="T898" s="106"/>
    </row>
    <row r="899">
      <c r="A899" s="116"/>
      <c r="B899" s="118"/>
      <c r="C899" s="116"/>
      <c r="D899" s="118"/>
      <c r="E899" s="119"/>
      <c r="F899" s="106"/>
      <c r="G899" s="106"/>
      <c r="H899" s="106"/>
      <c r="I899" s="106"/>
      <c r="J899" s="106"/>
      <c r="K899" s="106"/>
      <c r="L899" s="106"/>
      <c r="M899" s="106"/>
      <c r="N899" s="106"/>
      <c r="O899" s="106"/>
      <c r="P899" s="106"/>
      <c r="Q899" s="106"/>
      <c r="R899" s="106"/>
      <c r="S899" s="106"/>
      <c r="T899" s="106"/>
    </row>
    <row r="900">
      <c r="A900" s="116"/>
      <c r="B900" s="118"/>
      <c r="C900" s="116"/>
      <c r="D900" s="118"/>
      <c r="E900" s="119"/>
      <c r="F900" s="106"/>
      <c r="G900" s="106"/>
      <c r="H900" s="106"/>
      <c r="I900" s="106"/>
      <c r="J900" s="106"/>
      <c r="K900" s="106"/>
      <c r="L900" s="106"/>
      <c r="M900" s="106"/>
      <c r="N900" s="106"/>
      <c r="O900" s="106"/>
      <c r="P900" s="106"/>
      <c r="Q900" s="106"/>
      <c r="R900" s="106"/>
      <c r="S900" s="106"/>
      <c r="T900" s="106"/>
    </row>
    <row r="901">
      <c r="A901" s="116"/>
      <c r="B901" s="118"/>
      <c r="C901" s="116"/>
      <c r="D901" s="118"/>
      <c r="E901" s="119"/>
      <c r="F901" s="106"/>
      <c r="G901" s="106"/>
      <c r="H901" s="106"/>
      <c r="I901" s="106"/>
      <c r="J901" s="106"/>
      <c r="K901" s="106"/>
      <c r="L901" s="106"/>
      <c r="M901" s="106"/>
      <c r="N901" s="106"/>
      <c r="O901" s="106"/>
      <c r="P901" s="106"/>
      <c r="Q901" s="106"/>
      <c r="R901" s="106"/>
      <c r="S901" s="106"/>
      <c r="T901" s="106"/>
    </row>
    <row r="902">
      <c r="A902" s="116"/>
      <c r="B902" s="118"/>
      <c r="C902" s="116"/>
      <c r="D902" s="118"/>
      <c r="E902" s="119"/>
      <c r="F902" s="106"/>
      <c r="G902" s="106"/>
      <c r="H902" s="106"/>
      <c r="I902" s="106"/>
      <c r="J902" s="106"/>
      <c r="K902" s="106"/>
      <c r="L902" s="106"/>
      <c r="M902" s="106"/>
      <c r="N902" s="106"/>
      <c r="O902" s="106"/>
      <c r="P902" s="106"/>
      <c r="Q902" s="106"/>
      <c r="R902" s="106"/>
      <c r="S902" s="106"/>
      <c r="T902" s="106"/>
    </row>
    <row r="903">
      <c r="A903" s="116"/>
      <c r="B903" s="118"/>
      <c r="C903" s="116"/>
      <c r="D903" s="118"/>
      <c r="E903" s="119"/>
      <c r="F903" s="106"/>
      <c r="G903" s="106"/>
      <c r="H903" s="106"/>
      <c r="I903" s="106"/>
      <c r="J903" s="106"/>
      <c r="K903" s="106"/>
      <c r="L903" s="106"/>
      <c r="M903" s="106"/>
      <c r="N903" s="106"/>
      <c r="O903" s="106"/>
      <c r="P903" s="106"/>
      <c r="Q903" s="106"/>
      <c r="R903" s="106"/>
      <c r="S903" s="106"/>
      <c r="T903" s="106"/>
    </row>
    <row r="904">
      <c r="A904" s="116"/>
      <c r="B904" s="118"/>
      <c r="C904" s="116"/>
      <c r="D904" s="118"/>
      <c r="E904" s="119"/>
      <c r="F904" s="106"/>
      <c r="G904" s="106"/>
      <c r="H904" s="106"/>
      <c r="I904" s="106"/>
      <c r="J904" s="106"/>
      <c r="K904" s="106"/>
      <c r="L904" s="106"/>
      <c r="M904" s="106"/>
      <c r="N904" s="106"/>
      <c r="O904" s="106"/>
      <c r="P904" s="106"/>
      <c r="Q904" s="106"/>
      <c r="R904" s="106"/>
      <c r="S904" s="106"/>
      <c r="T904" s="106"/>
    </row>
    <row r="905">
      <c r="A905" s="116"/>
      <c r="B905" s="118"/>
      <c r="C905" s="116"/>
      <c r="D905" s="118"/>
      <c r="E905" s="119"/>
      <c r="F905" s="106"/>
      <c r="G905" s="106"/>
      <c r="H905" s="106"/>
      <c r="I905" s="106"/>
      <c r="J905" s="106"/>
      <c r="K905" s="106"/>
      <c r="L905" s="106"/>
      <c r="M905" s="106"/>
      <c r="N905" s="106"/>
      <c r="O905" s="106"/>
      <c r="P905" s="106"/>
      <c r="Q905" s="106"/>
      <c r="R905" s="106"/>
      <c r="S905" s="106"/>
      <c r="T905" s="106"/>
    </row>
    <row r="906">
      <c r="A906" s="116"/>
      <c r="B906" s="118"/>
      <c r="C906" s="116"/>
      <c r="D906" s="118"/>
      <c r="E906" s="119"/>
      <c r="F906" s="106"/>
      <c r="G906" s="106"/>
      <c r="H906" s="106"/>
      <c r="I906" s="106"/>
      <c r="J906" s="106"/>
      <c r="K906" s="106"/>
      <c r="L906" s="106"/>
      <c r="M906" s="106"/>
      <c r="N906" s="106"/>
      <c r="O906" s="106"/>
      <c r="P906" s="106"/>
      <c r="Q906" s="106"/>
      <c r="R906" s="106"/>
      <c r="S906" s="106"/>
      <c r="T906" s="106"/>
    </row>
    <row r="907">
      <c r="A907" s="116"/>
      <c r="B907" s="118"/>
      <c r="C907" s="116"/>
      <c r="D907" s="118"/>
      <c r="E907" s="119"/>
      <c r="F907" s="106"/>
      <c r="G907" s="106"/>
      <c r="H907" s="106"/>
      <c r="I907" s="106"/>
      <c r="J907" s="106"/>
      <c r="K907" s="106"/>
      <c r="L907" s="106"/>
      <c r="M907" s="106"/>
      <c r="N907" s="106"/>
      <c r="O907" s="106"/>
      <c r="P907" s="106"/>
      <c r="Q907" s="106"/>
      <c r="R907" s="106"/>
      <c r="S907" s="106"/>
      <c r="T907" s="106"/>
    </row>
    <row r="908">
      <c r="A908" s="116"/>
      <c r="B908" s="118"/>
      <c r="C908" s="116"/>
      <c r="D908" s="118"/>
      <c r="E908" s="119"/>
      <c r="F908" s="106"/>
      <c r="G908" s="106"/>
      <c r="H908" s="106"/>
      <c r="I908" s="106"/>
      <c r="J908" s="106"/>
      <c r="K908" s="106"/>
      <c r="L908" s="106"/>
      <c r="M908" s="106"/>
      <c r="N908" s="106"/>
      <c r="O908" s="106"/>
      <c r="P908" s="106"/>
      <c r="Q908" s="106"/>
      <c r="R908" s="106"/>
      <c r="S908" s="106"/>
      <c r="T908" s="106"/>
    </row>
    <row r="909">
      <c r="A909" s="116"/>
      <c r="B909" s="118"/>
      <c r="C909" s="116"/>
      <c r="D909" s="118"/>
      <c r="E909" s="119"/>
      <c r="F909" s="106"/>
      <c r="G909" s="106"/>
      <c r="H909" s="106"/>
      <c r="I909" s="106"/>
      <c r="J909" s="106"/>
      <c r="K909" s="106"/>
      <c r="L909" s="106"/>
      <c r="M909" s="106"/>
      <c r="N909" s="106"/>
      <c r="O909" s="106"/>
      <c r="P909" s="106"/>
      <c r="Q909" s="106"/>
      <c r="R909" s="106"/>
      <c r="S909" s="106"/>
      <c r="T909" s="106"/>
    </row>
    <row r="910">
      <c r="A910" s="116"/>
      <c r="B910" s="118"/>
      <c r="C910" s="116"/>
      <c r="D910" s="118"/>
      <c r="E910" s="119"/>
      <c r="F910" s="106"/>
      <c r="G910" s="106"/>
      <c r="H910" s="106"/>
      <c r="I910" s="106"/>
      <c r="J910" s="106"/>
      <c r="K910" s="106"/>
      <c r="L910" s="106"/>
      <c r="M910" s="106"/>
      <c r="N910" s="106"/>
      <c r="O910" s="106"/>
      <c r="P910" s="106"/>
      <c r="Q910" s="106"/>
      <c r="R910" s="106"/>
      <c r="S910" s="106"/>
      <c r="T910" s="106"/>
    </row>
    <row r="911">
      <c r="A911" s="116"/>
      <c r="B911" s="118"/>
      <c r="C911" s="116"/>
      <c r="D911" s="118"/>
      <c r="E911" s="119"/>
      <c r="F911" s="106"/>
      <c r="G911" s="106"/>
      <c r="H911" s="106"/>
      <c r="I911" s="106"/>
      <c r="J911" s="106"/>
      <c r="K911" s="106"/>
      <c r="L911" s="106"/>
      <c r="M911" s="106"/>
      <c r="N911" s="106"/>
      <c r="O911" s="106"/>
      <c r="P911" s="106"/>
      <c r="Q911" s="106"/>
      <c r="R911" s="106"/>
      <c r="S911" s="106"/>
      <c r="T911" s="106"/>
    </row>
    <row r="912">
      <c r="A912" s="116"/>
      <c r="B912" s="118"/>
      <c r="C912" s="116"/>
      <c r="D912" s="118"/>
      <c r="E912" s="119"/>
      <c r="F912" s="106"/>
      <c r="G912" s="106"/>
      <c r="H912" s="106"/>
      <c r="I912" s="106"/>
      <c r="J912" s="106"/>
      <c r="K912" s="106"/>
      <c r="L912" s="106"/>
      <c r="M912" s="106"/>
      <c r="N912" s="106"/>
      <c r="O912" s="106"/>
      <c r="P912" s="106"/>
      <c r="Q912" s="106"/>
      <c r="R912" s="106"/>
      <c r="S912" s="106"/>
      <c r="T912" s="106"/>
    </row>
    <row r="913">
      <c r="A913" s="116"/>
      <c r="B913" s="118"/>
      <c r="C913" s="116"/>
      <c r="D913" s="118"/>
      <c r="E913" s="119"/>
      <c r="F913" s="106"/>
      <c r="G913" s="106"/>
      <c r="H913" s="106"/>
      <c r="I913" s="106"/>
      <c r="J913" s="106"/>
      <c r="K913" s="106"/>
      <c r="L913" s="106"/>
      <c r="M913" s="106"/>
      <c r="N913" s="106"/>
      <c r="O913" s="106"/>
      <c r="P913" s="106"/>
      <c r="Q913" s="106"/>
      <c r="R913" s="106"/>
      <c r="S913" s="106"/>
      <c r="T913" s="106"/>
    </row>
    <row r="914">
      <c r="A914" s="116"/>
      <c r="B914" s="118"/>
      <c r="C914" s="116"/>
      <c r="D914" s="118"/>
      <c r="E914" s="119"/>
      <c r="F914" s="106"/>
      <c r="G914" s="106"/>
      <c r="H914" s="106"/>
      <c r="I914" s="106"/>
      <c r="J914" s="106"/>
      <c r="K914" s="106"/>
      <c r="L914" s="106"/>
      <c r="M914" s="106"/>
      <c r="N914" s="106"/>
      <c r="O914" s="106"/>
      <c r="P914" s="106"/>
      <c r="Q914" s="106"/>
      <c r="R914" s="106"/>
      <c r="S914" s="106"/>
      <c r="T914" s="106"/>
    </row>
    <row r="915">
      <c r="A915" s="116"/>
      <c r="B915" s="118"/>
      <c r="C915" s="116"/>
      <c r="D915" s="118"/>
      <c r="E915" s="119"/>
      <c r="F915" s="106"/>
      <c r="G915" s="106"/>
      <c r="H915" s="106"/>
      <c r="I915" s="106"/>
      <c r="J915" s="106"/>
      <c r="K915" s="106"/>
      <c r="L915" s="106"/>
      <c r="M915" s="106"/>
      <c r="N915" s="106"/>
      <c r="O915" s="106"/>
      <c r="P915" s="106"/>
      <c r="Q915" s="106"/>
      <c r="R915" s="106"/>
      <c r="S915" s="106"/>
      <c r="T915" s="106"/>
    </row>
    <row r="916">
      <c r="A916" s="116"/>
      <c r="B916" s="118"/>
      <c r="C916" s="116"/>
      <c r="D916" s="118"/>
      <c r="E916" s="119"/>
      <c r="F916" s="106"/>
      <c r="G916" s="106"/>
      <c r="H916" s="106"/>
      <c r="I916" s="106"/>
      <c r="J916" s="106"/>
      <c r="K916" s="106"/>
      <c r="L916" s="106"/>
      <c r="M916" s="106"/>
      <c r="N916" s="106"/>
      <c r="O916" s="106"/>
      <c r="P916" s="106"/>
      <c r="Q916" s="106"/>
      <c r="R916" s="106"/>
      <c r="S916" s="106"/>
      <c r="T916" s="106"/>
    </row>
    <row r="917">
      <c r="A917" s="116"/>
      <c r="B917" s="118"/>
      <c r="C917" s="116"/>
      <c r="D917" s="118"/>
      <c r="E917" s="119"/>
      <c r="F917" s="106"/>
      <c r="G917" s="106"/>
      <c r="H917" s="106"/>
      <c r="I917" s="106"/>
      <c r="J917" s="106"/>
      <c r="K917" s="106"/>
      <c r="L917" s="106"/>
      <c r="M917" s="106"/>
      <c r="N917" s="106"/>
      <c r="O917" s="106"/>
      <c r="P917" s="106"/>
      <c r="Q917" s="106"/>
      <c r="R917" s="106"/>
      <c r="S917" s="106"/>
      <c r="T917" s="106"/>
    </row>
    <row r="918">
      <c r="A918" s="116"/>
      <c r="B918" s="118"/>
      <c r="C918" s="116"/>
      <c r="D918" s="118"/>
      <c r="E918" s="119"/>
      <c r="F918" s="106"/>
      <c r="G918" s="106"/>
      <c r="H918" s="106"/>
      <c r="I918" s="106"/>
      <c r="J918" s="106"/>
      <c r="K918" s="106"/>
      <c r="L918" s="106"/>
      <c r="M918" s="106"/>
      <c r="N918" s="106"/>
      <c r="O918" s="106"/>
      <c r="P918" s="106"/>
      <c r="Q918" s="106"/>
      <c r="R918" s="106"/>
      <c r="S918" s="106"/>
      <c r="T918" s="106"/>
    </row>
    <row r="919">
      <c r="A919" s="116"/>
      <c r="B919" s="118"/>
      <c r="C919" s="116"/>
      <c r="D919" s="118"/>
      <c r="E919" s="119"/>
      <c r="F919" s="106"/>
      <c r="G919" s="106"/>
      <c r="H919" s="106"/>
      <c r="I919" s="106"/>
      <c r="J919" s="106"/>
      <c r="K919" s="106"/>
      <c r="L919" s="106"/>
      <c r="M919" s="106"/>
      <c r="N919" s="106"/>
      <c r="O919" s="106"/>
      <c r="P919" s="106"/>
      <c r="Q919" s="106"/>
      <c r="R919" s="106"/>
      <c r="S919" s="106"/>
      <c r="T919" s="106"/>
    </row>
    <row r="920">
      <c r="A920" s="116"/>
      <c r="B920" s="118"/>
      <c r="C920" s="116"/>
      <c r="D920" s="118"/>
      <c r="E920" s="119"/>
      <c r="F920" s="106"/>
      <c r="G920" s="106"/>
      <c r="H920" s="106"/>
      <c r="I920" s="106"/>
      <c r="J920" s="106"/>
      <c r="K920" s="106"/>
      <c r="L920" s="106"/>
      <c r="M920" s="106"/>
      <c r="N920" s="106"/>
      <c r="O920" s="106"/>
      <c r="P920" s="106"/>
      <c r="Q920" s="106"/>
      <c r="R920" s="106"/>
      <c r="S920" s="106"/>
      <c r="T920" s="106"/>
    </row>
    <row r="921">
      <c r="A921" s="116"/>
      <c r="B921" s="118"/>
      <c r="C921" s="116"/>
      <c r="D921" s="118"/>
      <c r="E921" s="119"/>
      <c r="F921" s="106"/>
      <c r="G921" s="106"/>
      <c r="H921" s="106"/>
      <c r="I921" s="106"/>
      <c r="J921" s="106"/>
      <c r="K921" s="106"/>
      <c r="L921" s="106"/>
      <c r="M921" s="106"/>
      <c r="N921" s="106"/>
      <c r="O921" s="106"/>
      <c r="P921" s="106"/>
      <c r="Q921" s="106"/>
      <c r="R921" s="106"/>
      <c r="S921" s="106"/>
      <c r="T921" s="106"/>
    </row>
    <row r="922">
      <c r="A922" s="116"/>
      <c r="B922" s="118"/>
      <c r="C922" s="116"/>
      <c r="D922" s="118"/>
      <c r="E922" s="119"/>
      <c r="F922" s="106"/>
      <c r="G922" s="106"/>
      <c r="H922" s="106"/>
      <c r="I922" s="106"/>
      <c r="J922" s="106"/>
      <c r="K922" s="106"/>
      <c r="L922" s="106"/>
      <c r="M922" s="106"/>
      <c r="N922" s="106"/>
      <c r="O922" s="106"/>
      <c r="P922" s="106"/>
      <c r="Q922" s="106"/>
      <c r="R922" s="106"/>
      <c r="S922" s="106"/>
      <c r="T922" s="106"/>
    </row>
    <row r="923">
      <c r="A923" s="116"/>
      <c r="B923" s="118"/>
      <c r="C923" s="116"/>
      <c r="D923" s="118"/>
      <c r="E923" s="119"/>
      <c r="F923" s="106"/>
      <c r="G923" s="106"/>
      <c r="H923" s="106"/>
      <c r="I923" s="106"/>
      <c r="J923" s="106"/>
      <c r="K923" s="106"/>
      <c r="L923" s="106"/>
      <c r="M923" s="106"/>
      <c r="N923" s="106"/>
      <c r="O923" s="106"/>
      <c r="P923" s="106"/>
      <c r="Q923" s="106"/>
      <c r="R923" s="106"/>
      <c r="S923" s="106"/>
      <c r="T923" s="106"/>
    </row>
    <row r="924">
      <c r="A924" s="116"/>
      <c r="B924" s="118"/>
      <c r="C924" s="116"/>
      <c r="D924" s="118"/>
      <c r="E924" s="119"/>
      <c r="F924" s="106"/>
      <c r="G924" s="106"/>
      <c r="H924" s="106"/>
      <c r="I924" s="106"/>
      <c r="J924" s="106"/>
      <c r="K924" s="106"/>
      <c r="L924" s="106"/>
      <c r="M924" s="106"/>
      <c r="N924" s="106"/>
      <c r="O924" s="106"/>
      <c r="P924" s="106"/>
      <c r="Q924" s="106"/>
      <c r="R924" s="106"/>
      <c r="S924" s="106"/>
      <c r="T924" s="106"/>
    </row>
    <row r="925">
      <c r="A925" s="116"/>
      <c r="B925" s="118"/>
      <c r="C925" s="116"/>
      <c r="D925" s="118"/>
      <c r="E925" s="119"/>
      <c r="F925" s="106"/>
      <c r="G925" s="106"/>
      <c r="H925" s="106"/>
      <c r="I925" s="106"/>
      <c r="J925" s="106"/>
      <c r="K925" s="106"/>
      <c r="L925" s="106"/>
      <c r="M925" s="106"/>
      <c r="N925" s="106"/>
      <c r="O925" s="106"/>
      <c r="P925" s="106"/>
      <c r="Q925" s="106"/>
      <c r="R925" s="106"/>
      <c r="S925" s="106"/>
      <c r="T925" s="106"/>
    </row>
    <row r="926">
      <c r="A926" s="116"/>
      <c r="B926" s="118"/>
      <c r="C926" s="116"/>
      <c r="D926" s="118"/>
      <c r="E926" s="119"/>
      <c r="F926" s="106"/>
      <c r="G926" s="106"/>
      <c r="H926" s="106"/>
      <c r="I926" s="106"/>
      <c r="J926" s="106"/>
      <c r="K926" s="106"/>
      <c r="L926" s="106"/>
      <c r="M926" s="106"/>
      <c r="N926" s="106"/>
      <c r="O926" s="106"/>
      <c r="P926" s="106"/>
      <c r="Q926" s="106"/>
      <c r="R926" s="106"/>
      <c r="S926" s="106"/>
      <c r="T926" s="106"/>
    </row>
    <row r="927">
      <c r="A927" s="116"/>
      <c r="B927" s="118"/>
      <c r="C927" s="116"/>
      <c r="D927" s="118"/>
      <c r="E927" s="119"/>
      <c r="F927" s="106"/>
      <c r="G927" s="106"/>
      <c r="H927" s="106"/>
      <c r="I927" s="106"/>
      <c r="J927" s="106"/>
      <c r="K927" s="106"/>
      <c r="L927" s="106"/>
      <c r="M927" s="106"/>
      <c r="N927" s="106"/>
      <c r="O927" s="106"/>
      <c r="P927" s="106"/>
      <c r="Q927" s="106"/>
      <c r="R927" s="106"/>
      <c r="S927" s="106"/>
      <c r="T927" s="106"/>
    </row>
    <row r="928">
      <c r="A928" s="116"/>
      <c r="B928" s="118"/>
      <c r="C928" s="116"/>
      <c r="D928" s="118"/>
      <c r="E928" s="119"/>
      <c r="F928" s="106"/>
      <c r="G928" s="106"/>
      <c r="H928" s="106"/>
      <c r="I928" s="106"/>
      <c r="J928" s="106"/>
      <c r="K928" s="106"/>
      <c r="L928" s="106"/>
      <c r="M928" s="106"/>
      <c r="N928" s="106"/>
      <c r="O928" s="106"/>
      <c r="P928" s="106"/>
      <c r="Q928" s="106"/>
      <c r="R928" s="106"/>
      <c r="S928" s="106"/>
      <c r="T928" s="106"/>
    </row>
    <row r="929">
      <c r="A929" s="116"/>
      <c r="B929" s="118"/>
      <c r="C929" s="116"/>
      <c r="D929" s="118"/>
      <c r="E929" s="119"/>
      <c r="F929" s="106"/>
      <c r="G929" s="106"/>
      <c r="H929" s="106"/>
      <c r="I929" s="106"/>
      <c r="J929" s="106"/>
      <c r="K929" s="106"/>
      <c r="L929" s="106"/>
      <c r="M929" s="106"/>
      <c r="N929" s="106"/>
      <c r="O929" s="106"/>
      <c r="P929" s="106"/>
      <c r="Q929" s="106"/>
      <c r="R929" s="106"/>
      <c r="S929" s="106"/>
      <c r="T929" s="106"/>
    </row>
    <row r="930">
      <c r="A930" s="116"/>
      <c r="B930" s="118"/>
      <c r="C930" s="116"/>
      <c r="D930" s="118"/>
      <c r="E930" s="119"/>
      <c r="F930" s="106"/>
      <c r="G930" s="106"/>
      <c r="H930" s="106"/>
      <c r="I930" s="106"/>
      <c r="J930" s="106"/>
      <c r="K930" s="106"/>
      <c r="L930" s="106"/>
      <c r="M930" s="106"/>
      <c r="N930" s="106"/>
      <c r="O930" s="106"/>
      <c r="P930" s="106"/>
      <c r="Q930" s="106"/>
      <c r="R930" s="106"/>
      <c r="S930" s="106"/>
      <c r="T930" s="106"/>
    </row>
    <row r="931">
      <c r="A931" s="116"/>
      <c r="B931" s="118"/>
      <c r="C931" s="116"/>
      <c r="D931" s="118"/>
      <c r="E931" s="119"/>
      <c r="F931" s="106"/>
      <c r="G931" s="106"/>
      <c r="H931" s="106"/>
      <c r="I931" s="106"/>
      <c r="J931" s="106"/>
      <c r="K931" s="106"/>
      <c r="L931" s="106"/>
      <c r="M931" s="106"/>
      <c r="N931" s="106"/>
      <c r="O931" s="106"/>
      <c r="P931" s="106"/>
      <c r="Q931" s="106"/>
      <c r="R931" s="106"/>
      <c r="S931" s="106"/>
      <c r="T931" s="106"/>
    </row>
    <row r="932">
      <c r="A932" s="116"/>
      <c r="B932" s="118"/>
      <c r="C932" s="116"/>
      <c r="D932" s="118"/>
      <c r="E932" s="119"/>
      <c r="F932" s="106"/>
      <c r="G932" s="106"/>
      <c r="H932" s="106"/>
      <c r="I932" s="106"/>
      <c r="J932" s="106"/>
      <c r="K932" s="106"/>
      <c r="L932" s="106"/>
      <c r="M932" s="106"/>
      <c r="N932" s="106"/>
      <c r="O932" s="106"/>
      <c r="P932" s="106"/>
      <c r="Q932" s="106"/>
      <c r="R932" s="106"/>
      <c r="S932" s="106"/>
      <c r="T932" s="106"/>
    </row>
    <row r="933">
      <c r="A933" s="116"/>
      <c r="B933" s="118"/>
      <c r="C933" s="116"/>
      <c r="D933" s="118"/>
      <c r="E933" s="119"/>
      <c r="F933" s="106"/>
      <c r="G933" s="106"/>
      <c r="H933" s="106"/>
      <c r="I933" s="106"/>
      <c r="J933" s="106"/>
      <c r="K933" s="106"/>
      <c r="L933" s="106"/>
      <c r="M933" s="106"/>
      <c r="N933" s="106"/>
      <c r="O933" s="106"/>
      <c r="P933" s="106"/>
      <c r="Q933" s="106"/>
      <c r="R933" s="106"/>
      <c r="S933" s="106"/>
      <c r="T933" s="106"/>
    </row>
    <row r="934">
      <c r="A934" s="116"/>
      <c r="B934" s="118"/>
      <c r="C934" s="116"/>
      <c r="D934" s="118"/>
      <c r="E934" s="119"/>
      <c r="F934" s="106"/>
      <c r="G934" s="106"/>
      <c r="H934" s="106"/>
      <c r="I934" s="106"/>
      <c r="J934" s="106"/>
      <c r="K934" s="106"/>
      <c r="L934" s="106"/>
      <c r="M934" s="106"/>
      <c r="N934" s="106"/>
      <c r="O934" s="106"/>
      <c r="P934" s="106"/>
      <c r="Q934" s="106"/>
      <c r="R934" s="106"/>
      <c r="S934" s="106"/>
      <c r="T934" s="106"/>
    </row>
    <row r="935">
      <c r="A935" s="116"/>
      <c r="B935" s="118"/>
      <c r="C935" s="116"/>
      <c r="D935" s="118"/>
      <c r="E935" s="119"/>
      <c r="F935" s="106"/>
      <c r="G935" s="106"/>
      <c r="H935" s="106"/>
      <c r="I935" s="106"/>
      <c r="J935" s="106"/>
      <c r="K935" s="106"/>
      <c r="L935" s="106"/>
      <c r="M935" s="106"/>
      <c r="N935" s="106"/>
      <c r="O935" s="106"/>
      <c r="P935" s="106"/>
      <c r="Q935" s="106"/>
      <c r="R935" s="106"/>
      <c r="S935" s="106"/>
      <c r="T935" s="106"/>
    </row>
    <row r="936">
      <c r="A936" s="116"/>
      <c r="B936" s="118"/>
      <c r="C936" s="116"/>
      <c r="D936" s="118"/>
      <c r="E936" s="119"/>
      <c r="F936" s="106"/>
      <c r="G936" s="106"/>
      <c r="H936" s="106"/>
      <c r="I936" s="106"/>
      <c r="J936" s="106"/>
      <c r="K936" s="106"/>
      <c r="L936" s="106"/>
      <c r="M936" s="106"/>
      <c r="N936" s="106"/>
      <c r="O936" s="106"/>
      <c r="P936" s="106"/>
      <c r="Q936" s="106"/>
      <c r="R936" s="106"/>
      <c r="S936" s="106"/>
      <c r="T936" s="106"/>
    </row>
    <row r="937">
      <c r="A937" s="116"/>
      <c r="B937" s="118"/>
      <c r="C937" s="116"/>
      <c r="D937" s="118"/>
      <c r="E937" s="119"/>
      <c r="F937" s="106"/>
      <c r="G937" s="106"/>
      <c r="H937" s="106"/>
      <c r="I937" s="106"/>
      <c r="J937" s="106"/>
      <c r="K937" s="106"/>
      <c r="L937" s="106"/>
      <c r="M937" s="106"/>
      <c r="N937" s="106"/>
      <c r="O937" s="106"/>
      <c r="P937" s="106"/>
      <c r="Q937" s="106"/>
      <c r="R937" s="106"/>
      <c r="S937" s="106"/>
      <c r="T937" s="106"/>
    </row>
    <row r="938">
      <c r="A938" s="116"/>
      <c r="B938" s="118"/>
      <c r="C938" s="116"/>
      <c r="D938" s="118"/>
      <c r="E938" s="119"/>
      <c r="F938" s="106"/>
      <c r="G938" s="106"/>
      <c r="H938" s="106"/>
      <c r="I938" s="106"/>
      <c r="J938" s="106"/>
      <c r="K938" s="106"/>
      <c r="L938" s="106"/>
      <c r="M938" s="106"/>
      <c r="N938" s="106"/>
      <c r="O938" s="106"/>
      <c r="P938" s="106"/>
      <c r="Q938" s="106"/>
      <c r="R938" s="106"/>
      <c r="S938" s="106"/>
      <c r="T938" s="106"/>
    </row>
    <row r="939">
      <c r="A939" s="116"/>
      <c r="B939" s="118"/>
      <c r="C939" s="116"/>
      <c r="D939" s="118"/>
      <c r="E939" s="119"/>
      <c r="F939" s="106"/>
      <c r="G939" s="106"/>
      <c r="H939" s="106"/>
      <c r="I939" s="106"/>
      <c r="J939" s="106"/>
      <c r="K939" s="106"/>
      <c r="L939" s="106"/>
      <c r="M939" s="106"/>
      <c r="N939" s="106"/>
      <c r="O939" s="106"/>
      <c r="P939" s="106"/>
      <c r="Q939" s="106"/>
      <c r="R939" s="106"/>
      <c r="S939" s="106"/>
      <c r="T939" s="106"/>
    </row>
    <row r="940">
      <c r="A940" s="116"/>
      <c r="B940" s="118"/>
      <c r="C940" s="116"/>
      <c r="D940" s="118"/>
      <c r="E940" s="119"/>
      <c r="F940" s="106"/>
      <c r="G940" s="106"/>
      <c r="H940" s="106"/>
      <c r="I940" s="106"/>
      <c r="J940" s="106"/>
      <c r="K940" s="106"/>
      <c r="L940" s="106"/>
      <c r="M940" s="106"/>
      <c r="N940" s="106"/>
      <c r="O940" s="106"/>
      <c r="P940" s="106"/>
      <c r="Q940" s="106"/>
      <c r="R940" s="106"/>
      <c r="S940" s="106"/>
      <c r="T940" s="106"/>
    </row>
    <row r="941">
      <c r="A941" s="116"/>
      <c r="B941" s="118"/>
      <c r="C941" s="116"/>
      <c r="D941" s="118"/>
      <c r="E941" s="119"/>
      <c r="F941" s="106"/>
      <c r="G941" s="106"/>
      <c r="H941" s="106"/>
      <c r="I941" s="106"/>
      <c r="J941" s="106"/>
      <c r="K941" s="106"/>
      <c r="L941" s="106"/>
      <c r="M941" s="106"/>
      <c r="N941" s="106"/>
      <c r="O941" s="106"/>
      <c r="P941" s="106"/>
      <c r="Q941" s="106"/>
      <c r="R941" s="106"/>
      <c r="S941" s="106"/>
      <c r="T941" s="106"/>
    </row>
    <row r="942">
      <c r="A942" s="116"/>
      <c r="B942" s="118"/>
      <c r="C942" s="116"/>
      <c r="D942" s="118"/>
      <c r="E942" s="119"/>
      <c r="F942" s="106"/>
      <c r="G942" s="106"/>
      <c r="H942" s="106"/>
      <c r="I942" s="106"/>
      <c r="J942" s="106"/>
      <c r="K942" s="106"/>
      <c r="L942" s="106"/>
      <c r="M942" s="106"/>
      <c r="N942" s="106"/>
      <c r="O942" s="106"/>
      <c r="P942" s="106"/>
      <c r="Q942" s="106"/>
      <c r="R942" s="106"/>
      <c r="S942" s="106"/>
      <c r="T942" s="106"/>
    </row>
    <row r="943">
      <c r="A943" s="116"/>
      <c r="B943" s="118"/>
      <c r="C943" s="116"/>
      <c r="D943" s="118"/>
      <c r="E943" s="119"/>
      <c r="F943" s="106"/>
      <c r="G943" s="106"/>
      <c r="H943" s="106"/>
      <c r="I943" s="106"/>
      <c r="J943" s="106"/>
      <c r="K943" s="106"/>
      <c r="L943" s="106"/>
      <c r="M943" s="106"/>
      <c r="N943" s="106"/>
      <c r="O943" s="106"/>
      <c r="P943" s="106"/>
      <c r="Q943" s="106"/>
      <c r="R943" s="106"/>
      <c r="S943" s="106"/>
      <c r="T943" s="106"/>
    </row>
    <row r="944">
      <c r="A944" s="116"/>
      <c r="B944" s="118"/>
      <c r="C944" s="116"/>
      <c r="D944" s="118"/>
      <c r="E944" s="119"/>
      <c r="F944" s="106"/>
      <c r="G944" s="106"/>
      <c r="H944" s="106"/>
      <c r="I944" s="106"/>
      <c r="J944" s="106"/>
      <c r="K944" s="106"/>
      <c r="L944" s="106"/>
      <c r="M944" s="106"/>
      <c r="N944" s="106"/>
      <c r="O944" s="106"/>
      <c r="P944" s="106"/>
      <c r="Q944" s="106"/>
      <c r="R944" s="106"/>
      <c r="S944" s="106"/>
      <c r="T944" s="106"/>
    </row>
    <row r="945">
      <c r="A945" s="116"/>
      <c r="B945" s="118"/>
      <c r="C945" s="116"/>
      <c r="D945" s="118"/>
      <c r="E945" s="119"/>
      <c r="F945" s="106"/>
      <c r="G945" s="106"/>
      <c r="H945" s="106"/>
      <c r="I945" s="106"/>
      <c r="J945" s="106"/>
      <c r="K945" s="106"/>
      <c r="L945" s="106"/>
      <c r="M945" s="106"/>
      <c r="N945" s="106"/>
      <c r="O945" s="106"/>
      <c r="P945" s="106"/>
      <c r="Q945" s="106"/>
      <c r="R945" s="106"/>
      <c r="S945" s="106"/>
      <c r="T945" s="106"/>
    </row>
    <row r="946">
      <c r="A946" s="116"/>
      <c r="B946" s="118"/>
      <c r="C946" s="116"/>
      <c r="D946" s="118"/>
      <c r="E946" s="119"/>
      <c r="F946" s="106"/>
      <c r="G946" s="106"/>
      <c r="H946" s="106"/>
      <c r="I946" s="106"/>
      <c r="J946" s="106"/>
      <c r="K946" s="106"/>
      <c r="L946" s="106"/>
      <c r="M946" s="106"/>
      <c r="N946" s="106"/>
      <c r="O946" s="106"/>
      <c r="P946" s="106"/>
      <c r="Q946" s="106"/>
      <c r="R946" s="106"/>
      <c r="S946" s="106"/>
      <c r="T946" s="106"/>
    </row>
    <row r="947">
      <c r="A947" s="116"/>
      <c r="B947" s="118"/>
      <c r="C947" s="116"/>
      <c r="D947" s="118"/>
      <c r="E947" s="119"/>
      <c r="F947" s="106"/>
      <c r="G947" s="106"/>
      <c r="H947" s="106"/>
      <c r="I947" s="106"/>
      <c r="J947" s="106"/>
      <c r="K947" s="106"/>
      <c r="L947" s="106"/>
      <c r="M947" s="106"/>
      <c r="N947" s="106"/>
      <c r="O947" s="106"/>
      <c r="P947" s="106"/>
      <c r="Q947" s="106"/>
      <c r="R947" s="106"/>
      <c r="S947" s="106"/>
      <c r="T947" s="106"/>
    </row>
    <row r="948">
      <c r="A948" s="116"/>
      <c r="B948" s="118"/>
      <c r="C948" s="116"/>
      <c r="D948" s="118"/>
      <c r="E948" s="119"/>
      <c r="F948" s="106"/>
      <c r="G948" s="106"/>
      <c r="H948" s="106"/>
      <c r="I948" s="106"/>
      <c r="J948" s="106"/>
      <c r="K948" s="106"/>
      <c r="L948" s="106"/>
      <c r="M948" s="106"/>
      <c r="N948" s="106"/>
      <c r="O948" s="106"/>
      <c r="P948" s="106"/>
      <c r="Q948" s="106"/>
      <c r="R948" s="106"/>
      <c r="S948" s="106"/>
      <c r="T948" s="106"/>
    </row>
    <row r="949">
      <c r="A949" s="116"/>
      <c r="B949" s="118"/>
      <c r="C949" s="116"/>
      <c r="D949" s="118"/>
      <c r="E949" s="119"/>
      <c r="F949" s="106"/>
      <c r="G949" s="106"/>
      <c r="H949" s="106"/>
      <c r="I949" s="106"/>
      <c r="J949" s="106"/>
      <c r="K949" s="106"/>
      <c r="L949" s="106"/>
      <c r="M949" s="106"/>
      <c r="N949" s="106"/>
      <c r="O949" s="106"/>
      <c r="P949" s="106"/>
      <c r="Q949" s="106"/>
      <c r="R949" s="106"/>
      <c r="S949" s="106"/>
      <c r="T949" s="106"/>
    </row>
    <row r="950">
      <c r="A950" s="116"/>
      <c r="B950" s="118"/>
      <c r="C950" s="116"/>
      <c r="D950" s="118"/>
      <c r="E950" s="119"/>
      <c r="F950" s="106"/>
      <c r="G950" s="106"/>
      <c r="H950" s="106"/>
      <c r="I950" s="106"/>
      <c r="J950" s="106"/>
      <c r="K950" s="106"/>
      <c r="L950" s="106"/>
      <c r="M950" s="106"/>
      <c r="N950" s="106"/>
      <c r="O950" s="106"/>
      <c r="P950" s="106"/>
      <c r="Q950" s="106"/>
      <c r="R950" s="106"/>
      <c r="S950" s="106"/>
      <c r="T950" s="106"/>
    </row>
    <row r="951">
      <c r="A951" s="116"/>
      <c r="B951" s="118"/>
      <c r="C951" s="116"/>
      <c r="D951" s="118"/>
      <c r="E951" s="119"/>
      <c r="F951" s="106"/>
      <c r="G951" s="106"/>
      <c r="H951" s="106"/>
      <c r="I951" s="106"/>
      <c r="J951" s="106"/>
      <c r="K951" s="106"/>
      <c r="L951" s="106"/>
      <c r="M951" s="106"/>
      <c r="N951" s="106"/>
      <c r="O951" s="106"/>
      <c r="P951" s="106"/>
      <c r="Q951" s="106"/>
      <c r="R951" s="106"/>
      <c r="S951" s="106"/>
      <c r="T951" s="106"/>
    </row>
    <row r="952">
      <c r="A952" s="116"/>
      <c r="B952" s="118"/>
      <c r="C952" s="116"/>
      <c r="D952" s="118"/>
      <c r="E952" s="119"/>
      <c r="F952" s="106"/>
      <c r="G952" s="106"/>
      <c r="H952" s="106"/>
      <c r="I952" s="106"/>
      <c r="J952" s="106"/>
      <c r="K952" s="106"/>
      <c r="L952" s="106"/>
      <c r="M952" s="106"/>
      <c r="N952" s="106"/>
      <c r="O952" s="106"/>
      <c r="P952" s="106"/>
      <c r="Q952" s="106"/>
      <c r="R952" s="106"/>
      <c r="S952" s="106"/>
      <c r="T952" s="106"/>
    </row>
    <row r="953">
      <c r="A953" s="116"/>
      <c r="B953" s="118"/>
      <c r="C953" s="116"/>
      <c r="D953" s="118"/>
      <c r="E953" s="119"/>
      <c r="F953" s="106"/>
      <c r="G953" s="106"/>
      <c r="H953" s="106"/>
      <c r="I953" s="106"/>
      <c r="J953" s="106"/>
      <c r="K953" s="106"/>
      <c r="L953" s="106"/>
      <c r="M953" s="106"/>
      <c r="N953" s="106"/>
      <c r="O953" s="106"/>
      <c r="P953" s="106"/>
      <c r="Q953" s="106"/>
      <c r="R953" s="106"/>
      <c r="S953" s="106"/>
      <c r="T953" s="106"/>
    </row>
    <row r="954">
      <c r="A954" s="116"/>
      <c r="B954" s="118"/>
      <c r="C954" s="116"/>
      <c r="D954" s="118"/>
      <c r="E954" s="119"/>
      <c r="F954" s="106"/>
      <c r="G954" s="106"/>
      <c r="H954" s="106"/>
      <c r="I954" s="106"/>
      <c r="J954" s="106"/>
      <c r="K954" s="106"/>
      <c r="L954" s="106"/>
      <c r="M954" s="106"/>
      <c r="N954" s="106"/>
      <c r="O954" s="106"/>
      <c r="P954" s="106"/>
      <c r="Q954" s="106"/>
      <c r="R954" s="106"/>
      <c r="S954" s="106"/>
      <c r="T954" s="106"/>
    </row>
    <row r="955">
      <c r="A955" s="116"/>
      <c r="B955" s="118"/>
      <c r="C955" s="116"/>
      <c r="D955" s="118"/>
      <c r="E955" s="119"/>
      <c r="F955" s="106"/>
      <c r="G955" s="106"/>
      <c r="H955" s="106"/>
      <c r="I955" s="106"/>
      <c r="J955" s="106"/>
      <c r="K955" s="106"/>
      <c r="L955" s="106"/>
      <c r="M955" s="106"/>
      <c r="N955" s="106"/>
      <c r="O955" s="106"/>
      <c r="P955" s="106"/>
      <c r="Q955" s="106"/>
      <c r="R955" s="106"/>
      <c r="S955" s="106"/>
      <c r="T955" s="106"/>
    </row>
    <row r="956">
      <c r="A956" s="116"/>
      <c r="B956" s="118"/>
      <c r="C956" s="116"/>
      <c r="D956" s="118"/>
      <c r="E956" s="119"/>
      <c r="F956" s="106"/>
      <c r="G956" s="106"/>
      <c r="H956" s="106"/>
      <c r="I956" s="106"/>
      <c r="J956" s="106"/>
      <c r="K956" s="106"/>
      <c r="L956" s="106"/>
      <c r="M956" s="106"/>
      <c r="N956" s="106"/>
      <c r="O956" s="106"/>
      <c r="P956" s="106"/>
      <c r="Q956" s="106"/>
      <c r="R956" s="106"/>
      <c r="S956" s="106"/>
      <c r="T956" s="106"/>
    </row>
    <row r="957">
      <c r="A957" s="116"/>
      <c r="B957" s="118"/>
      <c r="C957" s="116"/>
      <c r="D957" s="118"/>
      <c r="E957" s="119"/>
      <c r="F957" s="106"/>
      <c r="G957" s="106"/>
      <c r="H957" s="106"/>
      <c r="I957" s="106"/>
      <c r="J957" s="106"/>
      <c r="K957" s="106"/>
      <c r="L957" s="106"/>
      <c r="M957" s="106"/>
      <c r="N957" s="106"/>
      <c r="O957" s="106"/>
      <c r="P957" s="106"/>
      <c r="Q957" s="106"/>
      <c r="R957" s="106"/>
      <c r="S957" s="106"/>
      <c r="T957" s="106"/>
    </row>
    <row r="958">
      <c r="A958" s="116"/>
      <c r="B958" s="118"/>
      <c r="C958" s="116"/>
      <c r="D958" s="118"/>
      <c r="E958" s="119"/>
      <c r="F958" s="106"/>
      <c r="G958" s="106"/>
      <c r="H958" s="106"/>
      <c r="I958" s="106"/>
      <c r="J958" s="106"/>
      <c r="K958" s="106"/>
      <c r="L958" s="106"/>
      <c r="M958" s="106"/>
      <c r="N958" s="106"/>
      <c r="O958" s="106"/>
      <c r="P958" s="106"/>
      <c r="Q958" s="106"/>
      <c r="R958" s="106"/>
      <c r="S958" s="106"/>
      <c r="T958" s="106"/>
    </row>
    <row r="959">
      <c r="A959" s="116"/>
      <c r="B959" s="118"/>
      <c r="C959" s="116"/>
      <c r="D959" s="118"/>
      <c r="E959" s="119"/>
      <c r="F959" s="106"/>
      <c r="G959" s="106"/>
      <c r="H959" s="106"/>
      <c r="I959" s="106"/>
      <c r="J959" s="106"/>
      <c r="K959" s="106"/>
      <c r="L959" s="106"/>
      <c r="M959" s="106"/>
      <c r="N959" s="106"/>
      <c r="O959" s="106"/>
      <c r="P959" s="106"/>
      <c r="Q959" s="106"/>
      <c r="R959" s="106"/>
      <c r="S959" s="106"/>
      <c r="T959" s="106"/>
    </row>
    <row r="960">
      <c r="A960" s="116"/>
      <c r="B960" s="118"/>
      <c r="C960" s="116"/>
      <c r="D960" s="118"/>
      <c r="E960" s="119"/>
      <c r="F960" s="106"/>
      <c r="G960" s="106"/>
      <c r="H960" s="106"/>
      <c r="I960" s="106"/>
      <c r="J960" s="106"/>
      <c r="K960" s="106"/>
      <c r="L960" s="106"/>
      <c r="M960" s="106"/>
      <c r="N960" s="106"/>
      <c r="O960" s="106"/>
      <c r="P960" s="106"/>
      <c r="Q960" s="106"/>
      <c r="R960" s="106"/>
      <c r="S960" s="106"/>
      <c r="T960" s="106"/>
    </row>
    <row r="961">
      <c r="A961" s="116"/>
      <c r="B961" s="118"/>
      <c r="C961" s="116"/>
      <c r="D961" s="118"/>
      <c r="E961" s="119"/>
      <c r="F961" s="106"/>
      <c r="G961" s="106"/>
      <c r="H961" s="106"/>
      <c r="I961" s="106"/>
      <c r="J961" s="106"/>
      <c r="K961" s="106"/>
      <c r="L961" s="106"/>
      <c r="M961" s="106"/>
      <c r="N961" s="106"/>
      <c r="O961" s="106"/>
      <c r="P961" s="106"/>
      <c r="Q961" s="106"/>
      <c r="R961" s="106"/>
      <c r="S961" s="106"/>
      <c r="T961" s="106"/>
    </row>
    <row r="962">
      <c r="A962" s="116"/>
      <c r="B962" s="118"/>
      <c r="C962" s="116"/>
      <c r="D962" s="118"/>
      <c r="E962" s="119"/>
      <c r="F962" s="106"/>
      <c r="G962" s="106"/>
      <c r="H962" s="106"/>
      <c r="I962" s="106"/>
      <c r="J962" s="106"/>
      <c r="K962" s="106"/>
      <c r="L962" s="106"/>
      <c r="M962" s="106"/>
      <c r="N962" s="106"/>
      <c r="O962" s="106"/>
      <c r="P962" s="106"/>
      <c r="Q962" s="106"/>
      <c r="R962" s="106"/>
      <c r="S962" s="106"/>
      <c r="T962" s="106"/>
    </row>
    <row r="963">
      <c r="A963" s="116"/>
      <c r="B963" s="118"/>
      <c r="C963" s="116"/>
      <c r="D963" s="118"/>
      <c r="E963" s="119"/>
      <c r="F963" s="106"/>
      <c r="G963" s="106"/>
      <c r="H963" s="106"/>
      <c r="I963" s="106"/>
      <c r="J963" s="106"/>
      <c r="K963" s="106"/>
      <c r="L963" s="106"/>
      <c r="M963" s="106"/>
      <c r="N963" s="106"/>
      <c r="O963" s="106"/>
      <c r="P963" s="106"/>
      <c r="Q963" s="106"/>
      <c r="R963" s="106"/>
      <c r="S963" s="106"/>
      <c r="T963" s="106"/>
    </row>
    <row r="964">
      <c r="A964" s="116"/>
      <c r="B964" s="118"/>
      <c r="C964" s="116"/>
      <c r="D964" s="118"/>
      <c r="E964" s="119"/>
      <c r="F964" s="106"/>
      <c r="G964" s="106"/>
      <c r="H964" s="106"/>
      <c r="I964" s="106"/>
      <c r="J964" s="106"/>
      <c r="K964" s="106"/>
      <c r="L964" s="106"/>
      <c r="M964" s="106"/>
      <c r="N964" s="106"/>
      <c r="O964" s="106"/>
      <c r="P964" s="106"/>
      <c r="Q964" s="106"/>
      <c r="R964" s="106"/>
      <c r="S964" s="106"/>
      <c r="T964" s="106"/>
    </row>
    <row r="965">
      <c r="A965" s="116"/>
      <c r="B965" s="118"/>
      <c r="C965" s="116"/>
      <c r="D965" s="118"/>
      <c r="E965" s="119"/>
      <c r="F965" s="106"/>
      <c r="G965" s="106"/>
      <c r="H965" s="106"/>
      <c r="I965" s="106"/>
      <c r="J965" s="106"/>
      <c r="K965" s="106"/>
      <c r="L965" s="106"/>
      <c r="M965" s="106"/>
      <c r="N965" s="106"/>
      <c r="O965" s="106"/>
      <c r="P965" s="106"/>
      <c r="Q965" s="106"/>
      <c r="R965" s="106"/>
      <c r="S965" s="106"/>
      <c r="T965" s="106"/>
    </row>
    <row r="966">
      <c r="A966" s="116"/>
      <c r="B966" s="118"/>
      <c r="C966" s="116"/>
      <c r="D966" s="118"/>
      <c r="E966" s="119"/>
      <c r="F966" s="106"/>
      <c r="G966" s="106"/>
      <c r="H966" s="106"/>
      <c r="I966" s="106"/>
      <c r="J966" s="106"/>
      <c r="K966" s="106"/>
      <c r="L966" s="106"/>
      <c r="M966" s="106"/>
      <c r="N966" s="106"/>
      <c r="O966" s="106"/>
      <c r="P966" s="106"/>
      <c r="Q966" s="106"/>
      <c r="R966" s="106"/>
      <c r="S966" s="106"/>
      <c r="T966" s="106"/>
    </row>
    <row r="967">
      <c r="A967" s="116"/>
      <c r="B967" s="118"/>
      <c r="C967" s="116"/>
      <c r="D967" s="118"/>
      <c r="E967" s="119"/>
      <c r="F967" s="106"/>
      <c r="G967" s="106"/>
      <c r="H967" s="106"/>
      <c r="I967" s="106"/>
      <c r="J967" s="106"/>
      <c r="K967" s="106"/>
      <c r="L967" s="106"/>
      <c r="M967" s="106"/>
      <c r="N967" s="106"/>
      <c r="O967" s="106"/>
      <c r="P967" s="106"/>
      <c r="Q967" s="106"/>
      <c r="R967" s="106"/>
      <c r="S967" s="106"/>
      <c r="T967" s="106"/>
    </row>
    <row r="968">
      <c r="A968" s="116"/>
      <c r="B968" s="118"/>
      <c r="C968" s="116"/>
      <c r="D968" s="118"/>
      <c r="E968" s="119"/>
      <c r="F968" s="106"/>
      <c r="G968" s="106"/>
      <c r="H968" s="106"/>
      <c r="I968" s="106"/>
      <c r="J968" s="106"/>
      <c r="K968" s="106"/>
      <c r="L968" s="106"/>
      <c r="M968" s="106"/>
      <c r="N968" s="106"/>
      <c r="O968" s="106"/>
      <c r="P968" s="106"/>
      <c r="Q968" s="106"/>
      <c r="R968" s="106"/>
      <c r="S968" s="106"/>
      <c r="T968" s="106"/>
    </row>
    <row r="969">
      <c r="A969" s="116"/>
      <c r="B969" s="118"/>
      <c r="C969" s="116"/>
      <c r="D969" s="118"/>
      <c r="E969" s="119"/>
      <c r="F969" s="106"/>
      <c r="G969" s="106"/>
      <c r="H969" s="106"/>
      <c r="I969" s="106"/>
      <c r="J969" s="106"/>
      <c r="K969" s="106"/>
      <c r="L969" s="106"/>
      <c r="M969" s="106"/>
      <c r="N969" s="106"/>
      <c r="O969" s="106"/>
      <c r="P969" s="106"/>
      <c r="Q969" s="106"/>
      <c r="R969" s="106"/>
      <c r="S969" s="106"/>
      <c r="T969" s="106"/>
    </row>
    <row r="970">
      <c r="A970" s="116"/>
      <c r="B970" s="118"/>
      <c r="C970" s="116"/>
      <c r="D970" s="118"/>
      <c r="E970" s="119"/>
      <c r="F970" s="106"/>
      <c r="G970" s="106"/>
      <c r="H970" s="106"/>
      <c r="I970" s="106"/>
      <c r="J970" s="106"/>
      <c r="K970" s="106"/>
      <c r="L970" s="106"/>
      <c r="M970" s="106"/>
      <c r="N970" s="106"/>
      <c r="O970" s="106"/>
      <c r="P970" s="106"/>
      <c r="Q970" s="106"/>
      <c r="R970" s="106"/>
      <c r="S970" s="106"/>
      <c r="T970" s="106"/>
    </row>
    <row r="971">
      <c r="A971" s="116"/>
      <c r="B971" s="118"/>
      <c r="C971" s="116"/>
      <c r="D971" s="118"/>
      <c r="E971" s="119"/>
      <c r="F971" s="106"/>
      <c r="G971" s="106"/>
      <c r="H971" s="106"/>
      <c r="I971" s="106"/>
      <c r="J971" s="106"/>
      <c r="K971" s="106"/>
      <c r="L971" s="106"/>
      <c r="M971" s="106"/>
      <c r="N971" s="106"/>
      <c r="O971" s="106"/>
      <c r="P971" s="106"/>
      <c r="Q971" s="106"/>
      <c r="R971" s="106"/>
      <c r="S971" s="106"/>
      <c r="T971" s="106"/>
    </row>
    <row r="972">
      <c r="A972" s="116"/>
      <c r="B972" s="118"/>
      <c r="C972" s="116"/>
      <c r="D972" s="118"/>
      <c r="E972" s="119"/>
      <c r="F972" s="106"/>
      <c r="G972" s="106"/>
      <c r="H972" s="106"/>
      <c r="I972" s="106"/>
      <c r="J972" s="106"/>
      <c r="K972" s="106"/>
      <c r="L972" s="106"/>
      <c r="M972" s="106"/>
      <c r="N972" s="106"/>
      <c r="O972" s="106"/>
      <c r="P972" s="106"/>
      <c r="Q972" s="106"/>
      <c r="R972" s="106"/>
      <c r="S972" s="106"/>
      <c r="T972" s="106"/>
    </row>
    <row r="973">
      <c r="A973" s="116"/>
      <c r="B973" s="118"/>
      <c r="C973" s="116"/>
      <c r="D973" s="118"/>
      <c r="E973" s="119"/>
      <c r="F973" s="106"/>
      <c r="G973" s="106"/>
      <c r="H973" s="106"/>
      <c r="I973" s="106"/>
      <c r="J973" s="106"/>
      <c r="K973" s="106"/>
      <c r="L973" s="106"/>
      <c r="M973" s="106"/>
      <c r="N973" s="106"/>
      <c r="O973" s="106"/>
      <c r="P973" s="106"/>
      <c r="Q973" s="106"/>
      <c r="R973" s="106"/>
      <c r="S973" s="106"/>
      <c r="T973" s="106"/>
    </row>
    <row r="974">
      <c r="A974" s="116"/>
      <c r="B974" s="118"/>
      <c r="C974" s="116"/>
      <c r="D974" s="118"/>
      <c r="E974" s="119"/>
      <c r="F974" s="106"/>
      <c r="G974" s="106"/>
      <c r="H974" s="106"/>
      <c r="I974" s="106"/>
      <c r="J974" s="106"/>
      <c r="K974" s="106"/>
      <c r="L974" s="106"/>
      <c r="M974" s="106"/>
      <c r="N974" s="106"/>
      <c r="O974" s="106"/>
      <c r="P974" s="106"/>
      <c r="Q974" s="106"/>
      <c r="R974" s="106"/>
      <c r="S974" s="106"/>
      <c r="T974" s="106"/>
    </row>
    <row r="975">
      <c r="A975" s="116"/>
      <c r="B975" s="118"/>
      <c r="C975" s="116"/>
      <c r="D975" s="118"/>
      <c r="E975" s="119"/>
      <c r="F975" s="106"/>
      <c r="G975" s="106"/>
      <c r="H975" s="106"/>
      <c r="I975" s="106"/>
      <c r="J975" s="106"/>
      <c r="K975" s="106"/>
      <c r="L975" s="106"/>
      <c r="M975" s="106"/>
      <c r="N975" s="106"/>
      <c r="O975" s="106"/>
      <c r="P975" s="106"/>
      <c r="Q975" s="106"/>
      <c r="R975" s="106"/>
      <c r="S975" s="106"/>
      <c r="T975" s="106"/>
    </row>
    <row r="976">
      <c r="A976" s="116"/>
      <c r="B976" s="118"/>
      <c r="C976" s="116"/>
      <c r="D976" s="118"/>
      <c r="E976" s="119"/>
      <c r="F976" s="106"/>
      <c r="G976" s="106"/>
      <c r="H976" s="106"/>
      <c r="I976" s="106"/>
      <c r="J976" s="106"/>
      <c r="K976" s="106"/>
      <c r="L976" s="106"/>
      <c r="M976" s="106"/>
      <c r="N976" s="106"/>
      <c r="O976" s="106"/>
      <c r="P976" s="106"/>
      <c r="Q976" s="106"/>
      <c r="R976" s="106"/>
      <c r="S976" s="106"/>
      <c r="T976" s="106"/>
    </row>
    <row r="977">
      <c r="A977" s="116"/>
      <c r="B977" s="118"/>
      <c r="C977" s="116"/>
      <c r="D977" s="118"/>
      <c r="E977" s="119"/>
      <c r="F977" s="106"/>
      <c r="G977" s="106"/>
      <c r="H977" s="106"/>
      <c r="I977" s="106"/>
      <c r="J977" s="106"/>
      <c r="K977" s="106"/>
      <c r="L977" s="106"/>
      <c r="M977" s="106"/>
      <c r="N977" s="106"/>
      <c r="O977" s="106"/>
      <c r="P977" s="106"/>
      <c r="Q977" s="106"/>
      <c r="R977" s="106"/>
      <c r="S977" s="106"/>
      <c r="T977" s="106"/>
    </row>
    <row r="978">
      <c r="A978" s="116"/>
      <c r="B978" s="118"/>
      <c r="C978" s="116"/>
      <c r="D978" s="118"/>
      <c r="E978" s="119"/>
      <c r="F978" s="106"/>
      <c r="G978" s="106"/>
      <c r="H978" s="106"/>
      <c r="I978" s="106"/>
      <c r="J978" s="106"/>
      <c r="K978" s="106"/>
      <c r="L978" s="106"/>
      <c r="M978" s="106"/>
      <c r="N978" s="106"/>
      <c r="O978" s="106"/>
      <c r="P978" s="106"/>
      <c r="Q978" s="106"/>
      <c r="R978" s="106"/>
      <c r="S978" s="106"/>
      <c r="T978" s="106"/>
    </row>
    <row r="979">
      <c r="A979" s="116"/>
      <c r="B979" s="118"/>
      <c r="C979" s="116"/>
      <c r="D979" s="118"/>
      <c r="E979" s="119"/>
      <c r="F979" s="106"/>
      <c r="G979" s="106"/>
      <c r="H979" s="106"/>
      <c r="I979" s="106"/>
      <c r="J979" s="106"/>
      <c r="K979" s="106"/>
      <c r="L979" s="106"/>
      <c r="M979" s="106"/>
      <c r="N979" s="106"/>
      <c r="O979" s="106"/>
      <c r="P979" s="106"/>
      <c r="Q979" s="106"/>
      <c r="R979" s="106"/>
      <c r="S979" s="106"/>
      <c r="T979" s="106"/>
    </row>
    <row r="980">
      <c r="A980" s="116"/>
      <c r="B980" s="118"/>
      <c r="C980" s="116"/>
      <c r="D980" s="118"/>
      <c r="E980" s="119"/>
      <c r="F980" s="106"/>
      <c r="G980" s="106"/>
      <c r="H980" s="106"/>
      <c r="I980" s="106"/>
      <c r="J980" s="106"/>
      <c r="K980" s="106"/>
      <c r="L980" s="106"/>
      <c r="M980" s="106"/>
      <c r="N980" s="106"/>
      <c r="O980" s="106"/>
      <c r="P980" s="106"/>
      <c r="Q980" s="106"/>
      <c r="R980" s="106"/>
      <c r="S980" s="106"/>
      <c r="T980" s="106"/>
    </row>
    <row r="981">
      <c r="A981" s="116"/>
      <c r="B981" s="118"/>
      <c r="C981" s="116"/>
      <c r="D981" s="118"/>
      <c r="E981" s="119"/>
      <c r="F981" s="106"/>
      <c r="G981" s="106"/>
      <c r="H981" s="106"/>
      <c r="I981" s="106"/>
      <c r="J981" s="106"/>
      <c r="K981" s="106"/>
      <c r="L981" s="106"/>
      <c r="M981" s="106"/>
      <c r="N981" s="106"/>
      <c r="O981" s="106"/>
      <c r="P981" s="106"/>
      <c r="Q981" s="106"/>
      <c r="R981" s="106"/>
      <c r="S981" s="106"/>
      <c r="T981" s="106"/>
    </row>
    <row r="982">
      <c r="A982" s="116"/>
      <c r="B982" s="118"/>
      <c r="C982" s="116"/>
      <c r="D982" s="118"/>
      <c r="E982" s="119"/>
      <c r="F982" s="106"/>
      <c r="G982" s="106"/>
      <c r="H982" s="106"/>
      <c r="I982" s="106"/>
      <c r="J982" s="106"/>
      <c r="K982" s="106"/>
      <c r="L982" s="106"/>
      <c r="M982" s="106"/>
      <c r="N982" s="106"/>
      <c r="O982" s="106"/>
      <c r="P982" s="106"/>
      <c r="Q982" s="106"/>
      <c r="R982" s="106"/>
      <c r="S982" s="106"/>
      <c r="T982" s="106"/>
    </row>
    <row r="983">
      <c r="A983" s="116"/>
      <c r="B983" s="118"/>
      <c r="C983" s="116"/>
      <c r="D983" s="118"/>
      <c r="E983" s="119"/>
      <c r="F983" s="106"/>
      <c r="G983" s="106"/>
      <c r="H983" s="106"/>
      <c r="I983" s="106"/>
      <c r="J983" s="106"/>
      <c r="K983" s="106"/>
      <c r="L983" s="106"/>
      <c r="M983" s="106"/>
      <c r="N983" s="106"/>
      <c r="O983" s="106"/>
      <c r="P983" s="106"/>
      <c r="Q983" s="106"/>
      <c r="R983" s="106"/>
      <c r="S983" s="106"/>
      <c r="T983" s="106"/>
    </row>
    <row r="984">
      <c r="A984" s="116"/>
      <c r="B984" s="118"/>
      <c r="C984" s="116"/>
      <c r="D984" s="118"/>
      <c r="E984" s="119"/>
      <c r="F984" s="106"/>
      <c r="G984" s="106"/>
      <c r="H984" s="106"/>
      <c r="I984" s="106"/>
      <c r="J984" s="106"/>
      <c r="K984" s="106"/>
      <c r="L984" s="106"/>
      <c r="M984" s="106"/>
      <c r="N984" s="106"/>
      <c r="O984" s="106"/>
      <c r="P984" s="106"/>
      <c r="Q984" s="106"/>
      <c r="R984" s="106"/>
      <c r="S984" s="106"/>
      <c r="T984" s="106"/>
    </row>
    <row r="985">
      <c r="A985" s="116"/>
      <c r="B985" s="118"/>
      <c r="C985" s="116"/>
      <c r="D985" s="118"/>
      <c r="E985" s="119"/>
      <c r="F985" s="106"/>
      <c r="G985" s="106"/>
      <c r="H985" s="106"/>
      <c r="I985" s="106"/>
      <c r="J985" s="106"/>
      <c r="K985" s="106"/>
      <c r="L985" s="106"/>
      <c r="M985" s="106"/>
      <c r="N985" s="106"/>
      <c r="O985" s="106"/>
      <c r="P985" s="106"/>
      <c r="Q985" s="106"/>
      <c r="R985" s="106"/>
      <c r="S985" s="106"/>
      <c r="T985" s="106"/>
    </row>
    <row r="986">
      <c r="A986" s="116"/>
      <c r="B986" s="118"/>
      <c r="C986" s="116"/>
      <c r="D986" s="118"/>
      <c r="E986" s="119"/>
      <c r="F986" s="106"/>
      <c r="G986" s="106"/>
      <c r="H986" s="106"/>
      <c r="I986" s="106"/>
      <c r="J986" s="106"/>
      <c r="K986" s="106"/>
      <c r="L986" s="106"/>
      <c r="M986" s="106"/>
      <c r="N986" s="106"/>
      <c r="O986" s="106"/>
      <c r="P986" s="106"/>
      <c r="Q986" s="106"/>
      <c r="R986" s="106"/>
      <c r="S986" s="106"/>
      <c r="T986" s="106"/>
    </row>
    <row r="987">
      <c r="A987" s="116"/>
      <c r="B987" s="118"/>
      <c r="C987" s="116"/>
      <c r="D987" s="118"/>
      <c r="E987" s="119"/>
      <c r="F987" s="106"/>
      <c r="G987" s="106"/>
      <c r="H987" s="106"/>
      <c r="I987" s="106"/>
      <c r="J987" s="106"/>
      <c r="K987" s="106"/>
      <c r="L987" s="106"/>
      <c r="M987" s="106"/>
      <c r="N987" s="106"/>
      <c r="O987" s="106"/>
      <c r="P987" s="106"/>
      <c r="Q987" s="106"/>
      <c r="R987" s="106"/>
      <c r="S987" s="106"/>
      <c r="T987" s="106"/>
    </row>
    <row r="988">
      <c r="A988" s="116"/>
      <c r="B988" s="118"/>
      <c r="C988" s="116"/>
      <c r="D988" s="118"/>
      <c r="E988" s="119"/>
      <c r="F988" s="106"/>
      <c r="G988" s="106"/>
      <c r="H988" s="106"/>
      <c r="I988" s="106"/>
      <c r="J988" s="106"/>
      <c r="K988" s="106"/>
      <c r="L988" s="106"/>
      <c r="M988" s="106"/>
      <c r="N988" s="106"/>
      <c r="O988" s="106"/>
      <c r="P988" s="106"/>
      <c r="Q988" s="106"/>
      <c r="R988" s="106"/>
      <c r="S988" s="106"/>
      <c r="T988" s="106"/>
    </row>
    <row r="989">
      <c r="A989" s="116"/>
      <c r="B989" s="118"/>
      <c r="C989" s="116"/>
      <c r="D989" s="118"/>
      <c r="E989" s="119"/>
      <c r="F989" s="106"/>
      <c r="G989" s="106"/>
      <c r="H989" s="106"/>
      <c r="I989" s="106"/>
      <c r="J989" s="106"/>
      <c r="K989" s="106"/>
      <c r="L989" s="106"/>
      <c r="M989" s="106"/>
      <c r="N989" s="106"/>
      <c r="O989" s="106"/>
      <c r="P989" s="106"/>
      <c r="Q989" s="106"/>
      <c r="R989" s="106"/>
      <c r="S989" s="106"/>
      <c r="T989" s="106"/>
    </row>
    <row r="990">
      <c r="A990" s="116"/>
      <c r="B990" s="118"/>
      <c r="C990" s="116"/>
      <c r="D990" s="118"/>
      <c r="E990" s="119"/>
      <c r="F990" s="106"/>
      <c r="G990" s="106"/>
      <c r="H990" s="106"/>
      <c r="I990" s="106"/>
      <c r="J990" s="106"/>
      <c r="K990" s="106"/>
      <c r="L990" s="106"/>
      <c r="M990" s="106"/>
      <c r="N990" s="106"/>
      <c r="O990" s="106"/>
      <c r="P990" s="106"/>
      <c r="Q990" s="106"/>
      <c r="R990" s="106"/>
      <c r="S990" s="106"/>
      <c r="T990" s="106"/>
    </row>
    <row r="991">
      <c r="A991" s="116"/>
      <c r="B991" s="118"/>
      <c r="C991" s="116"/>
      <c r="D991" s="118"/>
      <c r="E991" s="119"/>
      <c r="F991" s="106"/>
      <c r="G991" s="106"/>
      <c r="H991" s="106"/>
      <c r="I991" s="106"/>
      <c r="J991" s="106"/>
      <c r="K991" s="106"/>
      <c r="L991" s="106"/>
      <c r="M991" s="106"/>
      <c r="N991" s="106"/>
      <c r="O991" s="106"/>
      <c r="P991" s="106"/>
      <c r="Q991" s="106"/>
      <c r="R991" s="106"/>
      <c r="S991" s="106"/>
      <c r="T991" s="106"/>
    </row>
    <row r="992">
      <c r="A992" s="116"/>
      <c r="B992" s="118"/>
      <c r="C992" s="116"/>
      <c r="D992" s="118"/>
      <c r="E992" s="119"/>
      <c r="F992" s="106"/>
      <c r="G992" s="106"/>
      <c r="H992" s="106"/>
      <c r="I992" s="106"/>
      <c r="J992" s="106"/>
      <c r="K992" s="106"/>
      <c r="L992" s="106"/>
      <c r="M992" s="106"/>
      <c r="N992" s="106"/>
      <c r="O992" s="106"/>
      <c r="P992" s="106"/>
      <c r="Q992" s="106"/>
      <c r="R992" s="106"/>
      <c r="S992" s="106"/>
      <c r="T992" s="106"/>
    </row>
    <row r="993">
      <c r="A993" s="116"/>
      <c r="B993" s="118"/>
      <c r="C993" s="116"/>
      <c r="D993" s="118"/>
      <c r="E993" s="119"/>
      <c r="F993" s="106"/>
      <c r="G993" s="106"/>
      <c r="H993" s="106"/>
      <c r="I993" s="106"/>
      <c r="J993" s="106"/>
      <c r="K993" s="106"/>
      <c r="L993" s="106"/>
      <c r="M993" s="106"/>
      <c r="N993" s="106"/>
      <c r="O993" s="106"/>
      <c r="P993" s="106"/>
      <c r="Q993" s="106"/>
      <c r="R993" s="106"/>
      <c r="S993" s="106"/>
      <c r="T993" s="106"/>
    </row>
    <row r="994">
      <c r="A994" s="116"/>
      <c r="B994" s="118"/>
      <c r="C994" s="116"/>
      <c r="D994" s="118"/>
      <c r="E994" s="119"/>
      <c r="F994" s="106"/>
      <c r="G994" s="106"/>
      <c r="H994" s="106"/>
      <c r="I994" s="106"/>
      <c r="J994" s="106"/>
      <c r="K994" s="106"/>
      <c r="L994" s="106"/>
      <c r="M994" s="106"/>
      <c r="N994" s="106"/>
      <c r="O994" s="106"/>
      <c r="P994" s="106"/>
      <c r="Q994" s="106"/>
      <c r="R994" s="106"/>
      <c r="S994" s="106"/>
      <c r="T994" s="106"/>
    </row>
    <row r="995">
      <c r="A995" s="116"/>
      <c r="B995" s="118"/>
      <c r="C995" s="116"/>
      <c r="D995" s="118"/>
      <c r="E995" s="119"/>
      <c r="F995" s="106"/>
      <c r="G995" s="106"/>
      <c r="H995" s="106"/>
      <c r="I995" s="106"/>
      <c r="J995" s="106"/>
      <c r="K995" s="106"/>
      <c r="L995" s="106"/>
      <c r="M995" s="106"/>
      <c r="N995" s="106"/>
      <c r="O995" s="106"/>
      <c r="P995" s="106"/>
      <c r="Q995" s="106"/>
      <c r="R995" s="106"/>
      <c r="S995" s="106"/>
      <c r="T995" s="106"/>
    </row>
    <row r="996">
      <c r="A996" s="116"/>
      <c r="B996" s="118"/>
      <c r="C996" s="116"/>
      <c r="D996" s="118"/>
      <c r="E996" s="119"/>
      <c r="F996" s="106"/>
      <c r="G996" s="106"/>
      <c r="H996" s="106"/>
      <c r="I996" s="106"/>
      <c r="J996" s="106"/>
      <c r="K996" s="106"/>
      <c r="L996" s="106"/>
      <c r="M996" s="106"/>
      <c r="N996" s="106"/>
      <c r="O996" s="106"/>
      <c r="P996" s="106"/>
      <c r="Q996" s="106"/>
      <c r="R996" s="106"/>
      <c r="S996" s="106"/>
      <c r="T996" s="106"/>
    </row>
    <row r="997">
      <c r="A997" s="116"/>
      <c r="B997" s="118"/>
      <c r="C997" s="116"/>
      <c r="D997" s="118"/>
      <c r="E997" s="119"/>
      <c r="F997" s="106"/>
      <c r="G997" s="106"/>
      <c r="H997" s="106"/>
      <c r="I997" s="106"/>
      <c r="J997" s="106"/>
      <c r="K997" s="106"/>
      <c r="L997" s="106"/>
      <c r="M997" s="106"/>
      <c r="N997" s="106"/>
      <c r="O997" s="106"/>
      <c r="P997" s="106"/>
      <c r="Q997" s="106"/>
      <c r="R997" s="106"/>
      <c r="S997" s="106"/>
      <c r="T997" s="106"/>
    </row>
    <row r="998">
      <c r="A998" s="116"/>
      <c r="B998" s="118"/>
      <c r="C998" s="116"/>
      <c r="D998" s="118"/>
      <c r="E998" s="119"/>
      <c r="F998" s="106"/>
      <c r="G998" s="106"/>
      <c r="H998" s="106"/>
      <c r="I998" s="106"/>
      <c r="J998" s="106"/>
      <c r="K998" s="106"/>
      <c r="L998" s="106"/>
      <c r="M998" s="106"/>
      <c r="N998" s="106"/>
      <c r="O998" s="106"/>
      <c r="P998" s="106"/>
      <c r="Q998" s="106"/>
      <c r="R998" s="106"/>
      <c r="S998" s="106"/>
      <c r="T998" s="106"/>
    </row>
    <row r="999">
      <c r="A999" s="116"/>
      <c r="B999" s="118"/>
      <c r="C999" s="116"/>
      <c r="D999" s="118"/>
      <c r="E999" s="119"/>
      <c r="F999" s="106"/>
      <c r="G999" s="106"/>
      <c r="H999" s="106"/>
      <c r="I999" s="106"/>
      <c r="J999" s="106"/>
      <c r="K999" s="106"/>
      <c r="L999" s="106"/>
      <c r="M999" s="106"/>
      <c r="N999" s="106"/>
      <c r="O999" s="106"/>
      <c r="P999" s="106"/>
      <c r="Q999" s="106"/>
      <c r="R999" s="106"/>
      <c r="S999" s="106"/>
      <c r="T999" s="106"/>
    </row>
    <row r="1000">
      <c r="A1000" s="116"/>
      <c r="B1000" s="118"/>
      <c r="C1000" s="116"/>
      <c r="D1000" s="118"/>
      <c r="E1000" s="119"/>
      <c r="F1000" s="106"/>
      <c r="G1000" s="106"/>
      <c r="H1000" s="106"/>
      <c r="I1000" s="106"/>
      <c r="J1000" s="106"/>
      <c r="K1000" s="106"/>
      <c r="L1000" s="106"/>
      <c r="M1000" s="106"/>
      <c r="N1000" s="106"/>
      <c r="O1000" s="106"/>
      <c r="P1000" s="106"/>
      <c r="Q1000" s="106"/>
      <c r="R1000" s="106"/>
      <c r="S1000" s="106"/>
      <c r="T1000" s="106"/>
    </row>
    <row r="1001">
      <c r="A1001" s="116"/>
      <c r="B1001" s="118"/>
      <c r="C1001" s="116"/>
      <c r="D1001" s="118"/>
      <c r="E1001" s="119"/>
      <c r="F1001" s="106"/>
      <c r="G1001" s="106"/>
      <c r="H1001" s="106"/>
      <c r="I1001" s="106"/>
      <c r="J1001" s="106"/>
      <c r="K1001" s="106"/>
      <c r="L1001" s="106"/>
      <c r="M1001" s="106"/>
      <c r="N1001" s="106"/>
      <c r="O1001" s="106"/>
      <c r="P1001" s="106"/>
      <c r="Q1001" s="106"/>
      <c r="R1001" s="106"/>
      <c r="S1001" s="106"/>
      <c r="T1001" s="106"/>
    </row>
    <row r="1002">
      <c r="A1002" s="116"/>
      <c r="B1002" s="118"/>
      <c r="C1002" s="116"/>
      <c r="D1002" s="118"/>
      <c r="E1002" s="119"/>
      <c r="F1002" s="106"/>
      <c r="G1002" s="106"/>
      <c r="H1002" s="106"/>
      <c r="I1002" s="106"/>
      <c r="J1002" s="106"/>
      <c r="K1002" s="106"/>
      <c r="L1002" s="106"/>
      <c r="M1002" s="106"/>
      <c r="N1002" s="106"/>
      <c r="O1002" s="106"/>
      <c r="P1002" s="106"/>
      <c r="Q1002" s="106"/>
      <c r="R1002" s="106"/>
      <c r="S1002" s="106"/>
      <c r="T1002" s="106"/>
    </row>
    <row r="1003">
      <c r="A1003" s="116"/>
      <c r="B1003" s="118"/>
      <c r="C1003" s="116"/>
      <c r="D1003" s="118"/>
      <c r="E1003" s="119"/>
      <c r="F1003" s="106"/>
      <c r="G1003" s="106"/>
      <c r="H1003" s="106"/>
      <c r="I1003" s="106"/>
      <c r="J1003" s="106"/>
      <c r="K1003" s="106"/>
      <c r="L1003" s="106"/>
      <c r="M1003" s="106"/>
      <c r="N1003" s="106"/>
      <c r="O1003" s="106"/>
      <c r="P1003" s="106"/>
      <c r="Q1003" s="106"/>
      <c r="R1003" s="106"/>
      <c r="S1003" s="106"/>
      <c r="T1003" s="106"/>
    </row>
    <row r="1004">
      <c r="A1004" s="116"/>
      <c r="B1004" s="118"/>
      <c r="C1004" s="116"/>
      <c r="D1004" s="118"/>
      <c r="E1004" s="119"/>
      <c r="F1004" s="106"/>
      <c r="G1004" s="106"/>
      <c r="H1004" s="106"/>
      <c r="I1004" s="106"/>
      <c r="J1004" s="106"/>
      <c r="K1004" s="106"/>
      <c r="L1004" s="106"/>
      <c r="M1004" s="106"/>
      <c r="N1004" s="106"/>
      <c r="O1004" s="106"/>
      <c r="P1004" s="106"/>
      <c r="Q1004" s="106"/>
      <c r="R1004" s="106"/>
      <c r="S1004" s="106"/>
      <c r="T1004" s="106"/>
    </row>
    <row r="1005">
      <c r="A1005" s="116"/>
      <c r="B1005" s="118"/>
      <c r="C1005" s="116"/>
      <c r="D1005" s="118"/>
      <c r="E1005" s="119"/>
      <c r="F1005" s="106"/>
      <c r="G1005" s="106"/>
      <c r="H1005" s="106"/>
      <c r="I1005" s="106"/>
      <c r="J1005" s="106"/>
      <c r="K1005" s="106"/>
      <c r="L1005" s="106"/>
      <c r="M1005" s="106"/>
      <c r="N1005" s="106"/>
      <c r="O1005" s="106"/>
      <c r="P1005" s="106"/>
      <c r="Q1005" s="106"/>
      <c r="R1005" s="106"/>
      <c r="S1005" s="106"/>
      <c r="T1005" s="106"/>
    </row>
    <row r="1006">
      <c r="A1006" s="116"/>
      <c r="B1006" s="118"/>
      <c r="C1006" s="116"/>
      <c r="D1006" s="118"/>
      <c r="E1006" s="119"/>
      <c r="F1006" s="106"/>
      <c r="G1006" s="106"/>
      <c r="H1006" s="106"/>
      <c r="I1006" s="106"/>
      <c r="J1006" s="106"/>
      <c r="K1006" s="106"/>
      <c r="L1006" s="106"/>
      <c r="M1006" s="106"/>
      <c r="N1006" s="106"/>
      <c r="O1006" s="106"/>
      <c r="P1006" s="106"/>
      <c r="Q1006" s="106"/>
      <c r="R1006" s="106"/>
      <c r="S1006" s="106"/>
      <c r="T1006" s="106"/>
    </row>
    <row r="1007">
      <c r="A1007" s="116"/>
      <c r="B1007" s="118"/>
      <c r="C1007" s="116"/>
      <c r="D1007" s="118"/>
      <c r="E1007" s="119"/>
      <c r="F1007" s="106"/>
      <c r="G1007" s="106"/>
      <c r="H1007" s="106"/>
      <c r="I1007" s="106"/>
      <c r="J1007" s="106"/>
      <c r="K1007" s="106"/>
      <c r="L1007" s="106"/>
      <c r="M1007" s="106"/>
      <c r="N1007" s="106"/>
      <c r="O1007" s="106"/>
      <c r="P1007" s="106"/>
      <c r="Q1007" s="106"/>
      <c r="R1007" s="106"/>
      <c r="S1007" s="106"/>
      <c r="T1007" s="106"/>
    </row>
    <row r="1008">
      <c r="A1008" s="116"/>
      <c r="B1008" s="118"/>
      <c r="C1008" s="116"/>
      <c r="D1008" s="118"/>
      <c r="E1008" s="119"/>
      <c r="F1008" s="106"/>
      <c r="G1008" s="106"/>
      <c r="H1008" s="106"/>
      <c r="I1008" s="106"/>
      <c r="J1008" s="106"/>
      <c r="K1008" s="106"/>
      <c r="L1008" s="106"/>
      <c r="M1008" s="106"/>
      <c r="N1008" s="106"/>
      <c r="O1008" s="106"/>
      <c r="P1008" s="106"/>
      <c r="Q1008" s="106"/>
      <c r="R1008" s="106"/>
      <c r="S1008" s="106"/>
      <c r="T1008" s="106"/>
    </row>
    <row r="1009">
      <c r="A1009" s="116"/>
      <c r="B1009" s="118"/>
      <c r="C1009" s="116"/>
      <c r="D1009" s="118"/>
      <c r="E1009" s="119"/>
      <c r="F1009" s="106"/>
      <c r="G1009" s="106"/>
      <c r="H1009" s="106"/>
      <c r="I1009" s="106"/>
      <c r="J1009" s="106"/>
      <c r="K1009" s="106"/>
      <c r="L1009" s="106"/>
      <c r="M1009" s="106"/>
      <c r="N1009" s="106"/>
      <c r="O1009" s="106"/>
      <c r="P1009" s="106"/>
      <c r="Q1009" s="106"/>
      <c r="R1009" s="106"/>
      <c r="S1009" s="106"/>
      <c r="T1009" s="106"/>
    </row>
    <row r="1010">
      <c r="A1010" s="116"/>
      <c r="B1010" s="118"/>
      <c r="C1010" s="116"/>
      <c r="D1010" s="118"/>
      <c r="E1010" s="119"/>
      <c r="F1010" s="106"/>
      <c r="G1010" s="106"/>
      <c r="H1010" s="106"/>
      <c r="I1010" s="106"/>
      <c r="J1010" s="106"/>
      <c r="K1010" s="106"/>
      <c r="L1010" s="106"/>
      <c r="M1010" s="106"/>
      <c r="N1010" s="106"/>
      <c r="O1010" s="106"/>
      <c r="P1010" s="106"/>
      <c r="Q1010" s="106"/>
      <c r="R1010" s="106"/>
      <c r="S1010" s="106"/>
      <c r="T1010" s="106"/>
    </row>
    <row r="1011">
      <c r="A1011" s="116"/>
      <c r="B1011" s="118"/>
      <c r="C1011" s="116"/>
      <c r="D1011" s="118"/>
      <c r="E1011" s="119"/>
      <c r="F1011" s="106"/>
      <c r="G1011" s="106"/>
      <c r="H1011" s="106"/>
      <c r="I1011" s="106"/>
      <c r="J1011" s="106"/>
      <c r="K1011" s="106"/>
      <c r="L1011" s="106"/>
      <c r="M1011" s="106"/>
      <c r="N1011" s="106"/>
      <c r="O1011" s="106"/>
      <c r="P1011" s="106"/>
      <c r="Q1011" s="106"/>
      <c r="R1011" s="106"/>
      <c r="S1011" s="106"/>
      <c r="T1011" s="106"/>
    </row>
    <row r="1012">
      <c r="A1012" s="116"/>
      <c r="B1012" s="118"/>
      <c r="C1012" s="116"/>
      <c r="D1012" s="118"/>
      <c r="E1012" s="119"/>
      <c r="F1012" s="106"/>
      <c r="G1012" s="106"/>
      <c r="H1012" s="106"/>
      <c r="I1012" s="106"/>
      <c r="J1012" s="106"/>
      <c r="K1012" s="106"/>
      <c r="L1012" s="106"/>
      <c r="M1012" s="106"/>
      <c r="N1012" s="106"/>
      <c r="O1012" s="106"/>
      <c r="P1012" s="106"/>
      <c r="Q1012" s="106"/>
      <c r="R1012" s="106"/>
      <c r="S1012" s="106"/>
      <c r="T1012" s="106"/>
    </row>
    <row r="1013">
      <c r="A1013" s="116"/>
      <c r="B1013" s="118"/>
      <c r="C1013" s="116"/>
      <c r="D1013" s="118"/>
      <c r="E1013" s="119"/>
      <c r="F1013" s="106"/>
      <c r="G1013" s="106"/>
      <c r="H1013" s="106"/>
      <c r="I1013" s="106"/>
      <c r="J1013" s="106"/>
      <c r="K1013" s="106"/>
      <c r="L1013" s="106"/>
      <c r="M1013" s="106"/>
      <c r="N1013" s="106"/>
      <c r="O1013" s="106"/>
      <c r="P1013" s="106"/>
      <c r="Q1013" s="106"/>
      <c r="R1013" s="106"/>
      <c r="S1013" s="106"/>
      <c r="T1013" s="106"/>
    </row>
    <row r="1014">
      <c r="A1014" s="116"/>
      <c r="B1014" s="118"/>
      <c r="C1014" s="116"/>
      <c r="D1014" s="118"/>
      <c r="E1014" s="119"/>
      <c r="F1014" s="106"/>
      <c r="G1014" s="106"/>
      <c r="H1014" s="106"/>
      <c r="I1014" s="106"/>
      <c r="J1014" s="106"/>
      <c r="K1014" s="106"/>
      <c r="L1014" s="106"/>
      <c r="M1014" s="106"/>
      <c r="N1014" s="106"/>
      <c r="O1014" s="106"/>
      <c r="P1014" s="106"/>
      <c r="Q1014" s="106"/>
      <c r="R1014" s="106"/>
      <c r="S1014" s="106"/>
      <c r="T1014" s="106"/>
    </row>
    <row r="1015">
      <c r="A1015" s="116"/>
      <c r="B1015" s="118"/>
      <c r="C1015" s="116"/>
      <c r="D1015" s="118"/>
      <c r="E1015" s="119"/>
      <c r="F1015" s="106"/>
      <c r="G1015" s="106"/>
      <c r="H1015" s="106"/>
      <c r="I1015" s="106"/>
      <c r="J1015" s="106"/>
      <c r="K1015" s="106"/>
      <c r="L1015" s="106"/>
      <c r="M1015" s="106"/>
      <c r="N1015" s="106"/>
      <c r="O1015" s="106"/>
      <c r="P1015" s="106"/>
      <c r="Q1015" s="106"/>
      <c r="R1015" s="106"/>
      <c r="S1015" s="106"/>
      <c r="T1015" s="106"/>
    </row>
    <row r="1016">
      <c r="A1016" s="116"/>
      <c r="B1016" s="118"/>
      <c r="C1016" s="116"/>
      <c r="D1016" s="118"/>
      <c r="E1016" s="119"/>
      <c r="F1016" s="106"/>
      <c r="G1016" s="106"/>
      <c r="H1016" s="106"/>
      <c r="I1016" s="106"/>
      <c r="J1016" s="106"/>
      <c r="K1016" s="106"/>
      <c r="L1016" s="106"/>
      <c r="M1016" s="106"/>
      <c r="N1016" s="106"/>
      <c r="O1016" s="106"/>
      <c r="P1016" s="106"/>
      <c r="Q1016" s="106"/>
      <c r="R1016" s="106"/>
      <c r="S1016" s="106"/>
      <c r="T1016" s="106"/>
    </row>
    <row r="1017">
      <c r="A1017" s="116"/>
      <c r="B1017" s="118"/>
      <c r="C1017" s="116"/>
      <c r="D1017" s="118"/>
      <c r="E1017" s="119"/>
      <c r="F1017" s="106"/>
      <c r="G1017" s="106"/>
      <c r="H1017" s="106"/>
      <c r="I1017" s="106"/>
      <c r="J1017" s="106"/>
      <c r="K1017" s="106"/>
      <c r="L1017" s="106"/>
      <c r="M1017" s="106"/>
      <c r="N1017" s="106"/>
      <c r="O1017" s="106"/>
      <c r="P1017" s="106"/>
      <c r="Q1017" s="106"/>
      <c r="R1017" s="106"/>
      <c r="S1017" s="106"/>
      <c r="T1017" s="106"/>
    </row>
    <row r="1018">
      <c r="A1018" s="116"/>
      <c r="B1018" s="118"/>
      <c r="C1018" s="116"/>
      <c r="D1018" s="118"/>
      <c r="E1018" s="119"/>
      <c r="F1018" s="106"/>
      <c r="G1018" s="106"/>
      <c r="H1018" s="106"/>
      <c r="I1018" s="106"/>
      <c r="J1018" s="106"/>
      <c r="K1018" s="106"/>
      <c r="L1018" s="106"/>
      <c r="M1018" s="106"/>
      <c r="N1018" s="106"/>
      <c r="O1018" s="106"/>
      <c r="P1018" s="106"/>
      <c r="Q1018" s="106"/>
      <c r="R1018" s="106"/>
      <c r="S1018" s="106"/>
      <c r="T1018" s="106"/>
    </row>
    <row r="1019">
      <c r="A1019" s="116"/>
      <c r="B1019" s="118"/>
      <c r="C1019" s="116"/>
      <c r="D1019" s="118"/>
      <c r="E1019" s="119"/>
      <c r="F1019" s="106"/>
      <c r="G1019" s="106"/>
      <c r="H1019" s="106"/>
      <c r="I1019" s="106"/>
      <c r="J1019" s="106"/>
      <c r="K1019" s="106"/>
      <c r="L1019" s="106"/>
      <c r="M1019" s="106"/>
      <c r="N1019" s="106"/>
      <c r="O1019" s="106"/>
      <c r="P1019" s="106"/>
      <c r="Q1019" s="106"/>
      <c r="R1019" s="106"/>
      <c r="S1019" s="106"/>
      <c r="T1019" s="106"/>
    </row>
    <row r="1020">
      <c r="A1020" s="116"/>
      <c r="B1020" s="118"/>
      <c r="C1020" s="116"/>
      <c r="D1020" s="118"/>
      <c r="E1020" s="119"/>
      <c r="F1020" s="106"/>
      <c r="G1020" s="106"/>
      <c r="H1020" s="106"/>
      <c r="I1020" s="106"/>
      <c r="J1020" s="106"/>
      <c r="K1020" s="106"/>
      <c r="L1020" s="106"/>
      <c r="M1020" s="106"/>
      <c r="N1020" s="106"/>
      <c r="O1020" s="106"/>
      <c r="P1020" s="106"/>
      <c r="Q1020" s="106"/>
      <c r="R1020" s="106"/>
      <c r="S1020" s="106"/>
      <c r="T1020" s="106"/>
    </row>
    <row r="1021">
      <c r="A1021" s="116"/>
      <c r="B1021" s="118"/>
      <c r="C1021" s="116"/>
      <c r="D1021" s="118"/>
      <c r="E1021" s="119"/>
      <c r="F1021" s="106"/>
      <c r="G1021" s="106"/>
      <c r="H1021" s="106"/>
      <c r="I1021" s="106"/>
      <c r="J1021" s="106"/>
      <c r="K1021" s="106"/>
      <c r="L1021" s="106"/>
      <c r="M1021" s="106"/>
      <c r="N1021" s="106"/>
      <c r="O1021" s="106"/>
      <c r="P1021" s="106"/>
      <c r="Q1021" s="106"/>
      <c r="R1021" s="106"/>
      <c r="S1021" s="106"/>
      <c r="T1021" s="106"/>
    </row>
    <row r="1022">
      <c r="A1022" s="116"/>
      <c r="B1022" s="118"/>
      <c r="C1022" s="116"/>
      <c r="D1022" s="118"/>
      <c r="E1022" s="119"/>
      <c r="F1022" s="106"/>
      <c r="G1022" s="106"/>
      <c r="H1022" s="106"/>
      <c r="I1022" s="106"/>
      <c r="J1022" s="106"/>
      <c r="K1022" s="106"/>
      <c r="L1022" s="106"/>
      <c r="M1022" s="106"/>
      <c r="N1022" s="106"/>
      <c r="O1022" s="106"/>
      <c r="P1022" s="106"/>
      <c r="Q1022" s="106"/>
      <c r="R1022" s="106"/>
      <c r="S1022" s="106"/>
      <c r="T1022" s="106"/>
    </row>
    <row r="1023">
      <c r="A1023" s="116"/>
      <c r="B1023" s="118"/>
      <c r="C1023" s="116"/>
      <c r="D1023" s="118"/>
      <c r="E1023" s="119"/>
      <c r="F1023" s="106"/>
      <c r="G1023" s="106"/>
      <c r="H1023" s="106"/>
      <c r="I1023" s="106"/>
      <c r="J1023" s="106"/>
      <c r="K1023" s="106"/>
      <c r="L1023" s="106"/>
      <c r="M1023" s="106"/>
      <c r="N1023" s="106"/>
      <c r="O1023" s="106"/>
      <c r="P1023" s="106"/>
      <c r="Q1023" s="106"/>
      <c r="R1023" s="106"/>
      <c r="S1023" s="106"/>
      <c r="T1023" s="106"/>
    </row>
    <row r="1024">
      <c r="A1024" s="116"/>
      <c r="B1024" s="118"/>
      <c r="C1024" s="116"/>
      <c r="D1024" s="118"/>
      <c r="E1024" s="119"/>
      <c r="F1024" s="106"/>
      <c r="G1024" s="106"/>
      <c r="H1024" s="106"/>
      <c r="I1024" s="106"/>
      <c r="J1024" s="106"/>
      <c r="K1024" s="106"/>
      <c r="L1024" s="106"/>
      <c r="M1024" s="106"/>
      <c r="N1024" s="106"/>
      <c r="O1024" s="106"/>
      <c r="P1024" s="106"/>
      <c r="Q1024" s="106"/>
      <c r="R1024" s="106"/>
      <c r="S1024" s="106"/>
      <c r="T1024" s="106"/>
    </row>
    <row r="1025">
      <c r="A1025" s="116"/>
      <c r="B1025" s="118"/>
      <c r="C1025" s="116"/>
      <c r="D1025" s="118"/>
      <c r="E1025" s="119"/>
      <c r="F1025" s="106"/>
      <c r="G1025" s="106"/>
      <c r="H1025" s="106"/>
      <c r="I1025" s="106"/>
      <c r="J1025" s="106"/>
      <c r="K1025" s="106"/>
      <c r="L1025" s="106"/>
      <c r="M1025" s="106"/>
      <c r="N1025" s="106"/>
      <c r="O1025" s="106"/>
      <c r="P1025" s="106"/>
      <c r="Q1025" s="106"/>
      <c r="R1025" s="106"/>
      <c r="S1025" s="106"/>
      <c r="T1025" s="106"/>
    </row>
    <row r="1026">
      <c r="A1026" s="116"/>
      <c r="B1026" s="118"/>
      <c r="C1026" s="116"/>
      <c r="D1026" s="118"/>
      <c r="E1026" s="119"/>
      <c r="F1026" s="106"/>
      <c r="G1026" s="106"/>
      <c r="H1026" s="106"/>
      <c r="I1026" s="106"/>
      <c r="J1026" s="106"/>
      <c r="K1026" s="106"/>
      <c r="L1026" s="106"/>
      <c r="M1026" s="106"/>
      <c r="N1026" s="106"/>
      <c r="O1026" s="106"/>
      <c r="P1026" s="106"/>
      <c r="Q1026" s="106"/>
      <c r="R1026" s="106"/>
      <c r="S1026" s="106"/>
      <c r="T1026" s="106"/>
    </row>
    <row r="1027">
      <c r="A1027" s="116"/>
      <c r="B1027" s="118"/>
      <c r="C1027" s="116"/>
      <c r="D1027" s="118"/>
      <c r="E1027" s="119"/>
      <c r="F1027" s="106"/>
      <c r="G1027" s="106"/>
      <c r="H1027" s="106"/>
      <c r="I1027" s="106"/>
      <c r="J1027" s="106"/>
      <c r="K1027" s="106"/>
      <c r="L1027" s="106"/>
      <c r="M1027" s="106"/>
      <c r="N1027" s="106"/>
      <c r="O1027" s="106"/>
      <c r="P1027" s="106"/>
      <c r="Q1027" s="106"/>
      <c r="R1027" s="106"/>
      <c r="S1027" s="106"/>
      <c r="T1027" s="106"/>
    </row>
    <row r="1028">
      <c r="A1028" s="116"/>
      <c r="B1028" s="118"/>
      <c r="C1028" s="116"/>
      <c r="D1028" s="118"/>
      <c r="E1028" s="119"/>
      <c r="F1028" s="106"/>
      <c r="G1028" s="106"/>
      <c r="H1028" s="106"/>
      <c r="I1028" s="106"/>
      <c r="J1028" s="106"/>
      <c r="K1028" s="106"/>
      <c r="L1028" s="106"/>
      <c r="M1028" s="106"/>
      <c r="N1028" s="106"/>
      <c r="O1028" s="106"/>
      <c r="P1028" s="106"/>
      <c r="Q1028" s="106"/>
      <c r="R1028" s="106"/>
      <c r="S1028" s="106"/>
      <c r="T1028" s="106"/>
    </row>
    <row r="1029">
      <c r="A1029" s="116"/>
      <c r="B1029" s="118"/>
      <c r="C1029" s="116"/>
      <c r="D1029" s="118"/>
      <c r="E1029" s="119"/>
      <c r="F1029" s="106"/>
      <c r="G1029" s="106"/>
      <c r="H1029" s="106"/>
      <c r="I1029" s="106"/>
      <c r="J1029" s="106"/>
      <c r="K1029" s="106"/>
      <c r="L1029" s="106"/>
      <c r="M1029" s="106"/>
      <c r="N1029" s="106"/>
      <c r="O1029" s="106"/>
      <c r="P1029" s="106"/>
      <c r="Q1029" s="106"/>
      <c r="R1029" s="106"/>
      <c r="S1029" s="106"/>
      <c r="T1029" s="106"/>
    </row>
    <row r="1030">
      <c r="A1030" s="116"/>
      <c r="B1030" s="118"/>
      <c r="C1030" s="116"/>
      <c r="D1030" s="118"/>
      <c r="E1030" s="119"/>
      <c r="F1030" s="106"/>
      <c r="G1030" s="106"/>
      <c r="H1030" s="106"/>
      <c r="I1030" s="106"/>
      <c r="J1030" s="106"/>
      <c r="K1030" s="106"/>
      <c r="L1030" s="106"/>
      <c r="M1030" s="106"/>
      <c r="N1030" s="106"/>
      <c r="O1030" s="106"/>
      <c r="P1030" s="106"/>
      <c r="Q1030" s="106"/>
      <c r="R1030" s="106"/>
      <c r="S1030" s="106"/>
      <c r="T1030" s="106"/>
    </row>
    <row r="1031">
      <c r="A1031" s="116"/>
      <c r="B1031" s="118"/>
      <c r="C1031" s="116"/>
      <c r="D1031" s="118"/>
      <c r="E1031" s="119"/>
      <c r="F1031" s="106"/>
      <c r="G1031" s="106"/>
      <c r="H1031" s="106"/>
      <c r="I1031" s="106"/>
      <c r="J1031" s="106"/>
      <c r="K1031" s="106"/>
      <c r="L1031" s="106"/>
      <c r="M1031" s="106"/>
      <c r="N1031" s="106"/>
      <c r="O1031" s="106"/>
      <c r="P1031" s="106"/>
      <c r="Q1031" s="106"/>
      <c r="R1031" s="106"/>
      <c r="S1031" s="106"/>
      <c r="T1031" s="106"/>
    </row>
    <row r="1032">
      <c r="A1032" s="116"/>
      <c r="B1032" s="118"/>
      <c r="C1032" s="116"/>
      <c r="D1032" s="118"/>
      <c r="E1032" s="119"/>
      <c r="F1032" s="106"/>
      <c r="G1032" s="106"/>
      <c r="H1032" s="106"/>
      <c r="I1032" s="106"/>
      <c r="J1032" s="106"/>
      <c r="K1032" s="106"/>
      <c r="L1032" s="106"/>
      <c r="M1032" s="106"/>
      <c r="N1032" s="106"/>
      <c r="O1032" s="106"/>
      <c r="P1032" s="106"/>
      <c r="Q1032" s="106"/>
      <c r="R1032" s="106"/>
      <c r="S1032" s="106"/>
      <c r="T1032" s="106"/>
    </row>
    <row r="1033">
      <c r="A1033" s="116"/>
      <c r="B1033" s="118"/>
      <c r="C1033" s="116"/>
      <c r="D1033" s="118"/>
      <c r="E1033" s="119"/>
      <c r="F1033" s="106"/>
      <c r="G1033" s="106"/>
      <c r="H1033" s="106"/>
      <c r="I1033" s="106"/>
      <c r="J1033" s="106"/>
      <c r="K1033" s="106"/>
      <c r="L1033" s="106"/>
      <c r="M1033" s="106"/>
      <c r="N1033" s="106"/>
      <c r="O1033" s="106"/>
      <c r="P1033" s="106"/>
      <c r="Q1033" s="106"/>
      <c r="R1033" s="106"/>
      <c r="S1033" s="106"/>
      <c r="T1033" s="106"/>
    </row>
    <row r="1034">
      <c r="A1034" s="116"/>
      <c r="B1034" s="118"/>
      <c r="C1034" s="116"/>
      <c r="D1034" s="118"/>
      <c r="E1034" s="119"/>
      <c r="F1034" s="106"/>
      <c r="G1034" s="106"/>
      <c r="H1034" s="106"/>
      <c r="I1034" s="106"/>
      <c r="J1034" s="106"/>
      <c r="K1034" s="106"/>
      <c r="L1034" s="106"/>
      <c r="M1034" s="106"/>
      <c r="N1034" s="106"/>
      <c r="O1034" s="106"/>
      <c r="P1034" s="106"/>
      <c r="Q1034" s="106"/>
      <c r="R1034" s="106"/>
      <c r="S1034" s="106"/>
      <c r="T1034" s="106"/>
    </row>
    <row r="1035">
      <c r="A1035" s="116"/>
      <c r="B1035" s="118"/>
      <c r="C1035" s="116"/>
      <c r="D1035" s="118"/>
      <c r="E1035" s="119"/>
      <c r="F1035" s="106"/>
      <c r="G1035" s="106"/>
      <c r="H1035" s="106"/>
      <c r="I1035" s="106"/>
      <c r="J1035" s="106"/>
      <c r="K1035" s="106"/>
      <c r="L1035" s="106"/>
      <c r="M1035" s="106"/>
      <c r="N1035" s="106"/>
      <c r="O1035" s="106"/>
      <c r="P1035" s="106"/>
      <c r="Q1035" s="106"/>
      <c r="R1035" s="106"/>
      <c r="S1035" s="106"/>
      <c r="T1035" s="106"/>
    </row>
    <row r="1036">
      <c r="A1036" s="116"/>
      <c r="B1036" s="118"/>
      <c r="C1036" s="116"/>
      <c r="D1036" s="118"/>
      <c r="E1036" s="119"/>
      <c r="F1036" s="106"/>
      <c r="G1036" s="106"/>
      <c r="H1036" s="106"/>
      <c r="I1036" s="106"/>
      <c r="J1036" s="106"/>
      <c r="K1036" s="106"/>
      <c r="L1036" s="106"/>
      <c r="M1036" s="106"/>
      <c r="N1036" s="106"/>
      <c r="O1036" s="106"/>
      <c r="P1036" s="106"/>
      <c r="Q1036" s="106"/>
      <c r="R1036" s="106"/>
      <c r="S1036" s="106"/>
      <c r="T1036" s="106"/>
    </row>
    <row r="1037">
      <c r="A1037" s="116"/>
      <c r="B1037" s="118"/>
      <c r="C1037" s="116"/>
      <c r="D1037" s="118"/>
      <c r="E1037" s="119"/>
      <c r="F1037" s="106"/>
      <c r="G1037" s="106"/>
      <c r="H1037" s="106"/>
      <c r="I1037" s="106"/>
      <c r="J1037" s="106"/>
      <c r="K1037" s="106"/>
      <c r="L1037" s="106"/>
      <c r="M1037" s="106"/>
      <c r="N1037" s="106"/>
      <c r="O1037" s="106"/>
      <c r="P1037" s="106"/>
      <c r="Q1037" s="106"/>
      <c r="R1037" s="106"/>
      <c r="S1037" s="106"/>
      <c r="T1037" s="106"/>
    </row>
    <row r="1038">
      <c r="A1038" s="116"/>
      <c r="B1038" s="118"/>
      <c r="C1038" s="116"/>
      <c r="D1038" s="118"/>
      <c r="E1038" s="119"/>
      <c r="F1038" s="106"/>
      <c r="G1038" s="106"/>
      <c r="H1038" s="106"/>
      <c r="I1038" s="106"/>
      <c r="J1038" s="106"/>
      <c r="K1038" s="106"/>
      <c r="L1038" s="106"/>
      <c r="M1038" s="106"/>
      <c r="N1038" s="106"/>
      <c r="O1038" s="106"/>
      <c r="P1038" s="106"/>
      <c r="Q1038" s="106"/>
      <c r="R1038" s="106"/>
      <c r="S1038" s="106"/>
      <c r="T1038" s="106"/>
    </row>
    <row r="1039">
      <c r="A1039" s="116"/>
      <c r="B1039" s="118"/>
      <c r="C1039" s="116"/>
      <c r="D1039" s="118"/>
      <c r="E1039" s="119"/>
      <c r="F1039" s="106"/>
      <c r="G1039" s="106"/>
      <c r="H1039" s="106"/>
      <c r="I1039" s="106"/>
      <c r="J1039" s="106"/>
      <c r="K1039" s="106"/>
      <c r="L1039" s="106"/>
      <c r="M1039" s="106"/>
      <c r="N1039" s="106"/>
      <c r="O1039" s="106"/>
      <c r="P1039" s="106"/>
      <c r="Q1039" s="106"/>
      <c r="R1039" s="106"/>
      <c r="S1039" s="106"/>
      <c r="T1039" s="106"/>
    </row>
    <row r="1040">
      <c r="A1040" s="116"/>
      <c r="B1040" s="118"/>
      <c r="C1040" s="116"/>
      <c r="D1040" s="118"/>
      <c r="E1040" s="119"/>
      <c r="F1040" s="106"/>
      <c r="G1040" s="106"/>
      <c r="H1040" s="106"/>
      <c r="I1040" s="106"/>
      <c r="J1040" s="106"/>
      <c r="K1040" s="106"/>
      <c r="L1040" s="106"/>
      <c r="M1040" s="106"/>
      <c r="N1040" s="106"/>
      <c r="O1040" s="106"/>
      <c r="P1040" s="106"/>
      <c r="Q1040" s="106"/>
      <c r="R1040" s="106"/>
      <c r="S1040" s="106"/>
      <c r="T1040" s="106"/>
    </row>
    <row r="1041">
      <c r="A1041" s="116"/>
      <c r="B1041" s="118"/>
      <c r="C1041" s="116"/>
      <c r="D1041" s="118"/>
      <c r="E1041" s="119"/>
      <c r="F1041" s="106"/>
      <c r="G1041" s="106"/>
      <c r="H1041" s="106"/>
      <c r="I1041" s="106"/>
      <c r="J1041" s="106"/>
      <c r="K1041" s="106"/>
      <c r="L1041" s="106"/>
      <c r="M1041" s="106"/>
      <c r="N1041" s="106"/>
      <c r="O1041" s="106"/>
      <c r="P1041" s="106"/>
      <c r="Q1041" s="106"/>
      <c r="R1041" s="106"/>
      <c r="S1041" s="106"/>
      <c r="T1041" s="106"/>
    </row>
    <row r="1042">
      <c r="A1042" s="116"/>
      <c r="B1042" s="118"/>
      <c r="C1042" s="116"/>
      <c r="D1042" s="118"/>
      <c r="E1042" s="119"/>
      <c r="F1042" s="106"/>
      <c r="G1042" s="106"/>
      <c r="H1042" s="106"/>
      <c r="I1042" s="106"/>
      <c r="J1042" s="106"/>
      <c r="K1042" s="106"/>
      <c r="L1042" s="106"/>
      <c r="M1042" s="106"/>
      <c r="N1042" s="106"/>
      <c r="O1042" s="106"/>
      <c r="P1042" s="106"/>
      <c r="Q1042" s="106"/>
      <c r="R1042" s="106"/>
      <c r="S1042" s="106"/>
      <c r="T1042" s="106"/>
    </row>
    <row r="1043">
      <c r="A1043" s="116"/>
      <c r="B1043" s="118"/>
      <c r="C1043" s="116"/>
      <c r="D1043" s="118"/>
      <c r="E1043" s="119"/>
      <c r="F1043" s="106"/>
      <c r="G1043" s="106"/>
      <c r="H1043" s="106"/>
      <c r="I1043" s="106"/>
      <c r="J1043" s="106"/>
      <c r="K1043" s="106"/>
      <c r="L1043" s="106"/>
      <c r="M1043" s="106"/>
      <c r="N1043" s="106"/>
      <c r="O1043" s="106"/>
      <c r="P1043" s="106"/>
      <c r="Q1043" s="106"/>
      <c r="R1043" s="106"/>
      <c r="S1043" s="106"/>
      <c r="T1043" s="106"/>
    </row>
    <row r="1044">
      <c r="A1044" s="116"/>
      <c r="B1044" s="118"/>
      <c r="C1044" s="116"/>
      <c r="D1044" s="118"/>
      <c r="E1044" s="119"/>
      <c r="F1044" s="106"/>
      <c r="G1044" s="106"/>
      <c r="H1044" s="106"/>
      <c r="I1044" s="106"/>
      <c r="J1044" s="106"/>
      <c r="K1044" s="106"/>
      <c r="L1044" s="106"/>
      <c r="M1044" s="106"/>
      <c r="N1044" s="106"/>
      <c r="O1044" s="106"/>
      <c r="P1044" s="106"/>
      <c r="Q1044" s="106"/>
      <c r="R1044" s="106"/>
      <c r="S1044" s="106"/>
      <c r="T1044" s="106"/>
    </row>
    <row r="1045">
      <c r="A1045" s="116"/>
      <c r="B1045" s="118"/>
      <c r="C1045" s="116"/>
      <c r="D1045" s="118"/>
      <c r="E1045" s="119"/>
      <c r="F1045" s="106"/>
      <c r="G1045" s="106"/>
      <c r="H1045" s="106"/>
      <c r="I1045" s="106"/>
      <c r="J1045" s="106"/>
      <c r="K1045" s="106"/>
      <c r="L1045" s="106"/>
      <c r="M1045" s="106"/>
      <c r="N1045" s="106"/>
      <c r="O1045" s="106"/>
      <c r="P1045" s="106"/>
      <c r="Q1045" s="106"/>
      <c r="R1045" s="106"/>
      <c r="S1045" s="106"/>
      <c r="T1045" s="106"/>
    </row>
    <row r="1046">
      <c r="A1046" s="116"/>
      <c r="B1046" s="118"/>
      <c r="C1046" s="116"/>
      <c r="D1046" s="118"/>
      <c r="E1046" s="119"/>
      <c r="F1046" s="106"/>
      <c r="G1046" s="106"/>
      <c r="H1046" s="106"/>
      <c r="I1046" s="106"/>
      <c r="J1046" s="106"/>
      <c r="K1046" s="106"/>
      <c r="L1046" s="106"/>
      <c r="M1046" s="106"/>
      <c r="N1046" s="106"/>
      <c r="O1046" s="106"/>
      <c r="P1046" s="106"/>
      <c r="Q1046" s="106"/>
      <c r="R1046" s="106"/>
      <c r="S1046" s="106"/>
      <c r="T1046" s="106"/>
    </row>
    <row r="1047">
      <c r="A1047" s="116"/>
      <c r="B1047" s="118"/>
      <c r="C1047" s="116"/>
      <c r="D1047" s="118"/>
      <c r="E1047" s="119"/>
      <c r="F1047" s="106"/>
      <c r="G1047" s="106"/>
      <c r="H1047" s="106"/>
      <c r="I1047" s="106"/>
      <c r="J1047" s="106"/>
      <c r="K1047" s="106"/>
      <c r="L1047" s="106"/>
      <c r="M1047" s="106"/>
      <c r="N1047" s="106"/>
      <c r="O1047" s="106"/>
      <c r="P1047" s="106"/>
      <c r="Q1047" s="106"/>
      <c r="R1047" s="106"/>
      <c r="S1047" s="106"/>
      <c r="T1047" s="106"/>
    </row>
    <row r="1048">
      <c r="A1048" s="116"/>
      <c r="B1048" s="118"/>
      <c r="C1048" s="116"/>
      <c r="D1048" s="118"/>
      <c r="E1048" s="119"/>
      <c r="F1048" s="106"/>
      <c r="G1048" s="106"/>
      <c r="H1048" s="106"/>
      <c r="I1048" s="106"/>
      <c r="J1048" s="106"/>
      <c r="K1048" s="106"/>
      <c r="L1048" s="106"/>
      <c r="M1048" s="106"/>
      <c r="N1048" s="106"/>
      <c r="O1048" s="106"/>
      <c r="P1048" s="106"/>
      <c r="Q1048" s="106"/>
      <c r="R1048" s="106"/>
      <c r="S1048" s="106"/>
      <c r="T1048" s="106"/>
    </row>
    <row r="1049">
      <c r="A1049" s="116"/>
      <c r="B1049" s="118"/>
      <c r="C1049" s="116"/>
      <c r="D1049" s="118"/>
      <c r="E1049" s="119"/>
      <c r="F1049" s="106"/>
      <c r="G1049" s="106"/>
      <c r="H1049" s="106"/>
      <c r="I1049" s="106"/>
      <c r="J1049" s="106"/>
      <c r="K1049" s="106"/>
      <c r="L1049" s="106"/>
      <c r="M1049" s="106"/>
      <c r="N1049" s="106"/>
      <c r="O1049" s="106"/>
      <c r="P1049" s="106"/>
      <c r="Q1049" s="106"/>
      <c r="R1049" s="106"/>
      <c r="S1049" s="106"/>
      <c r="T1049" s="106"/>
    </row>
    <row r="1050">
      <c r="A1050" s="116"/>
      <c r="B1050" s="118"/>
      <c r="C1050" s="116"/>
      <c r="D1050" s="118"/>
      <c r="E1050" s="119"/>
      <c r="F1050" s="106"/>
      <c r="G1050" s="106"/>
      <c r="H1050" s="106"/>
      <c r="I1050" s="106"/>
      <c r="J1050" s="106"/>
      <c r="K1050" s="106"/>
      <c r="L1050" s="106"/>
      <c r="M1050" s="106"/>
      <c r="N1050" s="106"/>
      <c r="O1050" s="106"/>
      <c r="P1050" s="106"/>
      <c r="Q1050" s="106"/>
      <c r="R1050" s="106"/>
      <c r="S1050" s="106"/>
      <c r="T1050" s="106"/>
    </row>
    <row r="1051">
      <c r="A1051" s="116"/>
      <c r="B1051" s="118"/>
      <c r="C1051" s="116"/>
      <c r="D1051" s="118"/>
      <c r="E1051" s="119"/>
      <c r="F1051" s="106"/>
      <c r="G1051" s="106"/>
      <c r="H1051" s="106"/>
      <c r="I1051" s="106"/>
      <c r="J1051" s="106"/>
      <c r="K1051" s="106"/>
      <c r="L1051" s="106"/>
      <c r="M1051" s="106"/>
      <c r="N1051" s="106"/>
      <c r="O1051" s="106"/>
      <c r="P1051" s="106"/>
      <c r="Q1051" s="106"/>
      <c r="R1051" s="106"/>
      <c r="S1051" s="106"/>
      <c r="T1051" s="106"/>
    </row>
    <row r="1052">
      <c r="A1052" s="116"/>
      <c r="B1052" s="118"/>
      <c r="C1052" s="116"/>
      <c r="D1052" s="118"/>
      <c r="E1052" s="119"/>
      <c r="F1052" s="106"/>
      <c r="G1052" s="106"/>
      <c r="H1052" s="106"/>
      <c r="I1052" s="106"/>
      <c r="J1052" s="106"/>
      <c r="K1052" s="106"/>
      <c r="L1052" s="106"/>
      <c r="M1052" s="106"/>
      <c r="N1052" s="106"/>
      <c r="O1052" s="106"/>
      <c r="P1052" s="106"/>
      <c r="Q1052" s="106"/>
      <c r="R1052" s="106"/>
      <c r="S1052" s="106"/>
      <c r="T1052" s="106"/>
    </row>
    <row r="1053">
      <c r="A1053" s="116"/>
      <c r="B1053" s="118"/>
      <c r="C1053" s="116"/>
      <c r="D1053" s="118"/>
      <c r="E1053" s="119"/>
      <c r="F1053" s="106"/>
      <c r="G1053" s="106"/>
      <c r="H1053" s="106"/>
      <c r="I1053" s="106"/>
      <c r="J1053" s="106"/>
      <c r="K1053" s="106"/>
      <c r="L1053" s="106"/>
      <c r="M1053" s="106"/>
      <c r="N1053" s="106"/>
      <c r="O1053" s="106"/>
      <c r="P1053" s="106"/>
      <c r="Q1053" s="106"/>
      <c r="R1053" s="106"/>
      <c r="S1053" s="106"/>
      <c r="T1053" s="106"/>
    </row>
    <row r="1054">
      <c r="A1054" s="116"/>
      <c r="B1054" s="118"/>
      <c r="C1054" s="116"/>
      <c r="D1054" s="118"/>
      <c r="E1054" s="119"/>
      <c r="F1054" s="106"/>
      <c r="G1054" s="106"/>
      <c r="H1054" s="106"/>
      <c r="I1054" s="106"/>
      <c r="J1054" s="106"/>
      <c r="K1054" s="106"/>
      <c r="L1054" s="106"/>
      <c r="M1054" s="106"/>
      <c r="N1054" s="106"/>
      <c r="O1054" s="106"/>
      <c r="P1054" s="106"/>
      <c r="Q1054" s="106"/>
      <c r="R1054" s="106"/>
      <c r="S1054" s="106"/>
      <c r="T1054" s="106"/>
    </row>
    <row r="1055">
      <c r="A1055" s="116"/>
      <c r="B1055" s="118"/>
      <c r="C1055" s="116"/>
      <c r="D1055" s="118"/>
      <c r="E1055" s="119"/>
      <c r="F1055" s="106"/>
      <c r="G1055" s="106"/>
      <c r="H1055" s="106"/>
      <c r="I1055" s="106"/>
      <c r="J1055" s="106"/>
      <c r="K1055" s="106"/>
      <c r="L1055" s="106"/>
      <c r="M1055" s="106"/>
      <c r="N1055" s="106"/>
      <c r="O1055" s="106"/>
      <c r="P1055" s="106"/>
      <c r="Q1055" s="106"/>
      <c r="R1055" s="106"/>
      <c r="S1055" s="106"/>
      <c r="T1055" s="106"/>
    </row>
    <row r="1056">
      <c r="A1056" s="116"/>
      <c r="B1056" s="118"/>
      <c r="C1056" s="116"/>
      <c r="D1056" s="118"/>
      <c r="E1056" s="119"/>
      <c r="F1056" s="106"/>
      <c r="G1056" s="106"/>
      <c r="H1056" s="106"/>
      <c r="I1056" s="106"/>
      <c r="J1056" s="106"/>
      <c r="K1056" s="106"/>
      <c r="L1056" s="106"/>
      <c r="M1056" s="106"/>
      <c r="N1056" s="106"/>
      <c r="O1056" s="106"/>
      <c r="P1056" s="106"/>
      <c r="Q1056" s="106"/>
      <c r="R1056" s="106"/>
      <c r="S1056" s="106"/>
      <c r="T1056" s="106"/>
    </row>
    <row r="1057">
      <c r="A1057" s="116"/>
      <c r="B1057" s="118"/>
      <c r="C1057" s="116"/>
      <c r="D1057" s="118"/>
      <c r="E1057" s="119"/>
      <c r="F1057" s="106"/>
      <c r="G1057" s="106"/>
      <c r="H1057" s="106"/>
      <c r="I1057" s="106"/>
      <c r="J1057" s="106"/>
      <c r="K1057" s="106"/>
      <c r="L1057" s="106"/>
      <c r="M1057" s="106"/>
      <c r="N1057" s="106"/>
      <c r="O1057" s="106"/>
      <c r="P1057" s="106"/>
      <c r="Q1057" s="106"/>
      <c r="R1057" s="106"/>
      <c r="S1057" s="106"/>
      <c r="T1057" s="106"/>
    </row>
    <row r="1058">
      <c r="A1058" s="116"/>
      <c r="B1058" s="118"/>
      <c r="C1058" s="116"/>
      <c r="D1058" s="118"/>
      <c r="E1058" s="119"/>
      <c r="F1058" s="106"/>
      <c r="G1058" s="106"/>
      <c r="H1058" s="106"/>
      <c r="I1058" s="106"/>
      <c r="J1058" s="106"/>
      <c r="K1058" s="106"/>
      <c r="L1058" s="106"/>
      <c r="M1058" s="106"/>
      <c r="N1058" s="106"/>
      <c r="O1058" s="106"/>
      <c r="P1058" s="106"/>
      <c r="Q1058" s="106"/>
      <c r="R1058" s="106"/>
      <c r="S1058" s="106"/>
      <c r="T1058" s="106"/>
    </row>
    <row r="1059">
      <c r="A1059" s="116"/>
      <c r="B1059" s="118"/>
      <c r="C1059" s="116"/>
      <c r="D1059" s="118"/>
      <c r="E1059" s="119"/>
      <c r="F1059" s="106"/>
      <c r="G1059" s="106"/>
      <c r="H1059" s="106"/>
      <c r="I1059" s="106"/>
      <c r="J1059" s="106"/>
      <c r="K1059" s="106"/>
      <c r="L1059" s="106"/>
      <c r="M1059" s="106"/>
      <c r="N1059" s="106"/>
      <c r="O1059" s="106"/>
      <c r="P1059" s="106"/>
      <c r="Q1059" s="106"/>
      <c r="R1059" s="106"/>
      <c r="S1059" s="106"/>
      <c r="T1059" s="106"/>
    </row>
    <row r="1060">
      <c r="A1060" s="116"/>
      <c r="B1060" s="118"/>
      <c r="C1060" s="116"/>
      <c r="D1060" s="118"/>
      <c r="E1060" s="119"/>
      <c r="F1060" s="106"/>
      <c r="G1060" s="106"/>
      <c r="H1060" s="106"/>
      <c r="I1060" s="106"/>
      <c r="J1060" s="106"/>
      <c r="K1060" s="106"/>
      <c r="L1060" s="106"/>
      <c r="M1060" s="106"/>
      <c r="N1060" s="106"/>
      <c r="O1060" s="106"/>
      <c r="P1060" s="106"/>
      <c r="Q1060" s="106"/>
      <c r="R1060" s="106"/>
      <c r="S1060" s="106"/>
      <c r="T1060" s="106"/>
    </row>
    <row r="1061">
      <c r="A1061" s="116"/>
      <c r="B1061" s="118"/>
      <c r="C1061" s="116"/>
      <c r="D1061" s="118"/>
      <c r="E1061" s="119"/>
      <c r="F1061" s="106"/>
      <c r="G1061" s="106"/>
      <c r="H1061" s="106"/>
      <c r="I1061" s="106"/>
      <c r="J1061" s="106"/>
      <c r="K1061" s="106"/>
      <c r="L1061" s="106"/>
      <c r="M1061" s="106"/>
      <c r="N1061" s="106"/>
      <c r="O1061" s="106"/>
      <c r="P1061" s="106"/>
      <c r="Q1061" s="106"/>
      <c r="R1061" s="106"/>
      <c r="S1061" s="106"/>
      <c r="T1061" s="106"/>
    </row>
    <row r="1062">
      <c r="A1062" s="116"/>
      <c r="B1062" s="118"/>
      <c r="C1062" s="116"/>
      <c r="D1062" s="118"/>
      <c r="E1062" s="119"/>
      <c r="F1062" s="106"/>
      <c r="G1062" s="106"/>
      <c r="H1062" s="106"/>
      <c r="I1062" s="106"/>
      <c r="J1062" s="106"/>
      <c r="K1062" s="106"/>
      <c r="L1062" s="106"/>
      <c r="M1062" s="106"/>
      <c r="N1062" s="106"/>
      <c r="O1062" s="106"/>
      <c r="P1062" s="106"/>
      <c r="Q1062" s="106"/>
      <c r="R1062" s="106"/>
      <c r="S1062" s="106"/>
      <c r="T1062" s="106"/>
    </row>
    <row r="1063">
      <c r="A1063" s="116"/>
      <c r="B1063" s="118"/>
      <c r="C1063" s="116"/>
      <c r="D1063" s="118"/>
      <c r="E1063" s="119"/>
      <c r="F1063" s="106"/>
      <c r="G1063" s="106"/>
      <c r="H1063" s="106"/>
      <c r="I1063" s="106"/>
      <c r="J1063" s="106"/>
      <c r="K1063" s="106"/>
      <c r="L1063" s="106"/>
      <c r="M1063" s="106"/>
      <c r="N1063" s="106"/>
      <c r="O1063" s="106"/>
      <c r="P1063" s="106"/>
      <c r="Q1063" s="106"/>
      <c r="R1063" s="106"/>
      <c r="S1063" s="106"/>
      <c r="T1063" s="106"/>
    </row>
    <row r="1064">
      <c r="A1064" s="116"/>
      <c r="B1064" s="118"/>
      <c r="C1064" s="116"/>
      <c r="D1064" s="118"/>
      <c r="E1064" s="119"/>
      <c r="F1064" s="106"/>
      <c r="G1064" s="106"/>
      <c r="H1064" s="106"/>
      <c r="I1064" s="106"/>
      <c r="J1064" s="106"/>
      <c r="K1064" s="106"/>
      <c r="L1064" s="106"/>
      <c r="M1064" s="106"/>
      <c r="N1064" s="106"/>
      <c r="O1064" s="106"/>
      <c r="P1064" s="106"/>
      <c r="Q1064" s="106"/>
      <c r="R1064" s="106"/>
      <c r="S1064" s="106"/>
      <c r="T1064" s="106"/>
    </row>
    <row r="1065">
      <c r="A1065" s="116"/>
      <c r="B1065" s="118"/>
      <c r="C1065" s="116"/>
      <c r="D1065" s="118"/>
      <c r="E1065" s="119"/>
      <c r="F1065" s="106"/>
      <c r="G1065" s="106"/>
      <c r="H1065" s="106"/>
      <c r="I1065" s="106"/>
      <c r="J1065" s="106"/>
      <c r="K1065" s="106"/>
      <c r="L1065" s="106"/>
      <c r="M1065" s="106"/>
      <c r="N1065" s="106"/>
      <c r="O1065" s="106"/>
      <c r="P1065" s="106"/>
      <c r="Q1065" s="106"/>
      <c r="R1065" s="106"/>
      <c r="S1065" s="106"/>
      <c r="T1065" s="106"/>
    </row>
    <row r="1066">
      <c r="A1066" s="116"/>
      <c r="B1066" s="118"/>
      <c r="C1066" s="116"/>
      <c r="D1066" s="118"/>
      <c r="E1066" s="119"/>
      <c r="F1066" s="106"/>
      <c r="G1066" s="106"/>
      <c r="H1066" s="106"/>
      <c r="I1066" s="106"/>
      <c r="J1066" s="106"/>
      <c r="K1066" s="106"/>
      <c r="L1066" s="106"/>
      <c r="M1066" s="106"/>
      <c r="N1066" s="106"/>
      <c r="O1066" s="106"/>
      <c r="P1066" s="106"/>
      <c r="Q1066" s="106"/>
      <c r="R1066" s="106"/>
      <c r="S1066" s="106"/>
      <c r="T1066" s="106"/>
    </row>
    <row r="1067">
      <c r="A1067" s="116"/>
      <c r="B1067" s="118"/>
      <c r="C1067" s="116"/>
      <c r="D1067" s="118"/>
      <c r="E1067" s="119"/>
      <c r="F1067" s="106"/>
      <c r="G1067" s="106"/>
      <c r="H1067" s="106"/>
      <c r="I1067" s="106"/>
      <c r="J1067" s="106"/>
      <c r="K1067" s="106"/>
      <c r="L1067" s="106"/>
      <c r="M1067" s="106"/>
      <c r="N1067" s="106"/>
      <c r="O1067" s="106"/>
      <c r="P1067" s="106"/>
      <c r="Q1067" s="106"/>
      <c r="R1067" s="106"/>
      <c r="S1067" s="106"/>
      <c r="T1067" s="106"/>
    </row>
    <row r="1068">
      <c r="A1068" s="116"/>
      <c r="B1068" s="118"/>
      <c r="C1068" s="116"/>
      <c r="D1068" s="118"/>
      <c r="E1068" s="119"/>
      <c r="F1068" s="106"/>
      <c r="G1068" s="106"/>
      <c r="H1068" s="106"/>
      <c r="I1068" s="106"/>
      <c r="J1068" s="106"/>
      <c r="K1068" s="106"/>
      <c r="L1068" s="106"/>
      <c r="M1068" s="106"/>
      <c r="N1068" s="106"/>
      <c r="O1068" s="106"/>
      <c r="P1068" s="106"/>
      <c r="Q1068" s="106"/>
      <c r="R1068" s="106"/>
      <c r="S1068" s="106"/>
      <c r="T1068" s="106"/>
    </row>
    <row r="1069">
      <c r="A1069" s="116"/>
      <c r="B1069" s="118"/>
      <c r="C1069" s="116"/>
      <c r="D1069" s="118"/>
      <c r="E1069" s="119"/>
      <c r="F1069" s="106"/>
      <c r="G1069" s="106"/>
      <c r="H1069" s="106"/>
      <c r="I1069" s="106"/>
      <c r="J1069" s="106"/>
      <c r="K1069" s="106"/>
      <c r="L1069" s="106"/>
      <c r="M1069" s="106"/>
      <c r="N1069" s="106"/>
      <c r="O1069" s="106"/>
      <c r="P1069" s="106"/>
      <c r="Q1069" s="106"/>
      <c r="R1069" s="106"/>
      <c r="S1069" s="106"/>
      <c r="T1069" s="106"/>
    </row>
    <row r="1070">
      <c r="A1070" s="116"/>
      <c r="B1070" s="118"/>
      <c r="C1070" s="116"/>
      <c r="D1070" s="118"/>
      <c r="E1070" s="119"/>
      <c r="F1070" s="106"/>
      <c r="G1070" s="106"/>
      <c r="H1070" s="106"/>
      <c r="I1070" s="106"/>
      <c r="J1070" s="106"/>
      <c r="K1070" s="106"/>
      <c r="L1070" s="106"/>
      <c r="M1070" s="106"/>
      <c r="N1070" s="106"/>
      <c r="O1070" s="106"/>
      <c r="P1070" s="106"/>
      <c r="Q1070" s="106"/>
      <c r="R1070" s="106"/>
      <c r="S1070" s="106"/>
      <c r="T1070" s="106"/>
    </row>
    <row r="1071">
      <c r="A1071" s="116"/>
      <c r="B1071" s="118"/>
      <c r="C1071" s="116"/>
      <c r="D1071" s="118"/>
      <c r="E1071" s="119"/>
      <c r="F1071" s="106"/>
      <c r="G1071" s="106"/>
      <c r="H1071" s="106"/>
      <c r="I1071" s="106"/>
      <c r="J1071" s="106"/>
      <c r="K1071" s="106"/>
      <c r="L1071" s="106"/>
      <c r="M1071" s="106"/>
      <c r="N1071" s="106"/>
      <c r="O1071" s="106"/>
      <c r="P1071" s="106"/>
      <c r="Q1071" s="106"/>
      <c r="R1071" s="106"/>
      <c r="S1071" s="106"/>
      <c r="T1071" s="106"/>
    </row>
    <row r="1072">
      <c r="A1072" s="116"/>
      <c r="B1072" s="118"/>
      <c r="C1072" s="116"/>
      <c r="D1072" s="118"/>
      <c r="E1072" s="119"/>
      <c r="F1072" s="106"/>
      <c r="G1072" s="106"/>
      <c r="H1072" s="106"/>
      <c r="I1072" s="106"/>
      <c r="J1072" s="106"/>
      <c r="K1072" s="106"/>
      <c r="L1072" s="106"/>
      <c r="M1072" s="106"/>
      <c r="N1072" s="106"/>
      <c r="O1072" s="106"/>
      <c r="P1072" s="106"/>
      <c r="Q1072" s="106"/>
      <c r="R1072" s="106"/>
      <c r="S1072" s="106"/>
      <c r="T1072" s="106"/>
    </row>
    <row r="1073">
      <c r="A1073" s="116"/>
      <c r="B1073" s="118"/>
      <c r="C1073" s="116"/>
      <c r="D1073" s="118"/>
      <c r="E1073" s="119"/>
      <c r="F1073" s="106"/>
      <c r="G1073" s="106"/>
      <c r="H1073" s="106"/>
      <c r="I1073" s="106"/>
      <c r="J1073" s="106"/>
      <c r="K1073" s="106"/>
      <c r="L1073" s="106"/>
      <c r="M1073" s="106"/>
      <c r="N1073" s="106"/>
      <c r="O1073" s="106"/>
      <c r="P1073" s="106"/>
      <c r="Q1073" s="106"/>
      <c r="R1073" s="106"/>
      <c r="S1073" s="106"/>
      <c r="T1073" s="106"/>
    </row>
    <row r="1074">
      <c r="A1074" s="116"/>
      <c r="B1074" s="118"/>
      <c r="C1074" s="116"/>
      <c r="D1074" s="118"/>
      <c r="E1074" s="119"/>
      <c r="F1074" s="106"/>
      <c r="G1074" s="106"/>
      <c r="H1074" s="106"/>
      <c r="I1074" s="106"/>
      <c r="J1074" s="106"/>
      <c r="K1074" s="106"/>
      <c r="L1074" s="106"/>
      <c r="M1074" s="106"/>
      <c r="N1074" s="106"/>
      <c r="O1074" s="106"/>
      <c r="P1074" s="106"/>
      <c r="Q1074" s="106"/>
      <c r="R1074" s="106"/>
      <c r="S1074" s="106"/>
      <c r="T1074" s="106"/>
    </row>
    <row r="1075">
      <c r="A1075" s="116"/>
      <c r="B1075" s="118"/>
      <c r="C1075" s="116"/>
      <c r="D1075" s="118"/>
      <c r="E1075" s="119"/>
      <c r="F1075" s="106"/>
      <c r="G1075" s="106"/>
      <c r="H1075" s="106"/>
      <c r="I1075" s="106"/>
      <c r="J1075" s="106"/>
      <c r="K1075" s="106"/>
      <c r="L1075" s="106"/>
      <c r="M1075" s="106"/>
      <c r="N1075" s="106"/>
      <c r="O1075" s="106"/>
      <c r="P1075" s="106"/>
      <c r="Q1075" s="106"/>
      <c r="R1075" s="106"/>
      <c r="S1075" s="106"/>
      <c r="T1075" s="106"/>
    </row>
    <row r="1076">
      <c r="A1076" s="116"/>
      <c r="B1076" s="118"/>
      <c r="C1076" s="116"/>
      <c r="D1076" s="118"/>
      <c r="E1076" s="119"/>
      <c r="F1076" s="106"/>
      <c r="G1076" s="106"/>
      <c r="H1076" s="106"/>
      <c r="I1076" s="106"/>
      <c r="J1076" s="106"/>
      <c r="K1076" s="106"/>
      <c r="L1076" s="106"/>
      <c r="M1076" s="106"/>
      <c r="N1076" s="106"/>
      <c r="O1076" s="106"/>
      <c r="P1076" s="106"/>
      <c r="Q1076" s="106"/>
      <c r="R1076" s="106"/>
      <c r="S1076" s="106"/>
      <c r="T1076" s="106"/>
    </row>
    <row r="1077">
      <c r="A1077" s="116"/>
      <c r="B1077" s="118"/>
      <c r="C1077" s="116"/>
      <c r="D1077" s="118"/>
      <c r="E1077" s="119"/>
      <c r="F1077" s="106"/>
      <c r="G1077" s="106"/>
      <c r="H1077" s="106"/>
      <c r="I1077" s="106"/>
      <c r="J1077" s="106"/>
      <c r="K1077" s="106"/>
      <c r="L1077" s="106"/>
      <c r="M1077" s="106"/>
      <c r="N1077" s="106"/>
      <c r="O1077" s="106"/>
      <c r="P1077" s="106"/>
      <c r="Q1077" s="106"/>
      <c r="R1077" s="106"/>
      <c r="S1077" s="106"/>
      <c r="T1077" s="106"/>
    </row>
    <row r="1078">
      <c r="A1078" s="116"/>
      <c r="B1078" s="118"/>
      <c r="C1078" s="116"/>
      <c r="D1078" s="118"/>
      <c r="E1078" s="119"/>
      <c r="F1078" s="106"/>
      <c r="G1078" s="106"/>
      <c r="H1078" s="106"/>
      <c r="I1078" s="106"/>
      <c r="J1078" s="106"/>
      <c r="K1078" s="106"/>
      <c r="L1078" s="106"/>
      <c r="M1078" s="106"/>
      <c r="N1078" s="106"/>
      <c r="O1078" s="106"/>
      <c r="P1078" s="106"/>
      <c r="Q1078" s="106"/>
      <c r="R1078" s="106"/>
      <c r="S1078" s="106"/>
      <c r="T1078" s="106"/>
    </row>
    <row r="1079">
      <c r="A1079" s="116"/>
      <c r="B1079" s="118"/>
      <c r="C1079" s="116"/>
      <c r="D1079" s="118"/>
      <c r="E1079" s="119"/>
      <c r="F1079" s="106"/>
      <c r="G1079" s="106"/>
      <c r="H1079" s="106"/>
      <c r="I1079" s="106"/>
      <c r="J1079" s="106"/>
      <c r="K1079" s="106"/>
      <c r="L1079" s="106"/>
      <c r="M1079" s="106"/>
      <c r="N1079" s="106"/>
      <c r="O1079" s="106"/>
      <c r="P1079" s="106"/>
      <c r="Q1079" s="106"/>
      <c r="R1079" s="106"/>
      <c r="S1079" s="106"/>
      <c r="T1079" s="106"/>
    </row>
    <row r="1080">
      <c r="A1080" s="116"/>
      <c r="B1080" s="118"/>
      <c r="C1080" s="116"/>
      <c r="D1080" s="118"/>
      <c r="E1080" s="119"/>
      <c r="F1080" s="106"/>
      <c r="G1080" s="106"/>
      <c r="H1080" s="106"/>
      <c r="I1080" s="106"/>
      <c r="J1080" s="106"/>
      <c r="K1080" s="106"/>
      <c r="L1080" s="106"/>
      <c r="M1080" s="106"/>
      <c r="N1080" s="106"/>
      <c r="O1080" s="106"/>
      <c r="P1080" s="106"/>
      <c r="Q1080" s="106"/>
      <c r="R1080" s="106"/>
      <c r="S1080" s="106"/>
      <c r="T1080" s="106"/>
    </row>
    <row r="1081">
      <c r="A1081" s="116"/>
      <c r="B1081" s="118"/>
      <c r="C1081" s="116"/>
      <c r="D1081" s="118"/>
      <c r="E1081" s="119"/>
      <c r="F1081" s="106"/>
      <c r="G1081" s="106"/>
      <c r="H1081" s="106"/>
      <c r="I1081" s="106"/>
      <c r="J1081" s="106"/>
      <c r="K1081" s="106"/>
      <c r="L1081" s="106"/>
      <c r="M1081" s="106"/>
      <c r="N1081" s="106"/>
      <c r="O1081" s="106"/>
      <c r="P1081" s="106"/>
      <c r="Q1081" s="106"/>
      <c r="R1081" s="106"/>
      <c r="S1081" s="106"/>
      <c r="T1081" s="106"/>
    </row>
    <row r="1082">
      <c r="A1082" s="116"/>
      <c r="B1082" s="118"/>
      <c r="C1082" s="116"/>
      <c r="D1082" s="118"/>
      <c r="E1082" s="119"/>
      <c r="F1082" s="106"/>
      <c r="G1082" s="106"/>
      <c r="H1082" s="106"/>
      <c r="I1082" s="106"/>
      <c r="J1082" s="106"/>
      <c r="K1082" s="106"/>
      <c r="L1082" s="106"/>
      <c r="M1082" s="106"/>
      <c r="N1082" s="106"/>
      <c r="O1082" s="106"/>
      <c r="P1082" s="106"/>
      <c r="Q1082" s="106"/>
      <c r="R1082" s="106"/>
      <c r="S1082" s="106"/>
      <c r="T1082" s="106"/>
    </row>
    <row r="1083">
      <c r="A1083" s="116"/>
      <c r="B1083" s="118"/>
      <c r="C1083" s="116"/>
      <c r="D1083" s="118"/>
      <c r="E1083" s="119"/>
      <c r="F1083" s="106"/>
      <c r="G1083" s="106"/>
      <c r="H1083" s="106"/>
      <c r="I1083" s="106"/>
      <c r="J1083" s="106"/>
      <c r="K1083" s="106"/>
      <c r="L1083" s="106"/>
      <c r="M1083" s="106"/>
      <c r="N1083" s="106"/>
      <c r="O1083" s="106"/>
      <c r="P1083" s="106"/>
      <c r="Q1083" s="106"/>
      <c r="R1083" s="106"/>
      <c r="S1083" s="106"/>
      <c r="T1083" s="106"/>
    </row>
    <row r="1084">
      <c r="A1084" s="116"/>
      <c r="B1084" s="118"/>
      <c r="C1084" s="116"/>
      <c r="D1084" s="118"/>
      <c r="E1084" s="119"/>
      <c r="F1084" s="106"/>
      <c r="G1084" s="106"/>
      <c r="H1084" s="106"/>
      <c r="I1084" s="106"/>
      <c r="J1084" s="106"/>
      <c r="K1084" s="106"/>
      <c r="L1084" s="106"/>
      <c r="M1084" s="106"/>
      <c r="N1084" s="106"/>
      <c r="O1084" s="106"/>
      <c r="P1084" s="106"/>
      <c r="Q1084" s="106"/>
      <c r="R1084" s="106"/>
      <c r="S1084" s="106"/>
      <c r="T1084" s="106"/>
    </row>
    <row r="1085">
      <c r="A1085" s="116"/>
      <c r="B1085" s="118"/>
      <c r="C1085" s="116"/>
      <c r="D1085" s="118"/>
      <c r="E1085" s="119"/>
      <c r="F1085" s="106"/>
      <c r="G1085" s="106"/>
      <c r="H1085" s="106"/>
      <c r="I1085" s="106"/>
      <c r="J1085" s="106"/>
      <c r="K1085" s="106"/>
      <c r="L1085" s="106"/>
      <c r="M1085" s="106"/>
      <c r="N1085" s="106"/>
      <c r="O1085" s="106"/>
      <c r="P1085" s="106"/>
      <c r="Q1085" s="106"/>
      <c r="R1085" s="106"/>
      <c r="S1085" s="106"/>
      <c r="T1085" s="106"/>
    </row>
    <row r="1086">
      <c r="A1086" s="116"/>
      <c r="B1086" s="118"/>
      <c r="C1086" s="116"/>
      <c r="D1086" s="118"/>
      <c r="E1086" s="119"/>
      <c r="F1086" s="106"/>
      <c r="G1086" s="106"/>
      <c r="H1086" s="106"/>
      <c r="I1086" s="106"/>
      <c r="J1086" s="106"/>
      <c r="K1086" s="106"/>
      <c r="L1086" s="106"/>
      <c r="M1086" s="106"/>
      <c r="N1086" s="106"/>
      <c r="O1086" s="106"/>
      <c r="P1086" s="106"/>
      <c r="Q1086" s="106"/>
      <c r="R1086" s="106"/>
      <c r="S1086" s="106"/>
      <c r="T1086" s="10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3.86"/>
    <col customWidth="1" min="2" max="2" width="57.29"/>
  </cols>
  <sheetData>
    <row r="1" ht="18.0" customHeight="1">
      <c r="A1" s="17" t="s">
        <v>2271</v>
      </c>
      <c r="B1" s="17"/>
    </row>
    <row r="2" ht="28.5">
      <c r="A2" s="18" t="s">
        <v>2272</v>
      </c>
      <c r="B2" s="19" t="s">
        <v>2273</v>
      </c>
    </row>
    <row r="3">
      <c r="A3" s="20" t="s">
        <v>2274</v>
      </c>
      <c r="B3" s="21" t="s">
        <v>2275</v>
      </c>
    </row>
    <row r="4">
      <c r="A4" s="20" t="s">
        <v>2276</v>
      </c>
      <c r="B4" s="21" t="s">
        <v>2277</v>
      </c>
    </row>
    <row r="5">
      <c r="A5" s="20" t="s">
        <v>2278</v>
      </c>
      <c r="B5" s="21" t="s">
        <v>2279</v>
      </c>
    </row>
    <row r="6">
      <c r="A6" s="20" t="s">
        <v>2280</v>
      </c>
      <c r="B6" s="21" t="s">
        <v>2281</v>
      </c>
    </row>
    <row r="7">
      <c r="A7" s="20" t="s">
        <v>2282</v>
      </c>
      <c r="B7" s="21" t="s">
        <v>2283</v>
      </c>
    </row>
    <row r="8">
      <c r="A8" s="20" t="s">
        <v>2284</v>
      </c>
      <c r="B8" s="21" t="s">
        <v>2285</v>
      </c>
    </row>
    <row r="9">
      <c r="A9" s="20" t="s">
        <v>47</v>
      </c>
      <c r="B9" s="21" t="s">
        <v>2286</v>
      </c>
    </row>
    <row r="10">
      <c r="A10" s="20" t="s">
        <v>48</v>
      </c>
      <c r="B10" s="21" t="s">
        <v>2287</v>
      </c>
    </row>
    <row r="11">
      <c r="A11" s="20" t="s">
        <v>49</v>
      </c>
      <c r="B11" s="21" t="s">
        <v>2288</v>
      </c>
    </row>
    <row r="12">
      <c r="A12" s="20" t="s">
        <v>50</v>
      </c>
      <c r="B12" s="21" t="s">
        <v>2289</v>
      </c>
    </row>
    <row r="13">
      <c r="A13" s="22" t="s">
        <v>51</v>
      </c>
      <c r="B13" s="21" t="s">
        <v>2290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0"/>
    <col customWidth="1" min="2" max="2" width="26.86"/>
    <col customWidth="1" min="3" max="3" width="15.29"/>
    <col customWidth="1" min="4" max="6" width="15.57"/>
    <col customWidth="1" min="7" max="7" width="16.29"/>
    <col customWidth="1" min="8" max="8" width="23.43"/>
    <col customWidth="1" min="9" max="10" width="17.86"/>
  </cols>
  <sheetData>
    <row r="1">
      <c r="A1" s="23" t="s">
        <v>2291</v>
      </c>
      <c r="B1" s="24"/>
      <c r="C1" s="25"/>
      <c r="D1" s="25"/>
      <c r="E1" s="26"/>
      <c r="F1" s="27"/>
      <c r="G1" s="25"/>
      <c r="H1" s="25"/>
      <c r="I1" s="25"/>
      <c r="J1" s="25"/>
    </row>
    <row r="2">
      <c r="A2" s="28" t="s">
        <v>44</v>
      </c>
      <c r="B2" s="28" t="s">
        <v>2292</v>
      </c>
      <c r="C2" s="29" t="s">
        <v>47</v>
      </c>
      <c r="D2" s="29" t="s">
        <v>48</v>
      </c>
      <c r="E2" s="29" t="s">
        <v>49</v>
      </c>
      <c r="F2" s="29" t="s">
        <v>50</v>
      </c>
      <c r="G2" s="29" t="s">
        <v>51</v>
      </c>
      <c r="H2" s="29" t="s">
        <v>2293</v>
      </c>
      <c r="I2" s="29" t="s">
        <v>2294</v>
      </c>
      <c r="J2" s="29" t="s">
        <v>2295</v>
      </c>
    </row>
    <row r="3">
      <c r="A3" s="30">
        <v>1.0</v>
      </c>
      <c r="B3" s="31" t="s">
        <v>2296</v>
      </c>
      <c r="C3" s="32">
        <v>1.461107253E7</v>
      </c>
      <c r="D3" s="32">
        <v>9925098.03</v>
      </c>
      <c r="E3" s="32">
        <v>4977035.39</v>
      </c>
      <c r="F3" s="32">
        <v>1.364700962E7</v>
      </c>
      <c r="G3" s="32">
        <v>1.035092146E7</v>
      </c>
      <c r="H3" s="32">
        <f t="shared" ref="H3:H17" si="1">G3-C3</f>
        <v>-4260151.07</v>
      </c>
      <c r="I3" s="33">
        <f t="shared" ref="I3:I17" si="2">H3/C3</f>
        <v>-0.2915700447</v>
      </c>
      <c r="J3" s="32">
        <v>5.351113703E7</v>
      </c>
    </row>
    <row r="4">
      <c r="A4" s="30">
        <v>2.0</v>
      </c>
      <c r="B4" s="31" t="s">
        <v>2297</v>
      </c>
      <c r="C4" s="32">
        <v>2274405.64</v>
      </c>
      <c r="D4" s="32">
        <v>1.176683746E7</v>
      </c>
      <c r="E4" s="32">
        <v>8872933.75</v>
      </c>
      <c r="F4" s="32">
        <v>5505896.1</v>
      </c>
      <c r="G4" s="32">
        <v>4466135.26</v>
      </c>
      <c r="H4" s="32">
        <f t="shared" si="1"/>
        <v>2191729.62</v>
      </c>
      <c r="I4" s="33">
        <f t="shared" si="2"/>
        <v>0.9636493955</v>
      </c>
      <c r="J4" s="32">
        <v>3.288620821E7</v>
      </c>
    </row>
    <row r="5">
      <c r="A5" s="30">
        <v>3.0</v>
      </c>
      <c r="B5" s="31" t="s">
        <v>2298</v>
      </c>
      <c r="C5" s="32">
        <v>4085742.33</v>
      </c>
      <c r="D5" s="32">
        <v>2018611.02</v>
      </c>
      <c r="E5" s="32">
        <v>5329518.9</v>
      </c>
      <c r="F5" s="32">
        <v>1.127023498E7</v>
      </c>
      <c r="G5" s="32">
        <v>3813368.84</v>
      </c>
      <c r="H5" s="32">
        <f t="shared" si="1"/>
        <v>-272373.49</v>
      </c>
      <c r="I5" s="33">
        <f t="shared" si="2"/>
        <v>-0.06666438263</v>
      </c>
      <c r="J5" s="32">
        <v>2.651747607E7</v>
      </c>
    </row>
    <row r="6">
      <c r="A6" s="30">
        <v>4.0</v>
      </c>
      <c r="B6" s="31" t="s">
        <v>2299</v>
      </c>
      <c r="C6" s="32">
        <v>1134503.83</v>
      </c>
      <c r="D6" s="32">
        <v>2651632.34</v>
      </c>
      <c r="E6" s="32">
        <v>4455269.48</v>
      </c>
      <c r="F6" s="32">
        <v>5626958.79</v>
      </c>
      <c r="G6" s="32">
        <v>4746566.78</v>
      </c>
      <c r="H6" s="32">
        <f t="shared" si="1"/>
        <v>3612062.95</v>
      </c>
      <c r="I6" s="33">
        <f t="shared" si="2"/>
        <v>3.18382614</v>
      </c>
      <c r="J6" s="32">
        <v>1.861493122E7</v>
      </c>
    </row>
    <row r="7">
      <c r="A7" s="30">
        <v>5.0</v>
      </c>
      <c r="B7" s="31" t="s">
        <v>2300</v>
      </c>
      <c r="C7" s="32">
        <v>836903.12</v>
      </c>
      <c r="D7" s="32">
        <v>808265.07</v>
      </c>
      <c r="E7" s="32">
        <v>3649574.44</v>
      </c>
      <c r="F7" s="32">
        <v>4554397.99</v>
      </c>
      <c r="G7" s="32">
        <v>1789843.66</v>
      </c>
      <c r="H7" s="32">
        <f t="shared" si="1"/>
        <v>952940.54</v>
      </c>
      <c r="I7" s="33">
        <f t="shared" si="2"/>
        <v>1.138650959</v>
      </c>
      <c r="J7" s="32">
        <v>1.163898428E7</v>
      </c>
    </row>
    <row r="8">
      <c r="A8" s="30">
        <v>6.0</v>
      </c>
      <c r="B8" s="31" t="s">
        <v>2301</v>
      </c>
      <c r="C8" s="32">
        <v>4798809.53</v>
      </c>
      <c r="D8" s="32">
        <v>1594091.56</v>
      </c>
      <c r="E8" s="32">
        <v>2024237.51</v>
      </c>
      <c r="F8" s="32">
        <v>2104973.01</v>
      </c>
      <c r="G8" s="32">
        <v>1041016.84</v>
      </c>
      <c r="H8" s="32">
        <f t="shared" si="1"/>
        <v>-3757792.69</v>
      </c>
      <c r="I8" s="33">
        <f t="shared" si="2"/>
        <v>-0.7830676893</v>
      </c>
      <c r="J8" s="32">
        <v>1.156312845E7</v>
      </c>
    </row>
    <row r="9">
      <c r="A9" s="30">
        <v>7.0</v>
      </c>
      <c r="B9" s="31" t="s">
        <v>2302</v>
      </c>
      <c r="C9" s="32">
        <v>1485836.32</v>
      </c>
      <c r="D9" s="32">
        <v>3146125.44</v>
      </c>
      <c r="E9" s="32">
        <v>1456892.16</v>
      </c>
      <c r="F9" s="32">
        <v>700273.0</v>
      </c>
      <c r="G9" s="32">
        <v>4451070.29</v>
      </c>
      <c r="H9" s="32">
        <f t="shared" si="1"/>
        <v>2965233.97</v>
      </c>
      <c r="I9" s="33">
        <f t="shared" si="2"/>
        <v>1.995666636</v>
      </c>
      <c r="J9" s="32">
        <v>1.124019721E7</v>
      </c>
    </row>
    <row r="10">
      <c r="A10" s="30">
        <v>8.0</v>
      </c>
      <c r="B10" s="31" t="s">
        <v>2303</v>
      </c>
      <c r="C10" s="32">
        <v>1494521.16</v>
      </c>
      <c r="D10" s="32">
        <v>2148384.41</v>
      </c>
      <c r="E10" s="32">
        <v>454664.22</v>
      </c>
      <c r="F10" s="32">
        <v>1807254.46</v>
      </c>
      <c r="G10" s="32">
        <v>3853663.09</v>
      </c>
      <c r="H10" s="32">
        <f t="shared" si="1"/>
        <v>2359141.93</v>
      </c>
      <c r="I10" s="33">
        <f t="shared" si="2"/>
        <v>1.578526951</v>
      </c>
      <c r="J10" s="32">
        <v>9758487.34</v>
      </c>
    </row>
    <row r="11">
      <c r="A11" s="30">
        <v>9.0</v>
      </c>
      <c r="B11" s="31" t="s">
        <v>2304</v>
      </c>
      <c r="C11" s="32">
        <v>1493510.84</v>
      </c>
      <c r="D11" s="32">
        <v>224900.64</v>
      </c>
      <c r="E11" s="32">
        <v>1391128.35</v>
      </c>
      <c r="F11" s="32">
        <v>1831911.29</v>
      </c>
      <c r="G11" s="32">
        <v>1010102.16</v>
      </c>
      <c r="H11" s="32">
        <f t="shared" si="1"/>
        <v>-483408.68</v>
      </c>
      <c r="I11" s="33">
        <f t="shared" si="2"/>
        <v>-0.3236726959</v>
      </c>
      <c r="J11" s="32">
        <v>5951553.28</v>
      </c>
    </row>
    <row r="12">
      <c r="A12" s="30">
        <v>10.0</v>
      </c>
      <c r="B12" s="31" t="s">
        <v>2305</v>
      </c>
      <c r="C12" s="32">
        <v>44697.0</v>
      </c>
      <c r="D12" s="32">
        <v>172104.91</v>
      </c>
      <c r="E12" s="32">
        <v>2973464.25</v>
      </c>
      <c r="F12" s="32">
        <v>723156.25</v>
      </c>
      <c r="G12" s="32">
        <v>375419.38</v>
      </c>
      <c r="H12" s="32">
        <f t="shared" si="1"/>
        <v>330722.38</v>
      </c>
      <c r="I12" s="33">
        <f t="shared" si="2"/>
        <v>7.399207553</v>
      </c>
      <c r="J12" s="32">
        <v>4288841.79</v>
      </c>
    </row>
    <row r="13">
      <c r="A13" s="30">
        <v>11.0</v>
      </c>
      <c r="B13" s="31" t="s">
        <v>2306</v>
      </c>
      <c r="C13" s="32">
        <v>308439.05</v>
      </c>
      <c r="D13" s="32">
        <v>0.0</v>
      </c>
      <c r="E13" s="32">
        <v>977542.31</v>
      </c>
      <c r="F13" s="32">
        <v>1349837.05</v>
      </c>
      <c r="G13" s="32">
        <v>1190941.99</v>
      </c>
      <c r="H13" s="32">
        <f t="shared" si="1"/>
        <v>882502.94</v>
      </c>
      <c r="I13" s="33">
        <f t="shared" si="2"/>
        <v>2.861190696</v>
      </c>
      <c r="J13" s="32">
        <v>3826760.4</v>
      </c>
    </row>
    <row r="14">
      <c r="A14" s="30">
        <v>12.0</v>
      </c>
      <c r="B14" s="31" t="s">
        <v>2307</v>
      </c>
      <c r="C14" s="32">
        <v>559969.05</v>
      </c>
      <c r="D14" s="32">
        <v>246251.67</v>
      </c>
      <c r="E14" s="32">
        <v>333641.23</v>
      </c>
      <c r="F14" s="32">
        <v>308480.65</v>
      </c>
      <c r="G14" s="32">
        <v>332947.66</v>
      </c>
      <c r="H14" s="32">
        <f t="shared" si="1"/>
        <v>-227021.39</v>
      </c>
      <c r="I14" s="33">
        <f t="shared" si="2"/>
        <v>-0.4054177459</v>
      </c>
      <c r="J14" s="32">
        <v>1781290.26</v>
      </c>
    </row>
    <row r="15">
      <c r="A15" s="30">
        <v>13.0</v>
      </c>
      <c r="B15" s="31" t="s">
        <v>2308</v>
      </c>
      <c r="C15" s="32">
        <v>0.0</v>
      </c>
      <c r="D15" s="32">
        <v>0.0</v>
      </c>
      <c r="E15" s="32">
        <v>10941.32</v>
      </c>
      <c r="F15" s="32">
        <v>130985.99</v>
      </c>
      <c r="G15" s="32">
        <v>661796.18</v>
      </c>
      <c r="H15" s="32">
        <f t="shared" si="1"/>
        <v>661796.18</v>
      </c>
      <c r="I15" s="33" t="str">
        <f t="shared" si="2"/>
        <v>#DIV/0!</v>
      </c>
      <c r="J15" s="32">
        <v>803723.49</v>
      </c>
    </row>
    <row r="16">
      <c r="A16" s="30">
        <v>14.0</v>
      </c>
      <c r="B16" s="31" t="s">
        <v>2309</v>
      </c>
      <c r="C16" s="32">
        <v>0.0</v>
      </c>
      <c r="D16" s="32">
        <v>155155.19</v>
      </c>
      <c r="E16" s="32">
        <v>0.0</v>
      </c>
      <c r="F16" s="32">
        <v>143385.14</v>
      </c>
      <c r="G16" s="32">
        <v>201564.26</v>
      </c>
      <c r="H16" s="32">
        <f t="shared" si="1"/>
        <v>201564.26</v>
      </c>
      <c r="I16" s="33" t="str">
        <f t="shared" si="2"/>
        <v>#DIV/0!</v>
      </c>
      <c r="J16" s="32">
        <v>500104.59</v>
      </c>
    </row>
    <row r="17">
      <c r="A17" s="30">
        <v>15.0</v>
      </c>
      <c r="B17" s="31" t="s">
        <v>2310</v>
      </c>
      <c r="C17" s="32">
        <v>0.0</v>
      </c>
      <c r="D17" s="32">
        <v>15000.0</v>
      </c>
      <c r="E17" s="32">
        <v>48893.67</v>
      </c>
      <c r="F17" s="32">
        <v>0.0</v>
      </c>
      <c r="G17" s="32">
        <v>2385.91</v>
      </c>
      <c r="H17" s="32">
        <f t="shared" si="1"/>
        <v>2385.91</v>
      </c>
      <c r="I17" s="33" t="str">
        <f t="shared" si="2"/>
        <v>#DIV/0!</v>
      </c>
      <c r="J17" s="32">
        <v>66279.58</v>
      </c>
    </row>
    <row r="18">
      <c r="A18" s="34"/>
      <c r="B18" s="34"/>
      <c r="C18" s="35"/>
      <c r="D18" s="35"/>
      <c r="E18" s="35"/>
      <c r="F18" s="35"/>
      <c r="G18" s="35"/>
      <c r="H18" s="35"/>
      <c r="I18" s="35"/>
      <c r="J18" s="35"/>
    </row>
    <row r="19">
      <c r="A19" s="31"/>
      <c r="B19" s="31"/>
      <c r="C19" s="32"/>
      <c r="D19" s="32"/>
      <c r="E19" s="32"/>
      <c r="F19" s="32"/>
      <c r="G19" s="32"/>
      <c r="H19" s="32"/>
      <c r="I19" s="32"/>
      <c r="J19" s="32"/>
    </row>
    <row r="20">
      <c r="C20" s="36"/>
      <c r="D20" s="36"/>
      <c r="E20" s="36"/>
      <c r="F20" s="36"/>
      <c r="G20" s="36"/>
      <c r="H20" s="36"/>
      <c r="I20" s="36"/>
      <c r="J20" s="36"/>
    </row>
    <row r="21">
      <c r="C21" s="36"/>
      <c r="D21" s="36"/>
      <c r="E21" s="36"/>
      <c r="F21" s="36"/>
      <c r="G21" s="36"/>
      <c r="H21" s="36"/>
      <c r="I21" s="36"/>
      <c r="J21" s="36"/>
    </row>
    <row r="22">
      <c r="C22" s="36"/>
      <c r="D22" s="36"/>
      <c r="E22" s="36"/>
      <c r="F22" s="36"/>
      <c r="G22" s="36"/>
      <c r="H22" s="36"/>
      <c r="I22" s="36"/>
      <c r="J22" s="36"/>
    </row>
    <row r="23">
      <c r="C23" s="36"/>
      <c r="D23" s="36"/>
      <c r="E23" s="36"/>
      <c r="F23" s="36"/>
      <c r="G23" s="36"/>
      <c r="H23" s="36"/>
      <c r="I23" s="36"/>
      <c r="J23" s="36"/>
    </row>
    <row r="24">
      <c r="C24" s="36"/>
      <c r="D24" s="36"/>
      <c r="E24" s="36"/>
      <c r="F24" s="36"/>
      <c r="G24" s="36"/>
      <c r="H24" s="36"/>
      <c r="I24" s="36"/>
      <c r="J24" s="36"/>
    </row>
    <row r="25">
      <c r="C25" s="36"/>
      <c r="D25" s="36"/>
      <c r="E25" s="36"/>
      <c r="F25" s="36"/>
      <c r="G25" s="36"/>
      <c r="H25" s="36"/>
      <c r="I25" s="36"/>
      <c r="J25" s="36"/>
    </row>
    <row r="26">
      <c r="C26" s="36"/>
      <c r="D26" s="36"/>
      <c r="E26" s="36"/>
      <c r="F26" s="36"/>
      <c r="G26" s="36"/>
      <c r="H26" s="36"/>
      <c r="I26" s="36"/>
      <c r="J26" s="36"/>
    </row>
    <row r="27">
      <c r="C27" s="36"/>
      <c r="D27" s="36"/>
      <c r="E27" s="36"/>
      <c r="F27" s="36"/>
      <c r="G27" s="36"/>
      <c r="H27" s="36"/>
      <c r="I27" s="36"/>
      <c r="J27" s="36"/>
    </row>
    <row r="28">
      <c r="C28" s="36"/>
      <c r="D28" s="36"/>
      <c r="E28" s="36"/>
      <c r="F28" s="36"/>
      <c r="G28" s="36"/>
      <c r="H28" s="36"/>
      <c r="I28" s="36"/>
      <c r="J28" s="36"/>
    </row>
    <row r="29">
      <c r="C29" s="36"/>
      <c r="D29" s="36"/>
      <c r="E29" s="36"/>
      <c r="F29" s="36"/>
      <c r="G29" s="36"/>
      <c r="H29" s="36"/>
      <c r="I29" s="36"/>
      <c r="J29" s="36"/>
    </row>
    <row r="30">
      <c r="C30" s="36"/>
      <c r="D30" s="36"/>
      <c r="E30" s="36"/>
      <c r="F30" s="36"/>
      <c r="G30" s="36"/>
      <c r="H30" s="36"/>
      <c r="I30" s="36"/>
      <c r="J30" s="36"/>
    </row>
    <row r="31">
      <c r="C31" s="36"/>
      <c r="D31" s="36"/>
      <c r="E31" s="36"/>
      <c r="F31" s="36"/>
      <c r="G31" s="36"/>
      <c r="H31" s="36"/>
      <c r="I31" s="36"/>
      <c r="J31" s="36"/>
    </row>
    <row r="32">
      <c r="C32" s="36"/>
      <c r="D32" s="36"/>
      <c r="E32" s="36"/>
      <c r="F32" s="36"/>
      <c r="G32" s="36"/>
      <c r="H32" s="36"/>
      <c r="I32" s="36"/>
      <c r="J32" s="36"/>
    </row>
    <row r="33">
      <c r="C33" s="36"/>
      <c r="D33" s="36"/>
      <c r="E33" s="36"/>
      <c r="F33" s="36"/>
      <c r="G33" s="36"/>
      <c r="H33" s="36"/>
      <c r="I33" s="36"/>
      <c r="J33" s="36"/>
    </row>
    <row r="34">
      <c r="C34" s="36"/>
      <c r="D34" s="36"/>
      <c r="E34" s="36"/>
      <c r="F34" s="36"/>
      <c r="G34" s="36"/>
      <c r="H34" s="36"/>
      <c r="I34" s="36"/>
      <c r="J34" s="36"/>
    </row>
    <row r="35">
      <c r="C35" s="36"/>
      <c r="D35" s="36"/>
      <c r="E35" s="36"/>
      <c r="F35" s="36"/>
      <c r="G35" s="36"/>
      <c r="H35" s="36"/>
      <c r="I35" s="36"/>
      <c r="J35" s="36"/>
    </row>
    <row r="36">
      <c r="C36" s="36"/>
      <c r="D36" s="36"/>
      <c r="E36" s="36"/>
      <c r="F36" s="36"/>
      <c r="G36" s="36"/>
      <c r="H36" s="36"/>
      <c r="I36" s="36"/>
      <c r="J36" s="36"/>
    </row>
    <row r="37">
      <c r="C37" s="36"/>
      <c r="D37" s="36"/>
      <c r="E37" s="36"/>
      <c r="F37" s="36"/>
      <c r="G37" s="36"/>
      <c r="H37" s="36"/>
      <c r="I37" s="36"/>
      <c r="J37" s="36"/>
    </row>
    <row r="38">
      <c r="C38" s="36"/>
      <c r="D38" s="36"/>
      <c r="E38" s="36"/>
      <c r="F38" s="36"/>
      <c r="G38" s="36"/>
      <c r="H38" s="36"/>
      <c r="I38" s="36"/>
      <c r="J38" s="36"/>
    </row>
    <row r="39">
      <c r="C39" s="36"/>
      <c r="D39" s="36"/>
      <c r="E39" s="36"/>
      <c r="F39" s="36"/>
      <c r="G39" s="36"/>
      <c r="H39" s="36"/>
      <c r="I39" s="36"/>
      <c r="J39" s="36"/>
    </row>
    <row r="40">
      <c r="C40" s="36"/>
      <c r="D40" s="36"/>
      <c r="E40" s="36"/>
      <c r="F40" s="36"/>
      <c r="G40" s="36"/>
      <c r="H40" s="36"/>
      <c r="I40" s="36"/>
      <c r="J40" s="36"/>
    </row>
    <row r="41">
      <c r="C41" s="36"/>
      <c r="D41" s="36"/>
      <c r="E41" s="36"/>
      <c r="F41" s="36"/>
      <c r="G41" s="36"/>
      <c r="H41" s="36"/>
      <c r="I41" s="36"/>
      <c r="J41" s="36"/>
    </row>
    <row r="42">
      <c r="C42" s="36"/>
      <c r="D42" s="36"/>
      <c r="E42" s="36"/>
      <c r="F42" s="36"/>
      <c r="G42" s="36"/>
      <c r="H42" s="36"/>
      <c r="I42" s="36"/>
      <c r="J42" s="36"/>
    </row>
    <row r="43">
      <c r="C43" s="36"/>
      <c r="D43" s="36"/>
      <c r="E43" s="36"/>
      <c r="F43" s="36"/>
      <c r="G43" s="36"/>
      <c r="H43" s="36"/>
      <c r="I43" s="36"/>
      <c r="J43" s="36"/>
    </row>
    <row r="44">
      <c r="C44" s="36"/>
      <c r="D44" s="36"/>
      <c r="E44" s="36"/>
      <c r="F44" s="36"/>
      <c r="G44" s="36"/>
      <c r="H44" s="36"/>
      <c r="I44" s="36"/>
      <c r="J44" s="36"/>
    </row>
    <row r="45">
      <c r="C45" s="36"/>
      <c r="D45" s="36"/>
      <c r="E45" s="36"/>
      <c r="F45" s="36"/>
      <c r="G45" s="36"/>
      <c r="H45" s="36"/>
      <c r="I45" s="36"/>
      <c r="J45" s="36"/>
    </row>
    <row r="46">
      <c r="C46" s="36"/>
      <c r="D46" s="36"/>
      <c r="E46" s="36"/>
      <c r="F46" s="36"/>
      <c r="G46" s="36"/>
      <c r="H46" s="36"/>
      <c r="I46" s="36"/>
      <c r="J46" s="36"/>
    </row>
    <row r="47">
      <c r="C47" s="36"/>
      <c r="D47" s="36"/>
      <c r="E47" s="36"/>
      <c r="F47" s="36"/>
      <c r="G47" s="36"/>
      <c r="H47" s="36"/>
      <c r="I47" s="36"/>
      <c r="J47" s="36"/>
    </row>
    <row r="48">
      <c r="C48" s="36"/>
      <c r="D48" s="36"/>
      <c r="E48" s="36"/>
      <c r="F48" s="36"/>
      <c r="G48" s="36"/>
      <c r="H48" s="36"/>
      <c r="I48" s="36"/>
      <c r="J48" s="36"/>
    </row>
    <row r="49">
      <c r="C49" s="36"/>
      <c r="D49" s="36"/>
      <c r="E49" s="36"/>
      <c r="F49" s="36"/>
      <c r="G49" s="36"/>
      <c r="H49" s="36"/>
      <c r="I49" s="36"/>
      <c r="J49" s="36"/>
    </row>
    <row r="50">
      <c r="C50" s="36"/>
      <c r="D50" s="36"/>
      <c r="E50" s="36"/>
      <c r="F50" s="36"/>
      <c r="G50" s="36"/>
      <c r="H50" s="36"/>
      <c r="I50" s="36"/>
      <c r="J50" s="36"/>
    </row>
    <row r="51">
      <c r="C51" s="36"/>
      <c r="D51" s="36"/>
      <c r="E51" s="36"/>
      <c r="F51" s="36"/>
      <c r="G51" s="36"/>
      <c r="H51" s="36"/>
      <c r="I51" s="36"/>
      <c r="J51" s="36"/>
    </row>
    <row r="52">
      <c r="C52" s="36"/>
      <c r="D52" s="36"/>
      <c r="E52" s="36"/>
      <c r="F52" s="36"/>
      <c r="G52" s="36"/>
      <c r="H52" s="36"/>
      <c r="I52" s="36"/>
      <c r="J52" s="36"/>
    </row>
    <row r="53">
      <c r="C53" s="36"/>
      <c r="D53" s="36"/>
      <c r="E53" s="36"/>
      <c r="F53" s="36"/>
      <c r="G53" s="36"/>
      <c r="H53" s="36"/>
      <c r="I53" s="36"/>
      <c r="J53" s="36"/>
    </row>
    <row r="54">
      <c r="C54" s="36"/>
      <c r="D54" s="36"/>
      <c r="E54" s="36"/>
      <c r="F54" s="36"/>
      <c r="G54" s="36"/>
      <c r="H54" s="36"/>
      <c r="I54" s="36"/>
      <c r="J54" s="36"/>
    </row>
    <row r="55">
      <c r="C55" s="36"/>
      <c r="D55" s="36"/>
      <c r="E55" s="36"/>
      <c r="F55" s="36"/>
      <c r="G55" s="36"/>
      <c r="H55" s="36"/>
      <c r="I55" s="36"/>
      <c r="J55" s="36"/>
    </row>
    <row r="56">
      <c r="C56" s="36"/>
      <c r="D56" s="36"/>
      <c r="E56" s="36"/>
      <c r="F56" s="36"/>
      <c r="G56" s="36"/>
      <c r="H56" s="36"/>
      <c r="I56" s="36"/>
      <c r="J56" s="36"/>
    </row>
    <row r="57">
      <c r="C57" s="36"/>
      <c r="D57" s="36"/>
      <c r="E57" s="36"/>
      <c r="F57" s="36"/>
      <c r="G57" s="36"/>
      <c r="H57" s="36"/>
      <c r="I57" s="36"/>
      <c r="J57" s="36"/>
    </row>
    <row r="58">
      <c r="C58" s="36"/>
      <c r="D58" s="36"/>
      <c r="E58" s="36"/>
      <c r="F58" s="36"/>
      <c r="G58" s="36"/>
      <c r="H58" s="36"/>
      <c r="I58" s="36"/>
      <c r="J58" s="36"/>
    </row>
    <row r="59">
      <c r="C59" s="36"/>
      <c r="D59" s="36"/>
      <c r="E59" s="36"/>
      <c r="F59" s="36"/>
      <c r="G59" s="36"/>
      <c r="H59" s="36"/>
      <c r="I59" s="36"/>
      <c r="J59" s="36"/>
    </row>
    <row r="60">
      <c r="C60" s="36"/>
      <c r="D60" s="36"/>
      <c r="E60" s="36"/>
      <c r="F60" s="36"/>
      <c r="G60" s="36"/>
      <c r="H60" s="36"/>
      <c r="I60" s="36"/>
      <c r="J60" s="36"/>
    </row>
    <row r="61">
      <c r="C61" s="36"/>
      <c r="D61" s="36"/>
      <c r="E61" s="36"/>
      <c r="F61" s="36"/>
      <c r="G61" s="36"/>
      <c r="H61" s="36"/>
      <c r="I61" s="36"/>
      <c r="J61" s="36"/>
    </row>
    <row r="62">
      <c r="C62" s="36"/>
      <c r="D62" s="36"/>
      <c r="E62" s="36"/>
      <c r="F62" s="36"/>
      <c r="G62" s="36"/>
      <c r="H62" s="36"/>
      <c r="I62" s="36"/>
      <c r="J62" s="36"/>
    </row>
    <row r="63">
      <c r="C63" s="36"/>
      <c r="D63" s="36"/>
      <c r="E63" s="36"/>
      <c r="F63" s="36"/>
      <c r="G63" s="36"/>
      <c r="H63" s="36"/>
      <c r="I63" s="36"/>
      <c r="J63" s="36"/>
    </row>
    <row r="64">
      <c r="C64" s="36"/>
      <c r="D64" s="36"/>
      <c r="E64" s="36"/>
      <c r="F64" s="36"/>
      <c r="G64" s="36"/>
      <c r="H64" s="36"/>
      <c r="I64" s="36"/>
      <c r="J64" s="36"/>
    </row>
    <row r="65">
      <c r="C65" s="36"/>
      <c r="D65" s="36"/>
      <c r="E65" s="36"/>
      <c r="F65" s="36"/>
      <c r="G65" s="36"/>
      <c r="H65" s="36"/>
      <c r="I65" s="36"/>
      <c r="J65" s="36"/>
    </row>
    <row r="66">
      <c r="C66" s="36"/>
      <c r="D66" s="36"/>
      <c r="E66" s="36"/>
      <c r="F66" s="36"/>
      <c r="G66" s="36"/>
      <c r="H66" s="36"/>
      <c r="I66" s="36"/>
      <c r="J66" s="36"/>
    </row>
    <row r="67">
      <c r="C67" s="36"/>
      <c r="D67" s="36"/>
      <c r="E67" s="36"/>
      <c r="F67" s="36"/>
      <c r="G67" s="36"/>
      <c r="H67" s="36"/>
      <c r="I67" s="36"/>
      <c r="J67" s="36"/>
    </row>
    <row r="68">
      <c r="C68" s="36"/>
      <c r="D68" s="36"/>
      <c r="E68" s="36"/>
      <c r="F68" s="36"/>
      <c r="G68" s="36"/>
      <c r="H68" s="36"/>
      <c r="I68" s="36"/>
      <c r="J68" s="36"/>
    </row>
    <row r="69">
      <c r="C69" s="36"/>
      <c r="D69" s="36"/>
      <c r="E69" s="36"/>
      <c r="F69" s="36"/>
      <c r="G69" s="36"/>
      <c r="H69" s="36"/>
      <c r="I69" s="36"/>
      <c r="J69" s="36"/>
    </row>
    <row r="70">
      <c r="C70" s="36"/>
      <c r="D70" s="36"/>
      <c r="E70" s="36"/>
      <c r="F70" s="36"/>
      <c r="G70" s="36"/>
      <c r="H70" s="36"/>
      <c r="I70" s="36"/>
      <c r="J70" s="36"/>
    </row>
    <row r="71">
      <c r="C71" s="36"/>
      <c r="D71" s="36"/>
      <c r="E71" s="36"/>
      <c r="F71" s="36"/>
      <c r="G71" s="36"/>
      <c r="H71" s="36"/>
      <c r="I71" s="36"/>
      <c r="J71" s="36"/>
    </row>
    <row r="72">
      <c r="C72" s="36"/>
      <c r="D72" s="36"/>
      <c r="E72" s="36"/>
      <c r="F72" s="36"/>
      <c r="G72" s="36"/>
      <c r="H72" s="36"/>
      <c r="I72" s="36"/>
      <c r="J72" s="36"/>
    </row>
    <row r="73">
      <c r="C73" s="36"/>
      <c r="D73" s="36"/>
      <c r="E73" s="36"/>
      <c r="F73" s="36"/>
      <c r="G73" s="36"/>
      <c r="H73" s="36"/>
      <c r="I73" s="36"/>
      <c r="J73" s="36"/>
    </row>
    <row r="74">
      <c r="C74" s="36"/>
      <c r="D74" s="36"/>
      <c r="E74" s="36"/>
      <c r="F74" s="36"/>
      <c r="G74" s="36"/>
      <c r="H74" s="36"/>
      <c r="I74" s="36"/>
      <c r="J74" s="36"/>
    </row>
    <row r="75">
      <c r="C75" s="36"/>
      <c r="D75" s="36"/>
      <c r="E75" s="36"/>
      <c r="F75" s="36"/>
      <c r="G75" s="36"/>
      <c r="H75" s="36"/>
      <c r="I75" s="36"/>
      <c r="J75" s="36"/>
    </row>
    <row r="76">
      <c r="C76" s="36"/>
      <c r="D76" s="36"/>
      <c r="E76" s="36"/>
      <c r="F76" s="36"/>
      <c r="G76" s="36"/>
      <c r="H76" s="36"/>
      <c r="I76" s="36"/>
      <c r="J76" s="36"/>
    </row>
    <row r="77">
      <c r="C77" s="36"/>
      <c r="D77" s="36"/>
      <c r="E77" s="36"/>
      <c r="F77" s="36"/>
      <c r="G77" s="36"/>
      <c r="H77" s="36"/>
      <c r="I77" s="36"/>
      <c r="J77" s="36"/>
    </row>
    <row r="78">
      <c r="C78" s="36"/>
      <c r="D78" s="36"/>
      <c r="E78" s="36"/>
      <c r="F78" s="36"/>
      <c r="G78" s="36"/>
      <c r="H78" s="36"/>
      <c r="I78" s="36"/>
      <c r="J78" s="36"/>
    </row>
    <row r="79">
      <c r="C79" s="36"/>
      <c r="D79" s="36"/>
      <c r="E79" s="36"/>
      <c r="F79" s="36"/>
      <c r="G79" s="36"/>
      <c r="H79" s="36"/>
      <c r="I79" s="36"/>
      <c r="J79" s="36"/>
    </row>
    <row r="80">
      <c r="C80" s="36"/>
      <c r="D80" s="36"/>
      <c r="E80" s="36"/>
      <c r="F80" s="36"/>
      <c r="G80" s="36"/>
      <c r="H80" s="36"/>
      <c r="I80" s="36"/>
      <c r="J80" s="36"/>
    </row>
    <row r="81">
      <c r="C81" s="36"/>
      <c r="D81" s="36"/>
      <c r="E81" s="36"/>
      <c r="F81" s="36"/>
      <c r="G81" s="36"/>
      <c r="H81" s="36"/>
      <c r="I81" s="36"/>
      <c r="J81" s="36"/>
    </row>
    <row r="82">
      <c r="C82" s="36"/>
      <c r="D82" s="36"/>
      <c r="E82" s="36"/>
      <c r="F82" s="36"/>
      <c r="G82" s="36"/>
      <c r="H82" s="36"/>
      <c r="I82" s="36"/>
      <c r="J82" s="36"/>
    </row>
    <row r="83">
      <c r="C83" s="36"/>
      <c r="D83" s="36"/>
      <c r="E83" s="36"/>
      <c r="F83" s="36"/>
      <c r="G83" s="36"/>
      <c r="H83" s="36"/>
      <c r="I83" s="36"/>
      <c r="J83" s="36"/>
    </row>
    <row r="84">
      <c r="C84" s="36"/>
      <c r="D84" s="36"/>
      <c r="E84" s="36"/>
      <c r="F84" s="36"/>
      <c r="G84" s="36"/>
      <c r="H84" s="36"/>
      <c r="I84" s="36"/>
      <c r="J84" s="36"/>
    </row>
    <row r="85">
      <c r="C85" s="36"/>
      <c r="D85" s="36"/>
      <c r="E85" s="36"/>
      <c r="F85" s="36"/>
      <c r="G85" s="36"/>
      <c r="H85" s="36"/>
      <c r="I85" s="36"/>
      <c r="J85" s="36"/>
    </row>
    <row r="86">
      <c r="C86" s="36"/>
      <c r="D86" s="36"/>
      <c r="E86" s="36"/>
      <c r="F86" s="36"/>
      <c r="G86" s="36"/>
      <c r="H86" s="36"/>
      <c r="I86" s="36"/>
      <c r="J86" s="36"/>
    </row>
    <row r="87">
      <c r="C87" s="36"/>
      <c r="D87" s="36"/>
      <c r="E87" s="36"/>
      <c r="F87" s="36"/>
      <c r="G87" s="36"/>
      <c r="H87" s="36"/>
      <c r="I87" s="36"/>
      <c r="J87" s="36"/>
    </row>
    <row r="88">
      <c r="C88" s="36"/>
      <c r="D88" s="36"/>
      <c r="E88" s="36"/>
      <c r="F88" s="36"/>
      <c r="G88" s="36"/>
      <c r="H88" s="36"/>
      <c r="I88" s="36"/>
      <c r="J88" s="36"/>
    </row>
    <row r="89">
      <c r="C89" s="36"/>
      <c r="D89" s="36"/>
      <c r="E89" s="36"/>
      <c r="F89" s="36"/>
      <c r="G89" s="36"/>
      <c r="H89" s="36"/>
      <c r="I89" s="36"/>
      <c r="J89" s="36"/>
    </row>
    <row r="90">
      <c r="C90" s="36"/>
      <c r="D90" s="36"/>
      <c r="E90" s="36"/>
      <c r="F90" s="36"/>
      <c r="G90" s="36"/>
      <c r="H90" s="36"/>
      <c r="I90" s="36"/>
      <c r="J90" s="36"/>
    </row>
    <row r="91">
      <c r="C91" s="36"/>
      <c r="D91" s="36"/>
      <c r="E91" s="36"/>
      <c r="F91" s="36"/>
      <c r="G91" s="36"/>
      <c r="H91" s="36"/>
      <c r="I91" s="36"/>
      <c r="J91" s="36"/>
    </row>
    <row r="92">
      <c r="C92" s="36"/>
      <c r="D92" s="36"/>
      <c r="E92" s="36"/>
      <c r="F92" s="36"/>
      <c r="G92" s="36"/>
      <c r="H92" s="36"/>
      <c r="I92" s="36"/>
      <c r="J92" s="36"/>
    </row>
    <row r="93">
      <c r="C93" s="36"/>
      <c r="D93" s="36"/>
      <c r="E93" s="36"/>
      <c r="F93" s="36"/>
      <c r="G93" s="36"/>
      <c r="H93" s="36"/>
      <c r="I93" s="36"/>
      <c r="J93" s="36"/>
    </row>
    <row r="94">
      <c r="C94" s="36"/>
      <c r="D94" s="36"/>
      <c r="E94" s="36"/>
      <c r="F94" s="36"/>
      <c r="G94" s="36"/>
      <c r="H94" s="36"/>
      <c r="I94" s="36"/>
      <c r="J94" s="36"/>
    </row>
    <row r="95">
      <c r="C95" s="36"/>
      <c r="D95" s="36"/>
      <c r="E95" s="36"/>
      <c r="F95" s="36"/>
      <c r="G95" s="36"/>
      <c r="H95" s="36"/>
      <c r="I95" s="36"/>
      <c r="J95" s="36"/>
    </row>
    <row r="96">
      <c r="C96" s="36"/>
      <c r="D96" s="36"/>
      <c r="E96" s="36"/>
      <c r="F96" s="36"/>
      <c r="G96" s="36"/>
      <c r="H96" s="36"/>
      <c r="I96" s="36"/>
      <c r="J96" s="36"/>
    </row>
    <row r="97">
      <c r="C97" s="36"/>
      <c r="D97" s="36"/>
      <c r="E97" s="36"/>
      <c r="F97" s="36"/>
      <c r="G97" s="36"/>
      <c r="H97" s="36"/>
      <c r="I97" s="36"/>
      <c r="J97" s="36"/>
    </row>
    <row r="98">
      <c r="C98" s="36"/>
      <c r="D98" s="36"/>
      <c r="E98" s="36"/>
      <c r="F98" s="36"/>
      <c r="G98" s="36"/>
      <c r="H98" s="36"/>
      <c r="I98" s="36"/>
      <c r="J98" s="36"/>
    </row>
    <row r="99">
      <c r="C99" s="36"/>
      <c r="D99" s="36"/>
      <c r="E99" s="36"/>
      <c r="F99" s="36"/>
      <c r="G99" s="36"/>
      <c r="H99" s="36"/>
      <c r="I99" s="36"/>
      <c r="J99" s="36"/>
    </row>
    <row r="100">
      <c r="C100" s="36"/>
      <c r="D100" s="36"/>
      <c r="E100" s="36"/>
      <c r="F100" s="36"/>
      <c r="G100" s="36"/>
      <c r="H100" s="36"/>
      <c r="I100" s="36"/>
      <c r="J100" s="36"/>
    </row>
    <row r="101">
      <c r="C101" s="36"/>
      <c r="D101" s="36"/>
      <c r="E101" s="36"/>
      <c r="F101" s="36"/>
      <c r="G101" s="36"/>
      <c r="H101" s="36"/>
      <c r="I101" s="36"/>
      <c r="J101" s="36"/>
    </row>
    <row r="102">
      <c r="C102" s="36"/>
      <c r="D102" s="36"/>
      <c r="E102" s="36"/>
      <c r="F102" s="36"/>
      <c r="G102" s="36"/>
      <c r="H102" s="36"/>
      <c r="I102" s="36"/>
      <c r="J102" s="36"/>
    </row>
    <row r="103">
      <c r="C103" s="36"/>
      <c r="D103" s="36"/>
      <c r="E103" s="36"/>
      <c r="F103" s="36"/>
      <c r="G103" s="36"/>
      <c r="H103" s="36"/>
      <c r="I103" s="36"/>
      <c r="J103" s="36"/>
    </row>
    <row r="104">
      <c r="C104" s="36"/>
      <c r="D104" s="36"/>
      <c r="E104" s="36"/>
      <c r="F104" s="36"/>
      <c r="G104" s="36"/>
      <c r="H104" s="36"/>
      <c r="I104" s="36"/>
      <c r="J104" s="36"/>
    </row>
    <row r="105">
      <c r="C105" s="36"/>
      <c r="D105" s="36"/>
      <c r="E105" s="36"/>
      <c r="F105" s="36"/>
      <c r="G105" s="36"/>
      <c r="H105" s="36"/>
      <c r="I105" s="36"/>
      <c r="J105" s="36"/>
    </row>
    <row r="106">
      <c r="C106" s="36"/>
      <c r="D106" s="36"/>
      <c r="E106" s="36"/>
      <c r="F106" s="36"/>
      <c r="G106" s="36"/>
      <c r="H106" s="36"/>
      <c r="I106" s="36"/>
      <c r="J106" s="36"/>
    </row>
    <row r="107">
      <c r="C107" s="36"/>
      <c r="D107" s="36"/>
      <c r="E107" s="36"/>
      <c r="F107" s="36"/>
      <c r="G107" s="36"/>
      <c r="H107" s="36"/>
      <c r="I107" s="36"/>
      <c r="J107" s="36"/>
    </row>
    <row r="108">
      <c r="C108" s="36"/>
      <c r="D108" s="36"/>
      <c r="E108" s="36"/>
      <c r="F108" s="36"/>
      <c r="G108" s="36"/>
      <c r="H108" s="36"/>
      <c r="I108" s="36"/>
      <c r="J108" s="36"/>
    </row>
    <row r="109">
      <c r="C109" s="36"/>
      <c r="D109" s="36"/>
      <c r="E109" s="36"/>
      <c r="F109" s="36"/>
      <c r="G109" s="36"/>
      <c r="H109" s="36"/>
      <c r="I109" s="36"/>
      <c r="J109" s="36"/>
    </row>
    <row r="110">
      <c r="C110" s="36"/>
      <c r="D110" s="36"/>
      <c r="E110" s="36"/>
      <c r="F110" s="36"/>
      <c r="G110" s="36"/>
      <c r="H110" s="36"/>
      <c r="I110" s="36"/>
      <c r="J110" s="36"/>
    </row>
    <row r="111">
      <c r="C111" s="36"/>
      <c r="D111" s="36"/>
      <c r="E111" s="36"/>
      <c r="F111" s="36"/>
      <c r="G111" s="36"/>
      <c r="H111" s="36"/>
      <c r="I111" s="36"/>
      <c r="J111" s="36"/>
    </row>
    <row r="112">
      <c r="C112" s="36"/>
      <c r="D112" s="36"/>
      <c r="E112" s="36"/>
      <c r="F112" s="36"/>
      <c r="G112" s="36"/>
      <c r="H112" s="36"/>
      <c r="I112" s="36"/>
      <c r="J112" s="36"/>
    </row>
    <row r="113">
      <c r="C113" s="36"/>
      <c r="D113" s="36"/>
      <c r="E113" s="36"/>
      <c r="F113" s="36"/>
      <c r="G113" s="36"/>
      <c r="H113" s="36"/>
      <c r="I113" s="36"/>
      <c r="J113" s="36"/>
    </row>
    <row r="114">
      <c r="C114" s="36"/>
      <c r="D114" s="36"/>
      <c r="E114" s="36"/>
      <c r="F114" s="36"/>
      <c r="G114" s="36"/>
      <c r="H114" s="36"/>
      <c r="I114" s="36"/>
      <c r="J114" s="36"/>
    </row>
    <row r="115">
      <c r="C115" s="36"/>
      <c r="D115" s="36"/>
      <c r="E115" s="36"/>
      <c r="F115" s="36"/>
      <c r="G115" s="36"/>
      <c r="H115" s="36"/>
      <c r="I115" s="36"/>
      <c r="J115" s="36"/>
    </row>
    <row r="116">
      <c r="C116" s="36"/>
      <c r="D116" s="36"/>
      <c r="E116" s="36"/>
      <c r="F116" s="36"/>
      <c r="G116" s="36"/>
      <c r="H116" s="36"/>
      <c r="I116" s="36"/>
      <c r="J116" s="36"/>
    </row>
    <row r="117">
      <c r="C117" s="36"/>
      <c r="D117" s="36"/>
      <c r="E117" s="36"/>
      <c r="F117" s="36"/>
      <c r="G117" s="36"/>
      <c r="H117" s="36"/>
      <c r="I117" s="36"/>
      <c r="J117" s="36"/>
    </row>
    <row r="118">
      <c r="C118" s="36"/>
      <c r="D118" s="36"/>
      <c r="E118" s="36"/>
      <c r="F118" s="36"/>
      <c r="G118" s="36"/>
      <c r="H118" s="36"/>
      <c r="I118" s="36"/>
      <c r="J118" s="36"/>
    </row>
    <row r="119">
      <c r="C119" s="36"/>
      <c r="D119" s="36"/>
      <c r="E119" s="36"/>
      <c r="F119" s="36"/>
      <c r="G119" s="36"/>
      <c r="H119" s="36"/>
      <c r="I119" s="36"/>
      <c r="J119" s="36"/>
    </row>
    <row r="120">
      <c r="C120" s="36"/>
      <c r="D120" s="36"/>
      <c r="E120" s="36"/>
      <c r="F120" s="36"/>
      <c r="G120" s="36"/>
      <c r="H120" s="36"/>
      <c r="I120" s="36"/>
      <c r="J120" s="36"/>
    </row>
    <row r="121">
      <c r="C121" s="36"/>
      <c r="D121" s="36"/>
      <c r="E121" s="36"/>
      <c r="F121" s="36"/>
      <c r="G121" s="36"/>
      <c r="H121" s="36"/>
      <c r="I121" s="36"/>
      <c r="J121" s="36"/>
    </row>
    <row r="122">
      <c r="C122" s="36"/>
      <c r="D122" s="36"/>
      <c r="E122" s="36"/>
      <c r="F122" s="36"/>
      <c r="G122" s="36"/>
      <c r="H122" s="36"/>
      <c r="I122" s="36"/>
      <c r="J122" s="36"/>
    </row>
    <row r="123">
      <c r="C123" s="36"/>
      <c r="D123" s="36"/>
      <c r="E123" s="36"/>
      <c r="F123" s="36"/>
      <c r="G123" s="36"/>
      <c r="H123" s="36"/>
      <c r="I123" s="36"/>
      <c r="J123" s="36"/>
    </row>
    <row r="124">
      <c r="C124" s="36"/>
      <c r="D124" s="36"/>
      <c r="E124" s="36"/>
      <c r="F124" s="36"/>
      <c r="G124" s="36"/>
      <c r="H124" s="36"/>
      <c r="I124" s="36"/>
      <c r="J124" s="36"/>
    </row>
    <row r="125">
      <c r="C125" s="36"/>
      <c r="D125" s="36"/>
      <c r="E125" s="36"/>
      <c r="F125" s="36"/>
      <c r="G125" s="36"/>
      <c r="H125" s="36"/>
      <c r="I125" s="36"/>
      <c r="J125" s="36"/>
    </row>
    <row r="126">
      <c r="C126" s="36"/>
      <c r="D126" s="36"/>
      <c r="E126" s="36"/>
      <c r="F126" s="36"/>
      <c r="G126" s="36"/>
      <c r="H126" s="36"/>
      <c r="I126" s="36"/>
      <c r="J126" s="36"/>
    </row>
    <row r="127">
      <c r="C127" s="36"/>
      <c r="D127" s="36"/>
      <c r="E127" s="36"/>
      <c r="F127" s="36"/>
      <c r="G127" s="36"/>
      <c r="H127" s="36"/>
      <c r="I127" s="36"/>
      <c r="J127" s="36"/>
    </row>
    <row r="128">
      <c r="C128" s="36"/>
      <c r="D128" s="36"/>
      <c r="E128" s="36"/>
      <c r="F128" s="36"/>
      <c r="G128" s="36"/>
      <c r="H128" s="36"/>
      <c r="I128" s="36"/>
      <c r="J128" s="36"/>
    </row>
    <row r="129">
      <c r="C129" s="36"/>
      <c r="D129" s="36"/>
      <c r="E129" s="36"/>
      <c r="F129" s="36"/>
      <c r="G129" s="36"/>
      <c r="H129" s="36"/>
      <c r="I129" s="36"/>
      <c r="J129" s="36"/>
    </row>
    <row r="130">
      <c r="C130" s="36"/>
      <c r="D130" s="36"/>
      <c r="E130" s="36"/>
      <c r="F130" s="36"/>
      <c r="G130" s="36"/>
      <c r="H130" s="36"/>
      <c r="I130" s="36"/>
      <c r="J130" s="36"/>
    </row>
    <row r="131">
      <c r="C131" s="36"/>
      <c r="D131" s="36"/>
      <c r="E131" s="36"/>
      <c r="F131" s="36"/>
      <c r="G131" s="36"/>
      <c r="H131" s="36"/>
      <c r="I131" s="36"/>
      <c r="J131" s="36"/>
    </row>
    <row r="132">
      <c r="C132" s="36"/>
      <c r="D132" s="36"/>
      <c r="E132" s="36"/>
      <c r="F132" s="36"/>
      <c r="G132" s="36"/>
      <c r="H132" s="36"/>
      <c r="I132" s="36"/>
      <c r="J132" s="36"/>
    </row>
    <row r="133">
      <c r="C133" s="36"/>
      <c r="D133" s="36"/>
      <c r="E133" s="36"/>
      <c r="F133" s="36"/>
      <c r="G133" s="36"/>
      <c r="H133" s="36"/>
      <c r="I133" s="36"/>
      <c r="J133" s="36"/>
    </row>
    <row r="134">
      <c r="C134" s="36"/>
      <c r="D134" s="36"/>
      <c r="E134" s="36"/>
      <c r="F134" s="36"/>
      <c r="G134" s="36"/>
      <c r="H134" s="36"/>
      <c r="I134" s="36"/>
      <c r="J134" s="36"/>
    </row>
    <row r="135">
      <c r="C135" s="36"/>
      <c r="D135" s="36"/>
      <c r="E135" s="36"/>
      <c r="F135" s="36"/>
      <c r="G135" s="36"/>
      <c r="H135" s="36"/>
      <c r="I135" s="36"/>
      <c r="J135" s="36"/>
    </row>
    <row r="136">
      <c r="C136" s="36"/>
      <c r="D136" s="36"/>
      <c r="E136" s="36"/>
      <c r="F136" s="36"/>
      <c r="G136" s="36"/>
      <c r="H136" s="36"/>
      <c r="I136" s="36"/>
      <c r="J136" s="36"/>
    </row>
    <row r="137">
      <c r="C137" s="36"/>
      <c r="D137" s="36"/>
      <c r="E137" s="36"/>
      <c r="F137" s="36"/>
      <c r="G137" s="36"/>
      <c r="H137" s="36"/>
      <c r="I137" s="36"/>
      <c r="J137" s="36"/>
    </row>
    <row r="138">
      <c r="C138" s="36"/>
      <c r="D138" s="36"/>
      <c r="E138" s="36"/>
      <c r="F138" s="36"/>
      <c r="G138" s="36"/>
      <c r="H138" s="36"/>
      <c r="I138" s="36"/>
      <c r="J138" s="36"/>
    </row>
    <row r="139">
      <c r="C139" s="36"/>
      <c r="D139" s="36"/>
      <c r="E139" s="36"/>
      <c r="F139" s="36"/>
      <c r="G139" s="36"/>
      <c r="H139" s="36"/>
      <c r="I139" s="36"/>
      <c r="J139" s="36"/>
    </row>
    <row r="140">
      <c r="C140" s="36"/>
      <c r="D140" s="36"/>
      <c r="E140" s="36"/>
      <c r="F140" s="36"/>
      <c r="G140" s="36"/>
      <c r="H140" s="36"/>
      <c r="I140" s="36"/>
      <c r="J140" s="36"/>
    </row>
    <row r="141">
      <c r="C141" s="36"/>
      <c r="D141" s="36"/>
      <c r="E141" s="36"/>
      <c r="F141" s="36"/>
      <c r="G141" s="36"/>
      <c r="H141" s="36"/>
      <c r="I141" s="36"/>
      <c r="J141" s="36"/>
    </row>
    <row r="142">
      <c r="C142" s="36"/>
      <c r="D142" s="36"/>
      <c r="E142" s="36"/>
      <c r="F142" s="36"/>
      <c r="G142" s="36"/>
      <c r="H142" s="36"/>
      <c r="I142" s="36"/>
      <c r="J142" s="36"/>
    </row>
    <row r="143">
      <c r="C143" s="36"/>
      <c r="D143" s="36"/>
      <c r="E143" s="36"/>
      <c r="F143" s="36"/>
      <c r="G143" s="36"/>
      <c r="H143" s="36"/>
      <c r="I143" s="36"/>
      <c r="J143" s="36"/>
    </row>
    <row r="144">
      <c r="C144" s="36"/>
      <c r="D144" s="36"/>
      <c r="E144" s="36"/>
      <c r="F144" s="36"/>
      <c r="G144" s="36"/>
      <c r="H144" s="36"/>
      <c r="I144" s="36"/>
      <c r="J144" s="36"/>
    </row>
    <row r="145">
      <c r="C145" s="36"/>
      <c r="D145" s="36"/>
      <c r="E145" s="36"/>
      <c r="F145" s="36"/>
      <c r="G145" s="36"/>
      <c r="H145" s="36"/>
      <c r="I145" s="36"/>
      <c r="J145" s="36"/>
    </row>
    <row r="146">
      <c r="C146" s="36"/>
      <c r="D146" s="36"/>
      <c r="E146" s="36"/>
      <c r="F146" s="36"/>
      <c r="G146" s="36"/>
      <c r="H146" s="36"/>
      <c r="I146" s="36"/>
      <c r="J146" s="36"/>
    </row>
    <row r="147">
      <c r="C147" s="36"/>
      <c r="D147" s="36"/>
      <c r="E147" s="36"/>
      <c r="F147" s="36"/>
      <c r="G147" s="36"/>
      <c r="H147" s="36"/>
      <c r="I147" s="36"/>
      <c r="J147" s="36"/>
    </row>
    <row r="148">
      <c r="C148" s="36"/>
      <c r="D148" s="36"/>
      <c r="E148" s="36"/>
      <c r="F148" s="36"/>
      <c r="G148" s="36"/>
      <c r="H148" s="36"/>
      <c r="I148" s="36"/>
      <c r="J148" s="36"/>
    </row>
    <row r="149">
      <c r="C149" s="36"/>
      <c r="D149" s="36"/>
      <c r="E149" s="36"/>
      <c r="F149" s="36"/>
      <c r="G149" s="36"/>
      <c r="H149" s="36"/>
      <c r="I149" s="36"/>
      <c r="J149" s="36"/>
    </row>
    <row r="150">
      <c r="C150" s="36"/>
      <c r="D150" s="36"/>
      <c r="E150" s="36"/>
      <c r="F150" s="36"/>
      <c r="G150" s="36"/>
      <c r="H150" s="36"/>
      <c r="I150" s="36"/>
      <c r="J150" s="36"/>
    </row>
    <row r="151">
      <c r="C151" s="36"/>
      <c r="D151" s="36"/>
      <c r="E151" s="36"/>
      <c r="F151" s="36"/>
      <c r="G151" s="36"/>
      <c r="H151" s="36"/>
      <c r="I151" s="36"/>
      <c r="J151" s="36"/>
    </row>
    <row r="152">
      <c r="C152" s="36"/>
      <c r="D152" s="36"/>
      <c r="E152" s="36"/>
      <c r="F152" s="36"/>
      <c r="G152" s="36"/>
      <c r="H152" s="36"/>
      <c r="I152" s="36"/>
      <c r="J152" s="36"/>
    </row>
    <row r="153">
      <c r="C153" s="36"/>
      <c r="D153" s="36"/>
      <c r="E153" s="36"/>
      <c r="F153" s="36"/>
      <c r="G153" s="36"/>
      <c r="H153" s="36"/>
      <c r="I153" s="36"/>
      <c r="J153" s="36"/>
    </row>
    <row r="154">
      <c r="C154" s="36"/>
      <c r="D154" s="36"/>
      <c r="E154" s="36"/>
      <c r="F154" s="36"/>
      <c r="G154" s="36"/>
      <c r="H154" s="36"/>
      <c r="I154" s="36"/>
      <c r="J154" s="36"/>
    </row>
    <row r="155">
      <c r="C155" s="36"/>
      <c r="D155" s="36"/>
      <c r="E155" s="36"/>
      <c r="F155" s="36"/>
      <c r="G155" s="36"/>
      <c r="H155" s="36"/>
      <c r="I155" s="36"/>
      <c r="J155" s="36"/>
    </row>
    <row r="156">
      <c r="C156" s="36"/>
      <c r="D156" s="36"/>
      <c r="E156" s="36"/>
      <c r="F156" s="36"/>
      <c r="G156" s="36"/>
      <c r="H156" s="36"/>
      <c r="I156" s="36"/>
      <c r="J156" s="36"/>
    </row>
    <row r="157">
      <c r="C157" s="36"/>
      <c r="D157" s="36"/>
      <c r="E157" s="36"/>
      <c r="F157" s="36"/>
      <c r="G157" s="36"/>
      <c r="H157" s="36"/>
      <c r="I157" s="36"/>
      <c r="J157" s="36"/>
    </row>
    <row r="158">
      <c r="C158" s="36"/>
      <c r="D158" s="36"/>
      <c r="E158" s="36"/>
      <c r="F158" s="36"/>
      <c r="G158" s="36"/>
      <c r="H158" s="36"/>
      <c r="I158" s="36"/>
      <c r="J158" s="36"/>
    </row>
    <row r="159">
      <c r="C159" s="36"/>
      <c r="D159" s="36"/>
      <c r="E159" s="36"/>
      <c r="F159" s="36"/>
      <c r="G159" s="36"/>
      <c r="H159" s="36"/>
      <c r="I159" s="36"/>
      <c r="J159" s="36"/>
    </row>
    <row r="160">
      <c r="C160" s="36"/>
      <c r="D160" s="36"/>
      <c r="E160" s="36"/>
      <c r="F160" s="36"/>
      <c r="G160" s="36"/>
      <c r="H160" s="36"/>
      <c r="I160" s="36"/>
      <c r="J160" s="36"/>
    </row>
    <row r="161">
      <c r="C161" s="36"/>
      <c r="D161" s="36"/>
      <c r="E161" s="36"/>
      <c r="F161" s="36"/>
      <c r="G161" s="36"/>
      <c r="H161" s="36"/>
      <c r="I161" s="36"/>
      <c r="J161" s="36"/>
    </row>
    <row r="162">
      <c r="C162" s="36"/>
      <c r="D162" s="36"/>
      <c r="E162" s="36"/>
      <c r="F162" s="36"/>
      <c r="G162" s="36"/>
      <c r="H162" s="36"/>
      <c r="I162" s="36"/>
      <c r="J162" s="36"/>
    </row>
    <row r="163">
      <c r="C163" s="36"/>
      <c r="D163" s="36"/>
      <c r="E163" s="36"/>
      <c r="F163" s="36"/>
      <c r="G163" s="36"/>
      <c r="H163" s="36"/>
      <c r="I163" s="36"/>
      <c r="J163" s="36"/>
    </row>
    <row r="164">
      <c r="C164" s="36"/>
      <c r="D164" s="36"/>
      <c r="E164" s="36"/>
      <c r="F164" s="36"/>
      <c r="G164" s="36"/>
      <c r="H164" s="36"/>
      <c r="I164" s="36"/>
      <c r="J164" s="36"/>
    </row>
    <row r="165">
      <c r="C165" s="36"/>
      <c r="D165" s="36"/>
      <c r="E165" s="36"/>
      <c r="F165" s="36"/>
      <c r="G165" s="36"/>
      <c r="H165" s="36"/>
      <c r="I165" s="36"/>
      <c r="J165" s="36"/>
    </row>
    <row r="166">
      <c r="C166" s="36"/>
      <c r="D166" s="36"/>
      <c r="E166" s="36"/>
      <c r="F166" s="36"/>
      <c r="G166" s="36"/>
      <c r="H166" s="36"/>
      <c r="I166" s="36"/>
      <c r="J166" s="36"/>
    </row>
    <row r="167">
      <c r="C167" s="36"/>
      <c r="D167" s="36"/>
      <c r="E167" s="36"/>
      <c r="F167" s="36"/>
      <c r="G167" s="36"/>
      <c r="H167" s="36"/>
      <c r="I167" s="36"/>
      <c r="J167" s="36"/>
    </row>
    <row r="168">
      <c r="C168" s="36"/>
      <c r="D168" s="36"/>
      <c r="E168" s="36"/>
      <c r="F168" s="36"/>
      <c r="G168" s="36"/>
      <c r="H168" s="36"/>
      <c r="I168" s="36"/>
      <c r="J168" s="36"/>
    </row>
    <row r="169">
      <c r="C169" s="36"/>
      <c r="D169" s="36"/>
      <c r="E169" s="36"/>
      <c r="F169" s="36"/>
      <c r="G169" s="36"/>
      <c r="H169" s="36"/>
      <c r="I169" s="36"/>
      <c r="J169" s="36"/>
    </row>
    <row r="170">
      <c r="C170" s="36"/>
      <c r="D170" s="36"/>
      <c r="E170" s="36"/>
      <c r="F170" s="36"/>
      <c r="G170" s="36"/>
      <c r="H170" s="36"/>
      <c r="I170" s="36"/>
      <c r="J170" s="36"/>
    </row>
    <row r="171">
      <c r="C171" s="36"/>
      <c r="D171" s="36"/>
      <c r="E171" s="36"/>
      <c r="F171" s="36"/>
      <c r="G171" s="36"/>
      <c r="H171" s="36"/>
      <c r="I171" s="36"/>
      <c r="J171" s="36"/>
    </row>
    <row r="172">
      <c r="C172" s="36"/>
      <c r="D172" s="36"/>
      <c r="E172" s="36"/>
      <c r="F172" s="36"/>
      <c r="G172" s="36"/>
      <c r="H172" s="36"/>
      <c r="I172" s="36"/>
      <c r="J172" s="36"/>
    </row>
    <row r="173">
      <c r="C173" s="36"/>
      <c r="D173" s="36"/>
      <c r="E173" s="36"/>
      <c r="F173" s="36"/>
      <c r="G173" s="36"/>
      <c r="H173" s="36"/>
      <c r="I173" s="36"/>
      <c r="J173" s="36"/>
    </row>
    <row r="174">
      <c r="C174" s="36"/>
      <c r="D174" s="36"/>
      <c r="E174" s="36"/>
      <c r="F174" s="36"/>
      <c r="G174" s="36"/>
      <c r="H174" s="36"/>
      <c r="I174" s="36"/>
      <c r="J174" s="36"/>
    </row>
    <row r="175">
      <c r="C175" s="36"/>
      <c r="D175" s="36"/>
      <c r="E175" s="36"/>
      <c r="F175" s="36"/>
      <c r="G175" s="36"/>
      <c r="H175" s="36"/>
      <c r="I175" s="36"/>
      <c r="J175" s="36"/>
    </row>
    <row r="176">
      <c r="C176" s="36"/>
      <c r="D176" s="36"/>
      <c r="E176" s="36"/>
      <c r="F176" s="36"/>
      <c r="G176" s="36"/>
      <c r="H176" s="36"/>
      <c r="I176" s="36"/>
      <c r="J176" s="36"/>
    </row>
    <row r="177">
      <c r="C177" s="36"/>
      <c r="D177" s="36"/>
      <c r="E177" s="36"/>
      <c r="F177" s="36"/>
      <c r="G177" s="36"/>
      <c r="H177" s="36"/>
      <c r="I177" s="36"/>
      <c r="J177" s="36"/>
    </row>
    <row r="178">
      <c r="C178" s="36"/>
      <c r="D178" s="36"/>
      <c r="E178" s="36"/>
      <c r="F178" s="36"/>
      <c r="G178" s="36"/>
      <c r="H178" s="36"/>
      <c r="I178" s="36"/>
      <c r="J178" s="36"/>
    </row>
    <row r="179">
      <c r="C179" s="36"/>
      <c r="D179" s="36"/>
      <c r="E179" s="36"/>
      <c r="F179" s="36"/>
      <c r="G179" s="36"/>
      <c r="H179" s="36"/>
      <c r="I179" s="36"/>
      <c r="J179" s="36"/>
    </row>
    <row r="180">
      <c r="C180" s="36"/>
      <c r="D180" s="36"/>
      <c r="E180" s="36"/>
      <c r="F180" s="36"/>
      <c r="G180" s="36"/>
      <c r="H180" s="36"/>
      <c r="I180" s="36"/>
      <c r="J180" s="36"/>
    </row>
    <row r="181">
      <c r="C181" s="36"/>
      <c r="D181" s="36"/>
      <c r="E181" s="36"/>
      <c r="F181" s="36"/>
      <c r="G181" s="36"/>
      <c r="H181" s="36"/>
      <c r="I181" s="36"/>
      <c r="J181" s="36"/>
    </row>
    <row r="182">
      <c r="C182" s="36"/>
      <c r="D182" s="36"/>
      <c r="E182" s="36"/>
      <c r="F182" s="36"/>
      <c r="G182" s="36"/>
      <c r="H182" s="36"/>
      <c r="I182" s="36"/>
      <c r="J182" s="36"/>
    </row>
    <row r="183">
      <c r="C183" s="36"/>
      <c r="D183" s="36"/>
      <c r="E183" s="36"/>
      <c r="F183" s="36"/>
      <c r="G183" s="36"/>
      <c r="H183" s="36"/>
      <c r="I183" s="36"/>
      <c r="J183" s="36"/>
    </row>
    <row r="184">
      <c r="C184" s="36"/>
      <c r="D184" s="36"/>
      <c r="E184" s="36"/>
      <c r="F184" s="36"/>
      <c r="G184" s="36"/>
      <c r="H184" s="36"/>
      <c r="I184" s="36"/>
      <c r="J184" s="36"/>
    </row>
    <row r="185">
      <c r="C185" s="36"/>
      <c r="D185" s="36"/>
      <c r="E185" s="36"/>
      <c r="F185" s="36"/>
      <c r="G185" s="36"/>
      <c r="H185" s="36"/>
      <c r="I185" s="36"/>
      <c r="J185" s="36"/>
    </row>
    <row r="186">
      <c r="C186" s="36"/>
      <c r="D186" s="36"/>
      <c r="E186" s="36"/>
      <c r="F186" s="36"/>
      <c r="G186" s="36"/>
      <c r="H186" s="36"/>
      <c r="I186" s="36"/>
      <c r="J186" s="36"/>
    </row>
    <row r="187">
      <c r="C187" s="36"/>
      <c r="D187" s="36"/>
      <c r="E187" s="36"/>
      <c r="F187" s="36"/>
      <c r="G187" s="36"/>
      <c r="H187" s="36"/>
      <c r="I187" s="36"/>
      <c r="J187" s="36"/>
    </row>
    <row r="188">
      <c r="C188" s="36"/>
      <c r="D188" s="36"/>
      <c r="E188" s="36"/>
      <c r="F188" s="36"/>
      <c r="G188" s="36"/>
      <c r="H188" s="36"/>
      <c r="I188" s="36"/>
      <c r="J188" s="36"/>
    </row>
    <row r="189">
      <c r="C189" s="36"/>
      <c r="D189" s="36"/>
      <c r="E189" s="36"/>
      <c r="F189" s="36"/>
      <c r="G189" s="36"/>
      <c r="H189" s="36"/>
      <c r="I189" s="36"/>
      <c r="J189" s="36"/>
    </row>
    <row r="190">
      <c r="C190" s="36"/>
      <c r="D190" s="36"/>
      <c r="E190" s="36"/>
      <c r="F190" s="36"/>
      <c r="G190" s="36"/>
      <c r="H190" s="36"/>
      <c r="I190" s="36"/>
      <c r="J190" s="36"/>
    </row>
    <row r="191">
      <c r="C191" s="36"/>
      <c r="D191" s="36"/>
      <c r="E191" s="36"/>
      <c r="F191" s="36"/>
      <c r="G191" s="36"/>
      <c r="H191" s="36"/>
      <c r="I191" s="36"/>
      <c r="J191" s="36"/>
    </row>
    <row r="192">
      <c r="C192" s="36"/>
      <c r="D192" s="36"/>
      <c r="E192" s="36"/>
      <c r="F192" s="36"/>
      <c r="G192" s="36"/>
      <c r="H192" s="36"/>
      <c r="I192" s="36"/>
      <c r="J192" s="36"/>
    </row>
    <row r="193">
      <c r="C193" s="36"/>
      <c r="D193" s="36"/>
      <c r="E193" s="36"/>
      <c r="F193" s="36"/>
      <c r="G193" s="36"/>
      <c r="H193" s="36"/>
      <c r="I193" s="36"/>
      <c r="J193" s="36"/>
    </row>
    <row r="194">
      <c r="C194" s="36"/>
      <c r="D194" s="36"/>
      <c r="E194" s="36"/>
      <c r="F194" s="36"/>
      <c r="G194" s="36"/>
      <c r="H194" s="36"/>
      <c r="I194" s="36"/>
      <c r="J194" s="36"/>
    </row>
    <row r="195">
      <c r="C195" s="36"/>
      <c r="D195" s="36"/>
      <c r="E195" s="36"/>
      <c r="F195" s="36"/>
      <c r="G195" s="36"/>
      <c r="H195" s="36"/>
      <c r="I195" s="36"/>
      <c r="J195" s="36"/>
    </row>
    <row r="196">
      <c r="C196" s="36"/>
      <c r="D196" s="36"/>
      <c r="E196" s="36"/>
      <c r="F196" s="36"/>
      <c r="G196" s="36"/>
      <c r="H196" s="36"/>
      <c r="I196" s="36"/>
      <c r="J196" s="36"/>
    </row>
    <row r="197">
      <c r="C197" s="36"/>
      <c r="D197" s="36"/>
      <c r="E197" s="36"/>
      <c r="F197" s="36"/>
      <c r="G197" s="36"/>
      <c r="H197" s="36"/>
      <c r="I197" s="36"/>
      <c r="J197" s="36"/>
    </row>
    <row r="198">
      <c r="C198" s="36"/>
      <c r="D198" s="36"/>
      <c r="E198" s="36"/>
      <c r="F198" s="36"/>
      <c r="G198" s="36"/>
      <c r="H198" s="36"/>
      <c r="I198" s="36"/>
      <c r="J198" s="36"/>
    </row>
    <row r="199">
      <c r="C199" s="36"/>
      <c r="D199" s="36"/>
      <c r="E199" s="36"/>
      <c r="F199" s="36"/>
      <c r="G199" s="36"/>
      <c r="H199" s="36"/>
      <c r="I199" s="36"/>
      <c r="J199" s="36"/>
    </row>
    <row r="200">
      <c r="C200" s="36"/>
      <c r="D200" s="36"/>
      <c r="E200" s="36"/>
      <c r="F200" s="36"/>
      <c r="G200" s="36"/>
      <c r="H200" s="36"/>
      <c r="I200" s="36"/>
      <c r="J200" s="36"/>
    </row>
    <row r="201">
      <c r="C201" s="36"/>
      <c r="D201" s="36"/>
      <c r="E201" s="36"/>
      <c r="F201" s="36"/>
      <c r="G201" s="36"/>
      <c r="H201" s="36"/>
      <c r="I201" s="36"/>
      <c r="J201" s="36"/>
    </row>
    <row r="202">
      <c r="C202" s="36"/>
      <c r="D202" s="36"/>
      <c r="E202" s="36"/>
      <c r="F202" s="36"/>
      <c r="G202" s="36"/>
      <c r="H202" s="36"/>
      <c r="I202" s="36"/>
      <c r="J202" s="36"/>
    </row>
    <row r="203">
      <c r="C203" s="36"/>
      <c r="D203" s="36"/>
      <c r="E203" s="36"/>
      <c r="F203" s="36"/>
      <c r="G203" s="36"/>
      <c r="H203" s="36"/>
      <c r="I203" s="36"/>
      <c r="J203" s="36"/>
    </row>
    <row r="204">
      <c r="C204" s="36"/>
      <c r="D204" s="36"/>
      <c r="E204" s="36"/>
      <c r="F204" s="36"/>
      <c r="G204" s="36"/>
      <c r="H204" s="36"/>
      <c r="I204" s="36"/>
      <c r="J204" s="36"/>
    </row>
    <row r="205">
      <c r="C205" s="36"/>
      <c r="D205" s="36"/>
      <c r="E205" s="36"/>
      <c r="F205" s="36"/>
      <c r="G205" s="36"/>
      <c r="H205" s="36"/>
      <c r="I205" s="36"/>
      <c r="J205" s="36"/>
    </row>
    <row r="206">
      <c r="C206" s="36"/>
      <c r="D206" s="36"/>
      <c r="E206" s="36"/>
      <c r="F206" s="36"/>
      <c r="G206" s="36"/>
      <c r="H206" s="36"/>
      <c r="I206" s="36"/>
      <c r="J206" s="36"/>
    </row>
    <row r="207">
      <c r="C207" s="36"/>
      <c r="D207" s="36"/>
      <c r="E207" s="36"/>
      <c r="F207" s="36"/>
      <c r="G207" s="36"/>
      <c r="H207" s="36"/>
      <c r="I207" s="36"/>
      <c r="J207" s="36"/>
    </row>
    <row r="208">
      <c r="C208" s="36"/>
      <c r="D208" s="36"/>
      <c r="E208" s="36"/>
      <c r="F208" s="36"/>
      <c r="G208" s="36"/>
      <c r="H208" s="36"/>
      <c r="I208" s="36"/>
      <c r="J208" s="36"/>
    </row>
    <row r="209">
      <c r="C209" s="36"/>
      <c r="D209" s="36"/>
      <c r="E209" s="36"/>
      <c r="F209" s="36"/>
      <c r="G209" s="36"/>
      <c r="H209" s="36"/>
      <c r="I209" s="36"/>
      <c r="J209" s="36"/>
    </row>
    <row r="210">
      <c r="C210" s="36"/>
      <c r="D210" s="36"/>
      <c r="E210" s="36"/>
      <c r="F210" s="36"/>
      <c r="G210" s="36"/>
      <c r="H210" s="36"/>
      <c r="I210" s="36"/>
      <c r="J210" s="36"/>
    </row>
    <row r="211">
      <c r="C211" s="36"/>
      <c r="D211" s="36"/>
      <c r="E211" s="36"/>
      <c r="F211" s="36"/>
      <c r="G211" s="36"/>
      <c r="H211" s="36"/>
      <c r="I211" s="36"/>
      <c r="J211" s="36"/>
    </row>
    <row r="212">
      <c r="C212" s="36"/>
      <c r="D212" s="36"/>
      <c r="E212" s="36"/>
      <c r="F212" s="36"/>
      <c r="G212" s="36"/>
      <c r="H212" s="36"/>
      <c r="I212" s="36"/>
      <c r="J212" s="36"/>
    </row>
    <row r="213">
      <c r="C213" s="36"/>
      <c r="D213" s="36"/>
      <c r="E213" s="36"/>
      <c r="F213" s="36"/>
      <c r="G213" s="36"/>
      <c r="H213" s="36"/>
      <c r="I213" s="36"/>
      <c r="J213" s="36"/>
    </row>
    <row r="214">
      <c r="C214" s="36"/>
      <c r="D214" s="36"/>
      <c r="E214" s="36"/>
      <c r="F214" s="36"/>
      <c r="G214" s="36"/>
      <c r="H214" s="36"/>
      <c r="I214" s="36"/>
      <c r="J214" s="36"/>
    </row>
    <row r="215">
      <c r="C215" s="36"/>
      <c r="D215" s="36"/>
      <c r="E215" s="36"/>
      <c r="F215" s="36"/>
      <c r="G215" s="36"/>
      <c r="H215" s="36"/>
      <c r="I215" s="36"/>
      <c r="J215" s="36"/>
    </row>
    <row r="216">
      <c r="C216" s="36"/>
      <c r="D216" s="36"/>
      <c r="E216" s="36"/>
      <c r="F216" s="36"/>
      <c r="G216" s="36"/>
      <c r="H216" s="36"/>
      <c r="I216" s="36"/>
      <c r="J216" s="36"/>
    </row>
    <row r="217">
      <c r="C217" s="36"/>
      <c r="D217" s="36"/>
      <c r="E217" s="36"/>
      <c r="F217" s="36"/>
      <c r="G217" s="36"/>
      <c r="H217" s="36"/>
      <c r="I217" s="36"/>
      <c r="J217" s="36"/>
    </row>
    <row r="218">
      <c r="C218" s="36"/>
      <c r="D218" s="36"/>
      <c r="E218" s="36"/>
      <c r="F218" s="36"/>
      <c r="G218" s="36"/>
      <c r="H218" s="36"/>
      <c r="I218" s="36"/>
      <c r="J218" s="36"/>
    </row>
    <row r="219">
      <c r="C219" s="36"/>
      <c r="D219" s="36"/>
      <c r="E219" s="36"/>
      <c r="F219" s="36"/>
      <c r="G219" s="36"/>
      <c r="H219" s="36"/>
      <c r="I219" s="36"/>
      <c r="J219" s="36"/>
    </row>
    <row r="220">
      <c r="C220" s="36"/>
      <c r="D220" s="36"/>
      <c r="E220" s="36"/>
      <c r="F220" s="36"/>
      <c r="G220" s="36"/>
      <c r="H220" s="36"/>
      <c r="I220" s="36"/>
      <c r="J220" s="36"/>
    </row>
    <row r="221">
      <c r="C221" s="36"/>
      <c r="D221" s="36"/>
      <c r="E221" s="36"/>
      <c r="F221" s="36"/>
      <c r="G221" s="36"/>
      <c r="H221" s="36"/>
      <c r="I221" s="36"/>
      <c r="J221" s="36"/>
    </row>
    <row r="222">
      <c r="C222" s="36"/>
      <c r="D222" s="36"/>
      <c r="E222" s="36"/>
      <c r="F222" s="36"/>
      <c r="G222" s="36"/>
      <c r="H222" s="36"/>
      <c r="I222" s="36"/>
      <c r="J222" s="36"/>
    </row>
    <row r="223">
      <c r="C223" s="36"/>
      <c r="D223" s="36"/>
      <c r="E223" s="36"/>
      <c r="F223" s="36"/>
      <c r="G223" s="36"/>
      <c r="H223" s="36"/>
      <c r="I223" s="36"/>
      <c r="J223" s="36"/>
    </row>
    <row r="224">
      <c r="C224" s="36"/>
      <c r="D224" s="36"/>
      <c r="E224" s="36"/>
      <c r="F224" s="36"/>
      <c r="G224" s="36"/>
      <c r="H224" s="36"/>
      <c r="I224" s="36"/>
      <c r="J224" s="36"/>
    </row>
    <row r="225">
      <c r="C225" s="36"/>
      <c r="D225" s="36"/>
      <c r="E225" s="36"/>
      <c r="F225" s="36"/>
      <c r="G225" s="36"/>
      <c r="H225" s="36"/>
      <c r="I225" s="36"/>
      <c r="J225" s="36"/>
    </row>
    <row r="226">
      <c r="C226" s="36"/>
      <c r="D226" s="36"/>
      <c r="E226" s="36"/>
      <c r="F226" s="36"/>
      <c r="G226" s="36"/>
      <c r="H226" s="36"/>
      <c r="I226" s="36"/>
      <c r="J226" s="36"/>
    </row>
    <row r="227">
      <c r="C227" s="36"/>
      <c r="D227" s="36"/>
      <c r="E227" s="36"/>
      <c r="F227" s="36"/>
      <c r="G227" s="36"/>
      <c r="H227" s="36"/>
      <c r="I227" s="36"/>
      <c r="J227" s="36"/>
    </row>
    <row r="228">
      <c r="C228" s="36"/>
      <c r="D228" s="36"/>
      <c r="E228" s="36"/>
      <c r="F228" s="36"/>
      <c r="G228" s="36"/>
      <c r="H228" s="36"/>
      <c r="I228" s="36"/>
      <c r="J228" s="36"/>
    </row>
    <row r="229">
      <c r="C229" s="36"/>
      <c r="D229" s="36"/>
      <c r="E229" s="36"/>
      <c r="F229" s="36"/>
      <c r="G229" s="36"/>
      <c r="H229" s="36"/>
      <c r="I229" s="36"/>
      <c r="J229" s="36"/>
    </row>
    <row r="230">
      <c r="C230" s="36"/>
      <c r="D230" s="36"/>
      <c r="E230" s="36"/>
      <c r="F230" s="36"/>
      <c r="G230" s="36"/>
      <c r="H230" s="36"/>
      <c r="I230" s="36"/>
      <c r="J230" s="36"/>
    </row>
    <row r="231">
      <c r="C231" s="36"/>
      <c r="D231" s="36"/>
      <c r="E231" s="36"/>
      <c r="F231" s="36"/>
      <c r="G231" s="36"/>
      <c r="H231" s="36"/>
      <c r="I231" s="36"/>
      <c r="J231" s="36"/>
    </row>
    <row r="232">
      <c r="C232" s="36"/>
      <c r="D232" s="36"/>
      <c r="E232" s="36"/>
      <c r="F232" s="36"/>
      <c r="G232" s="36"/>
      <c r="H232" s="36"/>
      <c r="I232" s="36"/>
      <c r="J232" s="36"/>
    </row>
    <row r="233">
      <c r="C233" s="36"/>
      <c r="D233" s="36"/>
      <c r="E233" s="36"/>
      <c r="F233" s="36"/>
      <c r="G233" s="36"/>
      <c r="H233" s="36"/>
      <c r="I233" s="36"/>
      <c r="J233" s="36"/>
    </row>
    <row r="234">
      <c r="C234" s="36"/>
      <c r="D234" s="36"/>
      <c r="E234" s="36"/>
      <c r="F234" s="36"/>
      <c r="G234" s="36"/>
      <c r="H234" s="36"/>
      <c r="I234" s="36"/>
      <c r="J234" s="36"/>
    </row>
    <row r="235">
      <c r="C235" s="36"/>
      <c r="D235" s="36"/>
      <c r="E235" s="36"/>
      <c r="F235" s="36"/>
      <c r="G235" s="36"/>
      <c r="H235" s="36"/>
      <c r="I235" s="36"/>
      <c r="J235" s="36"/>
    </row>
    <row r="236">
      <c r="C236" s="36"/>
      <c r="D236" s="36"/>
      <c r="E236" s="36"/>
      <c r="F236" s="36"/>
      <c r="G236" s="36"/>
      <c r="H236" s="36"/>
      <c r="I236" s="36"/>
      <c r="J236" s="36"/>
    </row>
    <row r="237">
      <c r="C237" s="36"/>
      <c r="D237" s="36"/>
      <c r="E237" s="36"/>
      <c r="F237" s="36"/>
      <c r="G237" s="36"/>
      <c r="H237" s="36"/>
      <c r="I237" s="36"/>
      <c r="J237" s="36"/>
    </row>
    <row r="238">
      <c r="C238" s="36"/>
      <c r="D238" s="36"/>
      <c r="E238" s="36"/>
      <c r="F238" s="36"/>
      <c r="G238" s="36"/>
      <c r="H238" s="36"/>
      <c r="I238" s="36"/>
      <c r="J238" s="36"/>
    </row>
    <row r="239">
      <c r="C239" s="36"/>
      <c r="D239" s="36"/>
      <c r="E239" s="36"/>
      <c r="F239" s="36"/>
      <c r="G239" s="36"/>
      <c r="H239" s="36"/>
      <c r="I239" s="36"/>
      <c r="J239" s="36"/>
    </row>
    <row r="240">
      <c r="C240" s="36"/>
      <c r="D240" s="36"/>
      <c r="E240" s="36"/>
      <c r="F240" s="36"/>
      <c r="G240" s="36"/>
      <c r="H240" s="36"/>
      <c r="I240" s="36"/>
      <c r="J240" s="36"/>
    </row>
    <row r="241">
      <c r="C241" s="36"/>
      <c r="D241" s="36"/>
      <c r="E241" s="36"/>
      <c r="F241" s="36"/>
      <c r="G241" s="36"/>
      <c r="H241" s="36"/>
      <c r="I241" s="36"/>
      <c r="J241" s="36"/>
    </row>
    <row r="242">
      <c r="C242" s="36"/>
      <c r="D242" s="36"/>
      <c r="E242" s="36"/>
      <c r="F242" s="36"/>
      <c r="G242" s="36"/>
      <c r="H242" s="36"/>
      <c r="I242" s="36"/>
      <c r="J242" s="36"/>
    </row>
    <row r="243">
      <c r="C243" s="36"/>
      <c r="D243" s="36"/>
      <c r="E243" s="36"/>
      <c r="F243" s="36"/>
      <c r="G243" s="36"/>
      <c r="H243" s="36"/>
      <c r="I243" s="36"/>
      <c r="J243" s="36"/>
    </row>
    <row r="244">
      <c r="C244" s="36"/>
      <c r="D244" s="36"/>
      <c r="E244" s="36"/>
      <c r="F244" s="36"/>
      <c r="G244" s="36"/>
      <c r="H244" s="36"/>
      <c r="I244" s="36"/>
      <c r="J244" s="36"/>
    </row>
    <row r="245">
      <c r="C245" s="36"/>
      <c r="D245" s="36"/>
      <c r="E245" s="36"/>
      <c r="F245" s="36"/>
      <c r="G245" s="36"/>
      <c r="H245" s="36"/>
      <c r="I245" s="36"/>
      <c r="J245" s="36"/>
    </row>
    <row r="246">
      <c r="C246" s="36"/>
      <c r="D246" s="36"/>
      <c r="E246" s="36"/>
      <c r="F246" s="36"/>
      <c r="G246" s="36"/>
      <c r="H246" s="36"/>
      <c r="I246" s="36"/>
      <c r="J246" s="36"/>
    </row>
    <row r="247">
      <c r="C247" s="36"/>
      <c r="D247" s="36"/>
      <c r="E247" s="36"/>
      <c r="F247" s="36"/>
      <c r="G247" s="36"/>
      <c r="H247" s="36"/>
      <c r="I247" s="36"/>
      <c r="J247" s="36"/>
    </row>
    <row r="248">
      <c r="C248" s="36"/>
      <c r="D248" s="36"/>
      <c r="E248" s="36"/>
      <c r="F248" s="36"/>
      <c r="G248" s="36"/>
      <c r="H248" s="36"/>
      <c r="I248" s="36"/>
      <c r="J248" s="36"/>
    </row>
    <row r="249">
      <c r="C249" s="36"/>
      <c r="D249" s="36"/>
      <c r="E249" s="36"/>
      <c r="F249" s="36"/>
      <c r="G249" s="36"/>
      <c r="H249" s="36"/>
      <c r="I249" s="36"/>
      <c r="J249" s="36"/>
    </row>
    <row r="250">
      <c r="C250" s="36"/>
      <c r="D250" s="36"/>
      <c r="E250" s="36"/>
      <c r="F250" s="36"/>
      <c r="G250" s="36"/>
      <c r="H250" s="36"/>
      <c r="I250" s="36"/>
      <c r="J250" s="36"/>
    </row>
    <row r="251">
      <c r="C251" s="36"/>
      <c r="D251" s="36"/>
      <c r="E251" s="36"/>
      <c r="F251" s="36"/>
      <c r="G251" s="36"/>
      <c r="H251" s="36"/>
      <c r="I251" s="36"/>
      <c r="J251" s="36"/>
    </row>
    <row r="252">
      <c r="C252" s="36"/>
      <c r="D252" s="36"/>
      <c r="E252" s="36"/>
      <c r="F252" s="36"/>
      <c r="G252" s="36"/>
      <c r="H252" s="36"/>
      <c r="I252" s="36"/>
      <c r="J252" s="36"/>
    </row>
    <row r="253">
      <c r="C253" s="36"/>
      <c r="D253" s="36"/>
      <c r="E253" s="36"/>
      <c r="F253" s="36"/>
      <c r="G253" s="36"/>
      <c r="H253" s="36"/>
      <c r="I253" s="36"/>
      <c r="J253" s="36"/>
    </row>
    <row r="254">
      <c r="C254" s="36"/>
      <c r="D254" s="36"/>
      <c r="E254" s="36"/>
      <c r="F254" s="36"/>
      <c r="G254" s="36"/>
      <c r="H254" s="36"/>
      <c r="I254" s="36"/>
      <c r="J254" s="36"/>
    </row>
    <row r="255">
      <c r="C255" s="36"/>
      <c r="D255" s="36"/>
      <c r="E255" s="36"/>
      <c r="F255" s="36"/>
      <c r="G255" s="36"/>
      <c r="H255" s="36"/>
      <c r="I255" s="36"/>
      <c r="J255" s="36"/>
    </row>
    <row r="256">
      <c r="C256" s="36"/>
      <c r="D256" s="36"/>
      <c r="E256" s="36"/>
      <c r="F256" s="36"/>
      <c r="G256" s="36"/>
      <c r="H256" s="36"/>
      <c r="I256" s="36"/>
      <c r="J256" s="36"/>
    </row>
    <row r="257">
      <c r="C257" s="36"/>
      <c r="D257" s="36"/>
      <c r="E257" s="36"/>
      <c r="F257" s="36"/>
      <c r="G257" s="36"/>
      <c r="H257" s="36"/>
      <c r="I257" s="36"/>
      <c r="J257" s="36"/>
    </row>
    <row r="258">
      <c r="C258" s="36"/>
      <c r="D258" s="36"/>
      <c r="E258" s="36"/>
      <c r="F258" s="36"/>
      <c r="G258" s="36"/>
      <c r="H258" s="36"/>
      <c r="I258" s="36"/>
      <c r="J258" s="36"/>
    </row>
    <row r="259">
      <c r="C259" s="36"/>
      <c r="D259" s="36"/>
      <c r="E259" s="36"/>
      <c r="F259" s="36"/>
      <c r="G259" s="36"/>
      <c r="H259" s="36"/>
      <c r="I259" s="36"/>
      <c r="J259" s="36"/>
    </row>
    <row r="260">
      <c r="C260" s="36"/>
      <c r="D260" s="36"/>
      <c r="E260" s="36"/>
      <c r="F260" s="36"/>
      <c r="G260" s="36"/>
      <c r="H260" s="36"/>
      <c r="I260" s="36"/>
      <c r="J260" s="36"/>
    </row>
    <row r="261">
      <c r="C261" s="36"/>
      <c r="D261" s="36"/>
      <c r="E261" s="36"/>
      <c r="F261" s="36"/>
      <c r="G261" s="36"/>
      <c r="H261" s="36"/>
      <c r="I261" s="36"/>
      <c r="J261" s="36"/>
    </row>
    <row r="262">
      <c r="C262" s="36"/>
      <c r="D262" s="36"/>
      <c r="E262" s="36"/>
      <c r="F262" s="36"/>
      <c r="G262" s="36"/>
      <c r="H262" s="36"/>
      <c r="I262" s="36"/>
      <c r="J262" s="36"/>
    </row>
    <row r="263">
      <c r="C263" s="36"/>
      <c r="D263" s="36"/>
      <c r="E263" s="36"/>
      <c r="F263" s="36"/>
      <c r="G263" s="36"/>
      <c r="H263" s="36"/>
      <c r="I263" s="36"/>
      <c r="J263" s="36"/>
    </row>
    <row r="264">
      <c r="C264" s="36"/>
      <c r="D264" s="36"/>
      <c r="E264" s="36"/>
      <c r="F264" s="36"/>
      <c r="G264" s="36"/>
      <c r="H264" s="36"/>
      <c r="I264" s="36"/>
      <c r="J264" s="36"/>
    </row>
    <row r="265">
      <c r="C265" s="36"/>
      <c r="D265" s="36"/>
      <c r="E265" s="36"/>
      <c r="F265" s="36"/>
      <c r="G265" s="36"/>
      <c r="H265" s="36"/>
      <c r="I265" s="36"/>
      <c r="J265" s="36"/>
    </row>
    <row r="266">
      <c r="C266" s="36"/>
      <c r="D266" s="36"/>
      <c r="E266" s="36"/>
      <c r="F266" s="36"/>
      <c r="G266" s="36"/>
      <c r="H266" s="36"/>
      <c r="I266" s="36"/>
      <c r="J266" s="36"/>
    </row>
    <row r="267">
      <c r="C267" s="36"/>
      <c r="D267" s="36"/>
      <c r="E267" s="36"/>
      <c r="F267" s="36"/>
      <c r="G267" s="36"/>
      <c r="H267" s="36"/>
      <c r="I267" s="36"/>
      <c r="J267" s="36"/>
    </row>
    <row r="268">
      <c r="C268" s="36"/>
      <c r="D268" s="36"/>
      <c r="E268" s="36"/>
      <c r="F268" s="36"/>
      <c r="G268" s="36"/>
      <c r="H268" s="36"/>
      <c r="I268" s="36"/>
      <c r="J268" s="36"/>
    </row>
    <row r="269">
      <c r="C269" s="36"/>
      <c r="D269" s="36"/>
      <c r="E269" s="36"/>
      <c r="F269" s="36"/>
      <c r="G269" s="36"/>
      <c r="H269" s="36"/>
      <c r="I269" s="36"/>
      <c r="J269" s="36"/>
    </row>
    <row r="270">
      <c r="C270" s="36"/>
      <c r="D270" s="36"/>
      <c r="E270" s="36"/>
      <c r="F270" s="36"/>
      <c r="G270" s="36"/>
      <c r="H270" s="36"/>
      <c r="I270" s="36"/>
      <c r="J270" s="36"/>
    </row>
    <row r="271">
      <c r="C271" s="36"/>
      <c r="D271" s="36"/>
      <c r="E271" s="36"/>
      <c r="F271" s="36"/>
      <c r="G271" s="36"/>
      <c r="H271" s="36"/>
      <c r="I271" s="36"/>
      <c r="J271" s="36"/>
    </row>
    <row r="272">
      <c r="C272" s="36"/>
      <c r="D272" s="36"/>
      <c r="E272" s="36"/>
      <c r="F272" s="36"/>
      <c r="G272" s="36"/>
      <c r="H272" s="36"/>
      <c r="I272" s="36"/>
      <c r="J272" s="36"/>
    </row>
    <row r="273">
      <c r="C273" s="36"/>
      <c r="D273" s="36"/>
      <c r="E273" s="36"/>
      <c r="F273" s="36"/>
      <c r="G273" s="36"/>
      <c r="H273" s="36"/>
      <c r="I273" s="36"/>
      <c r="J273" s="36"/>
    </row>
    <row r="274">
      <c r="C274" s="36"/>
      <c r="D274" s="36"/>
      <c r="E274" s="36"/>
      <c r="F274" s="36"/>
      <c r="G274" s="36"/>
      <c r="H274" s="36"/>
      <c r="I274" s="36"/>
      <c r="J274" s="36"/>
    </row>
    <row r="275">
      <c r="C275" s="36"/>
      <c r="D275" s="36"/>
      <c r="E275" s="36"/>
      <c r="F275" s="36"/>
      <c r="G275" s="36"/>
      <c r="H275" s="36"/>
      <c r="I275" s="36"/>
      <c r="J275" s="36"/>
    </row>
    <row r="276">
      <c r="C276" s="36"/>
      <c r="D276" s="36"/>
      <c r="E276" s="36"/>
      <c r="F276" s="36"/>
      <c r="G276" s="36"/>
      <c r="H276" s="36"/>
      <c r="I276" s="36"/>
      <c r="J276" s="36"/>
    </row>
    <row r="277">
      <c r="C277" s="36"/>
      <c r="D277" s="36"/>
      <c r="E277" s="36"/>
      <c r="F277" s="36"/>
      <c r="G277" s="36"/>
      <c r="H277" s="36"/>
      <c r="I277" s="36"/>
      <c r="J277" s="36"/>
    </row>
    <row r="278">
      <c r="C278" s="36"/>
      <c r="D278" s="36"/>
      <c r="E278" s="36"/>
      <c r="F278" s="36"/>
      <c r="G278" s="36"/>
      <c r="H278" s="36"/>
      <c r="I278" s="36"/>
      <c r="J278" s="36"/>
    </row>
    <row r="279">
      <c r="C279" s="36"/>
      <c r="D279" s="36"/>
      <c r="E279" s="36"/>
      <c r="F279" s="36"/>
      <c r="G279" s="36"/>
      <c r="H279" s="36"/>
      <c r="I279" s="36"/>
      <c r="J279" s="36"/>
    </row>
    <row r="280">
      <c r="C280" s="36"/>
      <c r="D280" s="36"/>
      <c r="E280" s="36"/>
      <c r="F280" s="36"/>
      <c r="G280" s="36"/>
      <c r="H280" s="36"/>
      <c r="I280" s="36"/>
      <c r="J280" s="36"/>
    </row>
    <row r="281">
      <c r="C281" s="36"/>
      <c r="D281" s="36"/>
      <c r="E281" s="36"/>
      <c r="F281" s="36"/>
      <c r="G281" s="36"/>
      <c r="H281" s="36"/>
      <c r="I281" s="36"/>
      <c r="J281" s="36"/>
    </row>
    <row r="282">
      <c r="C282" s="36"/>
      <c r="D282" s="36"/>
      <c r="E282" s="36"/>
      <c r="F282" s="36"/>
      <c r="G282" s="36"/>
      <c r="H282" s="36"/>
      <c r="I282" s="36"/>
      <c r="J282" s="36"/>
    </row>
    <row r="283">
      <c r="C283" s="36"/>
      <c r="D283" s="36"/>
      <c r="E283" s="36"/>
      <c r="F283" s="36"/>
      <c r="G283" s="36"/>
      <c r="H283" s="36"/>
      <c r="I283" s="36"/>
      <c r="J283" s="36"/>
    </row>
    <row r="284">
      <c r="C284" s="36"/>
      <c r="D284" s="36"/>
      <c r="E284" s="36"/>
      <c r="F284" s="36"/>
      <c r="G284" s="36"/>
      <c r="H284" s="36"/>
      <c r="I284" s="36"/>
      <c r="J284" s="36"/>
    </row>
    <row r="285">
      <c r="C285" s="36"/>
      <c r="D285" s="36"/>
      <c r="E285" s="36"/>
      <c r="F285" s="36"/>
      <c r="G285" s="36"/>
      <c r="H285" s="36"/>
      <c r="I285" s="36"/>
      <c r="J285" s="36"/>
    </row>
    <row r="286">
      <c r="C286" s="36"/>
      <c r="D286" s="36"/>
      <c r="E286" s="36"/>
      <c r="F286" s="36"/>
      <c r="G286" s="36"/>
      <c r="H286" s="36"/>
      <c r="I286" s="36"/>
      <c r="J286" s="36"/>
    </row>
    <row r="287">
      <c r="C287" s="36"/>
      <c r="D287" s="36"/>
      <c r="E287" s="36"/>
      <c r="F287" s="36"/>
      <c r="G287" s="36"/>
      <c r="H287" s="36"/>
      <c r="I287" s="36"/>
      <c r="J287" s="36"/>
    </row>
    <row r="288">
      <c r="C288" s="36"/>
      <c r="D288" s="36"/>
      <c r="E288" s="36"/>
      <c r="F288" s="36"/>
      <c r="G288" s="36"/>
      <c r="H288" s="36"/>
      <c r="I288" s="36"/>
      <c r="J288" s="36"/>
    </row>
    <row r="289">
      <c r="C289" s="36"/>
      <c r="D289" s="36"/>
      <c r="E289" s="36"/>
      <c r="F289" s="36"/>
      <c r="G289" s="36"/>
      <c r="H289" s="36"/>
      <c r="I289" s="36"/>
      <c r="J289" s="36"/>
    </row>
    <row r="290">
      <c r="C290" s="36"/>
      <c r="D290" s="36"/>
      <c r="E290" s="36"/>
      <c r="F290" s="36"/>
      <c r="G290" s="36"/>
      <c r="H290" s="36"/>
      <c r="I290" s="36"/>
      <c r="J290" s="36"/>
    </row>
    <row r="291">
      <c r="C291" s="36"/>
      <c r="D291" s="36"/>
      <c r="E291" s="36"/>
      <c r="F291" s="36"/>
      <c r="G291" s="36"/>
      <c r="H291" s="36"/>
      <c r="I291" s="36"/>
      <c r="J291" s="36"/>
    </row>
    <row r="292">
      <c r="C292" s="36"/>
      <c r="D292" s="36"/>
      <c r="E292" s="36"/>
      <c r="F292" s="36"/>
      <c r="G292" s="36"/>
      <c r="H292" s="36"/>
      <c r="I292" s="36"/>
      <c r="J292" s="36"/>
    </row>
    <row r="293">
      <c r="C293" s="36"/>
      <c r="D293" s="36"/>
      <c r="E293" s="36"/>
      <c r="F293" s="36"/>
      <c r="G293" s="36"/>
      <c r="H293" s="36"/>
      <c r="I293" s="36"/>
      <c r="J293" s="36"/>
    </row>
    <row r="294">
      <c r="C294" s="36"/>
      <c r="D294" s="36"/>
      <c r="E294" s="36"/>
      <c r="F294" s="36"/>
      <c r="G294" s="36"/>
      <c r="H294" s="36"/>
      <c r="I294" s="36"/>
      <c r="J294" s="36"/>
    </row>
    <row r="295">
      <c r="C295" s="36"/>
      <c r="D295" s="36"/>
      <c r="E295" s="36"/>
      <c r="F295" s="36"/>
      <c r="G295" s="36"/>
      <c r="H295" s="36"/>
      <c r="I295" s="36"/>
      <c r="J295" s="36"/>
    </row>
    <row r="296">
      <c r="C296" s="36"/>
      <c r="D296" s="36"/>
      <c r="E296" s="36"/>
      <c r="F296" s="36"/>
      <c r="G296" s="36"/>
      <c r="H296" s="36"/>
      <c r="I296" s="36"/>
      <c r="J296" s="36"/>
    </row>
    <row r="297">
      <c r="C297" s="36"/>
      <c r="D297" s="36"/>
      <c r="E297" s="36"/>
      <c r="F297" s="36"/>
      <c r="G297" s="36"/>
      <c r="H297" s="36"/>
      <c r="I297" s="36"/>
      <c r="J297" s="36"/>
    </row>
    <row r="298">
      <c r="C298" s="36"/>
      <c r="D298" s="36"/>
      <c r="E298" s="36"/>
      <c r="F298" s="36"/>
      <c r="G298" s="36"/>
      <c r="H298" s="36"/>
      <c r="I298" s="36"/>
      <c r="J298" s="36"/>
    </row>
    <row r="299">
      <c r="C299" s="36"/>
      <c r="D299" s="36"/>
      <c r="E299" s="36"/>
      <c r="F299" s="36"/>
      <c r="G299" s="36"/>
      <c r="H299" s="36"/>
      <c r="I299" s="36"/>
      <c r="J299" s="36"/>
    </row>
    <row r="300">
      <c r="C300" s="36"/>
      <c r="D300" s="36"/>
      <c r="E300" s="36"/>
      <c r="F300" s="36"/>
      <c r="G300" s="36"/>
      <c r="H300" s="36"/>
      <c r="I300" s="36"/>
      <c r="J300" s="36"/>
    </row>
    <row r="301">
      <c r="C301" s="36"/>
      <c r="D301" s="36"/>
      <c r="E301" s="36"/>
      <c r="F301" s="36"/>
      <c r="G301" s="36"/>
      <c r="H301" s="36"/>
      <c r="I301" s="36"/>
      <c r="J301" s="36"/>
    </row>
    <row r="302">
      <c r="C302" s="36"/>
      <c r="D302" s="36"/>
      <c r="E302" s="36"/>
      <c r="F302" s="36"/>
      <c r="G302" s="36"/>
      <c r="H302" s="36"/>
      <c r="I302" s="36"/>
      <c r="J302" s="36"/>
    </row>
    <row r="303">
      <c r="C303" s="36"/>
      <c r="D303" s="36"/>
      <c r="E303" s="36"/>
      <c r="F303" s="36"/>
      <c r="G303" s="36"/>
      <c r="H303" s="36"/>
      <c r="I303" s="36"/>
      <c r="J303" s="36"/>
    </row>
    <row r="304">
      <c r="C304" s="36"/>
      <c r="D304" s="36"/>
      <c r="E304" s="36"/>
      <c r="F304" s="36"/>
      <c r="G304" s="36"/>
      <c r="H304" s="36"/>
      <c r="I304" s="36"/>
      <c r="J304" s="36"/>
    </row>
    <row r="305">
      <c r="C305" s="36"/>
      <c r="D305" s="36"/>
      <c r="E305" s="36"/>
      <c r="F305" s="36"/>
      <c r="G305" s="36"/>
      <c r="H305" s="36"/>
      <c r="I305" s="36"/>
      <c r="J305" s="36"/>
    </row>
    <row r="306">
      <c r="C306" s="36"/>
      <c r="D306" s="36"/>
      <c r="E306" s="36"/>
      <c r="F306" s="36"/>
      <c r="G306" s="36"/>
      <c r="H306" s="36"/>
      <c r="I306" s="36"/>
      <c r="J306" s="36"/>
    </row>
    <row r="307">
      <c r="C307" s="36"/>
      <c r="D307" s="36"/>
      <c r="E307" s="36"/>
      <c r="F307" s="36"/>
      <c r="G307" s="36"/>
      <c r="H307" s="36"/>
      <c r="I307" s="36"/>
      <c r="J307" s="36"/>
    </row>
    <row r="308">
      <c r="C308" s="36"/>
      <c r="D308" s="36"/>
      <c r="E308" s="36"/>
      <c r="F308" s="36"/>
      <c r="G308" s="36"/>
      <c r="H308" s="36"/>
      <c r="I308" s="36"/>
      <c r="J308" s="36"/>
    </row>
    <row r="309">
      <c r="C309" s="36"/>
      <c r="D309" s="36"/>
      <c r="E309" s="36"/>
      <c r="F309" s="36"/>
      <c r="G309" s="36"/>
      <c r="H309" s="36"/>
      <c r="I309" s="36"/>
      <c r="J309" s="36"/>
    </row>
    <row r="310">
      <c r="C310" s="36"/>
      <c r="D310" s="36"/>
      <c r="E310" s="36"/>
      <c r="F310" s="36"/>
      <c r="G310" s="36"/>
      <c r="H310" s="36"/>
      <c r="I310" s="36"/>
      <c r="J310" s="36"/>
    </row>
    <row r="311">
      <c r="C311" s="36"/>
      <c r="D311" s="36"/>
      <c r="E311" s="36"/>
      <c r="F311" s="36"/>
      <c r="G311" s="36"/>
      <c r="H311" s="36"/>
      <c r="I311" s="36"/>
      <c r="J311" s="36"/>
    </row>
    <row r="312">
      <c r="C312" s="36"/>
      <c r="D312" s="36"/>
      <c r="E312" s="36"/>
      <c r="F312" s="36"/>
      <c r="G312" s="36"/>
      <c r="H312" s="36"/>
      <c r="I312" s="36"/>
      <c r="J312" s="36"/>
    </row>
    <row r="313">
      <c r="C313" s="36"/>
      <c r="D313" s="36"/>
      <c r="E313" s="36"/>
      <c r="F313" s="36"/>
      <c r="G313" s="36"/>
      <c r="H313" s="36"/>
      <c r="I313" s="36"/>
      <c r="J313" s="36"/>
    </row>
    <row r="314">
      <c r="C314" s="36"/>
      <c r="D314" s="36"/>
      <c r="E314" s="36"/>
      <c r="F314" s="36"/>
      <c r="G314" s="36"/>
      <c r="H314" s="36"/>
      <c r="I314" s="36"/>
      <c r="J314" s="36"/>
    </row>
    <row r="315">
      <c r="C315" s="36"/>
      <c r="D315" s="36"/>
      <c r="E315" s="36"/>
      <c r="F315" s="36"/>
      <c r="G315" s="36"/>
      <c r="H315" s="36"/>
      <c r="I315" s="36"/>
      <c r="J315" s="36"/>
    </row>
    <row r="316">
      <c r="C316" s="36"/>
      <c r="D316" s="36"/>
      <c r="E316" s="36"/>
      <c r="F316" s="36"/>
      <c r="G316" s="36"/>
      <c r="H316" s="36"/>
      <c r="I316" s="36"/>
      <c r="J316" s="36"/>
    </row>
    <row r="317">
      <c r="C317" s="36"/>
      <c r="D317" s="36"/>
      <c r="E317" s="36"/>
      <c r="F317" s="36"/>
      <c r="G317" s="36"/>
      <c r="H317" s="36"/>
      <c r="I317" s="36"/>
      <c r="J317" s="36"/>
    </row>
    <row r="318">
      <c r="C318" s="36"/>
      <c r="D318" s="36"/>
      <c r="E318" s="36"/>
      <c r="F318" s="36"/>
      <c r="G318" s="36"/>
      <c r="H318" s="36"/>
      <c r="I318" s="36"/>
      <c r="J318" s="36"/>
    </row>
    <row r="319">
      <c r="C319" s="36"/>
      <c r="D319" s="36"/>
      <c r="E319" s="36"/>
      <c r="F319" s="36"/>
      <c r="G319" s="36"/>
      <c r="H319" s="36"/>
      <c r="I319" s="36"/>
      <c r="J319" s="36"/>
    </row>
    <row r="320">
      <c r="C320" s="36"/>
      <c r="D320" s="36"/>
      <c r="E320" s="36"/>
      <c r="F320" s="36"/>
      <c r="G320" s="36"/>
      <c r="H320" s="36"/>
      <c r="I320" s="36"/>
      <c r="J320" s="36"/>
    </row>
    <row r="321">
      <c r="C321" s="36"/>
      <c r="D321" s="36"/>
      <c r="E321" s="36"/>
      <c r="F321" s="36"/>
      <c r="G321" s="36"/>
      <c r="H321" s="36"/>
      <c r="I321" s="36"/>
      <c r="J321" s="36"/>
    </row>
    <row r="322">
      <c r="C322" s="36"/>
      <c r="D322" s="36"/>
      <c r="E322" s="36"/>
      <c r="F322" s="36"/>
      <c r="G322" s="36"/>
      <c r="H322" s="36"/>
      <c r="I322" s="36"/>
      <c r="J322" s="36"/>
    </row>
    <row r="323">
      <c r="C323" s="36"/>
      <c r="D323" s="36"/>
      <c r="E323" s="36"/>
      <c r="F323" s="36"/>
      <c r="G323" s="36"/>
      <c r="H323" s="36"/>
      <c r="I323" s="36"/>
      <c r="J323" s="36"/>
    </row>
    <row r="324">
      <c r="C324" s="36"/>
      <c r="D324" s="36"/>
      <c r="E324" s="36"/>
      <c r="F324" s="36"/>
      <c r="G324" s="36"/>
      <c r="H324" s="36"/>
      <c r="I324" s="36"/>
      <c r="J324" s="36"/>
    </row>
    <row r="325">
      <c r="C325" s="36"/>
      <c r="D325" s="36"/>
      <c r="E325" s="36"/>
      <c r="F325" s="36"/>
      <c r="G325" s="36"/>
      <c r="H325" s="36"/>
      <c r="I325" s="36"/>
      <c r="J325" s="36"/>
    </row>
    <row r="326">
      <c r="C326" s="36"/>
      <c r="D326" s="36"/>
      <c r="E326" s="36"/>
      <c r="F326" s="36"/>
      <c r="G326" s="36"/>
      <c r="H326" s="36"/>
      <c r="I326" s="36"/>
      <c r="J326" s="36"/>
    </row>
    <row r="327">
      <c r="C327" s="36"/>
      <c r="D327" s="36"/>
      <c r="E327" s="36"/>
      <c r="F327" s="36"/>
      <c r="G327" s="36"/>
      <c r="H327" s="36"/>
      <c r="I327" s="36"/>
      <c r="J327" s="36"/>
    </row>
    <row r="328">
      <c r="C328" s="36"/>
      <c r="D328" s="36"/>
      <c r="E328" s="36"/>
      <c r="F328" s="36"/>
      <c r="G328" s="36"/>
      <c r="H328" s="36"/>
      <c r="I328" s="36"/>
      <c r="J328" s="36"/>
    </row>
    <row r="329">
      <c r="C329" s="36"/>
      <c r="D329" s="36"/>
      <c r="E329" s="36"/>
      <c r="F329" s="36"/>
      <c r="G329" s="36"/>
      <c r="H329" s="36"/>
      <c r="I329" s="36"/>
      <c r="J329" s="36"/>
    </row>
    <row r="330">
      <c r="C330" s="36"/>
      <c r="D330" s="36"/>
      <c r="E330" s="36"/>
      <c r="F330" s="36"/>
      <c r="G330" s="36"/>
      <c r="H330" s="36"/>
      <c r="I330" s="36"/>
      <c r="J330" s="36"/>
    </row>
    <row r="331">
      <c r="C331" s="36"/>
      <c r="D331" s="36"/>
      <c r="E331" s="36"/>
      <c r="F331" s="36"/>
      <c r="G331" s="36"/>
      <c r="H331" s="36"/>
      <c r="I331" s="36"/>
      <c r="J331" s="36"/>
    </row>
    <row r="332">
      <c r="C332" s="36"/>
      <c r="D332" s="36"/>
      <c r="E332" s="36"/>
      <c r="F332" s="36"/>
      <c r="G332" s="36"/>
      <c r="H332" s="36"/>
      <c r="I332" s="36"/>
      <c r="J332" s="36"/>
    </row>
    <row r="333">
      <c r="C333" s="36"/>
      <c r="D333" s="36"/>
      <c r="E333" s="36"/>
      <c r="F333" s="36"/>
      <c r="G333" s="36"/>
      <c r="H333" s="36"/>
      <c r="I333" s="36"/>
      <c r="J333" s="36"/>
    </row>
    <row r="334">
      <c r="C334" s="36"/>
      <c r="D334" s="36"/>
      <c r="E334" s="36"/>
      <c r="F334" s="36"/>
      <c r="G334" s="36"/>
      <c r="H334" s="36"/>
      <c r="I334" s="36"/>
      <c r="J334" s="36"/>
    </row>
    <row r="335">
      <c r="C335" s="36"/>
      <c r="D335" s="36"/>
      <c r="E335" s="36"/>
      <c r="F335" s="36"/>
      <c r="G335" s="36"/>
      <c r="H335" s="36"/>
      <c r="I335" s="36"/>
      <c r="J335" s="36"/>
    </row>
    <row r="336">
      <c r="C336" s="36"/>
      <c r="D336" s="36"/>
      <c r="E336" s="36"/>
      <c r="F336" s="36"/>
      <c r="G336" s="36"/>
      <c r="H336" s="36"/>
      <c r="I336" s="36"/>
      <c r="J336" s="36"/>
    </row>
    <row r="337">
      <c r="C337" s="36"/>
      <c r="D337" s="36"/>
      <c r="E337" s="36"/>
      <c r="F337" s="36"/>
      <c r="G337" s="36"/>
      <c r="H337" s="36"/>
      <c r="I337" s="36"/>
      <c r="J337" s="36"/>
    </row>
    <row r="338">
      <c r="C338" s="36"/>
      <c r="D338" s="36"/>
      <c r="E338" s="36"/>
      <c r="F338" s="36"/>
      <c r="G338" s="36"/>
      <c r="H338" s="36"/>
      <c r="I338" s="36"/>
      <c r="J338" s="36"/>
    </row>
    <row r="339">
      <c r="C339" s="36"/>
      <c r="D339" s="36"/>
      <c r="E339" s="36"/>
      <c r="F339" s="36"/>
      <c r="G339" s="36"/>
      <c r="H339" s="36"/>
      <c r="I339" s="36"/>
      <c r="J339" s="36"/>
    </row>
    <row r="340">
      <c r="C340" s="36"/>
      <c r="D340" s="36"/>
      <c r="E340" s="36"/>
      <c r="F340" s="36"/>
      <c r="G340" s="36"/>
      <c r="H340" s="36"/>
      <c r="I340" s="36"/>
      <c r="J340" s="36"/>
    </row>
    <row r="341">
      <c r="C341" s="36"/>
      <c r="D341" s="36"/>
      <c r="E341" s="36"/>
      <c r="F341" s="36"/>
      <c r="G341" s="36"/>
      <c r="H341" s="36"/>
      <c r="I341" s="36"/>
      <c r="J341" s="36"/>
    </row>
    <row r="342">
      <c r="C342" s="36"/>
      <c r="D342" s="36"/>
      <c r="E342" s="36"/>
      <c r="F342" s="36"/>
      <c r="G342" s="36"/>
      <c r="H342" s="36"/>
      <c r="I342" s="36"/>
      <c r="J342" s="36"/>
    </row>
    <row r="343">
      <c r="C343" s="36"/>
      <c r="D343" s="36"/>
      <c r="E343" s="36"/>
      <c r="F343" s="36"/>
      <c r="G343" s="36"/>
      <c r="H343" s="36"/>
      <c r="I343" s="36"/>
      <c r="J343" s="36"/>
    </row>
    <row r="344">
      <c r="C344" s="36"/>
      <c r="D344" s="36"/>
      <c r="E344" s="36"/>
      <c r="F344" s="36"/>
      <c r="G344" s="36"/>
      <c r="H344" s="36"/>
      <c r="I344" s="36"/>
      <c r="J344" s="36"/>
    </row>
    <row r="345">
      <c r="C345" s="36"/>
      <c r="D345" s="36"/>
      <c r="E345" s="36"/>
      <c r="F345" s="36"/>
      <c r="G345" s="36"/>
      <c r="H345" s="36"/>
      <c r="I345" s="36"/>
      <c r="J345" s="36"/>
    </row>
    <row r="346">
      <c r="C346" s="36"/>
      <c r="D346" s="36"/>
      <c r="E346" s="36"/>
      <c r="F346" s="36"/>
      <c r="G346" s="36"/>
      <c r="H346" s="36"/>
      <c r="I346" s="36"/>
      <c r="J346" s="36"/>
    </row>
    <row r="347">
      <c r="C347" s="36"/>
      <c r="D347" s="36"/>
      <c r="E347" s="36"/>
      <c r="F347" s="36"/>
      <c r="G347" s="36"/>
      <c r="H347" s="36"/>
      <c r="I347" s="36"/>
      <c r="J347" s="36"/>
    </row>
    <row r="348">
      <c r="C348" s="36"/>
      <c r="D348" s="36"/>
      <c r="E348" s="36"/>
      <c r="F348" s="36"/>
      <c r="G348" s="36"/>
      <c r="H348" s="36"/>
      <c r="I348" s="36"/>
      <c r="J348" s="36"/>
    </row>
    <row r="349">
      <c r="C349" s="36"/>
      <c r="D349" s="36"/>
      <c r="E349" s="36"/>
      <c r="F349" s="36"/>
      <c r="G349" s="36"/>
      <c r="H349" s="36"/>
      <c r="I349" s="36"/>
      <c r="J349" s="36"/>
    </row>
    <row r="350">
      <c r="C350" s="36"/>
      <c r="D350" s="36"/>
      <c r="E350" s="36"/>
      <c r="F350" s="36"/>
      <c r="G350" s="36"/>
      <c r="H350" s="36"/>
      <c r="I350" s="36"/>
      <c r="J350" s="36"/>
    </row>
    <row r="351">
      <c r="C351" s="36"/>
      <c r="D351" s="36"/>
      <c r="E351" s="36"/>
      <c r="F351" s="36"/>
      <c r="G351" s="36"/>
      <c r="H351" s="36"/>
      <c r="I351" s="36"/>
      <c r="J351" s="36"/>
    </row>
    <row r="352">
      <c r="C352" s="36"/>
      <c r="D352" s="36"/>
      <c r="E352" s="36"/>
      <c r="F352" s="36"/>
      <c r="G352" s="36"/>
      <c r="H352" s="36"/>
      <c r="I352" s="36"/>
      <c r="J352" s="36"/>
    </row>
    <row r="353">
      <c r="C353" s="36"/>
      <c r="D353" s="36"/>
      <c r="E353" s="36"/>
      <c r="F353" s="36"/>
      <c r="G353" s="36"/>
      <c r="H353" s="36"/>
      <c r="I353" s="36"/>
      <c r="J353" s="36"/>
    </row>
    <row r="354">
      <c r="C354" s="36"/>
      <c r="D354" s="36"/>
      <c r="E354" s="36"/>
      <c r="F354" s="36"/>
      <c r="G354" s="36"/>
      <c r="H354" s="36"/>
      <c r="I354" s="36"/>
      <c r="J354" s="36"/>
    </row>
    <row r="355">
      <c r="C355" s="36"/>
      <c r="D355" s="36"/>
      <c r="E355" s="36"/>
      <c r="F355" s="36"/>
      <c r="G355" s="36"/>
      <c r="H355" s="36"/>
      <c r="I355" s="36"/>
      <c r="J355" s="36"/>
    </row>
    <row r="356">
      <c r="C356" s="36"/>
      <c r="D356" s="36"/>
      <c r="E356" s="36"/>
      <c r="F356" s="36"/>
      <c r="G356" s="36"/>
      <c r="H356" s="36"/>
      <c r="I356" s="36"/>
      <c r="J356" s="36"/>
    </row>
    <row r="357">
      <c r="C357" s="36"/>
      <c r="D357" s="36"/>
      <c r="E357" s="36"/>
      <c r="F357" s="36"/>
      <c r="G357" s="36"/>
      <c r="H357" s="36"/>
      <c r="I357" s="36"/>
      <c r="J357" s="36"/>
    </row>
    <row r="358">
      <c r="C358" s="36"/>
      <c r="D358" s="36"/>
      <c r="E358" s="36"/>
      <c r="F358" s="36"/>
      <c r="G358" s="36"/>
      <c r="H358" s="36"/>
      <c r="I358" s="36"/>
      <c r="J358" s="36"/>
    </row>
    <row r="359">
      <c r="C359" s="36"/>
      <c r="D359" s="36"/>
      <c r="E359" s="36"/>
      <c r="F359" s="36"/>
      <c r="G359" s="36"/>
      <c r="H359" s="36"/>
      <c r="I359" s="36"/>
      <c r="J359" s="36"/>
    </row>
    <row r="360">
      <c r="C360" s="36"/>
      <c r="D360" s="36"/>
      <c r="E360" s="36"/>
      <c r="F360" s="36"/>
      <c r="G360" s="36"/>
      <c r="H360" s="36"/>
      <c r="I360" s="36"/>
      <c r="J360" s="36"/>
    </row>
    <row r="361">
      <c r="C361" s="36"/>
      <c r="D361" s="36"/>
      <c r="E361" s="36"/>
      <c r="F361" s="36"/>
      <c r="G361" s="36"/>
      <c r="H361" s="36"/>
      <c r="I361" s="36"/>
      <c r="J361" s="36"/>
    </row>
    <row r="362">
      <c r="C362" s="36"/>
      <c r="D362" s="36"/>
      <c r="E362" s="36"/>
      <c r="F362" s="36"/>
      <c r="G362" s="36"/>
      <c r="H362" s="36"/>
      <c r="I362" s="36"/>
      <c r="J362" s="36"/>
    </row>
    <row r="363">
      <c r="C363" s="36"/>
      <c r="D363" s="36"/>
      <c r="E363" s="36"/>
      <c r="F363" s="36"/>
      <c r="G363" s="36"/>
      <c r="H363" s="36"/>
      <c r="I363" s="36"/>
      <c r="J363" s="36"/>
    </row>
    <row r="364">
      <c r="C364" s="36"/>
      <c r="D364" s="36"/>
      <c r="E364" s="36"/>
      <c r="F364" s="36"/>
      <c r="G364" s="36"/>
      <c r="H364" s="36"/>
      <c r="I364" s="36"/>
      <c r="J364" s="36"/>
    </row>
    <row r="365">
      <c r="C365" s="36"/>
      <c r="D365" s="36"/>
      <c r="E365" s="36"/>
      <c r="F365" s="36"/>
      <c r="G365" s="36"/>
      <c r="H365" s="36"/>
      <c r="I365" s="36"/>
      <c r="J365" s="36"/>
    </row>
    <row r="366">
      <c r="C366" s="36"/>
      <c r="D366" s="36"/>
      <c r="E366" s="36"/>
      <c r="F366" s="36"/>
      <c r="G366" s="36"/>
      <c r="H366" s="36"/>
      <c r="I366" s="36"/>
      <c r="J366" s="36"/>
    </row>
    <row r="367">
      <c r="C367" s="36"/>
      <c r="D367" s="36"/>
      <c r="E367" s="36"/>
      <c r="F367" s="36"/>
      <c r="G367" s="36"/>
      <c r="H367" s="36"/>
      <c r="I367" s="36"/>
      <c r="J367" s="36"/>
    </row>
    <row r="368">
      <c r="C368" s="36"/>
      <c r="D368" s="36"/>
      <c r="E368" s="36"/>
      <c r="F368" s="36"/>
      <c r="G368" s="36"/>
      <c r="H368" s="36"/>
      <c r="I368" s="36"/>
      <c r="J368" s="36"/>
    </row>
    <row r="369">
      <c r="C369" s="36"/>
      <c r="D369" s="36"/>
      <c r="E369" s="36"/>
      <c r="F369" s="36"/>
      <c r="G369" s="36"/>
      <c r="H369" s="36"/>
      <c r="I369" s="36"/>
      <c r="J369" s="36"/>
    </row>
    <row r="370">
      <c r="C370" s="36"/>
      <c r="D370" s="36"/>
      <c r="E370" s="36"/>
      <c r="F370" s="36"/>
      <c r="G370" s="36"/>
      <c r="H370" s="36"/>
      <c r="I370" s="36"/>
      <c r="J370" s="36"/>
    </row>
    <row r="371">
      <c r="C371" s="36"/>
      <c r="D371" s="36"/>
      <c r="E371" s="36"/>
      <c r="F371" s="36"/>
      <c r="G371" s="36"/>
      <c r="H371" s="36"/>
      <c r="I371" s="36"/>
      <c r="J371" s="36"/>
    </row>
    <row r="372">
      <c r="C372" s="36"/>
      <c r="D372" s="36"/>
      <c r="E372" s="36"/>
      <c r="F372" s="36"/>
      <c r="G372" s="36"/>
      <c r="H372" s="36"/>
      <c r="I372" s="36"/>
      <c r="J372" s="36"/>
    </row>
    <row r="373">
      <c r="C373" s="36"/>
      <c r="D373" s="36"/>
      <c r="E373" s="36"/>
      <c r="F373" s="36"/>
      <c r="G373" s="36"/>
      <c r="H373" s="36"/>
      <c r="I373" s="36"/>
      <c r="J373" s="36"/>
    </row>
    <row r="374">
      <c r="C374" s="36"/>
      <c r="D374" s="36"/>
      <c r="E374" s="36"/>
      <c r="F374" s="36"/>
      <c r="G374" s="36"/>
      <c r="H374" s="36"/>
      <c r="I374" s="36"/>
      <c r="J374" s="36"/>
    </row>
    <row r="375">
      <c r="C375" s="36"/>
      <c r="D375" s="36"/>
      <c r="E375" s="36"/>
      <c r="F375" s="36"/>
      <c r="G375" s="36"/>
      <c r="H375" s="36"/>
      <c r="I375" s="36"/>
      <c r="J375" s="36"/>
    </row>
    <row r="376">
      <c r="C376" s="36"/>
      <c r="D376" s="36"/>
      <c r="E376" s="36"/>
      <c r="F376" s="36"/>
      <c r="G376" s="36"/>
      <c r="H376" s="36"/>
      <c r="I376" s="36"/>
      <c r="J376" s="36"/>
    </row>
    <row r="377">
      <c r="C377" s="36"/>
      <c r="D377" s="36"/>
      <c r="E377" s="36"/>
      <c r="F377" s="36"/>
      <c r="G377" s="36"/>
      <c r="H377" s="36"/>
      <c r="I377" s="36"/>
      <c r="J377" s="36"/>
    </row>
    <row r="378">
      <c r="C378" s="36"/>
      <c r="D378" s="36"/>
      <c r="E378" s="36"/>
      <c r="F378" s="36"/>
      <c r="G378" s="36"/>
      <c r="H378" s="36"/>
      <c r="I378" s="36"/>
      <c r="J378" s="36"/>
    </row>
    <row r="379">
      <c r="C379" s="36"/>
      <c r="D379" s="36"/>
      <c r="E379" s="36"/>
      <c r="F379" s="36"/>
      <c r="G379" s="36"/>
      <c r="H379" s="36"/>
      <c r="I379" s="36"/>
      <c r="J379" s="36"/>
    </row>
    <row r="380">
      <c r="C380" s="36"/>
      <c r="D380" s="36"/>
      <c r="E380" s="36"/>
      <c r="F380" s="36"/>
      <c r="G380" s="36"/>
      <c r="H380" s="36"/>
      <c r="I380" s="36"/>
      <c r="J380" s="36"/>
    </row>
    <row r="381">
      <c r="C381" s="36"/>
      <c r="D381" s="36"/>
      <c r="E381" s="36"/>
      <c r="F381" s="36"/>
      <c r="G381" s="36"/>
      <c r="H381" s="36"/>
      <c r="I381" s="36"/>
      <c r="J381" s="36"/>
    </row>
    <row r="382">
      <c r="C382" s="36"/>
      <c r="D382" s="36"/>
      <c r="E382" s="36"/>
      <c r="F382" s="36"/>
      <c r="G382" s="36"/>
      <c r="H382" s="36"/>
      <c r="I382" s="36"/>
      <c r="J382" s="36"/>
    </row>
    <row r="383">
      <c r="C383" s="36"/>
      <c r="D383" s="36"/>
      <c r="E383" s="36"/>
      <c r="F383" s="36"/>
      <c r="G383" s="36"/>
      <c r="H383" s="36"/>
      <c r="I383" s="36"/>
      <c r="J383" s="36"/>
    </row>
    <row r="384">
      <c r="C384" s="36"/>
      <c r="D384" s="36"/>
      <c r="E384" s="36"/>
      <c r="F384" s="36"/>
      <c r="G384" s="36"/>
      <c r="H384" s="36"/>
      <c r="I384" s="36"/>
      <c r="J384" s="36"/>
    </row>
    <row r="385">
      <c r="C385" s="36"/>
      <c r="D385" s="36"/>
      <c r="E385" s="36"/>
      <c r="F385" s="36"/>
      <c r="G385" s="36"/>
      <c r="H385" s="36"/>
      <c r="I385" s="36"/>
      <c r="J385" s="36"/>
    </row>
    <row r="386">
      <c r="C386" s="36"/>
      <c r="D386" s="36"/>
      <c r="E386" s="36"/>
      <c r="F386" s="36"/>
      <c r="G386" s="36"/>
      <c r="H386" s="36"/>
      <c r="I386" s="36"/>
      <c r="J386" s="36"/>
    </row>
    <row r="387">
      <c r="C387" s="36"/>
      <c r="D387" s="36"/>
      <c r="E387" s="36"/>
      <c r="F387" s="36"/>
      <c r="G387" s="36"/>
      <c r="H387" s="36"/>
      <c r="I387" s="36"/>
      <c r="J387" s="36"/>
    </row>
    <row r="388">
      <c r="C388" s="36"/>
      <c r="D388" s="36"/>
      <c r="E388" s="36"/>
      <c r="F388" s="36"/>
      <c r="G388" s="36"/>
      <c r="H388" s="36"/>
      <c r="I388" s="36"/>
      <c r="J388" s="36"/>
    </row>
    <row r="389">
      <c r="C389" s="36"/>
      <c r="D389" s="36"/>
      <c r="E389" s="36"/>
      <c r="F389" s="36"/>
      <c r="G389" s="36"/>
      <c r="H389" s="36"/>
      <c r="I389" s="36"/>
      <c r="J389" s="36"/>
    </row>
    <row r="390">
      <c r="C390" s="36"/>
      <c r="D390" s="36"/>
      <c r="E390" s="36"/>
      <c r="F390" s="36"/>
      <c r="G390" s="36"/>
      <c r="H390" s="36"/>
      <c r="I390" s="36"/>
      <c r="J390" s="36"/>
    </row>
    <row r="391">
      <c r="C391" s="36"/>
      <c r="D391" s="36"/>
      <c r="E391" s="36"/>
      <c r="F391" s="36"/>
      <c r="G391" s="36"/>
      <c r="H391" s="36"/>
      <c r="I391" s="36"/>
      <c r="J391" s="36"/>
    </row>
    <row r="392">
      <c r="C392" s="36"/>
      <c r="D392" s="36"/>
      <c r="E392" s="36"/>
      <c r="F392" s="36"/>
      <c r="G392" s="36"/>
      <c r="H392" s="36"/>
      <c r="I392" s="36"/>
      <c r="J392" s="36"/>
    </row>
    <row r="393">
      <c r="C393" s="36"/>
      <c r="D393" s="36"/>
      <c r="E393" s="36"/>
      <c r="F393" s="36"/>
      <c r="G393" s="36"/>
      <c r="H393" s="36"/>
      <c r="I393" s="36"/>
      <c r="J393" s="36"/>
    </row>
    <row r="394">
      <c r="C394" s="36"/>
      <c r="D394" s="36"/>
      <c r="E394" s="36"/>
      <c r="F394" s="36"/>
      <c r="G394" s="36"/>
      <c r="H394" s="36"/>
      <c r="I394" s="36"/>
      <c r="J394" s="36"/>
    </row>
    <row r="395">
      <c r="C395" s="36"/>
      <c r="D395" s="36"/>
      <c r="E395" s="36"/>
      <c r="F395" s="36"/>
      <c r="G395" s="36"/>
      <c r="H395" s="36"/>
      <c r="I395" s="36"/>
      <c r="J395" s="36"/>
    </row>
    <row r="396">
      <c r="C396" s="36"/>
      <c r="D396" s="36"/>
      <c r="E396" s="36"/>
      <c r="F396" s="36"/>
      <c r="G396" s="36"/>
      <c r="H396" s="36"/>
      <c r="I396" s="36"/>
      <c r="J396" s="36"/>
    </row>
    <row r="397">
      <c r="C397" s="36"/>
      <c r="D397" s="36"/>
      <c r="E397" s="36"/>
      <c r="F397" s="36"/>
      <c r="G397" s="36"/>
      <c r="H397" s="36"/>
      <c r="I397" s="36"/>
      <c r="J397" s="36"/>
    </row>
    <row r="398">
      <c r="C398" s="36"/>
      <c r="D398" s="36"/>
      <c r="E398" s="36"/>
      <c r="F398" s="36"/>
      <c r="G398" s="36"/>
      <c r="H398" s="36"/>
      <c r="I398" s="36"/>
      <c r="J398" s="36"/>
    </row>
    <row r="399">
      <c r="C399" s="36"/>
      <c r="D399" s="36"/>
      <c r="E399" s="36"/>
      <c r="F399" s="36"/>
      <c r="G399" s="36"/>
      <c r="H399" s="36"/>
      <c r="I399" s="36"/>
      <c r="J399" s="36"/>
    </row>
    <row r="400">
      <c r="C400" s="36"/>
      <c r="D400" s="36"/>
      <c r="E400" s="36"/>
      <c r="F400" s="36"/>
      <c r="G400" s="36"/>
      <c r="H400" s="36"/>
      <c r="I400" s="36"/>
      <c r="J400" s="36"/>
    </row>
    <row r="401">
      <c r="C401" s="36"/>
      <c r="D401" s="36"/>
      <c r="E401" s="36"/>
      <c r="F401" s="36"/>
      <c r="G401" s="36"/>
      <c r="H401" s="36"/>
      <c r="I401" s="36"/>
      <c r="J401" s="36"/>
    </row>
    <row r="402">
      <c r="C402" s="36"/>
      <c r="D402" s="36"/>
      <c r="E402" s="36"/>
      <c r="F402" s="36"/>
      <c r="G402" s="36"/>
      <c r="H402" s="36"/>
      <c r="I402" s="36"/>
      <c r="J402" s="36"/>
    </row>
    <row r="403">
      <c r="C403" s="36"/>
      <c r="D403" s="36"/>
      <c r="E403" s="36"/>
      <c r="F403" s="36"/>
      <c r="G403" s="36"/>
      <c r="H403" s="36"/>
      <c r="I403" s="36"/>
      <c r="J403" s="36"/>
    </row>
    <row r="404">
      <c r="C404" s="36"/>
      <c r="D404" s="36"/>
      <c r="E404" s="36"/>
      <c r="F404" s="36"/>
      <c r="G404" s="36"/>
      <c r="H404" s="36"/>
      <c r="I404" s="36"/>
      <c r="J404" s="36"/>
    </row>
    <row r="405">
      <c r="C405" s="36"/>
      <c r="D405" s="36"/>
      <c r="E405" s="36"/>
      <c r="F405" s="36"/>
      <c r="G405" s="36"/>
      <c r="H405" s="36"/>
      <c r="I405" s="36"/>
      <c r="J405" s="36"/>
    </row>
    <row r="406">
      <c r="C406" s="36"/>
      <c r="D406" s="36"/>
      <c r="E406" s="36"/>
      <c r="F406" s="36"/>
      <c r="G406" s="36"/>
      <c r="H406" s="36"/>
      <c r="I406" s="36"/>
      <c r="J406" s="36"/>
    </row>
    <row r="407">
      <c r="C407" s="36"/>
      <c r="D407" s="36"/>
      <c r="E407" s="36"/>
      <c r="F407" s="36"/>
      <c r="G407" s="36"/>
      <c r="H407" s="36"/>
      <c r="I407" s="36"/>
      <c r="J407" s="36"/>
    </row>
    <row r="408">
      <c r="C408" s="36"/>
      <c r="D408" s="36"/>
      <c r="E408" s="36"/>
      <c r="F408" s="36"/>
      <c r="G408" s="36"/>
      <c r="H408" s="36"/>
      <c r="I408" s="36"/>
      <c r="J408" s="36"/>
    </row>
    <row r="409">
      <c r="C409" s="36"/>
      <c r="D409" s="36"/>
      <c r="E409" s="36"/>
      <c r="F409" s="36"/>
      <c r="G409" s="36"/>
      <c r="H409" s="36"/>
      <c r="I409" s="36"/>
      <c r="J409" s="36"/>
    </row>
    <row r="410">
      <c r="C410" s="36"/>
      <c r="D410" s="36"/>
      <c r="E410" s="36"/>
      <c r="F410" s="36"/>
      <c r="G410" s="36"/>
      <c r="H410" s="36"/>
      <c r="I410" s="36"/>
      <c r="J410" s="36"/>
    </row>
    <row r="411">
      <c r="C411" s="36"/>
      <c r="D411" s="36"/>
      <c r="E411" s="36"/>
      <c r="F411" s="36"/>
      <c r="G411" s="36"/>
      <c r="H411" s="36"/>
      <c r="I411" s="36"/>
      <c r="J411" s="36"/>
    </row>
    <row r="412">
      <c r="C412" s="36"/>
      <c r="D412" s="36"/>
      <c r="E412" s="36"/>
      <c r="F412" s="36"/>
      <c r="G412" s="36"/>
      <c r="H412" s="36"/>
      <c r="I412" s="36"/>
      <c r="J412" s="36"/>
    </row>
    <row r="413">
      <c r="C413" s="36"/>
      <c r="D413" s="36"/>
      <c r="E413" s="36"/>
      <c r="F413" s="36"/>
      <c r="G413" s="36"/>
      <c r="H413" s="36"/>
      <c r="I413" s="36"/>
      <c r="J413" s="36"/>
    </row>
    <row r="414">
      <c r="C414" s="36"/>
      <c r="D414" s="36"/>
      <c r="E414" s="36"/>
      <c r="F414" s="36"/>
      <c r="G414" s="36"/>
      <c r="H414" s="36"/>
      <c r="I414" s="36"/>
      <c r="J414" s="36"/>
    </row>
    <row r="415">
      <c r="C415" s="36"/>
      <c r="D415" s="36"/>
      <c r="E415" s="36"/>
      <c r="F415" s="36"/>
      <c r="G415" s="36"/>
      <c r="H415" s="36"/>
      <c r="I415" s="36"/>
      <c r="J415" s="36"/>
    </row>
    <row r="416">
      <c r="C416" s="36"/>
      <c r="D416" s="36"/>
      <c r="E416" s="36"/>
      <c r="F416" s="36"/>
      <c r="G416" s="36"/>
      <c r="H416" s="36"/>
      <c r="I416" s="36"/>
      <c r="J416" s="36"/>
    </row>
    <row r="417">
      <c r="C417" s="36"/>
      <c r="D417" s="36"/>
      <c r="E417" s="36"/>
      <c r="F417" s="36"/>
      <c r="G417" s="36"/>
      <c r="H417" s="36"/>
      <c r="I417" s="36"/>
      <c r="J417" s="36"/>
    </row>
    <row r="418">
      <c r="C418" s="36"/>
      <c r="D418" s="36"/>
      <c r="E418" s="36"/>
      <c r="F418" s="36"/>
      <c r="G418" s="36"/>
      <c r="H418" s="36"/>
      <c r="I418" s="36"/>
      <c r="J418" s="36"/>
    </row>
    <row r="419">
      <c r="C419" s="36"/>
      <c r="D419" s="36"/>
      <c r="E419" s="36"/>
      <c r="F419" s="36"/>
      <c r="G419" s="36"/>
      <c r="H419" s="36"/>
      <c r="I419" s="36"/>
      <c r="J419" s="36"/>
    </row>
    <row r="420">
      <c r="C420" s="36"/>
      <c r="D420" s="36"/>
      <c r="E420" s="36"/>
      <c r="F420" s="36"/>
      <c r="G420" s="36"/>
      <c r="H420" s="36"/>
      <c r="I420" s="36"/>
      <c r="J420" s="36"/>
    </row>
    <row r="421">
      <c r="C421" s="36"/>
      <c r="D421" s="36"/>
      <c r="E421" s="36"/>
      <c r="F421" s="36"/>
      <c r="G421" s="36"/>
      <c r="H421" s="36"/>
      <c r="I421" s="36"/>
      <c r="J421" s="36"/>
    </row>
    <row r="422">
      <c r="C422" s="36"/>
      <c r="D422" s="36"/>
      <c r="E422" s="36"/>
      <c r="F422" s="36"/>
      <c r="G422" s="36"/>
      <c r="H422" s="36"/>
      <c r="I422" s="36"/>
      <c r="J422" s="36"/>
    </row>
    <row r="423">
      <c r="C423" s="36"/>
      <c r="D423" s="36"/>
      <c r="E423" s="36"/>
      <c r="F423" s="36"/>
      <c r="G423" s="36"/>
      <c r="H423" s="36"/>
      <c r="I423" s="36"/>
      <c r="J423" s="36"/>
    </row>
    <row r="424">
      <c r="C424" s="36"/>
      <c r="D424" s="36"/>
      <c r="E424" s="36"/>
      <c r="F424" s="36"/>
      <c r="G424" s="36"/>
      <c r="H424" s="36"/>
      <c r="I424" s="36"/>
      <c r="J424" s="36"/>
    </row>
    <row r="425">
      <c r="C425" s="36"/>
      <c r="D425" s="36"/>
      <c r="E425" s="36"/>
      <c r="F425" s="36"/>
      <c r="G425" s="36"/>
      <c r="H425" s="36"/>
      <c r="I425" s="36"/>
      <c r="J425" s="36"/>
    </row>
    <row r="426">
      <c r="C426" s="36"/>
      <c r="D426" s="36"/>
      <c r="E426" s="36"/>
      <c r="F426" s="36"/>
      <c r="G426" s="36"/>
      <c r="H426" s="36"/>
      <c r="I426" s="36"/>
      <c r="J426" s="36"/>
    </row>
    <row r="427">
      <c r="C427" s="36"/>
      <c r="D427" s="36"/>
      <c r="E427" s="36"/>
      <c r="F427" s="36"/>
      <c r="G427" s="36"/>
      <c r="H427" s="36"/>
      <c r="I427" s="36"/>
      <c r="J427" s="36"/>
    </row>
    <row r="428">
      <c r="C428" s="36"/>
      <c r="D428" s="36"/>
      <c r="E428" s="36"/>
      <c r="F428" s="36"/>
      <c r="G428" s="36"/>
      <c r="H428" s="36"/>
      <c r="I428" s="36"/>
      <c r="J428" s="36"/>
    </row>
    <row r="429">
      <c r="C429" s="36"/>
      <c r="D429" s="36"/>
      <c r="E429" s="36"/>
      <c r="F429" s="36"/>
      <c r="G429" s="36"/>
      <c r="H429" s="36"/>
      <c r="I429" s="36"/>
      <c r="J429" s="36"/>
    </row>
    <row r="430">
      <c r="C430" s="36"/>
      <c r="D430" s="36"/>
      <c r="E430" s="36"/>
      <c r="F430" s="36"/>
      <c r="G430" s="36"/>
      <c r="H430" s="36"/>
      <c r="I430" s="36"/>
      <c r="J430" s="36"/>
    </row>
    <row r="431">
      <c r="C431" s="36"/>
      <c r="D431" s="36"/>
      <c r="E431" s="36"/>
      <c r="F431" s="36"/>
      <c r="G431" s="36"/>
      <c r="H431" s="36"/>
      <c r="I431" s="36"/>
      <c r="J431" s="36"/>
    </row>
    <row r="432">
      <c r="C432" s="36"/>
      <c r="D432" s="36"/>
      <c r="E432" s="36"/>
      <c r="F432" s="36"/>
      <c r="G432" s="36"/>
      <c r="H432" s="36"/>
      <c r="I432" s="36"/>
      <c r="J432" s="36"/>
    </row>
    <row r="433">
      <c r="C433" s="36"/>
      <c r="D433" s="36"/>
      <c r="E433" s="36"/>
      <c r="F433" s="36"/>
      <c r="G433" s="36"/>
      <c r="H433" s="36"/>
      <c r="I433" s="36"/>
      <c r="J433" s="36"/>
    </row>
    <row r="434">
      <c r="C434" s="36"/>
      <c r="D434" s="36"/>
      <c r="E434" s="36"/>
      <c r="F434" s="36"/>
      <c r="G434" s="36"/>
      <c r="H434" s="36"/>
      <c r="I434" s="36"/>
      <c r="J434" s="36"/>
    </row>
    <row r="435">
      <c r="C435" s="36"/>
      <c r="D435" s="36"/>
      <c r="E435" s="36"/>
      <c r="F435" s="36"/>
      <c r="G435" s="36"/>
      <c r="H435" s="36"/>
      <c r="I435" s="36"/>
      <c r="J435" s="36"/>
    </row>
    <row r="436">
      <c r="C436" s="36"/>
      <c r="D436" s="36"/>
      <c r="E436" s="36"/>
      <c r="F436" s="36"/>
      <c r="G436" s="36"/>
      <c r="H436" s="36"/>
      <c r="I436" s="36"/>
      <c r="J436" s="36"/>
    </row>
    <row r="437">
      <c r="C437" s="36"/>
      <c r="D437" s="36"/>
      <c r="E437" s="36"/>
      <c r="F437" s="36"/>
      <c r="G437" s="36"/>
      <c r="H437" s="36"/>
      <c r="I437" s="36"/>
      <c r="J437" s="36"/>
    </row>
    <row r="438">
      <c r="C438" s="36"/>
      <c r="D438" s="36"/>
      <c r="E438" s="36"/>
      <c r="F438" s="36"/>
      <c r="G438" s="36"/>
      <c r="H438" s="36"/>
      <c r="I438" s="36"/>
      <c r="J438" s="36"/>
    </row>
    <row r="439">
      <c r="C439" s="36"/>
      <c r="D439" s="36"/>
      <c r="E439" s="36"/>
      <c r="F439" s="36"/>
      <c r="G439" s="36"/>
      <c r="H439" s="36"/>
      <c r="I439" s="36"/>
      <c r="J439" s="36"/>
    </row>
    <row r="440">
      <c r="C440" s="36"/>
      <c r="D440" s="36"/>
      <c r="E440" s="36"/>
      <c r="F440" s="36"/>
      <c r="G440" s="36"/>
      <c r="H440" s="36"/>
      <c r="I440" s="36"/>
      <c r="J440" s="36"/>
    </row>
    <row r="441">
      <c r="C441" s="36"/>
      <c r="D441" s="36"/>
      <c r="E441" s="36"/>
      <c r="F441" s="36"/>
      <c r="G441" s="36"/>
      <c r="H441" s="36"/>
      <c r="I441" s="36"/>
      <c r="J441" s="36"/>
    </row>
    <row r="442">
      <c r="C442" s="36"/>
      <c r="D442" s="36"/>
      <c r="E442" s="36"/>
      <c r="F442" s="36"/>
      <c r="G442" s="36"/>
      <c r="H442" s="36"/>
      <c r="I442" s="36"/>
      <c r="J442" s="36"/>
    </row>
    <row r="443">
      <c r="C443" s="36"/>
      <c r="D443" s="36"/>
      <c r="E443" s="36"/>
      <c r="F443" s="36"/>
      <c r="G443" s="36"/>
      <c r="H443" s="36"/>
      <c r="I443" s="36"/>
      <c r="J443" s="36"/>
    </row>
    <row r="444">
      <c r="C444" s="36"/>
      <c r="D444" s="36"/>
      <c r="E444" s="36"/>
      <c r="F444" s="36"/>
      <c r="G444" s="36"/>
      <c r="H444" s="36"/>
      <c r="I444" s="36"/>
      <c r="J444" s="36"/>
    </row>
    <row r="445">
      <c r="C445" s="36"/>
      <c r="D445" s="36"/>
      <c r="E445" s="36"/>
      <c r="F445" s="36"/>
      <c r="G445" s="36"/>
      <c r="H445" s="36"/>
      <c r="I445" s="36"/>
      <c r="J445" s="36"/>
    </row>
    <row r="446">
      <c r="C446" s="36"/>
      <c r="D446" s="36"/>
      <c r="E446" s="36"/>
      <c r="F446" s="36"/>
      <c r="G446" s="36"/>
      <c r="H446" s="36"/>
      <c r="I446" s="36"/>
      <c r="J446" s="36"/>
    </row>
    <row r="447">
      <c r="C447" s="36"/>
      <c r="D447" s="36"/>
      <c r="E447" s="36"/>
      <c r="F447" s="36"/>
      <c r="G447" s="36"/>
      <c r="H447" s="36"/>
      <c r="I447" s="36"/>
      <c r="J447" s="36"/>
    </row>
    <row r="448">
      <c r="C448" s="36"/>
      <c r="D448" s="36"/>
      <c r="E448" s="36"/>
      <c r="F448" s="36"/>
      <c r="G448" s="36"/>
      <c r="H448" s="36"/>
      <c r="I448" s="36"/>
      <c r="J448" s="36"/>
    </row>
    <row r="449">
      <c r="C449" s="36"/>
      <c r="D449" s="36"/>
      <c r="E449" s="36"/>
      <c r="F449" s="36"/>
      <c r="G449" s="36"/>
      <c r="H449" s="36"/>
      <c r="I449" s="36"/>
      <c r="J449" s="36"/>
    </row>
    <row r="450">
      <c r="C450" s="36"/>
      <c r="D450" s="36"/>
      <c r="E450" s="36"/>
      <c r="F450" s="36"/>
      <c r="G450" s="36"/>
      <c r="H450" s="36"/>
      <c r="I450" s="36"/>
      <c r="J450" s="36"/>
    </row>
    <row r="451">
      <c r="C451" s="36"/>
      <c r="D451" s="36"/>
      <c r="E451" s="36"/>
      <c r="F451" s="36"/>
      <c r="G451" s="36"/>
      <c r="H451" s="36"/>
      <c r="I451" s="36"/>
      <c r="J451" s="36"/>
    </row>
    <row r="452">
      <c r="C452" s="36"/>
      <c r="D452" s="36"/>
      <c r="E452" s="36"/>
      <c r="F452" s="36"/>
      <c r="G452" s="36"/>
      <c r="H452" s="36"/>
      <c r="I452" s="36"/>
      <c r="J452" s="36"/>
    </row>
    <row r="453">
      <c r="C453" s="36"/>
      <c r="D453" s="36"/>
      <c r="E453" s="36"/>
      <c r="F453" s="36"/>
      <c r="G453" s="36"/>
      <c r="H453" s="36"/>
      <c r="I453" s="36"/>
      <c r="J453" s="36"/>
    </row>
    <row r="454">
      <c r="C454" s="36"/>
      <c r="D454" s="36"/>
      <c r="E454" s="36"/>
      <c r="F454" s="36"/>
      <c r="G454" s="36"/>
      <c r="H454" s="36"/>
      <c r="I454" s="36"/>
      <c r="J454" s="36"/>
    </row>
    <row r="455">
      <c r="C455" s="36"/>
      <c r="D455" s="36"/>
      <c r="E455" s="36"/>
      <c r="F455" s="36"/>
      <c r="G455" s="36"/>
      <c r="H455" s="36"/>
      <c r="I455" s="36"/>
      <c r="J455" s="36"/>
    </row>
    <row r="456">
      <c r="C456" s="36"/>
      <c r="D456" s="36"/>
      <c r="E456" s="36"/>
      <c r="F456" s="36"/>
      <c r="G456" s="36"/>
      <c r="H456" s="36"/>
      <c r="I456" s="36"/>
      <c r="J456" s="36"/>
    </row>
    <row r="457">
      <c r="C457" s="36"/>
      <c r="D457" s="36"/>
      <c r="E457" s="36"/>
      <c r="F457" s="36"/>
      <c r="G457" s="36"/>
      <c r="H457" s="36"/>
      <c r="I457" s="36"/>
      <c r="J457" s="36"/>
    </row>
    <row r="458">
      <c r="C458" s="36"/>
      <c r="D458" s="36"/>
      <c r="E458" s="36"/>
      <c r="F458" s="36"/>
      <c r="G458" s="36"/>
      <c r="H458" s="36"/>
      <c r="I458" s="36"/>
      <c r="J458" s="36"/>
    </row>
    <row r="459">
      <c r="C459" s="36"/>
      <c r="D459" s="36"/>
      <c r="E459" s="36"/>
      <c r="F459" s="36"/>
      <c r="G459" s="36"/>
      <c r="H459" s="36"/>
      <c r="I459" s="36"/>
      <c r="J459" s="36"/>
    </row>
    <row r="460">
      <c r="C460" s="36"/>
      <c r="D460" s="36"/>
      <c r="E460" s="36"/>
      <c r="F460" s="36"/>
      <c r="G460" s="36"/>
      <c r="H460" s="36"/>
      <c r="I460" s="36"/>
      <c r="J460" s="36"/>
    </row>
    <row r="461">
      <c r="C461" s="36"/>
      <c r="D461" s="36"/>
      <c r="E461" s="36"/>
      <c r="F461" s="36"/>
      <c r="G461" s="36"/>
      <c r="H461" s="36"/>
      <c r="I461" s="36"/>
      <c r="J461" s="36"/>
    </row>
    <row r="462">
      <c r="C462" s="36"/>
      <c r="D462" s="36"/>
      <c r="E462" s="36"/>
      <c r="F462" s="36"/>
      <c r="G462" s="36"/>
      <c r="H462" s="36"/>
      <c r="I462" s="36"/>
      <c r="J462" s="36"/>
    </row>
    <row r="463">
      <c r="C463" s="36"/>
      <c r="D463" s="36"/>
      <c r="E463" s="36"/>
      <c r="F463" s="36"/>
      <c r="G463" s="36"/>
      <c r="H463" s="36"/>
      <c r="I463" s="36"/>
      <c r="J463" s="36"/>
    </row>
    <row r="464">
      <c r="C464" s="36"/>
      <c r="D464" s="36"/>
      <c r="E464" s="36"/>
      <c r="F464" s="36"/>
      <c r="G464" s="36"/>
      <c r="H464" s="36"/>
      <c r="I464" s="36"/>
      <c r="J464" s="36"/>
    </row>
    <row r="465">
      <c r="C465" s="36"/>
      <c r="D465" s="36"/>
      <c r="E465" s="36"/>
      <c r="F465" s="36"/>
      <c r="G465" s="36"/>
      <c r="H465" s="36"/>
      <c r="I465" s="36"/>
      <c r="J465" s="36"/>
    </row>
    <row r="466">
      <c r="C466" s="36"/>
      <c r="D466" s="36"/>
      <c r="E466" s="36"/>
      <c r="F466" s="36"/>
      <c r="G466" s="36"/>
      <c r="H466" s="36"/>
      <c r="I466" s="36"/>
      <c r="J466" s="36"/>
    </row>
    <row r="467">
      <c r="C467" s="36"/>
      <c r="D467" s="36"/>
      <c r="E467" s="36"/>
      <c r="F467" s="36"/>
      <c r="G467" s="36"/>
      <c r="H467" s="36"/>
      <c r="I467" s="36"/>
      <c r="J467" s="36"/>
    </row>
    <row r="468">
      <c r="C468" s="36"/>
      <c r="D468" s="36"/>
      <c r="E468" s="36"/>
      <c r="F468" s="36"/>
      <c r="G468" s="36"/>
      <c r="H468" s="36"/>
      <c r="I468" s="36"/>
      <c r="J468" s="36"/>
    </row>
    <row r="469">
      <c r="C469" s="36"/>
      <c r="D469" s="36"/>
      <c r="E469" s="36"/>
      <c r="F469" s="36"/>
      <c r="G469" s="36"/>
      <c r="H469" s="36"/>
      <c r="I469" s="36"/>
      <c r="J469" s="36"/>
    </row>
    <row r="470">
      <c r="C470" s="36"/>
      <c r="D470" s="36"/>
      <c r="E470" s="36"/>
      <c r="F470" s="36"/>
      <c r="G470" s="36"/>
      <c r="H470" s="36"/>
      <c r="I470" s="36"/>
      <c r="J470" s="36"/>
    </row>
    <row r="471">
      <c r="C471" s="36"/>
      <c r="D471" s="36"/>
      <c r="E471" s="36"/>
      <c r="F471" s="36"/>
      <c r="G471" s="36"/>
      <c r="H471" s="36"/>
      <c r="I471" s="36"/>
      <c r="J471" s="36"/>
    </row>
    <row r="472">
      <c r="C472" s="36"/>
      <c r="D472" s="36"/>
      <c r="E472" s="36"/>
      <c r="F472" s="36"/>
      <c r="G472" s="36"/>
      <c r="H472" s="36"/>
      <c r="I472" s="36"/>
      <c r="J472" s="36"/>
    </row>
    <row r="473">
      <c r="C473" s="36"/>
      <c r="D473" s="36"/>
      <c r="E473" s="36"/>
      <c r="F473" s="36"/>
      <c r="G473" s="36"/>
      <c r="H473" s="36"/>
      <c r="I473" s="36"/>
      <c r="J473" s="36"/>
    </row>
    <row r="474">
      <c r="C474" s="36"/>
      <c r="D474" s="36"/>
      <c r="E474" s="36"/>
      <c r="F474" s="36"/>
      <c r="G474" s="36"/>
      <c r="H474" s="36"/>
      <c r="I474" s="36"/>
      <c r="J474" s="36"/>
    </row>
    <row r="475">
      <c r="C475" s="36"/>
      <c r="D475" s="36"/>
      <c r="E475" s="36"/>
      <c r="F475" s="36"/>
      <c r="G475" s="36"/>
      <c r="H475" s="36"/>
      <c r="I475" s="36"/>
      <c r="J475" s="36"/>
    </row>
    <row r="476">
      <c r="C476" s="36"/>
      <c r="D476" s="36"/>
      <c r="E476" s="36"/>
      <c r="F476" s="36"/>
      <c r="G476" s="36"/>
      <c r="H476" s="36"/>
      <c r="I476" s="36"/>
      <c r="J476" s="36"/>
    </row>
    <row r="477">
      <c r="C477" s="36"/>
      <c r="D477" s="36"/>
      <c r="E477" s="36"/>
      <c r="F477" s="36"/>
      <c r="G477" s="36"/>
      <c r="H477" s="36"/>
      <c r="I477" s="36"/>
      <c r="J477" s="36"/>
    </row>
    <row r="478">
      <c r="C478" s="36"/>
      <c r="D478" s="36"/>
      <c r="E478" s="36"/>
      <c r="F478" s="36"/>
      <c r="G478" s="36"/>
      <c r="H478" s="36"/>
      <c r="I478" s="36"/>
      <c r="J478" s="36"/>
    </row>
    <row r="479">
      <c r="C479" s="36"/>
      <c r="D479" s="36"/>
      <c r="E479" s="36"/>
      <c r="F479" s="36"/>
      <c r="G479" s="36"/>
      <c r="H479" s="36"/>
      <c r="I479" s="36"/>
      <c r="J479" s="36"/>
    </row>
    <row r="480">
      <c r="C480" s="36"/>
      <c r="D480" s="36"/>
      <c r="E480" s="36"/>
      <c r="F480" s="36"/>
      <c r="G480" s="36"/>
      <c r="H480" s="36"/>
      <c r="I480" s="36"/>
      <c r="J480" s="36"/>
    </row>
    <row r="481">
      <c r="C481" s="36"/>
      <c r="D481" s="36"/>
      <c r="E481" s="36"/>
      <c r="F481" s="36"/>
      <c r="G481" s="36"/>
      <c r="H481" s="36"/>
      <c r="I481" s="36"/>
      <c r="J481" s="36"/>
    </row>
    <row r="482">
      <c r="C482" s="36"/>
      <c r="D482" s="36"/>
      <c r="E482" s="36"/>
      <c r="F482" s="36"/>
      <c r="G482" s="36"/>
      <c r="H482" s="36"/>
      <c r="I482" s="36"/>
      <c r="J482" s="36"/>
    </row>
    <row r="483">
      <c r="C483" s="36"/>
      <c r="D483" s="36"/>
      <c r="E483" s="36"/>
      <c r="F483" s="36"/>
      <c r="G483" s="36"/>
      <c r="H483" s="36"/>
      <c r="I483" s="36"/>
      <c r="J483" s="36"/>
    </row>
    <row r="484">
      <c r="C484" s="36"/>
      <c r="D484" s="36"/>
      <c r="E484" s="36"/>
      <c r="F484" s="36"/>
      <c r="G484" s="36"/>
      <c r="H484" s="36"/>
      <c r="I484" s="36"/>
      <c r="J484" s="36"/>
    </row>
    <row r="485">
      <c r="C485" s="36"/>
      <c r="D485" s="36"/>
      <c r="E485" s="36"/>
      <c r="F485" s="36"/>
      <c r="G485" s="36"/>
      <c r="H485" s="36"/>
      <c r="I485" s="36"/>
      <c r="J485" s="36"/>
    </row>
    <row r="486">
      <c r="C486" s="36"/>
      <c r="D486" s="36"/>
      <c r="E486" s="36"/>
      <c r="F486" s="36"/>
      <c r="G486" s="36"/>
      <c r="H486" s="36"/>
      <c r="I486" s="36"/>
      <c r="J486" s="36"/>
    </row>
    <row r="487">
      <c r="C487" s="36"/>
      <c r="D487" s="36"/>
      <c r="E487" s="36"/>
      <c r="F487" s="36"/>
      <c r="G487" s="36"/>
      <c r="H487" s="36"/>
      <c r="I487" s="36"/>
      <c r="J487" s="36"/>
    </row>
    <row r="488">
      <c r="C488" s="36"/>
      <c r="D488" s="36"/>
      <c r="E488" s="36"/>
      <c r="F488" s="36"/>
      <c r="G488" s="36"/>
      <c r="H488" s="36"/>
      <c r="I488" s="36"/>
      <c r="J488" s="36"/>
    </row>
    <row r="489">
      <c r="C489" s="36"/>
      <c r="D489" s="36"/>
      <c r="E489" s="36"/>
      <c r="F489" s="36"/>
      <c r="G489" s="36"/>
      <c r="H489" s="36"/>
      <c r="I489" s="36"/>
      <c r="J489" s="36"/>
    </row>
    <row r="490">
      <c r="C490" s="36"/>
      <c r="D490" s="36"/>
      <c r="E490" s="36"/>
      <c r="F490" s="36"/>
      <c r="G490" s="36"/>
      <c r="H490" s="36"/>
      <c r="I490" s="36"/>
      <c r="J490" s="36"/>
    </row>
    <row r="491">
      <c r="C491" s="36"/>
      <c r="D491" s="36"/>
      <c r="E491" s="36"/>
      <c r="F491" s="36"/>
      <c r="G491" s="36"/>
      <c r="H491" s="36"/>
      <c r="I491" s="36"/>
      <c r="J491" s="36"/>
    </row>
    <row r="492">
      <c r="C492" s="36"/>
      <c r="D492" s="36"/>
      <c r="E492" s="36"/>
      <c r="F492" s="36"/>
      <c r="G492" s="36"/>
      <c r="H492" s="36"/>
      <c r="I492" s="36"/>
      <c r="J492" s="36"/>
    </row>
    <row r="493">
      <c r="C493" s="36"/>
      <c r="D493" s="36"/>
      <c r="E493" s="36"/>
      <c r="F493" s="36"/>
      <c r="G493" s="36"/>
      <c r="H493" s="36"/>
      <c r="I493" s="36"/>
      <c r="J493" s="36"/>
    </row>
    <row r="494">
      <c r="C494" s="36"/>
      <c r="D494" s="36"/>
      <c r="E494" s="36"/>
      <c r="F494" s="36"/>
      <c r="G494" s="36"/>
      <c r="H494" s="36"/>
      <c r="I494" s="36"/>
      <c r="J494" s="36"/>
    </row>
    <row r="495">
      <c r="C495" s="36"/>
      <c r="D495" s="36"/>
      <c r="E495" s="36"/>
      <c r="F495" s="36"/>
      <c r="G495" s="36"/>
      <c r="H495" s="36"/>
      <c r="I495" s="36"/>
      <c r="J495" s="36"/>
    </row>
    <row r="496">
      <c r="C496" s="36"/>
      <c r="D496" s="36"/>
      <c r="E496" s="36"/>
      <c r="F496" s="36"/>
      <c r="G496" s="36"/>
      <c r="H496" s="36"/>
      <c r="I496" s="36"/>
      <c r="J496" s="36"/>
    </row>
    <row r="497">
      <c r="C497" s="36"/>
      <c r="D497" s="36"/>
      <c r="E497" s="36"/>
      <c r="F497" s="36"/>
      <c r="G497" s="36"/>
      <c r="H497" s="36"/>
      <c r="I497" s="36"/>
      <c r="J497" s="36"/>
    </row>
    <row r="498">
      <c r="C498" s="36"/>
      <c r="D498" s="36"/>
      <c r="E498" s="36"/>
      <c r="F498" s="36"/>
      <c r="G498" s="36"/>
      <c r="H498" s="36"/>
      <c r="I498" s="36"/>
      <c r="J498" s="36"/>
    </row>
    <row r="499">
      <c r="C499" s="36"/>
      <c r="D499" s="36"/>
      <c r="E499" s="36"/>
      <c r="F499" s="36"/>
      <c r="G499" s="36"/>
      <c r="H499" s="36"/>
      <c r="I499" s="36"/>
      <c r="J499" s="36"/>
    </row>
    <row r="500">
      <c r="C500" s="36"/>
      <c r="D500" s="36"/>
      <c r="E500" s="36"/>
      <c r="F500" s="36"/>
      <c r="G500" s="36"/>
      <c r="H500" s="36"/>
      <c r="I500" s="36"/>
      <c r="J500" s="36"/>
    </row>
    <row r="501">
      <c r="C501" s="36"/>
      <c r="D501" s="36"/>
      <c r="E501" s="36"/>
      <c r="F501" s="36"/>
      <c r="G501" s="36"/>
      <c r="H501" s="36"/>
      <c r="I501" s="36"/>
      <c r="J501" s="36"/>
    </row>
    <row r="502">
      <c r="C502" s="36"/>
      <c r="D502" s="36"/>
      <c r="E502" s="36"/>
      <c r="F502" s="36"/>
      <c r="G502" s="36"/>
      <c r="H502" s="36"/>
      <c r="I502" s="36"/>
      <c r="J502" s="36"/>
    </row>
    <row r="503">
      <c r="C503" s="36"/>
      <c r="D503" s="36"/>
      <c r="E503" s="36"/>
      <c r="F503" s="36"/>
      <c r="G503" s="36"/>
      <c r="H503" s="36"/>
      <c r="I503" s="36"/>
      <c r="J503" s="36"/>
    </row>
    <row r="504">
      <c r="C504" s="36"/>
      <c r="D504" s="36"/>
      <c r="E504" s="36"/>
      <c r="F504" s="36"/>
      <c r="G504" s="36"/>
      <c r="H504" s="36"/>
      <c r="I504" s="36"/>
      <c r="J504" s="36"/>
    </row>
    <row r="505">
      <c r="C505" s="36"/>
      <c r="D505" s="36"/>
      <c r="E505" s="36"/>
      <c r="F505" s="36"/>
      <c r="G505" s="36"/>
      <c r="H505" s="36"/>
      <c r="I505" s="36"/>
      <c r="J505" s="36"/>
    </row>
    <row r="506">
      <c r="C506" s="36"/>
      <c r="D506" s="36"/>
      <c r="E506" s="36"/>
      <c r="F506" s="36"/>
      <c r="G506" s="36"/>
      <c r="H506" s="36"/>
      <c r="I506" s="36"/>
      <c r="J506" s="36"/>
    </row>
    <row r="507">
      <c r="C507" s="36"/>
      <c r="D507" s="36"/>
      <c r="E507" s="36"/>
      <c r="F507" s="36"/>
      <c r="G507" s="36"/>
      <c r="H507" s="36"/>
      <c r="I507" s="36"/>
      <c r="J507" s="36"/>
    </row>
    <row r="508">
      <c r="C508" s="36"/>
      <c r="D508" s="36"/>
      <c r="E508" s="36"/>
      <c r="F508" s="36"/>
      <c r="G508" s="36"/>
      <c r="H508" s="36"/>
      <c r="I508" s="36"/>
      <c r="J508" s="36"/>
    </row>
    <row r="509">
      <c r="C509" s="36"/>
      <c r="D509" s="36"/>
      <c r="E509" s="36"/>
      <c r="F509" s="36"/>
      <c r="G509" s="36"/>
      <c r="H509" s="36"/>
      <c r="I509" s="36"/>
      <c r="J509" s="36"/>
    </row>
    <row r="510">
      <c r="C510" s="36"/>
      <c r="D510" s="36"/>
      <c r="E510" s="36"/>
      <c r="F510" s="36"/>
      <c r="G510" s="36"/>
      <c r="H510" s="36"/>
      <c r="I510" s="36"/>
      <c r="J510" s="36"/>
    </row>
    <row r="511">
      <c r="C511" s="36"/>
      <c r="D511" s="36"/>
      <c r="E511" s="36"/>
      <c r="F511" s="36"/>
      <c r="G511" s="36"/>
      <c r="H511" s="36"/>
      <c r="I511" s="36"/>
      <c r="J511" s="36"/>
    </row>
    <row r="512">
      <c r="C512" s="36"/>
      <c r="D512" s="36"/>
      <c r="E512" s="36"/>
      <c r="F512" s="36"/>
      <c r="G512" s="36"/>
      <c r="H512" s="36"/>
      <c r="I512" s="36"/>
      <c r="J512" s="36"/>
    </row>
    <row r="513">
      <c r="C513" s="36"/>
      <c r="D513" s="36"/>
      <c r="E513" s="36"/>
      <c r="F513" s="36"/>
      <c r="G513" s="36"/>
      <c r="H513" s="36"/>
      <c r="I513" s="36"/>
      <c r="J513" s="36"/>
    </row>
    <row r="514">
      <c r="C514" s="36"/>
      <c r="D514" s="36"/>
      <c r="E514" s="36"/>
      <c r="F514" s="36"/>
      <c r="G514" s="36"/>
      <c r="H514" s="36"/>
      <c r="I514" s="36"/>
      <c r="J514" s="36"/>
    </row>
    <row r="515">
      <c r="C515" s="36"/>
      <c r="D515" s="36"/>
      <c r="E515" s="36"/>
      <c r="F515" s="36"/>
      <c r="G515" s="36"/>
      <c r="H515" s="36"/>
      <c r="I515" s="36"/>
      <c r="J515" s="36"/>
    </row>
    <row r="516">
      <c r="C516" s="36"/>
      <c r="D516" s="36"/>
      <c r="E516" s="36"/>
      <c r="F516" s="36"/>
      <c r="G516" s="36"/>
      <c r="H516" s="36"/>
      <c r="I516" s="36"/>
      <c r="J516" s="36"/>
    </row>
    <row r="517">
      <c r="C517" s="36"/>
      <c r="D517" s="36"/>
      <c r="E517" s="36"/>
      <c r="F517" s="36"/>
      <c r="G517" s="36"/>
      <c r="H517" s="36"/>
      <c r="I517" s="36"/>
      <c r="J517" s="36"/>
    </row>
    <row r="518">
      <c r="C518" s="36"/>
      <c r="D518" s="36"/>
      <c r="E518" s="36"/>
      <c r="F518" s="36"/>
      <c r="G518" s="36"/>
      <c r="H518" s="36"/>
      <c r="I518" s="36"/>
      <c r="J518" s="36"/>
    </row>
    <row r="519">
      <c r="C519" s="36"/>
      <c r="D519" s="36"/>
      <c r="E519" s="36"/>
      <c r="F519" s="36"/>
      <c r="G519" s="36"/>
      <c r="H519" s="36"/>
      <c r="I519" s="36"/>
      <c r="J519" s="36"/>
    </row>
    <row r="520">
      <c r="C520" s="36"/>
      <c r="D520" s="36"/>
      <c r="E520" s="36"/>
      <c r="F520" s="36"/>
      <c r="G520" s="36"/>
      <c r="H520" s="36"/>
      <c r="I520" s="36"/>
      <c r="J520" s="36"/>
    </row>
    <row r="521">
      <c r="C521" s="36"/>
      <c r="D521" s="36"/>
      <c r="E521" s="36"/>
      <c r="F521" s="36"/>
      <c r="G521" s="36"/>
      <c r="H521" s="36"/>
      <c r="I521" s="36"/>
      <c r="J521" s="36"/>
    </row>
    <row r="522">
      <c r="C522" s="36"/>
      <c r="D522" s="36"/>
      <c r="E522" s="36"/>
      <c r="F522" s="36"/>
      <c r="G522" s="36"/>
      <c r="H522" s="36"/>
      <c r="I522" s="36"/>
      <c r="J522" s="36"/>
    </row>
    <row r="523">
      <c r="C523" s="36"/>
      <c r="D523" s="36"/>
      <c r="E523" s="36"/>
      <c r="F523" s="36"/>
      <c r="G523" s="36"/>
      <c r="H523" s="36"/>
      <c r="I523" s="36"/>
      <c r="J523" s="36"/>
    </row>
    <row r="524">
      <c r="C524" s="36"/>
      <c r="D524" s="36"/>
      <c r="E524" s="36"/>
      <c r="F524" s="36"/>
      <c r="G524" s="36"/>
      <c r="H524" s="36"/>
      <c r="I524" s="36"/>
      <c r="J524" s="36"/>
    </row>
    <row r="525">
      <c r="C525" s="36"/>
      <c r="D525" s="36"/>
      <c r="E525" s="36"/>
      <c r="F525" s="36"/>
      <c r="G525" s="36"/>
      <c r="H525" s="36"/>
      <c r="I525" s="36"/>
      <c r="J525" s="36"/>
    </row>
    <row r="526">
      <c r="C526" s="36"/>
      <c r="D526" s="36"/>
      <c r="E526" s="36"/>
      <c r="F526" s="36"/>
      <c r="G526" s="36"/>
      <c r="H526" s="36"/>
      <c r="I526" s="36"/>
      <c r="J526" s="36"/>
    </row>
    <row r="527">
      <c r="C527" s="36"/>
      <c r="D527" s="36"/>
      <c r="E527" s="36"/>
      <c r="F527" s="36"/>
      <c r="G527" s="36"/>
      <c r="H527" s="36"/>
      <c r="I527" s="36"/>
      <c r="J527" s="36"/>
    </row>
    <row r="528">
      <c r="C528" s="36"/>
      <c r="D528" s="36"/>
      <c r="E528" s="36"/>
      <c r="F528" s="36"/>
      <c r="G528" s="36"/>
      <c r="H528" s="36"/>
      <c r="I528" s="36"/>
      <c r="J528" s="36"/>
    </row>
    <row r="529">
      <c r="C529" s="36"/>
      <c r="D529" s="36"/>
      <c r="E529" s="36"/>
      <c r="F529" s="36"/>
      <c r="G529" s="36"/>
      <c r="H529" s="36"/>
      <c r="I529" s="36"/>
      <c r="J529" s="36"/>
    </row>
    <row r="530">
      <c r="C530" s="36"/>
      <c r="D530" s="36"/>
      <c r="E530" s="36"/>
      <c r="F530" s="36"/>
      <c r="G530" s="36"/>
      <c r="H530" s="36"/>
      <c r="I530" s="36"/>
      <c r="J530" s="36"/>
    </row>
    <row r="531">
      <c r="C531" s="36"/>
      <c r="D531" s="36"/>
      <c r="E531" s="36"/>
      <c r="F531" s="36"/>
      <c r="G531" s="36"/>
      <c r="H531" s="36"/>
      <c r="I531" s="36"/>
      <c r="J531" s="36"/>
    </row>
    <row r="532">
      <c r="C532" s="36"/>
      <c r="D532" s="36"/>
      <c r="E532" s="36"/>
      <c r="F532" s="36"/>
      <c r="G532" s="36"/>
      <c r="H532" s="36"/>
      <c r="I532" s="36"/>
      <c r="J532" s="36"/>
    </row>
    <row r="533">
      <c r="C533" s="36"/>
      <c r="D533" s="36"/>
      <c r="E533" s="36"/>
      <c r="F533" s="36"/>
      <c r="G533" s="36"/>
      <c r="H533" s="36"/>
      <c r="I533" s="36"/>
      <c r="J533" s="36"/>
    </row>
    <row r="534">
      <c r="C534" s="36"/>
      <c r="D534" s="36"/>
      <c r="E534" s="36"/>
      <c r="F534" s="36"/>
      <c r="G534" s="36"/>
      <c r="H534" s="36"/>
      <c r="I534" s="36"/>
      <c r="J534" s="36"/>
    </row>
    <row r="535">
      <c r="C535" s="36"/>
      <c r="D535" s="36"/>
      <c r="E535" s="36"/>
      <c r="F535" s="36"/>
      <c r="G535" s="36"/>
      <c r="H535" s="36"/>
      <c r="I535" s="36"/>
      <c r="J535" s="36"/>
    </row>
    <row r="536">
      <c r="C536" s="36"/>
      <c r="D536" s="36"/>
      <c r="E536" s="36"/>
      <c r="F536" s="36"/>
      <c r="G536" s="36"/>
      <c r="H536" s="36"/>
      <c r="I536" s="36"/>
      <c r="J536" s="36"/>
    </row>
    <row r="537">
      <c r="C537" s="36"/>
      <c r="D537" s="36"/>
      <c r="E537" s="36"/>
      <c r="F537" s="36"/>
      <c r="G537" s="36"/>
      <c r="H537" s="36"/>
      <c r="I537" s="36"/>
      <c r="J537" s="36"/>
    </row>
    <row r="538">
      <c r="C538" s="36"/>
      <c r="D538" s="36"/>
      <c r="E538" s="36"/>
      <c r="F538" s="36"/>
      <c r="G538" s="36"/>
      <c r="H538" s="36"/>
      <c r="I538" s="36"/>
      <c r="J538" s="36"/>
    </row>
    <row r="539">
      <c r="C539" s="36"/>
      <c r="D539" s="36"/>
      <c r="E539" s="36"/>
      <c r="F539" s="36"/>
      <c r="G539" s="36"/>
      <c r="H539" s="36"/>
      <c r="I539" s="36"/>
      <c r="J539" s="36"/>
    </row>
    <row r="540">
      <c r="C540" s="36"/>
      <c r="D540" s="36"/>
      <c r="E540" s="36"/>
      <c r="F540" s="36"/>
      <c r="G540" s="36"/>
      <c r="H540" s="36"/>
      <c r="I540" s="36"/>
      <c r="J540" s="36"/>
    </row>
    <row r="541">
      <c r="C541" s="36"/>
      <c r="D541" s="36"/>
      <c r="E541" s="36"/>
      <c r="F541" s="36"/>
      <c r="G541" s="36"/>
      <c r="H541" s="36"/>
      <c r="I541" s="36"/>
      <c r="J541" s="36"/>
    </row>
    <row r="542">
      <c r="C542" s="36"/>
      <c r="D542" s="36"/>
      <c r="E542" s="36"/>
      <c r="F542" s="36"/>
      <c r="G542" s="36"/>
      <c r="H542" s="36"/>
      <c r="I542" s="36"/>
      <c r="J542" s="36"/>
    </row>
    <row r="543">
      <c r="C543" s="36"/>
      <c r="D543" s="36"/>
      <c r="E543" s="36"/>
      <c r="F543" s="36"/>
      <c r="G543" s="36"/>
      <c r="H543" s="36"/>
      <c r="I543" s="36"/>
      <c r="J543" s="36"/>
    </row>
    <row r="544">
      <c r="C544" s="36"/>
      <c r="D544" s="36"/>
      <c r="E544" s="36"/>
      <c r="F544" s="36"/>
      <c r="G544" s="36"/>
      <c r="H544" s="36"/>
      <c r="I544" s="36"/>
      <c r="J544" s="36"/>
    </row>
    <row r="545">
      <c r="C545" s="36"/>
      <c r="D545" s="36"/>
      <c r="E545" s="36"/>
      <c r="F545" s="36"/>
      <c r="G545" s="36"/>
      <c r="H545" s="36"/>
      <c r="I545" s="36"/>
      <c r="J545" s="36"/>
    </row>
    <row r="546">
      <c r="C546" s="36"/>
      <c r="D546" s="36"/>
      <c r="E546" s="36"/>
      <c r="F546" s="36"/>
      <c r="G546" s="36"/>
      <c r="H546" s="36"/>
      <c r="I546" s="36"/>
      <c r="J546" s="36"/>
    </row>
    <row r="547">
      <c r="C547" s="36"/>
      <c r="D547" s="36"/>
      <c r="E547" s="36"/>
      <c r="F547" s="36"/>
      <c r="G547" s="36"/>
      <c r="H547" s="36"/>
      <c r="I547" s="36"/>
      <c r="J547" s="36"/>
    </row>
    <row r="548">
      <c r="C548" s="36"/>
      <c r="D548" s="36"/>
      <c r="E548" s="36"/>
      <c r="F548" s="36"/>
      <c r="G548" s="36"/>
      <c r="H548" s="36"/>
      <c r="I548" s="36"/>
      <c r="J548" s="36"/>
    </row>
    <row r="549">
      <c r="C549" s="36"/>
      <c r="D549" s="36"/>
      <c r="E549" s="36"/>
      <c r="F549" s="36"/>
      <c r="G549" s="36"/>
      <c r="H549" s="36"/>
      <c r="I549" s="36"/>
      <c r="J549" s="36"/>
    </row>
    <row r="550">
      <c r="C550" s="36"/>
      <c r="D550" s="36"/>
      <c r="E550" s="36"/>
      <c r="F550" s="36"/>
      <c r="G550" s="36"/>
      <c r="H550" s="36"/>
      <c r="I550" s="36"/>
      <c r="J550" s="36"/>
    </row>
    <row r="551">
      <c r="C551" s="36"/>
      <c r="D551" s="36"/>
      <c r="E551" s="36"/>
      <c r="F551" s="36"/>
      <c r="G551" s="36"/>
      <c r="H551" s="36"/>
      <c r="I551" s="36"/>
      <c r="J551" s="36"/>
    </row>
    <row r="552">
      <c r="C552" s="36"/>
      <c r="D552" s="36"/>
      <c r="E552" s="36"/>
      <c r="F552" s="36"/>
      <c r="G552" s="36"/>
      <c r="H552" s="36"/>
      <c r="I552" s="36"/>
      <c r="J552" s="36"/>
    </row>
    <row r="553">
      <c r="C553" s="36"/>
      <c r="D553" s="36"/>
      <c r="E553" s="36"/>
      <c r="F553" s="36"/>
      <c r="G553" s="36"/>
      <c r="H553" s="36"/>
      <c r="I553" s="36"/>
      <c r="J553" s="36"/>
    </row>
    <row r="554">
      <c r="C554" s="36"/>
      <c r="D554" s="36"/>
      <c r="E554" s="36"/>
      <c r="F554" s="36"/>
      <c r="G554" s="36"/>
      <c r="H554" s="36"/>
      <c r="I554" s="36"/>
      <c r="J554" s="36"/>
    </row>
    <row r="555">
      <c r="C555" s="36"/>
      <c r="D555" s="36"/>
      <c r="E555" s="36"/>
      <c r="F555" s="36"/>
      <c r="G555" s="36"/>
      <c r="H555" s="36"/>
      <c r="I555" s="36"/>
      <c r="J555" s="36"/>
    </row>
    <row r="556">
      <c r="C556" s="36"/>
      <c r="D556" s="36"/>
      <c r="E556" s="36"/>
      <c r="F556" s="36"/>
      <c r="G556" s="36"/>
      <c r="H556" s="36"/>
      <c r="I556" s="36"/>
      <c r="J556" s="36"/>
    </row>
    <row r="557">
      <c r="C557" s="36"/>
      <c r="D557" s="36"/>
      <c r="E557" s="36"/>
      <c r="F557" s="36"/>
      <c r="G557" s="36"/>
      <c r="H557" s="36"/>
      <c r="I557" s="36"/>
      <c r="J557" s="36"/>
    </row>
    <row r="558">
      <c r="C558" s="36"/>
      <c r="D558" s="36"/>
      <c r="E558" s="36"/>
      <c r="F558" s="36"/>
      <c r="G558" s="36"/>
      <c r="H558" s="36"/>
      <c r="I558" s="36"/>
      <c r="J558" s="36"/>
    </row>
    <row r="559">
      <c r="C559" s="36"/>
      <c r="D559" s="36"/>
      <c r="E559" s="36"/>
      <c r="F559" s="36"/>
      <c r="G559" s="36"/>
      <c r="H559" s="36"/>
      <c r="I559" s="36"/>
      <c r="J559" s="36"/>
    </row>
    <row r="560">
      <c r="C560" s="36"/>
      <c r="D560" s="36"/>
      <c r="E560" s="36"/>
      <c r="F560" s="36"/>
      <c r="G560" s="36"/>
      <c r="H560" s="36"/>
      <c r="I560" s="36"/>
      <c r="J560" s="36"/>
    </row>
    <row r="561">
      <c r="C561" s="36"/>
      <c r="D561" s="36"/>
      <c r="E561" s="36"/>
      <c r="F561" s="36"/>
      <c r="G561" s="36"/>
      <c r="H561" s="36"/>
      <c r="I561" s="36"/>
      <c r="J561" s="36"/>
    </row>
    <row r="562">
      <c r="C562" s="36"/>
      <c r="D562" s="36"/>
      <c r="E562" s="36"/>
      <c r="F562" s="36"/>
      <c r="G562" s="36"/>
      <c r="H562" s="36"/>
      <c r="I562" s="36"/>
      <c r="J562" s="36"/>
    </row>
    <row r="563">
      <c r="C563" s="36"/>
      <c r="D563" s="36"/>
      <c r="E563" s="36"/>
      <c r="F563" s="36"/>
      <c r="G563" s="36"/>
      <c r="H563" s="36"/>
      <c r="I563" s="36"/>
      <c r="J563" s="36"/>
    </row>
    <row r="564">
      <c r="C564" s="36"/>
      <c r="D564" s="36"/>
      <c r="E564" s="36"/>
      <c r="F564" s="36"/>
      <c r="G564" s="36"/>
      <c r="H564" s="36"/>
      <c r="I564" s="36"/>
      <c r="J564" s="36"/>
    </row>
    <row r="565">
      <c r="C565" s="36"/>
      <c r="D565" s="36"/>
      <c r="E565" s="36"/>
      <c r="F565" s="36"/>
      <c r="G565" s="36"/>
      <c r="H565" s="36"/>
      <c r="I565" s="36"/>
      <c r="J565" s="36"/>
    </row>
    <row r="566">
      <c r="C566" s="36"/>
      <c r="D566" s="36"/>
      <c r="E566" s="36"/>
      <c r="F566" s="36"/>
      <c r="G566" s="36"/>
      <c r="H566" s="36"/>
      <c r="I566" s="36"/>
      <c r="J566" s="36"/>
    </row>
    <row r="567">
      <c r="C567" s="36"/>
      <c r="D567" s="36"/>
      <c r="E567" s="36"/>
      <c r="F567" s="36"/>
      <c r="G567" s="36"/>
      <c r="H567" s="36"/>
      <c r="I567" s="36"/>
      <c r="J567" s="36"/>
    </row>
    <row r="568">
      <c r="C568" s="36"/>
      <c r="D568" s="36"/>
      <c r="E568" s="36"/>
      <c r="F568" s="36"/>
      <c r="G568" s="36"/>
      <c r="H568" s="36"/>
      <c r="I568" s="36"/>
      <c r="J568" s="36"/>
    </row>
    <row r="569">
      <c r="C569" s="36"/>
      <c r="D569" s="36"/>
      <c r="E569" s="36"/>
      <c r="F569" s="36"/>
      <c r="G569" s="36"/>
      <c r="H569" s="36"/>
      <c r="I569" s="36"/>
      <c r="J569" s="36"/>
    </row>
    <row r="570">
      <c r="C570" s="36"/>
      <c r="D570" s="36"/>
      <c r="E570" s="36"/>
      <c r="F570" s="36"/>
      <c r="G570" s="36"/>
      <c r="H570" s="36"/>
      <c r="I570" s="36"/>
      <c r="J570" s="36"/>
    </row>
    <row r="571">
      <c r="C571" s="36"/>
      <c r="D571" s="36"/>
      <c r="E571" s="36"/>
      <c r="F571" s="36"/>
      <c r="G571" s="36"/>
      <c r="H571" s="36"/>
      <c r="I571" s="36"/>
      <c r="J571" s="36"/>
    </row>
    <row r="572">
      <c r="C572" s="36"/>
      <c r="D572" s="36"/>
      <c r="E572" s="36"/>
      <c r="F572" s="36"/>
      <c r="G572" s="36"/>
      <c r="H572" s="36"/>
      <c r="I572" s="36"/>
      <c r="J572" s="36"/>
    </row>
    <row r="573">
      <c r="C573" s="36"/>
      <c r="D573" s="36"/>
      <c r="E573" s="36"/>
      <c r="F573" s="36"/>
      <c r="G573" s="36"/>
      <c r="H573" s="36"/>
      <c r="I573" s="36"/>
      <c r="J573" s="36"/>
    </row>
    <row r="574">
      <c r="C574" s="36"/>
      <c r="D574" s="36"/>
      <c r="E574" s="36"/>
      <c r="F574" s="36"/>
      <c r="G574" s="36"/>
      <c r="H574" s="36"/>
      <c r="I574" s="36"/>
      <c r="J574" s="36"/>
    </row>
    <row r="575">
      <c r="C575" s="36"/>
      <c r="D575" s="36"/>
      <c r="E575" s="36"/>
      <c r="F575" s="36"/>
      <c r="G575" s="36"/>
      <c r="H575" s="36"/>
      <c r="I575" s="36"/>
      <c r="J575" s="36"/>
    </row>
    <row r="576">
      <c r="C576" s="36"/>
      <c r="D576" s="36"/>
      <c r="E576" s="36"/>
      <c r="F576" s="36"/>
      <c r="G576" s="36"/>
      <c r="H576" s="36"/>
      <c r="I576" s="36"/>
      <c r="J576" s="36"/>
    </row>
    <row r="577">
      <c r="C577" s="36"/>
      <c r="D577" s="36"/>
      <c r="E577" s="36"/>
      <c r="F577" s="36"/>
      <c r="G577" s="36"/>
      <c r="H577" s="36"/>
      <c r="I577" s="36"/>
      <c r="J577" s="36"/>
    </row>
    <row r="578">
      <c r="C578" s="36"/>
      <c r="D578" s="36"/>
      <c r="E578" s="36"/>
      <c r="F578" s="36"/>
      <c r="G578" s="36"/>
      <c r="H578" s="36"/>
      <c r="I578" s="36"/>
      <c r="J578" s="36"/>
    </row>
    <row r="579">
      <c r="C579" s="36"/>
      <c r="D579" s="36"/>
      <c r="E579" s="36"/>
      <c r="F579" s="36"/>
      <c r="G579" s="36"/>
      <c r="H579" s="36"/>
      <c r="I579" s="36"/>
      <c r="J579" s="36"/>
    </row>
    <row r="580">
      <c r="C580" s="36"/>
      <c r="D580" s="36"/>
      <c r="E580" s="36"/>
      <c r="F580" s="36"/>
      <c r="G580" s="36"/>
      <c r="H580" s="36"/>
      <c r="I580" s="36"/>
      <c r="J580" s="36"/>
    </row>
    <row r="581">
      <c r="C581" s="36"/>
      <c r="D581" s="36"/>
      <c r="E581" s="36"/>
      <c r="F581" s="36"/>
      <c r="G581" s="36"/>
      <c r="H581" s="36"/>
      <c r="I581" s="36"/>
      <c r="J581" s="36"/>
    </row>
    <row r="582">
      <c r="C582" s="36"/>
      <c r="D582" s="36"/>
      <c r="E582" s="36"/>
      <c r="F582" s="36"/>
      <c r="G582" s="36"/>
      <c r="H582" s="36"/>
      <c r="I582" s="36"/>
      <c r="J582" s="36"/>
    </row>
    <row r="583">
      <c r="C583" s="36"/>
      <c r="D583" s="36"/>
      <c r="E583" s="36"/>
      <c r="F583" s="36"/>
      <c r="G583" s="36"/>
      <c r="H583" s="36"/>
      <c r="I583" s="36"/>
      <c r="J583" s="36"/>
    </row>
    <row r="584">
      <c r="C584" s="36"/>
      <c r="D584" s="36"/>
      <c r="E584" s="36"/>
      <c r="F584" s="36"/>
      <c r="G584" s="36"/>
      <c r="H584" s="36"/>
      <c r="I584" s="36"/>
      <c r="J584" s="36"/>
    </row>
    <row r="585">
      <c r="C585" s="36"/>
      <c r="D585" s="36"/>
      <c r="E585" s="36"/>
      <c r="F585" s="36"/>
      <c r="G585" s="36"/>
      <c r="H585" s="36"/>
      <c r="I585" s="36"/>
      <c r="J585" s="36"/>
    </row>
    <row r="586">
      <c r="C586" s="36"/>
      <c r="D586" s="36"/>
      <c r="E586" s="36"/>
      <c r="F586" s="36"/>
      <c r="G586" s="36"/>
      <c r="H586" s="36"/>
      <c r="I586" s="36"/>
      <c r="J586" s="36"/>
    </row>
    <row r="587">
      <c r="C587" s="36"/>
      <c r="D587" s="36"/>
      <c r="E587" s="36"/>
      <c r="F587" s="36"/>
      <c r="G587" s="36"/>
      <c r="H587" s="36"/>
      <c r="I587" s="36"/>
      <c r="J587" s="36"/>
    </row>
    <row r="588">
      <c r="C588" s="36"/>
      <c r="D588" s="36"/>
      <c r="E588" s="36"/>
      <c r="F588" s="36"/>
      <c r="G588" s="36"/>
      <c r="H588" s="36"/>
      <c r="I588" s="36"/>
      <c r="J588" s="36"/>
    </row>
    <row r="589">
      <c r="C589" s="36"/>
      <c r="D589" s="36"/>
      <c r="E589" s="36"/>
      <c r="F589" s="36"/>
      <c r="G589" s="36"/>
      <c r="H589" s="36"/>
      <c r="I589" s="36"/>
      <c r="J589" s="36"/>
    </row>
    <row r="590">
      <c r="C590" s="36"/>
      <c r="D590" s="36"/>
      <c r="E590" s="36"/>
      <c r="F590" s="36"/>
      <c r="G590" s="36"/>
      <c r="H590" s="36"/>
      <c r="I590" s="36"/>
      <c r="J590" s="36"/>
    </row>
    <row r="591">
      <c r="C591" s="36"/>
      <c r="D591" s="36"/>
      <c r="E591" s="36"/>
      <c r="F591" s="36"/>
      <c r="G591" s="36"/>
      <c r="H591" s="36"/>
      <c r="I591" s="36"/>
      <c r="J591" s="36"/>
    </row>
    <row r="592">
      <c r="C592" s="36"/>
      <c r="D592" s="36"/>
      <c r="E592" s="36"/>
      <c r="F592" s="36"/>
      <c r="G592" s="36"/>
      <c r="H592" s="36"/>
      <c r="I592" s="36"/>
      <c r="J592" s="36"/>
    </row>
    <row r="593">
      <c r="C593" s="36"/>
      <c r="D593" s="36"/>
      <c r="E593" s="36"/>
      <c r="F593" s="36"/>
      <c r="G593" s="36"/>
      <c r="H593" s="36"/>
      <c r="I593" s="36"/>
      <c r="J593" s="36"/>
    </row>
    <row r="594">
      <c r="C594" s="36"/>
      <c r="D594" s="36"/>
      <c r="E594" s="36"/>
      <c r="F594" s="36"/>
      <c r="G594" s="36"/>
      <c r="H594" s="36"/>
      <c r="I594" s="36"/>
      <c r="J594" s="36"/>
    </row>
    <row r="595">
      <c r="C595" s="36"/>
      <c r="D595" s="36"/>
      <c r="E595" s="36"/>
      <c r="F595" s="36"/>
      <c r="G595" s="36"/>
      <c r="H595" s="36"/>
      <c r="I595" s="36"/>
      <c r="J595" s="36"/>
    </row>
    <row r="596">
      <c r="C596" s="36"/>
      <c r="D596" s="36"/>
      <c r="E596" s="36"/>
      <c r="F596" s="36"/>
      <c r="G596" s="36"/>
      <c r="H596" s="36"/>
      <c r="I596" s="36"/>
      <c r="J596" s="36"/>
    </row>
    <row r="597">
      <c r="C597" s="36"/>
      <c r="D597" s="36"/>
      <c r="E597" s="36"/>
      <c r="F597" s="36"/>
      <c r="G597" s="36"/>
      <c r="H597" s="36"/>
      <c r="I597" s="36"/>
      <c r="J597" s="36"/>
    </row>
    <row r="598">
      <c r="C598" s="36"/>
      <c r="D598" s="36"/>
      <c r="E598" s="36"/>
      <c r="F598" s="36"/>
      <c r="G598" s="36"/>
      <c r="H598" s="36"/>
      <c r="I598" s="36"/>
      <c r="J598" s="36"/>
    </row>
    <row r="599">
      <c r="C599" s="36"/>
      <c r="D599" s="36"/>
      <c r="E599" s="36"/>
      <c r="F599" s="36"/>
      <c r="G599" s="36"/>
      <c r="H599" s="36"/>
      <c r="I599" s="36"/>
      <c r="J599" s="36"/>
    </row>
    <row r="600">
      <c r="C600" s="36"/>
      <c r="D600" s="36"/>
      <c r="E600" s="36"/>
      <c r="F600" s="36"/>
      <c r="G600" s="36"/>
      <c r="H600" s="36"/>
      <c r="I600" s="36"/>
      <c r="J600" s="36"/>
    </row>
    <row r="601">
      <c r="C601" s="36"/>
      <c r="D601" s="36"/>
      <c r="E601" s="36"/>
      <c r="F601" s="36"/>
      <c r="G601" s="36"/>
      <c r="H601" s="36"/>
      <c r="I601" s="36"/>
      <c r="J601" s="36"/>
    </row>
    <row r="602">
      <c r="C602" s="36"/>
      <c r="D602" s="36"/>
      <c r="E602" s="36"/>
      <c r="F602" s="36"/>
      <c r="G602" s="36"/>
      <c r="H602" s="36"/>
      <c r="I602" s="36"/>
      <c r="J602" s="36"/>
    </row>
    <row r="603">
      <c r="C603" s="36"/>
      <c r="D603" s="36"/>
      <c r="E603" s="36"/>
      <c r="F603" s="36"/>
      <c r="G603" s="36"/>
      <c r="H603" s="36"/>
      <c r="I603" s="36"/>
      <c r="J603" s="36"/>
    </row>
    <row r="604">
      <c r="C604" s="36"/>
      <c r="D604" s="36"/>
      <c r="E604" s="36"/>
      <c r="F604" s="36"/>
      <c r="G604" s="36"/>
      <c r="H604" s="36"/>
      <c r="I604" s="36"/>
      <c r="J604" s="36"/>
    </row>
    <row r="605">
      <c r="C605" s="36"/>
      <c r="D605" s="36"/>
      <c r="E605" s="36"/>
      <c r="F605" s="36"/>
      <c r="G605" s="36"/>
      <c r="H605" s="36"/>
      <c r="I605" s="36"/>
      <c r="J605" s="36"/>
    </row>
    <row r="606">
      <c r="C606" s="36"/>
      <c r="D606" s="36"/>
      <c r="E606" s="36"/>
      <c r="F606" s="36"/>
      <c r="G606" s="36"/>
      <c r="H606" s="36"/>
      <c r="I606" s="36"/>
      <c r="J606" s="36"/>
    </row>
    <row r="607">
      <c r="C607" s="36"/>
      <c r="D607" s="36"/>
      <c r="E607" s="36"/>
      <c r="F607" s="36"/>
      <c r="G607" s="36"/>
      <c r="H607" s="36"/>
      <c r="I607" s="36"/>
      <c r="J607" s="36"/>
    </row>
    <row r="608">
      <c r="C608" s="36"/>
      <c r="D608" s="36"/>
      <c r="E608" s="36"/>
      <c r="F608" s="36"/>
      <c r="G608" s="36"/>
      <c r="H608" s="36"/>
      <c r="I608" s="36"/>
      <c r="J608" s="36"/>
    </row>
    <row r="609">
      <c r="C609" s="36"/>
      <c r="D609" s="36"/>
      <c r="E609" s="36"/>
      <c r="F609" s="36"/>
      <c r="G609" s="36"/>
      <c r="H609" s="36"/>
      <c r="I609" s="36"/>
      <c r="J609" s="36"/>
    </row>
    <row r="610">
      <c r="C610" s="36"/>
      <c r="D610" s="36"/>
      <c r="E610" s="36"/>
      <c r="F610" s="36"/>
      <c r="G610" s="36"/>
      <c r="H610" s="36"/>
      <c r="I610" s="36"/>
      <c r="J610" s="36"/>
    </row>
    <row r="611">
      <c r="C611" s="36"/>
      <c r="D611" s="36"/>
      <c r="E611" s="36"/>
      <c r="F611" s="36"/>
      <c r="G611" s="36"/>
      <c r="H611" s="36"/>
      <c r="I611" s="36"/>
      <c r="J611" s="36"/>
    </row>
    <row r="612">
      <c r="C612" s="36"/>
      <c r="D612" s="36"/>
      <c r="E612" s="36"/>
      <c r="F612" s="36"/>
      <c r="G612" s="36"/>
      <c r="H612" s="36"/>
      <c r="I612" s="36"/>
      <c r="J612" s="36"/>
    </row>
    <row r="613">
      <c r="C613" s="36"/>
      <c r="D613" s="36"/>
      <c r="E613" s="36"/>
      <c r="F613" s="36"/>
      <c r="G613" s="36"/>
      <c r="H613" s="36"/>
      <c r="I613" s="36"/>
      <c r="J613" s="36"/>
    </row>
    <row r="614">
      <c r="C614" s="36"/>
      <c r="D614" s="36"/>
      <c r="E614" s="36"/>
      <c r="F614" s="36"/>
      <c r="G614" s="36"/>
      <c r="H614" s="36"/>
      <c r="I614" s="36"/>
      <c r="J614" s="36"/>
    </row>
    <row r="615">
      <c r="C615" s="36"/>
      <c r="D615" s="36"/>
      <c r="E615" s="36"/>
      <c r="F615" s="36"/>
      <c r="G615" s="36"/>
      <c r="H615" s="36"/>
      <c r="I615" s="36"/>
      <c r="J615" s="36"/>
    </row>
    <row r="616">
      <c r="C616" s="36"/>
      <c r="D616" s="36"/>
      <c r="E616" s="36"/>
      <c r="F616" s="36"/>
      <c r="G616" s="36"/>
      <c r="H616" s="36"/>
      <c r="I616" s="36"/>
      <c r="J616" s="36"/>
    </row>
    <row r="617">
      <c r="C617" s="36"/>
      <c r="D617" s="36"/>
      <c r="E617" s="36"/>
      <c r="F617" s="36"/>
      <c r="G617" s="36"/>
      <c r="H617" s="36"/>
      <c r="I617" s="36"/>
      <c r="J617" s="36"/>
    </row>
    <row r="618">
      <c r="C618" s="36"/>
      <c r="D618" s="36"/>
      <c r="E618" s="36"/>
      <c r="F618" s="36"/>
      <c r="G618" s="36"/>
      <c r="H618" s="36"/>
      <c r="I618" s="36"/>
      <c r="J618" s="36"/>
    </row>
    <row r="619">
      <c r="C619" s="36"/>
      <c r="D619" s="36"/>
      <c r="E619" s="36"/>
      <c r="F619" s="36"/>
      <c r="G619" s="36"/>
      <c r="H619" s="36"/>
      <c r="I619" s="36"/>
      <c r="J619" s="36"/>
    </row>
    <row r="620">
      <c r="C620" s="36"/>
      <c r="D620" s="36"/>
      <c r="E620" s="36"/>
      <c r="F620" s="36"/>
      <c r="G620" s="36"/>
      <c r="H620" s="36"/>
      <c r="I620" s="36"/>
      <c r="J620" s="36"/>
    </row>
    <row r="621">
      <c r="C621" s="36"/>
      <c r="D621" s="36"/>
      <c r="E621" s="36"/>
      <c r="F621" s="36"/>
      <c r="G621" s="36"/>
      <c r="H621" s="36"/>
      <c r="I621" s="36"/>
      <c r="J621" s="36"/>
    </row>
    <row r="622">
      <c r="C622" s="36"/>
      <c r="D622" s="36"/>
      <c r="E622" s="36"/>
      <c r="F622" s="36"/>
      <c r="G622" s="36"/>
      <c r="H622" s="36"/>
      <c r="I622" s="36"/>
      <c r="J622" s="36"/>
    </row>
    <row r="623">
      <c r="C623" s="36"/>
      <c r="D623" s="36"/>
      <c r="E623" s="36"/>
      <c r="F623" s="36"/>
      <c r="G623" s="36"/>
      <c r="H623" s="36"/>
      <c r="I623" s="36"/>
      <c r="J623" s="36"/>
    </row>
    <row r="624">
      <c r="C624" s="36"/>
      <c r="D624" s="36"/>
      <c r="E624" s="36"/>
      <c r="F624" s="36"/>
      <c r="G624" s="36"/>
      <c r="H624" s="36"/>
      <c r="I624" s="36"/>
      <c r="J624" s="36"/>
    </row>
    <row r="625">
      <c r="C625" s="36"/>
      <c r="D625" s="36"/>
      <c r="E625" s="36"/>
      <c r="F625" s="36"/>
      <c r="G625" s="36"/>
      <c r="H625" s="36"/>
      <c r="I625" s="36"/>
      <c r="J625" s="36"/>
    </row>
    <row r="626">
      <c r="C626" s="36"/>
      <c r="D626" s="36"/>
      <c r="E626" s="36"/>
      <c r="F626" s="36"/>
      <c r="G626" s="36"/>
      <c r="H626" s="36"/>
      <c r="I626" s="36"/>
      <c r="J626" s="36"/>
    </row>
    <row r="627">
      <c r="C627" s="36"/>
      <c r="D627" s="36"/>
      <c r="E627" s="36"/>
      <c r="F627" s="36"/>
      <c r="G627" s="36"/>
      <c r="H627" s="36"/>
      <c r="I627" s="36"/>
      <c r="J627" s="36"/>
    </row>
    <row r="628">
      <c r="C628" s="36"/>
      <c r="D628" s="36"/>
      <c r="E628" s="36"/>
      <c r="F628" s="36"/>
      <c r="G628" s="36"/>
      <c r="H628" s="36"/>
      <c r="I628" s="36"/>
      <c r="J628" s="36"/>
    </row>
    <row r="629">
      <c r="C629" s="36"/>
      <c r="D629" s="36"/>
      <c r="E629" s="36"/>
      <c r="F629" s="36"/>
      <c r="G629" s="36"/>
      <c r="H629" s="36"/>
      <c r="I629" s="36"/>
      <c r="J629" s="36"/>
    </row>
    <row r="630">
      <c r="C630" s="36"/>
      <c r="D630" s="36"/>
      <c r="E630" s="36"/>
      <c r="F630" s="36"/>
      <c r="G630" s="36"/>
      <c r="H630" s="36"/>
      <c r="I630" s="36"/>
      <c r="J630" s="36"/>
    </row>
    <row r="631">
      <c r="C631" s="36"/>
      <c r="D631" s="36"/>
      <c r="E631" s="36"/>
      <c r="F631" s="36"/>
      <c r="G631" s="36"/>
      <c r="H631" s="36"/>
      <c r="I631" s="36"/>
      <c r="J631" s="36"/>
    </row>
    <row r="632">
      <c r="C632" s="36"/>
      <c r="D632" s="36"/>
      <c r="E632" s="36"/>
      <c r="F632" s="36"/>
      <c r="G632" s="36"/>
      <c r="H632" s="36"/>
      <c r="I632" s="36"/>
      <c r="J632" s="36"/>
    </row>
    <row r="633">
      <c r="C633" s="36"/>
      <c r="D633" s="36"/>
      <c r="E633" s="36"/>
      <c r="F633" s="36"/>
      <c r="G633" s="36"/>
      <c r="H633" s="36"/>
      <c r="I633" s="36"/>
      <c r="J633" s="36"/>
    </row>
    <row r="634">
      <c r="C634" s="36"/>
      <c r="D634" s="36"/>
      <c r="E634" s="36"/>
      <c r="F634" s="36"/>
      <c r="G634" s="36"/>
      <c r="H634" s="36"/>
      <c r="I634" s="36"/>
      <c r="J634" s="36"/>
    </row>
    <row r="635">
      <c r="C635" s="36"/>
      <c r="D635" s="36"/>
      <c r="E635" s="36"/>
      <c r="F635" s="36"/>
      <c r="G635" s="36"/>
      <c r="H635" s="36"/>
      <c r="I635" s="36"/>
      <c r="J635" s="36"/>
    </row>
    <row r="636">
      <c r="C636" s="36"/>
      <c r="D636" s="36"/>
      <c r="E636" s="36"/>
      <c r="F636" s="36"/>
      <c r="G636" s="36"/>
      <c r="H636" s="36"/>
      <c r="I636" s="36"/>
      <c r="J636" s="36"/>
    </row>
    <row r="637">
      <c r="C637" s="36"/>
      <c r="D637" s="36"/>
      <c r="E637" s="36"/>
      <c r="F637" s="36"/>
      <c r="G637" s="36"/>
      <c r="H637" s="36"/>
      <c r="I637" s="36"/>
      <c r="J637" s="36"/>
    </row>
    <row r="638">
      <c r="C638" s="36"/>
      <c r="D638" s="36"/>
      <c r="E638" s="36"/>
      <c r="F638" s="36"/>
      <c r="G638" s="36"/>
      <c r="H638" s="36"/>
      <c r="I638" s="36"/>
      <c r="J638" s="36"/>
    </row>
    <row r="639">
      <c r="C639" s="36"/>
      <c r="D639" s="36"/>
      <c r="E639" s="36"/>
      <c r="F639" s="36"/>
      <c r="G639" s="36"/>
      <c r="H639" s="36"/>
      <c r="I639" s="36"/>
      <c r="J639" s="36"/>
    </row>
    <row r="640">
      <c r="C640" s="36"/>
      <c r="D640" s="36"/>
      <c r="E640" s="36"/>
      <c r="F640" s="36"/>
      <c r="G640" s="36"/>
      <c r="H640" s="36"/>
      <c r="I640" s="36"/>
      <c r="J640" s="36"/>
    </row>
    <row r="641">
      <c r="C641" s="36"/>
      <c r="D641" s="36"/>
      <c r="E641" s="36"/>
      <c r="F641" s="36"/>
      <c r="G641" s="36"/>
      <c r="H641" s="36"/>
      <c r="I641" s="36"/>
      <c r="J641" s="36"/>
    </row>
    <row r="642">
      <c r="C642" s="36"/>
      <c r="D642" s="36"/>
      <c r="E642" s="36"/>
      <c r="F642" s="36"/>
      <c r="G642" s="36"/>
      <c r="H642" s="36"/>
      <c r="I642" s="36"/>
      <c r="J642" s="36"/>
    </row>
    <row r="643">
      <c r="C643" s="36"/>
      <c r="D643" s="36"/>
      <c r="E643" s="36"/>
      <c r="F643" s="36"/>
      <c r="G643" s="36"/>
      <c r="H643" s="36"/>
      <c r="I643" s="36"/>
      <c r="J643" s="36"/>
    </row>
    <row r="644">
      <c r="C644" s="36"/>
      <c r="D644" s="36"/>
      <c r="E644" s="36"/>
      <c r="F644" s="36"/>
      <c r="G644" s="36"/>
      <c r="H644" s="36"/>
      <c r="I644" s="36"/>
      <c r="J644" s="36"/>
    </row>
    <row r="645">
      <c r="C645" s="36"/>
      <c r="D645" s="36"/>
      <c r="E645" s="36"/>
      <c r="F645" s="36"/>
      <c r="G645" s="36"/>
      <c r="H645" s="36"/>
      <c r="I645" s="36"/>
      <c r="J645" s="36"/>
    </row>
    <row r="646">
      <c r="C646" s="36"/>
      <c r="D646" s="36"/>
      <c r="E646" s="36"/>
      <c r="F646" s="36"/>
      <c r="G646" s="36"/>
      <c r="H646" s="36"/>
      <c r="I646" s="36"/>
      <c r="J646" s="36"/>
    </row>
    <row r="647">
      <c r="C647" s="36"/>
      <c r="D647" s="36"/>
      <c r="E647" s="36"/>
      <c r="F647" s="36"/>
      <c r="G647" s="36"/>
      <c r="H647" s="36"/>
      <c r="I647" s="36"/>
      <c r="J647" s="36"/>
    </row>
    <row r="648">
      <c r="C648" s="36"/>
      <c r="D648" s="36"/>
      <c r="E648" s="36"/>
      <c r="F648" s="36"/>
      <c r="G648" s="36"/>
      <c r="H648" s="36"/>
      <c r="I648" s="36"/>
      <c r="J648" s="36"/>
    </row>
    <row r="649">
      <c r="C649" s="36"/>
      <c r="D649" s="36"/>
      <c r="E649" s="36"/>
      <c r="F649" s="36"/>
      <c r="G649" s="36"/>
      <c r="H649" s="36"/>
      <c r="I649" s="36"/>
      <c r="J649" s="36"/>
    </row>
    <row r="650">
      <c r="C650" s="36"/>
      <c r="D650" s="36"/>
      <c r="E650" s="36"/>
      <c r="F650" s="36"/>
      <c r="G650" s="36"/>
      <c r="H650" s="36"/>
      <c r="I650" s="36"/>
      <c r="J650" s="36"/>
    </row>
    <row r="651">
      <c r="C651" s="36"/>
      <c r="D651" s="36"/>
      <c r="E651" s="36"/>
      <c r="F651" s="36"/>
      <c r="G651" s="36"/>
      <c r="H651" s="36"/>
      <c r="I651" s="36"/>
      <c r="J651" s="36"/>
    </row>
    <row r="652">
      <c r="C652" s="36"/>
      <c r="D652" s="36"/>
      <c r="E652" s="36"/>
      <c r="F652" s="36"/>
      <c r="G652" s="36"/>
      <c r="H652" s="36"/>
      <c r="I652" s="36"/>
      <c r="J652" s="36"/>
    </row>
    <row r="653">
      <c r="C653" s="36"/>
      <c r="D653" s="36"/>
      <c r="E653" s="36"/>
      <c r="F653" s="36"/>
      <c r="G653" s="36"/>
      <c r="H653" s="36"/>
      <c r="I653" s="36"/>
      <c r="J653" s="36"/>
    </row>
    <row r="654">
      <c r="C654" s="36"/>
      <c r="D654" s="36"/>
      <c r="E654" s="36"/>
      <c r="F654" s="36"/>
      <c r="G654" s="36"/>
      <c r="H654" s="36"/>
      <c r="I654" s="36"/>
      <c r="J654" s="36"/>
    </row>
    <row r="655">
      <c r="C655" s="36"/>
      <c r="D655" s="36"/>
      <c r="E655" s="36"/>
      <c r="F655" s="36"/>
      <c r="G655" s="36"/>
      <c r="H655" s="36"/>
      <c r="I655" s="36"/>
      <c r="J655" s="36"/>
    </row>
    <row r="656">
      <c r="C656" s="36"/>
      <c r="D656" s="36"/>
      <c r="E656" s="36"/>
      <c r="F656" s="36"/>
      <c r="G656" s="36"/>
      <c r="H656" s="36"/>
      <c r="I656" s="36"/>
      <c r="J656" s="36"/>
    </row>
    <row r="657">
      <c r="C657" s="36"/>
      <c r="D657" s="36"/>
      <c r="E657" s="36"/>
      <c r="F657" s="36"/>
      <c r="G657" s="36"/>
      <c r="H657" s="36"/>
      <c r="I657" s="36"/>
      <c r="J657" s="36"/>
    </row>
    <row r="658">
      <c r="C658" s="36"/>
      <c r="D658" s="36"/>
      <c r="E658" s="36"/>
      <c r="F658" s="36"/>
      <c r="G658" s="36"/>
      <c r="H658" s="36"/>
      <c r="I658" s="36"/>
      <c r="J658" s="36"/>
    </row>
    <row r="659">
      <c r="C659" s="36"/>
      <c r="D659" s="36"/>
      <c r="E659" s="36"/>
      <c r="F659" s="36"/>
      <c r="G659" s="36"/>
      <c r="H659" s="36"/>
      <c r="I659" s="36"/>
      <c r="J659" s="36"/>
    </row>
    <row r="660">
      <c r="C660" s="36"/>
      <c r="D660" s="36"/>
      <c r="E660" s="36"/>
      <c r="F660" s="36"/>
      <c r="G660" s="36"/>
      <c r="H660" s="36"/>
      <c r="I660" s="36"/>
      <c r="J660" s="36"/>
    </row>
    <row r="661">
      <c r="C661" s="36"/>
      <c r="D661" s="36"/>
      <c r="E661" s="36"/>
      <c r="F661" s="36"/>
      <c r="G661" s="36"/>
      <c r="H661" s="36"/>
      <c r="I661" s="36"/>
      <c r="J661" s="36"/>
    </row>
    <row r="662">
      <c r="C662" s="36"/>
      <c r="D662" s="36"/>
      <c r="E662" s="36"/>
      <c r="F662" s="36"/>
      <c r="G662" s="36"/>
      <c r="H662" s="36"/>
      <c r="I662" s="36"/>
      <c r="J662" s="36"/>
    </row>
    <row r="663">
      <c r="C663" s="36"/>
      <c r="D663" s="36"/>
      <c r="E663" s="36"/>
      <c r="F663" s="36"/>
      <c r="G663" s="36"/>
      <c r="H663" s="36"/>
      <c r="I663" s="36"/>
      <c r="J663" s="36"/>
    </row>
    <row r="664">
      <c r="C664" s="36"/>
      <c r="D664" s="36"/>
      <c r="E664" s="36"/>
      <c r="F664" s="36"/>
      <c r="G664" s="36"/>
      <c r="H664" s="36"/>
      <c r="I664" s="36"/>
      <c r="J664" s="36"/>
    </row>
    <row r="665">
      <c r="C665" s="36"/>
      <c r="D665" s="36"/>
      <c r="E665" s="36"/>
      <c r="F665" s="36"/>
      <c r="G665" s="36"/>
      <c r="H665" s="36"/>
      <c r="I665" s="36"/>
      <c r="J665" s="36"/>
    </row>
    <row r="666">
      <c r="C666" s="36"/>
      <c r="D666" s="36"/>
      <c r="E666" s="36"/>
      <c r="F666" s="36"/>
      <c r="G666" s="36"/>
      <c r="H666" s="36"/>
      <c r="I666" s="36"/>
      <c r="J666" s="36"/>
    </row>
    <row r="667">
      <c r="C667" s="36"/>
      <c r="D667" s="36"/>
      <c r="E667" s="36"/>
      <c r="F667" s="36"/>
      <c r="G667" s="36"/>
      <c r="H667" s="36"/>
      <c r="I667" s="36"/>
      <c r="J667" s="36"/>
    </row>
    <row r="668">
      <c r="C668" s="36"/>
      <c r="D668" s="36"/>
      <c r="E668" s="36"/>
      <c r="F668" s="36"/>
      <c r="G668" s="36"/>
      <c r="H668" s="36"/>
      <c r="I668" s="36"/>
      <c r="J668" s="36"/>
    </row>
    <row r="669">
      <c r="C669" s="36"/>
      <c r="D669" s="36"/>
      <c r="E669" s="36"/>
      <c r="F669" s="36"/>
      <c r="G669" s="36"/>
      <c r="H669" s="36"/>
      <c r="I669" s="36"/>
      <c r="J669" s="36"/>
    </row>
    <row r="670">
      <c r="C670" s="36"/>
      <c r="D670" s="36"/>
      <c r="E670" s="36"/>
      <c r="F670" s="36"/>
      <c r="G670" s="36"/>
      <c r="H670" s="36"/>
      <c r="I670" s="36"/>
      <c r="J670" s="36"/>
    </row>
    <row r="671">
      <c r="C671" s="36"/>
      <c r="D671" s="36"/>
      <c r="E671" s="36"/>
      <c r="F671" s="36"/>
      <c r="G671" s="36"/>
      <c r="H671" s="36"/>
      <c r="I671" s="36"/>
      <c r="J671" s="36"/>
    </row>
    <row r="672">
      <c r="C672" s="36"/>
      <c r="D672" s="36"/>
      <c r="E672" s="36"/>
      <c r="F672" s="36"/>
      <c r="G672" s="36"/>
      <c r="H672" s="36"/>
      <c r="I672" s="36"/>
      <c r="J672" s="36"/>
    </row>
    <row r="673">
      <c r="C673" s="36"/>
      <c r="D673" s="36"/>
      <c r="E673" s="36"/>
      <c r="F673" s="36"/>
      <c r="G673" s="36"/>
      <c r="H673" s="36"/>
      <c r="I673" s="36"/>
      <c r="J673" s="36"/>
    </row>
    <row r="674">
      <c r="C674" s="36"/>
      <c r="D674" s="36"/>
      <c r="E674" s="36"/>
      <c r="F674" s="36"/>
      <c r="G674" s="36"/>
      <c r="H674" s="36"/>
      <c r="I674" s="36"/>
      <c r="J674" s="36"/>
    </row>
    <row r="675">
      <c r="C675" s="36"/>
      <c r="D675" s="36"/>
      <c r="E675" s="36"/>
      <c r="F675" s="36"/>
      <c r="G675" s="36"/>
      <c r="H675" s="36"/>
      <c r="I675" s="36"/>
      <c r="J675" s="36"/>
    </row>
    <row r="676">
      <c r="C676" s="36"/>
      <c r="D676" s="36"/>
      <c r="E676" s="36"/>
      <c r="F676" s="36"/>
      <c r="G676" s="36"/>
      <c r="H676" s="36"/>
      <c r="I676" s="36"/>
      <c r="J676" s="36"/>
    </row>
    <row r="677">
      <c r="C677" s="36"/>
      <c r="D677" s="36"/>
      <c r="E677" s="36"/>
      <c r="F677" s="36"/>
      <c r="G677" s="36"/>
      <c r="H677" s="36"/>
      <c r="I677" s="36"/>
      <c r="J677" s="36"/>
    </row>
    <row r="678">
      <c r="C678" s="36"/>
      <c r="D678" s="36"/>
      <c r="E678" s="36"/>
      <c r="F678" s="36"/>
      <c r="G678" s="36"/>
      <c r="H678" s="36"/>
      <c r="I678" s="36"/>
      <c r="J678" s="36"/>
    </row>
    <row r="679">
      <c r="C679" s="36"/>
      <c r="D679" s="36"/>
      <c r="E679" s="36"/>
      <c r="F679" s="36"/>
      <c r="G679" s="36"/>
      <c r="H679" s="36"/>
      <c r="I679" s="36"/>
      <c r="J679" s="36"/>
    </row>
    <row r="680">
      <c r="C680" s="36"/>
      <c r="D680" s="36"/>
      <c r="E680" s="36"/>
      <c r="F680" s="36"/>
      <c r="G680" s="36"/>
      <c r="H680" s="36"/>
      <c r="I680" s="36"/>
      <c r="J680" s="36"/>
    </row>
    <row r="681">
      <c r="C681" s="36"/>
      <c r="D681" s="36"/>
      <c r="E681" s="36"/>
      <c r="F681" s="36"/>
      <c r="G681" s="36"/>
      <c r="H681" s="36"/>
      <c r="I681" s="36"/>
      <c r="J681" s="36"/>
    </row>
    <row r="682">
      <c r="C682" s="36"/>
      <c r="D682" s="36"/>
      <c r="E682" s="36"/>
      <c r="F682" s="36"/>
      <c r="G682" s="36"/>
      <c r="H682" s="36"/>
      <c r="I682" s="36"/>
      <c r="J682" s="36"/>
    </row>
    <row r="683">
      <c r="C683" s="36"/>
      <c r="D683" s="36"/>
      <c r="E683" s="36"/>
      <c r="F683" s="36"/>
      <c r="G683" s="36"/>
      <c r="H683" s="36"/>
      <c r="I683" s="36"/>
      <c r="J683" s="36"/>
    </row>
    <row r="684">
      <c r="C684" s="36"/>
      <c r="D684" s="36"/>
      <c r="E684" s="36"/>
      <c r="F684" s="36"/>
      <c r="G684" s="36"/>
      <c r="H684" s="36"/>
      <c r="I684" s="36"/>
      <c r="J684" s="36"/>
    </row>
    <row r="685">
      <c r="C685" s="36"/>
      <c r="D685" s="36"/>
      <c r="E685" s="36"/>
      <c r="F685" s="36"/>
      <c r="G685" s="36"/>
      <c r="H685" s="36"/>
      <c r="I685" s="36"/>
      <c r="J685" s="36"/>
    </row>
    <row r="686">
      <c r="C686" s="36"/>
      <c r="D686" s="36"/>
      <c r="E686" s="36"/>
      <c r="F686" s="36"/>
      <c r="G686" s="36"/>
      <c r="H686" s="36"/>
      <c r="I686" s="36"/>
      <c r="J686" s="36"/>
    </row>
    <row r="687">
      <c r="C687" s="36"/>
      <c r="D687" s="36"/>
      <c r="E687" s="36"/>
      <c r="F687" s="36"/>
      <c r="G687" s="36"/>
      <c r="H687" s="36"/>
      <c r="I687" s="36"/>
      <c r="J687" s="36"/>
    </row>
    <row r="688">
      <c r="C688" s="36"/>
      <c r="D688" s="36"/>
      <c r="E688" s="36"/>
      <c r="F688" s="36"/>
      <c r="G688" s="36"/>
      <c r="H688" s="36"/>
      <c r="I688" s="36"/>
      <c r="J688" s="36"/>
    </row>
    <row r="689">
      <c r="C689" s="36"/>
      <c r="D689" s="36"/>
      <c r="E689" s="36"/>
      <c r="F689" s="36"/>
      <c r="G689" s="36"/>
      <c r="H689" s="36"/>
      <c r="I689" s="36"/>
      <c r="J689" s="36"/>
    </row>
    <row r="690">
      <c r="C690" s="36"/>
      <c r="D690" s="36"/>
      <c r="E690" s="36"/>
      <c r="F690" s="36"/>
      <c r="G690" s="36"/>
      <c r="H690" s="36"/>
      <c r="I690" s="36"/>
      <c r="J690" s="36"/>
    </row>
    <row r="691">
      <c r="C691" s="36"/>
      <c r="D691" s="36"/>
      <c r="E691" s="36"/>
      <c r="F691" s="36"/>
      <c r="G691" s="36"/>
      <c r="H691" s="36"/>
      <c r="I691" s="36"/>
      <c r="J691" s="36"/>
    </row>
    <row r="692">
      <c r="C692" s="36"/>
      <c r="D692" s="36"/>
      <c r="E692" s="36"/>
      <c r="F692" s="36"/>
      <c r="G692" s="36"/>
      <c r="H692" s="36"/>
      <c r="I692" s="36"/>
      <c r="J692" s="36"/>
    </row>
    <row r="693">
      <c r="C693" s="36"/>
      <c r="D693" s="36"/>
      <c r="E693" s="36"/>
      <c r="F693" s="36"/>
      <c r="G693" s="36"/>
      <c r="H693" s="36"/>
      <c r="I693" s="36"/>
      <c r="J693" s="36"/>
    </row>
    <row r="694">
      <c r="C694" s="36"/>
      <c r="D694" s="36"/>
      <c r="E694" s="36"/>
      <c r="F694" s="36"/>
      <c r="G694" s="36"/>
      <c r="H694" s="36"/>
      <c r="I694" s="36"/>
      <c r="J694" s="36"/>
    </row>
    <row r="695">
      <c r="C695" s="36"/>
      <c r="D695" s="36"/>
      <c r="E695" s="36"/>
      <c r="F695" s="36"/>
      <c r="G695" s="36"/>
      <c r="H695" s="36"/>
      <c r="I695" s="36"/>
      <c r="J695" s="36"/>
    </row>
    <row r="696">
      <c r="C696" s="36"/>
      <c r="D696" s="36"/>
      <c r="E696" s="36"/>
      <c r="F696" s="36"/>
      <c r="G696" s="36"/>
      <c r="H696" s="36"/>
      <c r="I696" s="36"/>
      <c r="J696" s="36"/>
    </row>
    <row r="697">
      <c r="C697" s="36"/>
      <c r="D697" s="36"/>
      <c r="E697" s="36"/>
      <c r="F697" s="36"/>
      <c r="G697" s="36"/>
      <c r="H697" s="36"/>
      <c r="I697" s="36"/>
      <c r="J697" s="36"/>
    </row>
    <row r="698">
      <c r="C698" s="36"/>
      <c r="D698" s="36"/>
      <c r="E698" s="36"/>
      <c r="F698" s="36"/>
      <c r="G698" s="36"/>
      <c r="H698" s="36"/>
      <c r="I698" s="36"/>
      <c r="J698" s="36"/>
    </row>
    <row r="699">
      <c r="C699" s="36"/>
      <c r="D699" s="36"/>
      <c r="E699" s="36"/>
      <c r="F699" s="36"/>
      <c r="G699" s="36"/>
      <c r="H699" s="36"/>
      <c r="I699" s="36"/>
      <c r="J699" s="36"/>
    </row>
    <row r="700">
      <c r="C700" s="36"/>
      <c r="D700" s="36"/>
      <c r="E700" s="36"/>
      <c r="F700" s="36"/>
      <c r="G700" s="36"/>
      <c r="H700" s="36"/>
      <c r="I700" s="36"/>
      <c r="J700" s="36"/>
    </row>
    <row r="701">
      <c r="C701" s="36"/>
      <c r="D701" s="36"/>
      <c r="E701" s="36"/>
      <c r="F701" s="36"/>
      <c r="G701" s="36"/>
      <c r="H701" s="36"/>
      <c r="I701" s="36"/>
      <c r="J701" s="36"/>
    </row>
    <row r="702">
      <c r="C702" s="36"/>
      <c r="D702" s="36"/>
      <c r="E702" s="36"/>
      <c r="F702" s="36"/>
      <c r="G702" s="36"/>
      <c r="H702" s="36"/>
      <c r="I702" s="36"/>
      <c r="J702" s="36"/>
    </row>
    <row r="703">
      <c r="C703" s="36"/>
      <c r="D703" s="36"/>
      <c r="E703" s="36"/>
      <c r="F703" s="36"/>
      <c r="G703" s="36"/>
      <c r="H703" s="36"/>
      <c r="I703" s="36"/>
      <c r="J703" s="36"/>
    </row>
    <row r="704">
      <c r="C704" s="36"/>
      <c r="D704" s="36"/>
      <c r="E704" s="36"/>
      <c r="F704" s="36"/>
      <c r="G704" s="36"/>
      <c r="H704" s="36"/>
      <c r="I704" s="36"/>
      <c r="J704" s="36"/>
    </row>
    <row r="705">
      <c r="C705" s="36"/>
      <c r="D705" s="36"/>
      <c r="E705" s="36"/>
      <c r="F705" s="36"/>
      <c r="G705" s="36"/>
      <c r="H705" s="36"/>
      <c r="I705" s="36"/>
      <c r="J705" s="36"/>
    </row>
    <row r="706">
      <c r="C706" s="36"/>
      <c r="D706" s="36"/>
      <c r="E706" s="36"/>
      <c r="F706" s="36"/>
      <c r="G706" s="36"/>
      <c r="H706" s="36"/>
      <c r="I706" s="36"/>
      <c r="J706" s="36"/>
    </row>
    <row r="707">
      <c r="C707" s="36"/>
      <c r="D707" s="36"/>
      <c r="E707" s="36"/>
      <c r="F707" s="36"/>
      <c r="G707" s="36"/>
      <c r="H707" s="36"/>
      <c r="I707" s="36"/>
      <c r="J707" s="36"/>
    </row>
    <row r="708">
      <c r="C708" s="36"/>
      <c r="D708" s="36"/>
      <c r="E708" s="36"/>
      <c r="F708" s="36"/>
      <c r="G708" s="36"/>
      <c r="H708" s="36"/>
      <c r="I708" s="36"/>
      <c r="J708" s="36"/>
    </row>
    <row r="709">
      <c r="C709" s="36"/>
      <c r="D709" s="36"/>
      <c r="E709" s="36"/>
      <c r="F709" s="36"/>
      <c r="G709" s="36"/>
      <c r="H709" s="36"/>
      <c r="I709" s="36"/>
      <c r="J709" s="36"/>
    </row>
    <row r="710">
      <c r="C710" s="36"/>
      <c r="D710" s="36"/>
      <c r="E710" s="36"/>
      <c r="F710" s="36"/>
      <c r="G710" s="36"/>
      <c r="H710" s="36"/>
      <c r="I710" s="36"/>
      <c r="J710" s="36"/>
    </row>
    <row r="711">
      <c r="C711" s="36"/>
      <c r="D711" s="36"/>
      <c r="E711" s="36"/>
      <c r="F711" s="36"/>
      <c r="G711" s="36"/>
      <c r="H711" s="36"/>
      <c r="I711" s="36"/>
      <c r="J711" s="36"/>
    </row>
    <row r="712">
      <c r="C712" s="36"/>
      <c r="D712" s="36"/>
      <c r="E712" s="36"/>
      <c r="F712" s="36"/>
      <c r="G712" s="36"/>
      <c r="H712" s="36"/>
      <c r="I712" s="36"/>
      <c r="J712" s="36"/>
    </row>
    <row r="713">
      <c r="C713" s="36"/>
      <c r="D713" s="36"/>
      <c r="E713" s="36"/>
      <c r="F713" s="36"/>
      <c r="G713" s="36"/>
      <c r="H713" s="36"/>
      <c r="I713" s="36"/>
      <c r="J713" s="36"/>
    </row>
    <row r="714">
      <c r="C714" s="36"/>
      <c r="D714" s="36"/>
      <c r="E714" s="36"/>
      <c r="F714" s="36"/>
      <c r="G714" s="36"/>
      <c r="H714" s="36"/>
      <c r="I714" s="36"/>
      <c r="J714" s="36"/>
    </row>
    <row r="715">
      <c r="C715" s="36"/>
      <c r="D715" s="36"/>
      <c r="E715" s="36"/>
      <c r="F715" s="36"/>
      <c r="G715" s="36"/>
      <c r="H715" s="36"/>
      <c r="I715" s="36"/>
      <c r="J715" s="36"/>
    </row>
    <row r="716">
      <c r="C716" s="36"/>
      <c r="D716" s="36"/>
      <c r="E716" s="36"/>
      <c r="F716" s="36"/>
      <c r="G716" s="36"/>
      <c r="H716" s="36"/>
      <c r="I716" s="36"/>
      <c r="J716" s="36"/>
    </row>
    <row r="717">
      <c r="C717" s="36"/>
      <c r="D717" s="36"/>
      <c r="E717" s="36"/>
      <c r="F717" s="36"/>
      <c r="G717" s="36"/>
      <c r="H717" s="36"/>
      <c r="I717" s="36"/>
      <c r="J717" s="36"/>
    </row>
    <row r="718">
      <c r="C718" s="36"/>
      <c r="D718" s="36"/>
      <c r="E718" s="36"/>
      <c r="F718" s="36"/>
      <c r="G718" s="36"/>
      <c r="H718" s="36"/>
      <c r="I718" s="36"/>
      <c r="J718" s="36"/>
    </row>
    <row r="719">
      <c r="C719" s="36"/>
      <c r="D719" s="36"/>
      <c r="E719" s="36"/>
      <c r="F719" s="36"/>
      <c r="G719" s="36"/>
      <c r="H719" s="36"/>
      <c r="I719" s="36"/>
      <c r="J719" s="36"/>
    </row>
    <row r="720">
      <c r="C720" s="36"/>
      <c r="D720" s="36"/>
      <c r="E720" s="36"/>
      <c r="F720" s="36"/>
      <c r="G720" s="36"/>
      <c r="H720" s="36"/>
      <c r="I720" s="36"/>
      <c r="J720" s="36"/>
    </row>
    <row r="721">
      <c r="C721" s="36"/>
      <c r="D721" s="36"/>
      <c r="E721" s="36"/>
      <c r="F721" s="36"/>
      <c r="G721" s="36"/>
      <c r="H721" s="36"/>
      <c r="I721" s="36"/>
      <c r="J721" s="36"/>
    </row>
    <row r="722">
      <c r="C722" s="36"/>
      <c r="D722" s="36"/>
      <c r="E722" s="36"/>
      <c r="F722" s="36"/>
      <c r="G722" s="36"/>
      <c r="H722" s="36"/>
      <c r="I722" s="36"/>
      <c r="J722" s="36"/>
    </row>
    <row r="723">
      <c r="C723" s="36"/>
      <c r="D723" s="36"/>
      <c r="E723" s="36"/>
      <c r="F723" s="36"/>
      <c r="G723" s="36"/>
      <c r="H723" s="36"/>
      <c r="I723" s="36"/>
      <c r="J723" s="36"/>
    </row>
    <row r="724">
      <c r="C724" s="36"/>
      <c r="D724" s="36"/>
      <c r="E724" s="36"/>
      <c r="F724" s="36"/>
      <c r="G724" s="36"/>
      <c r="H724" s="36"/>
      <c r="I724" s="36"/>
      <c r="J724" s="36"/>
    </row>
    <row r="725">
      <c r="C725" s="36"/>
      <c r="D725" s="36"/>
      <c r="E725" s="36"/>
      <c r="F725" s="36"/>
      <c r="G725" s="36"/>
      <c r="H725" s="36"/>
      <c r="I725" s="36"/>
      <c r="J725" s="36"/>
    </row>
    <row r="726">
      <c r="C726" s="36"/>
      <c r="D726" s="36"/>
      <c r="E726" s="36"/>
      <c r="F726" s="36"/>
      <c r="G726" s="36"/>
      <c r="H726" s="36"/>
      <c r="I726" s="36"/>
      <c r="J726" s="36"/>
    </row>
    <row r="727">
      <c r="C727" s="36"/>
      <c r="D727" s="36"/>
      <c r="E727" s="36"/>
      <c r="F727" s="36"/>
      <c r="G727" s="36"/>
      <c r="H727" s="36"/>
      <c r="I727" s="36"/>
      <c r="J727" s="36"/>
    </row>
    <row r="728">
      <c r="C728" s="36"/>
      <c r="D728" s="36"/>
      <c r="E728" s="36"/>
      <c r="F728" s="36"/>
      <c r="G728" s="36"/>
      <c r="H728" s="36"/>
      <c r="I728" s="36"/>
      <c r="J728" s="36"/>
    </row>
    <row r="729">
      <c r="C729" s="36"/>
      <c r="D729" s="36"/>
      <c r="E729" s="36"/>
      <c r="F729" s="36"/>
      <c r="G729" s="36"/>
      <c r="H729" s="36"/>
      <c r="I729" s="36"/>
      <c r="J729" s="36"/>
    </row>
    <row r="730">
      <c r="C730" s="36"/>
      <c r="D730" s="36"/>
      <c r="E730" s="36"/>
      <c r="F730" s="36"/>
      <c r="G730" s="36"/>
      <c r="H730" s="36"/>
      <c r="I730" s="36"/>
      <c r="J730" s="36"/>
    </row>
    <row r="731">
      <c r="C731" s="36"/>
      <c r="D731" s="36"/>
      <c r="E731" s="36"/>
      <c r="F731" s="36"/>
      <c r="G731" s="36"/>
      <c r="H731" s="36"/>
      <c r="I731" s="36"/>
      <c r="J731" s="36"/>
    </row>
    <row r="732">
      <c r="C732" s="36"/>
      <c r="D732" s="36"/>
      <c r="E732" s="36"/>
      <c r="F732" s="36"/>
      <c r="G732" s="36"/>
      <c r="H732" s="36"/>
      <c r="I732" s="36"/>
      <c r="J732" s="36"/>
    </row>
    <row r="733">
      <c r="C733" s="36"/>
      <c r="D733" s="36"/>
      <c r="E733" s="36"/>
      <c r="F733" s="36"/>
      <c r="G733" s="36"/>
      <c r="H733" s="36"/>
      <c r="I733" s="36"/>
      <c r="J733" s="36"/>
    </row>
    <row r="734">
      <c r="C734" s="36"/>
      <c r="D734" s="36"/>
      <c r="E734" s="36"/>
      <c r="F734" s="36"/>
      <c r="G734" s="36"/>
      <c r="H734" s="36"/>
      <c r="I734" s="36"/>
      <c r="J734" s="36"/>
    </row>
    <row r="735">
      <c r="C735" s="36"/>
      <c r="D735" s="36"/>
      <c r="E735" s="36"/>
      <c r="F735" s="36"/>
      <c r="G735" s="36"/>
      <c r="H735" s="36"/>
      <c r="I735" s="36"/>
      <c r="J735" s="36"/>
    </row>
    <row r="736">
      <c r="C736" s="36"/>
      <c r="D736" s="36"/>
      <c r="E736" s="36"/>
      <c r="F736" s="36"/>
      <c r="G736" s="36"/>
      <c r="H736" s="36"/>
      <c r="I736" s="36"/>
      <c r="J736" s="36"/>
    </row>
    <row r="737">
      <c r="C737" s="36"/>
      <c r="D737" s="36"/>
      <c r="E737" s="36"/>
      <c r="F737" s="36"/>
      <c r="G737" s="36"/>
      <c r="H737" s="36"/>
      <c r="I737" s="36"/>
      <c r="J737" s="36"/>
    </row>
    <row r="738">
      <c r="C738" s="36"/>
      <c r="D738" s="36"/>
      <c r="E738" s="36"/>
      <c r="F738" s="36"/>
      <c r="G738" s="36"/>
      <c r="H738" s="36"/>
      <c r="I738" s="36"/>
      <c r="J738" s="36"/>
    </row>
    <row r="739">
      <c r="C739" s="36"/>
      <c r="D739" s="36"/>
      <c r="E739" s="36"/>
      <c r="F739" s="36"/>
      <c r="G739" s="36"/>
      <c r="H739" s="36"/>
      <c r="I739" s="36"/>
      <c r="J739" s="36"/>
    </row>
    <row r="740">
      <c r="C740" s="36"/>
      <c r="D740" s="36"/>
      <c r="E740" s="36"/>
      <c r="F740" s="36"/>
      <c r="G740" s="36"/>
      <c r="H740" s="36"/>
      <c r="I740" s="36"/>
      <c r="J740" s="36"/>
    </row>
    <row r="741">
      <c r="C741" s="36"/>
      <c r="D741" s="36"/>
      <c r="E741" s="36"/>
      <c r="F741" s="36"/>
      <c r="G741" s="36"/>
      <c r="H741" s="36"/>
      <c r="I741" s="36"/>
      <c r="J741" s="36"/>
    </row>
    <row r="742">
      <c r="C742" s="36"/>
      <c r="D742" s="36"/>
      <c r="E742" s="36"/>
      <c r="F742" s="36"/>
      <c r="G742" s="36"/>
      <c r="H742" s="36"/>
      <c r="I742" s="36"/>
      <c r="J742" s="36"/>
    </row>
    <row r="743">
      <c r="C743" s="36"/>
      <c r="D743" s="36"/>
      <c r="E743" s="36"/>
      <c r="F743" s="36"/>
      <c r="G743" s="36"/>
      <c r="H743" s="36"/>
      <c r="I743" s="36"/>
      <c r="J743" s="36"/>
    </row>
    <row r="744">
      <c r="C744" s="36"/>
      <c r="D744" s="36"/>
      <c r="E744" s="36"/>
      <c r="F744" s="36"/>
      <c r="G744" s="36"/>
      <c r="H744" s="36"/>
      <c r="I744" s="36"/>
      <c r="J744" s="36"/>
    </row>
    <row r="745">
      <c r="C745" s="36"/>
      <c r="D745" s="36"/>
      <c r="E745" s="36"/>
      <c r="F745" s="36"/>
      <c r="G745" s="36"/>
      <c r="H745" s="36"/>
      <c r="I745" s="36"/>
      <c r="J745" s="36"/>
    </row>
    <row r="746">
      <c r="C746" s="36"/>
      <c r="D746" s="36"/>
      <c r="E746" s="36"/>
      <c r="F746" s="36"/>
      <c r="G746" s="36"/>
      <c r="H746" s="36"/>
      <c r="I746" s="36"/>
      <c r="J746" s="36"/>
    </row>
    <row r="747">
      <c r="C747" s="36"/>
      <c r="D747" s="36"/>
      <c r="E747" s="36"/>
      <c r="F747" s="36"/>
      <c r="G747" s="36"/>
      <c r="H747" s="36"/>
      <c r="I747" s="36"/>
      <c r="J747" s="36"/>
    </row>
    <row r="748">
      <c r="C748" s="36"/>
      <c r="D748" s="36"/>
      <c r="E748" s="36"/>
      <c r="F748" s="36"/>
      <c r="G748" s="36"/>
      <c r="H748" s="36"/>
      <c r="I748" s="36"/>
      <c r="J748" s="36"/>
    </row>
    <row r="749">
      <c r="C749" s="36"/>
      <c r="D749" s="36"/>
      <c r="E749" s="36"/>
      <c r="F749" s="36"/>
      <c r="G749" s="36"/>
      <c r="H749" s="36"/>
      <c r="I749" s="36"/>
      <c r="J749" s="36"/>
    </row>
    <row r="750">
      <c r="C750" s="36"/>
      <c r="D750" s="36"/>
      <c r="E750" s="36"/>
      <c r="F750" s="36"/>
      <c r="G750" s="36"/>
      <c r="H750" s="36"/>
      <c r="I750" s="36"/>
      <c r="J750" s="36"/>
    </row>
    <row r="751">
      <c r="C751" s="36"/>
      <c r="D751" s="36"/>
      <c r="E751" s="36"/>
      <c r="F751" s="36"/>
      <c r="G751" s="36"/>
      <c r="H751" s="36"/>
      <c r="I751" s="36"/>
      <c r="J751" s="36"/>
    </row>
    <row r="752">
      <c r="C752" s="36"/>
      <c r="D752" s="36"/>
      <c r="E752" s="36"/>
      <c r="F752" s="36"/>
      <c r="G752" s="36"/>
      <c r="H752" s="36"/>
      <c r="I752" s="36"/>
      <c r="J752" s="36"/>
    </row>
    <row r="753">
      <c r="C753" s="36"/>
      <c r="D753" s="36"/>
      <c r="E753" s="36"/>
      <c r="F753" s="36"/>
      <c r="G753" s="36"/>
      <c r="H753" s="36"/>
      <c r="I753" s="36"/>
      <c r="J753" s="36"/>
    </row>
    <row r="754">
      <c r="C754" s="36"/>
      <c r="D754" s="36"/>
      <c r="E754" s="36"/>
      <c r="F754" s="36"/>
      <c r="G754" s="36"/>
      <c r="H754" s="36"/>
      <c r="I754" s="36"/>
      <c r="J754" s="36"/>
    </row>
    <row r="755">
      <c r="C755" s="36"/>
      <c r="D755" s="36"/>
      <c r="E755" s="36"/>
      <c r="F755" s="36"/>
      <c r="G755" s="36"/>
      <c r="H755" s="36"/>
      <c r="I755" s="36"/>
      <c r="J755" s="36"/>
    </row>
    <row r="756">
      <c r="C756" s="36"/>
      <c r="D756" s="36"/>
      <c r="E756" s="36"/>
      <c r="F756" s="36"/>
      <c r="G756" s="36"/>
      <c r="H756" s="36"/>
      <c r="I756" s="36"/>
      <c r="J756" s="36"/>
    </row>
    <row r="757">
      <c r="C757" s="36"/>
      <c r="D757" s="36"/>
      <c r="E757" s="36"/>
      <c r="F757" s="36"/>
      <c r="G757" s="36"/>
      <c r="H757" s="36"/>
      <c r="I757" s="36"/>
      <c r="J757" s="36"/>
    </row>
    <row r="758">
      <c r="C758" s="36"/>
      <c r="D758" s="36"/>
      <c r="E758" s="36"/>
      <c r="F758" s="36"/>
      <c r="G758" s="36"/>
      <c r="H758" s="36"/>
      <c r="I758" s="36"/>
      <c r="J758" s="36"/>
    </row>
    <row r="759">
      <c r="C759" s="36"/>
      <c r="D759" s="36"/>
      <c r="E759" s="36"/>
      <c r="F759" s="36"/>
      <c r="G759" s="36"/>
      <c r="H759" s="36"/>
      <c r="I759" s="36"/>
      <c r="J759" s="36"/>
    </row>
    <row r="760">
      <c r="C760" s="36"/>
      <c r="D760" s="36"/>
      <c r="E760" s="36"/>
      <c r="F760" s="36"/>
      <c r="G760" s="36"/>
      <c r="H760" s="36"/>
      <c r="I760" s="36"/>
      <c r="J760" s="36"/>
    </row>
    <row r="761">
      <c r="C761" s="36"/>
      <c r="D761" s="36"/>
      <c r="E761" s="36"/>
      <c r="F761" s="36"/>
      <c r="G761" s="36"/>
      <c r="H761" s="36"/>
      <c r="I761" s="36"/>
      <c r="J761" s="36"/>
    </row>
    <row r="762">
      <c r="C762" s="36"/>
      <c r="D762" s="36"/>
      <c r="E762" s="36"/>
      <c r="F762" s="36"/>
      <c r="G762" s="36"/>
      <c r="H762" s="36"/>
      <c r="I762" s="36"/>
      <c r="J762" s="36"/>
    </row>
    <row r="763">
      <c r="C763" s="36"/>
      <c r="D763" s="36"/>
      <c r="E763" s="36"/>
      <c r="F763" s="36"/>
      <c r="G763" s="36"/>
      <c r="H763" s="36"/>
      <c r="I763" s="36"/>
      <c r="J763" s="36"/>
    </row>
    <row r="764">
      <c r="C764" s="36"/>
      <c r="D764" s="36"/>
      <c r="E764" s="36"/>
      <c r="F764" s="36"/>
      <c r="G764" s="36"/>
      <c r="H764" s="36"/>
      <c r="I764" s="36"/>
      <c r="J764" s="36"/>
    </row>
    <row r="765">
      <c r="C765" s="36"/>
      <c r="D765" s="36"/>
      <c r="E765" s="36"/>
      <c r="F765" s="36"/>
      <c r="G765" s="36"/>
      <c r="H765" s="36"/>
      <c r="I765" s="36"/>
      <c r="J765" s="36"/>
    </row>
    <row r="766">
      <c r="C766" s="36"/>
      <c r="D766" s="36"/>
      <c r="E766" s="36"/>
      <c r="F766" s="36"/>
      <c r="G766" s="36"/>
      <c r="H766" s="36"/>
      <c r="I766" s="36"/>
      <c r="J766" s="36"/>
    </row>
    <row r="767">
      <c r="C767" s="36"/>
      <c r="D767" s="36"/>
      <c r="E767" s="36"/>
      <c r="F767" s="36"/>
      <c r="G767" s="36"/>
      <c r="H767" s="36"/>
      <c r="I767" s="36"/>
      <c r="J767" s="36"/>
    </row>
    <row r="768">
      <c r="C768" s="36"/>
      <c r="D768" s="36"/>
      <c r="E768" s="36"/>
      <c r="F768" s="36"/>
      <c r="G768" s="36"/>
      <c r="H768" s="36"/>
      <c r="I768" s="36"/>
      <c r="J768" s="36"/>
    </row>
    <row r="769">
      <c r="C769" s="36"/>
      <c r="D769" s="36"/>
      <c r="E769" s="36"/>
      <c r="F769" s="36"/>
      <c r="G769" s="36"/>
      <c r="H769" s="36"/>
      <c r="I769" s="36"/>
      <c r="J769" s="36"/>
    </row>
    <row r="770">
      <c r="C770" s="36"/>
      <c r="D770" s="36"/>
      <c r="E770" s="36"/>
      <c r="F770" s="36"/>
      <c r="G770" s="36"/>
      <c r="H770" s="36"/>
      <c r="I770" s="36"/>
      <c r="J770" s="36"/>
    </row>
    <row r="771">
      <c r="C771" s="36"/>
      <c r="D771" s="36"/>
      <c r="E771" s="36"/>
      <c r="F771" s="36"/>
      <c r="G771" s="36"/>
      <c r="H771" s="36"/>
      <c r="I771" s="36"/>
      <c r="J771" s="36"/>
    </row>
    <row r="772">
      <c r="C772" s="36"/>
      <c r="D772" s="36"/>
      <c r="E772" s="36"/>
      <c r="F772" s="36"/>
      <c r="G772" s="36"/>
      <c r="H772" s="36"/>
      <c r="I772" s="36"/>
      <c r="J772" s="36"/>
    </row>
    <row r="773">
      <c r="C773" s="36"/>
      <c r="D773" s="36"/>
      <c r="E773" s="36"/>
      <c r="F773" s="36"/>
      <c r="G773" s="36"/>
      <c r="H773" s="36"/>
      <c r="I773" s="36"/>
      <c r="J773" s="36"/>
    </row>
    <row r="774">
      <c r="C774" s="36"/>
      <c r="D774" s="36"/>
      <c r="E774" s="36"/>
      <c r="F774" s="36"/>
      <c r="G774" s="36"/>
      <c r="H774" s="36"/>
      <c r="I774" s="36"/>
      <c r="J774" s="36"/>
    </row>
    <row r="775">
      <c r="C775" s="36"/>
      <c r="D775" s="36"/>
      <c r="E775" s="36"/>
      <c r="F775" s="36"/>
      <c r="G775" s="36"/>
      <c r="H775" s="36"/>
      <c r="I775" s="36"/>
      <c r="J775" s="36"/>
    </row>
    <row r="776">
      <c r="C776" s="36"/>
      <c r="D776" s="36"/>
      <c r="E776" s="36"/>
      <c r="F776" s="36"/>
      <c r="G776" s="36"/>
      <c r="H776" s="36"/>
      <c r="I776" s="36"/>
      <c r="J776" s="36"/>
    </row>
    <row r="777">
      <c r="C777" s="36"/>
      <c r="D777" s="36"/>
      <c r="E777" s="36"/>
      <c r="F777" s="36"/>
      <c r="G777" s="36"/>
      <c r="H777" s="36"/>
      <c r="I777" s="36"/>
      <c r="J777" s="36"/>
    </row>
    <row r="778">
      <c r="C778" s="36"/>
      <c r="D778" s="36"/>
      <c r="E778" s="36"/>
      <c r="F778" s="36"/>
      <c r="G778" s="36"/>
      <c r="H778" s="36"/>
      <c r="I778" s="36"/>
      <c r="J778" s="36"/>
    </row>
    <row r="779">
      <c r="C779" s="36"/>
      <c r="D779" s="36"/>
      <c r="E779" s="36"/>
      <c r="F779" s="36"/>
      <c r="G779" s="36"/>
      <c r="H779" s="36"/>
      <c r="I779" s="36"/>
      <c r="J779" s="36"/>
    </row>
    <row r="780">
      <c r="C780" s="36"/>
      <c r="D780" s="36"/>
      <c r="E780" s="36"/>
      <c r="F780" s="36"/>
      <c r="G780" s="36"/>
      <c r="H780" s="36"/>
      <c r="I780" s="36"/>
      <c r="J780" s="36"/>
    </row>
    <row r="781">
      <c r="C781" s="36"/>
      <c r="D781" s="36"/>
      <c r="E781" s="36"/>
      <c r="F781" s="36"/>
      <c r="G781" s="36"/>
      <c r="H781" s="36"/>
      <c r="I781" s="36"/>
      <c r="J781" s="36"/>
    </row>
    <row r="782">
      <c r="C782" s="36"/>
      <c r="D782" s="36"/>
      <c r="E782" s="36"/>
      <c r="F782" s="36"/>
      <c r="G782" s="36"/>
      <c r="H782" s="36"/>
      <c r="I782" s="36"/>
      <c r="J782" s="36"/>
    </row>
    <row r="783">
      <c r="C783" s="36"/>
      <c r="D783" s="36"/>
      <c r="E783" s="36"/>
      <c r="F783" s="36"/>
      <c r="G783" s="36"/>
      <c r="H783" s="36"/>
      <c r="I783" s="36"/>
      <c r="J783" s="36"/>
    </row>
    <row r="784">
      <c r="C784" s="36"/>
      <c r="D784" s="36"/>
      <c r="E784" s="36"/>
      <c r="F784" s="36"/>
      <c r="G784" s="36"/>
      <c r="H784" s="36"/>
      <c r="I784" s="36"/>
      <c r="J784" s="36"/>
    </row>
    <row r="785">
      <c r="C785" s="36"/>
      <c r="D785" s="36"/>
      <c r="E785" s="36"/>
      <c r="F785" s="36"/>
      <c r="G785" s="36"/>
      <c r="H785" s="36"/>
      <c r="I785" s="36"/>
      <c r="J785" s="36"/>
    </row>
    <row r="786">
      <c r="C786" s="36"/>
      <c r="D786" s="36"/>
      <c r="E786" s="36"/>
      <c r="F786" s="36"/>
      <c r="G786" s="36"/>
      <c r="H786" s="36"/>
      <c r="I786" s="36"/>
      <c r="J786" s="36"/>
    </row>
    <row r="787">
      <c r="C787" s="36"/>
      <c r="D787" s="36"/>
      <c r="E787" s="36"/>
      <c r="F787" s="36"/>
      <c r="G787" s="36"/>
      <c r="H787" s="36"/>
      <c r="I787" s="36"/>
      <c r="J787" s="36"/>
    </row>
    <row r="788">
      <c r="C788" s="36"/>
      <c r="D788" s="36"/>
      <c r="E788" s="36"/>
      <c r="F788" s="36"/>
      <c r="G788" s="36"/>
      <c r="H788" s="36"/>
      <c r="I788" s="36"/>
      <c r="J788" s="36"/>
    </row>
    <row r="789">
      <c r="C789" s="36"/>
      <c r="D789" s="36"/>
      <c r="E789" s="36"/>
      <c r="F789" s="36"/>
      <c r="G789" s="36"/>
      <c r="H789" s="36"/>
      <c r="I789" s="36"/>
      <c r="J789" s="36"/>
    </row>
    <row r="790">
      <c r="C790" s="36"/>
      <c r="D790" s="36"/>
      <c r="E790" s="36"/>
      <c r="F790" s="36"/>
      <c r="G790" s="36"/>
      <c r="H790" s="36"/>
      <c r="I790" s="36"/>
      <c r="J790" s="36"/>
    </row>
    <row r="791">
      <c r="C791" s="36"/>
      <c r="D791" s="36"/>
      <c r="E791" s="36"/>
      <c r="F791" s="36"/>
      <c r="G791" s="36"/>
      <c r="H791" s="36"/>
      <c r="I791" s="36"/>
      <c r="J791" s="36"/>
    </row>
    <row r="792">
      <c r="C792" s="36"/>
      <c r="D792" s="36"/>
      <c r="E792" s="36"/>
      <c r="F792" s="36"/>
      <c r="G792" s="36"/>
      <c r="H792" s="36"/>
      <c r="I792" s="36"/>
      <c r="J792" s="36"/>
    </row>
    <row r="793">
      <c r="C793" s="36"/>
      <c r="D793" s="36"/>
      <c r="E793" s="36"/>
      <c r="F793" s="36"/>
      <c r="G793" s="36"/>
      <c r="H793" s="36"/>
      <c r="I793" s="36"/>
      <c r="J793" s="36"/>
    </row>
    <row r="794">
      <c r="C794" s="36"/>
      <c r="D794" s="36"/>
      <c r="E794" s="36"/>
      <c r="F794" s="36"/>
      <c r="G794" s="36"/>
      <c r="H794" s="36"/>
      <c r="I794" s="36"/>
      <c r="J794" s="36"/>
    </row>
    <row r="795">
      <c r="C795" s="36"/>
      <c r="D795" s="36"/>
      <c r="E795" s="36"/>
      <c r="F795" s="36"/>
      <c r="G795" s="36"/>
      <c r="H795" s="36"/>
      <c r="I795" s="36"/>
      <c r="J795" s="36"/>
    </row>
    <row r="796">
      <c r="C796" s="36"/>
      <c r="D796" s="36"/>
      <c r="E796" s="36"/>
      <c r="F796" s="36"/>
      <c r="G796" s="36"/>
      <c r="H796" s="36"/>
      <c r="I796" s="36"/>
      <c r="J796" s="36"/>
    </row>
    <row r="797">
      <c r="C797" s="36"/>
      <c r="D797" s="36"/>
      <c r="E797" s="36"/>
      <c r="F797" s="36"/>
      <c r="G797" s="36"/>
      <c r="H797" s="36"/>
      <c r="I797" s="36"/>
      <c r="J797" s="36"/>
    </row>
    <row r="798">
      <c r="C798" s="36"/>
      <c r="D798" s="36"/>
      <c r="E798" s="36"/>
      <c r="F798" s="36"/>
      <c r="G798" s="36"/>
      <c r="H798" s="36"/>
      <c r="I798" s="36"/>
      <c r="J798" s="36"/>
    </row>
    <row r="799">
      <c r="C799" s="36"/>
      <c r="D799" s="36"/>
      <c r="E799" s="36"/>
      <c r="F799" s="36"/>
      <c r="G799" s="36"/>
      <c r="H799" s="36"/>
      <c r="I799" s="36"/>
      <c r="J799" s="36"/>
    </row>
    <row r="800">
      <c r="C800" s="36"/>
      <c r="D800" s="36"/>
      <c r="E800" s="36"/>
      <c r="F800" s="36"/>
      <c r="G800" s="36"/>
      <c r="H800" s="36"/>
      <c r="I800" s="36"/>
      <c r="J800" s="36"/>
    </row>
    <row r="801">
      <c r="C801" s="36"/>
      <c r="D801" s="36"/>
      <c r="E801" s="36"/>
      <c r="F801" s="36"/>
      <c r="G801" s="36"/>
      <c r="H801" s="36"/>
      <c r="I801" s="36"/>
      <c r="J801" s="36"/>
    </row>
    <row r="802">
      <c r="C802" s="36"/>
      <c r="D802" s="36"/>
      <c r="E802" s="36"/>
      <c r="F802" s="36"/>
      <c r="G802" s="36"/>
      <c r="H802" s="36"/>
      <c r="I802" s="36"/>
      <c r="J802" s="36"/>
    </row>
    <row r="803">
      <c r="C803" s="36"/>
      <c r="D803" s="36"/>
      <c r="E803" s="36"/>
      <c r="F803" s="36"/>
      <c r="G803" s="36"/>
      <c r="H803" s="36"/>
      <c r="I803" s="36"/>
      <c r="J803" s="36"/>
    </row>
    <row r="804">
      <c r="C804" s="36"/>
      <c r="D804" s="36"/>
      <c r="E804" s="36"/>
      <c r="F804" s="36"/>
      <c r="G804" s="36"/>
      <c r="H804" s="36"/>
      <c r="I804" s="36"/>
      <c r="J804" s="36"/>
    </row>
    <row r="805">
      <c r="C805" s="36"/>
      <c r="D805" s="36"/>
      <c r="E805" s="36"/>
      <c r="F805" s="36"/>
      <c r="G805" s="36"/>
      <c r="H805" s="36"/>
      <c r="I805" s="36"/>
      <c r="J805" s="36"/>
    </row>
    <row r="806">
      <c r="C806" s="36"/>
      <c r="D806" s="36"/>
      <c r="E806" s="36"/>
      <c r="F806" s="36"/>
      <c r="G806" s="36"/>
      <c r="H806" s="36"/>
      <c r="I806" s="36"/>
      <c r="J806" s="36"/>
    </row>
    <row r="807">
      <c r="C807" s="36"/>
      <c r="D807" s="36"/>
      <c r="E807" s="36"/>
      <c r="F807" s="36"/>
      <c r="G807" s="36"/>
      <c r="H807" s="36"/>
      <c r="I807" s="36"/>
      <c r="J807" s="36"/>
    </row>
    <row r="808">
      <c r="C808" s="36"/>
      <c r="D808" s="36"/>
      <c r="E808" s="36"/>
      <c r="F808" s="36"/>
      <c r="G808" s="36"/>
      <c r="H808" s="36"/>
      <c r="I808" s="36"/>
      <c r="J808" s="36"/>
    </row>
    <row r="809">
      <c r="C809" s="36"/>
      <c r="D809" s="36"/>
      <c r="E809" s="36"/>
      <c r="F809" s="36"/>
      <c r="G809" s="36"/>
      <c r="H809" s="36"/>
      <c r="I809" s="36"/>
      <c r="J809" s="36"/>
    </row>
    <row r="810">
      <c r="C810" s="36"/>
      <c r="D810" s="36"/>
      <c r="E810" s="36"/>
      <c r="F810" s="36"/>
      <c r="G810" s="36"/>
      <c r="H810" s="36"/>
      <c r="I810" s="36"/>
      <c r="J810" s="36"/>
    </row>
    <row r="811">
      <c r="C811" s="36"/>
      <c r="D811" s="36"/>
      <c r="E811" s="36"/>
      <c r="F811" s="36"/>
      <c r="G811" s="36"/>
      <c r="H811" s="36"/>
      <c r="I811" s="36"/>
      <c r="J811" s="36"/>
    </row>
    <row r="812">
      <c r="C812" s="36"/>
      <c r="D812" s="36"/>
      <c r="E812" s="36"/>
      <c r="F812" s="36"/>
      <c r="G812" s="36"/>
      <c r="H812" s="36"/>
      <c r="I812" s="36"/>
      <c r="J812" s="36"/>
    </row>
    <row r="813">
      <c r="C813" s="36"/>
      <c r="D813" s="36"/>
      <c r="E813" s="36"/>
      <c r="F813" s="36"/>
      <c r="G813" s="36"/>
      <c r="H813" s="36"/>
      <c r="I813" s="36"/>
      <c r="J813" s="36"/>
    </row>
    <row r="814">
      <c r="C814" s="36"/>
      <c r="D814" s="36"/>
      <c r="E814" s="36"/>
      <c r="F814" s="36"/>
      <c r="G814" s="36"/>
      <c r="H814" s="36"/>
      <c r="I814" s="36"/>
      <c r="J814" s="36"/>
    </row>
    <row r="815">
      <c r="C815" s="36"/>
      <c r="D815" s="36"/>
      <c r="E815" s="36"/>
      <c r="F815" s="36"/>
      <c r="G815" s="36"/>
      <c r="H815" s="36"/>
      <c r="I815" s="36"/>
      <c r="J815" s="36"/>
    </row>
    <row r="816">
      <c r="C816" s="36"/>
      <c r="D816" s="36"/>
      <c r="E816" s="36"/>
      <c r="F816" s="36"/>
      <c r="G816" s="36"/>
      <c r="H816" s="36"/>
      <c r="I816" s="36"/>
      <c r="J816" s="36"/>
    </row>
    <row r="817">
      <c r="C817" s="36"/>
      <c r="D817" s="36"/>
      <c r="E817" s="36"/>
      <c r="F817" s="36"/>
      <c r="G817" s="36"/>
      <c r="H817" s="36"/>
      <c r="I817" s="36"/>
      <c r="J817" s="36"/>
    </row>
    <row r="818">
      <c r="C818" s="36"/>
      <c r="D818" s="36"/>
      <c r="E818" s="36"/>
      <c r="F818" s="36"/>
      <c r="G818" s="36"/>
      <c r="H818" s="36"/>
      <c r="I818" s="36"/>
      <c r="J818" s="36"/>
    </row>
    <row r="819">
      <c r="C819" s="36"/>
      <c r="D819" s="36"/>
      <c r="E819" s="36"/>
      <c r="F819" s="36"/>
      <c r="G819" s="36"/>
      <c r="H819" s="36"/>
      <c r="I819" s="36"/>
      <c r="J819" s="36"/>
    </row>
    <row r="820">
      <c r="C820" s="36"/>
      <c r="D820" s="36"/>
      <c r="E820" s="36"/>
      <c r="F820" s="36"/>
      <c r="G820" s="36"/>
      <c r="H820" s="36"/>
      <c r="I820" s="36"/>
      <c r="J820" s="36"/>
    </row>
    <row r="821">
      <c r="C821" s="36"/>
      <c r="D821" s="36"/>
      <c r="E821" s="36"/>
      <c r="F821" s="36"/>
      <c r="G821" s="36"/>
      <c r="H821" s="36"/>
      <c r="I821" s="36"/>
      <c r="J821" s="36"/>
    </row>
    <row r="822">
      <c r="C822" s="36"/>
      <c r="D822" s="36"/>
      <c r="E822" s="36"/>
      <c r="F822" s="36"/>
      <c r="G822" s="36"/>
      <c r="H822" s="36"/>
      <c r="I822" s="36"/>
      <c r="J822" s="36"/>
    </row>
    <row r="823">
      <c r="C823" s="36"/>
      <c r="D823" s="36"/>
      <c r="E823" s="36"/>
      <c r="F823" s="36"/>
      <c r="G823" s="36"/>
      <c r="H823" s="36"/>
      <c r="I823" s="36"/>
      <c r="J823" s="36"/>
    </row>
    <row r="824">
      <c r="C824" s="36"/>
      <c r="D824" s="36"/>
      <c r="E824" s="36"/>
      <c r="F824" s="36"/>
      <c r="G824" s="36"/>
      <c r="H824" s="36"/>
      <c r="I824" s="36"/>
      <c r="J824" s="36"/>
    </row>
    <row r="825">
      <c r="C825" s="36"/>
      <c r="D825" s="36"/>
      <c r="E825" s="36"/>
      <c r="F825" s="36"/>
      <c r="G825" s="36"/>
      <c r="H825" s="36"/>
      <c r="I825" s="36"/>
      <c r="J825" s="36"/>
    </row>
    <row r="826">
      <c r="C826" s="36"/>
      <c r="D826" s="36"/>
      <c r="E826" s="36"/>
      <c r="F826" s="36"/>
      <c r="G826" s="36"/>
      <c r="H826" s="36"/>
      <c r="I826" s="36"/>
      <c r="J826" s="36"/>
    </row>
    <row r="827">
      <c r="C827" s="36"/>
      <c r="D827" s="36"/>
      <c r="E827" s="36"/>
      <c r="F827" s="36"/>
      <c r="G827" s="36"/>
      <c r="H827" s="36"/>
      <c r="I827" s="36"/>
      <c r="J827" s="36"/>
    </row>
    <row r="828">
      <c r="C828" s="36"/>
      <c r="D828" s="36"/>
      <c r="E828" s="36"/>
      <c r="F828" s="36"/>
      <c r="G828" s="36"/>
      <c r="H828" s="36"/>
      <c r="I828" s="36"/>
      <c r="J828" s="36"/>
    </row>
    <row r="829">
      <c r="C829" s="36"/>
      <c r="D829" s="36"/>
      <c r="E829" s="36"/>
      <c r="F829" s="36"/>
      <c r="G829" s="36"/>
      <c r="H829" s="36"/>
      <c r="I829" s="36"/>
      <c r="J829" s="36"/>
    </row>
    <row r="830">
      <c r="C830" s="36"/>
      <c r="D830" s="36"/>
      <c r="E830" s="36"/>
      <c r="F830" s="36"/>
      <c r="G830" s="36"/>
      <c r="H830" s="36"/>
      <c r="I830" s="36"/>
      <c r="J830" s="36"/>
    </row>
    <row r="831">
      <c r="C831" s="36"/>
      <c r="D831" s="36"/>
      <c r="E831" s="36"/>
      <c r="F831" s="36"/>
      <c r="G831" s="36"/>
      <c r="H831" s="36"/>
      <c r="I831" s="36"/>
      <c r="J831" s="36"/>
    </row>
    <row r="832">
      <c r="C832" s="36"/>
      <c r="D832" s="36"/>
      <c r="E832" s="36"/>
      <c r="F832" s="36"/>
      <c r="G832" s="36"/>
      <c r="H832" s="36"/>
      <c r="I832" s="36"/>
      <c r="J832" s="36"/>
    </row>
    <row r="833">
      <c r="C833" s="36"/>
      <c r="D833" s="36"/>
      <c r="E833" s="36"/>
      <c r="F833" s="36"/>
      <c r="G833" s="36"/>
      <c r="H833" s="36"/>
      <c r="I833" s="36"/>
      <c r="J833" s="36"/>
    </row>
    <row r="834">
      <c r="C834" s="36"/>
      <c r="D834" s="36"/>
      <c r="E834" s="36"/>
      <c r="F834" s="36"/>
      <c r="G834" s="36"/>
      <c r="H834" s="36"/>
      <c r="I834" s="36"/>
      <c r="J834" s="36"/>
    </row>
    <row r="835">
      <c r="C835" s="36"/>
      <c r="D835" s="36"/>
      <c r="E835" s="36"/>
      <c r="F835" s="36"/>
      <c r="G835" s="36"/>
      <c r="H835" s="36"/>
      <c r="I835" s="36"/>
      <c r="J835" s="36"/>
    </row>
    <row r="836">
      <c r="C836" s="36"/>
      <c r="D836" s="36"/>
      <c r="E836" s="36"/>
      <c r="F836" s="36"/>
      <c r="G836" s="36"/>
      <c r="H836" s="36"/>
      <c r="I836" s="36"/>
      <c r="J836" s="36"/>
    </row>
    <row r="837">
      <c r="C837" s="36"/>
      <c r="D837" s="36"/>
      <c r="E837" s="36"/>
      <c r="F837" s="36"/>
      <c r="G837" s="36"/>
      <c r="H837" s="36"/>
      <c r="I837" s="36"/>
      <c r="J837" s="36"/>
    </row>
    <row r="838">
      <c r="C838" s="36"/>
      <c r="D838" s="36"/>
      <c r="E838" s="36"/>
      <c r="F838" s="36"/>
      <c r="G838" s="36"/>
      <c r="H838" s="36"/>
      <c r="I838" s="36"/>
      <c r="J838" s="36"/>
    </row>
    <row r="839">
      <c r="C839" s="36"/>
      <c r="D839" s="36"/>
      <c r="E839" s="36"/>
      <c r="F839" s="36"/>
      <c r="G839" s="36"/>
      <c r="H839" s="36"/>
      <c r="I839" s="36"/>
      <c r="J839" s="36"/>
    </row>
    <row r="840">
      <c r="C840" s="36"/>
      <c r="D840" s="36"/>
      <c r="E840" s="36"/>
      <c r="F840" s="36"/>
      <c r="G840" s="36"/>
      <c r="H840" s="36"/>
      <c r="I840" s="36"/>
      <c r="J840" s="36"/>
    </row>
    <row r="841">
      <c r="C841" s="36"/>
      <c r="D841" s="36"/>
      <c r="E841" s="36"/>
      <c r="F841" s="36"/>
      <c r="G841" s="36"/>
      <c r="H841" s="36"/>
      <c r="I841" s="36"/>
      <c r="J841" s="36"/>
    </row>
    <row r="842">
      <c r="C842" s="36"/>
      <c r="D842" s="36"/>
      <c r="E842" s="36"/>
      <c r="F842" s="36"/>
      <c r="G842" s="36"/>
      <c r="H842" s="36"/>
      <c r="I842" s="36"/>
      <c r="J842" s="36"/>
    </row>
    <row r="843">
      <c r="C843" s="36"/>
      <c r="D843" s="36"/>
      <c r="E843" s="36"/>
      <c r="F843" s="36"/>
      <c r="G843" s="36"/>
      <c r="H843" s="36"/>
      <c r="I843" s="36"/>
      <c r="J843" s="36"/>
    </row>
    <row r="844">
      <c r="C844" s="36"/>
      <c r="D844" s="36"/>
      <c r="E844" s="36"/>
      <c r="F844" s="36"/>
      <c r="G844" s="36"/>
      <c r="H844" s="36"/>
      <c r="I844" s="36"/>
      <c r="J844" s="36"/>
    </row>
    <row r="845">
      <c r="C845" s="36"/>
      <c r="D845" s="36"/>
      <c r="E845" s="36"/>
      <c r="F845" s="36"/>
      <c r="G845" s="36"/>
      <c r="H845" s="36"/>
      <c r="I845" s="36"/>
      <c r="J845" s="36"/>
    </row>
    <row r="846">
      <c r="C846" s="36"/>
      <c r="D846" s="36"/>
      <c r="E846" s="36"/>
      <c r="F846" s="36"/>
      <c r="G846" s="36"/>
      <c r="H846" s="36"/>
      <c r="I846" s="36"/>
      <c r="J846" s="36"/>
    </row>
    <row r="847">
      <c r="C847" s="36"/>
      <c r="D847" s="36"/>
      <c r="E847" s="36"/>
      <c r="F847" s="36"/>
      <c r="G847" s="36"/>
      <c r="H847" s="36"/>
      <c r="I847" s="36"/>
      <c r="J847" s="36"/>
    </row>
    <row r="848">
      <c r="C848" s="36"/>
      <c r="D848" s="36"/>
      <c r="E848" s="36"/>
      <c r="F848" s="36"/>
      <c r="G848" s="36"/>
      <c r="H848" s="36"/>
      <c r="I848" s="36"/>
      <c r="J848" s="36"/>
    </row>
    <row r="849">
      <c r="C849" s="36"/>
      <c r="D849" s="36"/>
      <c r="E849" s="36"/>
      <c r="F849" s="36"/>
      <c r="G849" s="36"/>
      <c r="H849" s="36"/>
      <c r="I849" s="36"/>
      <c r="J849" s="36"/>
    </row>
    <row r="850">
      <c r="C850" s="36"/>
      <c r="D850" s="36"/>
      <c r="E850" s="36"/>
      <c r="F850" s="36"/>
      <c r="G850" s="36"/>
      <c r="H850" s="36"/>
      <c r="I850" s="36"/>
      <c r="J850" s="36"/>
    </row>
    <row r="851">
      <c r="C851" s="36"/>
      <c r="D851" s="36"/>
      <c r="E851" s="36"/>
      <c r="F851" s="36"/>
      <c r="G851" s="36"/>
      <c r="H851" s="36"/>
      <c r="I851" s="36"/>
      <c r="J851" s="36"/>
    </row>
    <row r="852">
      <c r="C852" s="36"/>
      <c r="D852" s="36"/>
      <c r="E852" s="36"/>
      <c r="F852" s="36"/>
      <c r="G852" s="36"/>
      <c r="H852" s="36"/>
      <c r="I852" s="36"/>
      <c r="J852" s="36"/>
    </row>
    <row r="853">
      <c r="C853" s="36"/>
      <c r="D853" s="36"/>
      <c r="E853" s="36"/>
      <c r="F853" s="36"/>
      <c r="G853" s="36"/>
      <c r="H853" s="36"/>
      <c r="I853" s="36"/>
      <c r="J853" s="36"/>
    </row>
    <row r="854">
      <c r="C854" s="36"/>
      <c r="D854" s="36"/>
      <c r="E854" s="36"/>
      <c r="F854" s="36"/>
      <c r="G854" s="36"/>
      <c r="H854" s="36"/>
      <c r="I854" s="36"/>
      <c r="J854" s="36"/>
    </row>
    <row r="855">
      <c r="C855" s="36"/>
      <c r="D855" s="36"/>
      <c r="E855" s="36"/>
      <c r="F855" s="36"/>
      <c r="G855" s="36"/>
      <c r="H855" s="36"/>
      <c r="I855" s="36"/>
      <c r="J855" s="36"/>
    </row>
    <row r="856">
      <c r="C856" s="36"/>
      <c r="D856" s="36"/>
      <c r="E856" s="36"/>
      <c r="F856" s="36"/>
      <c r="G856" s="36"/>
      <c r="H856" s="36"/>
      <c r="I856" s="36"/>
      <c r="J856" s="36"/>
    </row>
    <row r="857">
      <c r="C857" s="36"/>
      <c r="D857" s="36"/>
      <c r="E857" s="36"/>
      <c r="F857" s="36"/>
      <c r="G857" s="36"/>
      <c r="H857" s="36"/>
      <c r="I857" s="36"/>
      <c r="J857" s="36"/>
    </row>
    <row r="858">
      <c r="C858" s="36"/>
      <c r="D858" s="36"/>
      <c r="E858" s="36"/>
      <c r="F858" s="36"/>
      <c r="G858" s="36"/>
      <c r="H858" s="36"/>
      <c r="I858" s="36"/>
      <c r="J858" s="36"/>
    </row>
    <row r="859">
      <c r="C859" s="36"/>
      <c r="D859" s="36"/>
      <c r="E859" s="36"/>
      <c r="F859" s="36"/>
      <c r="G859" s="36"/>
      <c r="H859" s="36"/>
      <c r="I859" s="36"/>
      <c r="J859" s="36"/>
    </row>
    <row r="860">
      <c r="C860" s="36"/>
      <c r="D860" s="36"/>
      <c r="E860" s="36"/>
      <c r="F860" s="36"/>
      <c r="G860" s="36"/>
      <c r="H860" s="36"/>
      <c r="I860" s="36"/>
      <c r="J860" s="36"/>
    </row>
    <row r="861">
      <c r="C861" s="36"/>
      <c r="D861" s="36"/>
      <c r="E861" s="36"/>
      <c r="F861" s="36"/>
      <c r="G861" s="36"/>
      <c r="H861" s="36"/>
      <c r="I861" s="36"/>
      <c r="J861" s="36"/>
    </row>
    <row r="862">
      <c r="C862" s="36"/>
      <c r="D862" s="36"/>
      <c r="E862" s="36"/>
      <c r="F862" s="36"/>
      <c r="G862" s="36"/>
      <c r="H862" s="36"/>
      <c r="I862" s="36"/>
      <c r="J862" s="36"/>
    </row>
    <row r="863">
      <c r="C863" s="36"/>
      <c r="D863" s="36"/>
      <c r="E863" s="36"/>
      <c r="F863" s="36"/>
      <c r="G863" s="36"/>
      <c r="H863" s="36"/>
      <c r="I863" s="36"/>
      <c r="J863" s="36"/>
    </row>
    <row r="864">
      <c r="C864" s="36"/>
      <c r="D864" s="36"/>
      <c r="E864" s="36"/>
      <c r="F864" s="36"/>
      <c r="G864" s="36"/>
      <c r="H864" s="36"/>
      <c r="I864" s="36"/>
      <c r="J864" s="36"/>
    </row>
    <row r="865">
      <c r="C865" s="36"/>
      <c r="D865" s="36"/>
      <c r="E865" s="36"/>
      <c r="F865" s="36"/>
      <c r="G865" s="36"/>
      <c r="H865" s="36"/>
      <c r="I865" s="36"/>
      <c r="J865" s="36"/>
    </row>
    <row r="866">
      <c r="C866" s="36"/>
      <c r="D866" s="36"/>
      <c r="E866" s="36"/>
      <c r="F866" s="36"/>
      <c r="G866" s="36"/>
      <c r="H866" s="36"/>
      <c r="I866" s="36"/>
      <c r="J866" s="36"/>
    </row>
    <row r="867">
      <c r="C867" s="36"/>
      <c r="D867" s="36"/>
      <c r="E867" s="36"/>
      <c r="F867" s="36"/>
      <c r="G867" s="36"/>
      <c r="H867" s="36"/>
      <c r="I867" s="36"/>
      <c r="J867" s="36"/>
    </row>
    <row r="868">
      <c r="C868" s="36"/>
      <c r="D868" s="36"/>
      <c r="E868" s="36"/>
      <c r="F868" s="36"/>
      <c r="G868" s="36"/>
      <c r="H868" s="36"/>
      <c r="I868" s="36"/>
      <c r="J868" s="36"/>
    </row>
    <row r="869">
      <c r="C869" s="36"/>
      <c r="D869" s="36"/>
      <c r="E869" s="36"/>
      <c r="F869" s="36"/>
      <c r="G869" s="36"/>
      <c r="H869" s="36"/>
      <c r="I869" s="36"/>
      <c r="J869" s="36"/>
    </row>
    <row r="870">
      <c r="C870" s="36"/>
      <c r="D870" s="36"/>
      <c r="E870" s="36"/>
      <c r="F870" s="36"/>
      <c r="G870" s="36"/>
      <c r="H870" s="36"/>
      <c r="I870" s="36"/>
      <c r="J870" s="36"/>
    </row>
    <row r="871">
      <c r="C871" s="36"/>
      <c r="D871" s="36"/>
      <c r="E871" s="36"/>
      <c r="F871" s="36"/>
      <c r="G871" s="36"/>
      <c r="H871" s="36"/>
      <c r="I871" s="36"/>
      <c r="J871" s="36"/>
    </row>
    <row r="872">
      <c r="C872" s="36"/>
      <c r="D872" s="36"/>
      <c r="E872" s="36"/>
      <c r="F872" s="36"/>
      <c r="G872" s="36"/>
      <c r="H872" s="36"/>
      <c r="I872" s="36"/>
      <c r="J872" s="36"/>
    </row>
    <row r="873">
      <c r="C873" s="36"/>
      <c r="D873" s="36"/>
      <c r="E873" s="36"/>
      <c r="F873" s="36"/>
      <c r="G873" s="36"/>
      <c r="H873" s="36"/>
      <c r="I873" s="36"/>
      <c r="J873" s="36"/>
    </row>
    <row r="874">
      <c r="C874" s="36"/>
      <c r="D874" s="36"/>
      <c r="E874" s="36"/>
      <c r="F874" s="36"/>
      <c r="G874" s="36"/>
      <c r="H874" s="36"/>
      <c r="I874" s="36"/>
      <c r="J874" s="36"/>
    </row>
    <row r="875">
      <c r="C875" s="36"/>
      <c r="D875" s="36"/>
      <c r="E875" s="36"/>
      <c r="F875" s="36"/>
      <c r="G875" s="36"/>
      <c r="H875" s="36"/>
      <c r="I875" s="36"/>
      <c r="J875" s="36"/>
    </row>
    <row r="876">
      <c r="C876" s="36"/>
      <c r="D876" s="36"/>
      <c r="E876" s="36"/>
      <c r="F876" s="36"/>
      <c r="G876" s="36"/>
      <c r="H876" s="36"/>
      <c r="I876" s="36"/>
      <c r="J876" s="36"/>
    </row>
    <row r="877">
      <c r="C877" s="36"/>
      <c r="D877" s="36"/>
      <c r="E877" s="36"/>
      <c r="F877" s="36"/>
      <c r="G877" s="36"/>
      <c r="H877" s="36"/>
      <c r="I877" s="36"/>
      <c r="J877" s="36"/>
    </row>
    <row r="878">
      <c r="C878" s="36"/>
      <c r="D878" s="36"/>
      <c r="E878" s="36"/>
      <c r="F878" s="36"/>
      <c r="G878" s="36"/>
      <c r="H878" s="36"/>
      <c r="I878" s="36"/>
      <c r="J878" s="36"/>
    </row>
    <row r="879">
      <c r="C879" s="36"/>
      <c r="D879" s="36"/>
      <c r="E879" s="36"/>
      <c r="F879" s="36"/>
      <c r="G879" s="36"/>
      <c r="H879" s="36"/>
      <c r="I879" s="36"/>
      <c r="J879" s="36"/>
    </row>
    <row r="880">
      <c r="C880" s="36"/>
      <c r="D880" s="36"/>
      <c r="E880" s="36"/>
      <c r="F880" s="36"/>
      <c r="G880" s="36"/>
      <c r="H880" s="36"/>
      <c r="I880" s="36"/>
      <c r="J880" s="36"/>
    </row>
    <row r="881">
      <c r="C881" s="36"/>
      <c r="D881" s="36"/>
      <c r="E881" s="36"/>
      <c r="F881" s="36"/>
      <c r="G881" s="36"/>
      <c r="H881" s="36"/>
      <c r="I881" s="36"/>
      <c r="J881" s="36"/>
    </row>
    <row r="882">
      <c r="C882" s="36"/>
      <c r="D882" s="36"/>
      <c r="E882" s="36"/>
      <c r="F882" s="36"/>
      <c r="G882" s="36"/>
      <c r="H882" s="36"/>
      <c r="I882" s="36"/>
      <c r="J882" s="36"/>
    </row>
    <row r="883">
      <c r="C883" s="36"/>
      <c r="D883" s="36"/>
      <c r="E883" s="36"/>
      <c r="F883" s="36"/>
      <c r="G883" s="36"/>
      <c r="H883" s="36"/>
      <c r="I883" s="36"/>
      <c r="J883" s="36"/>
    </row>
    <row r="884">
      <c r="C884" s="36"/>
      <c r="D884" s="36"/>
      <c r="E884" s="36"/>
      <c r="F884" s="36"/>
      <c r="G884" s="36"/>
      <c r="H884" s="36"/>
      <c r="I884" s="36"/>
      <c r="J884" s="36"/>
    </row>
    <row r="885">
      <c r="C885" s="36"/>
      <c r="D885" s="36"/>
      <c r="E885" s="36"/>
      <c r="F885" s="36"/>
      <c r="G885" s="36"/>
      <c r="H885" s="36"/>
      <c r="I885" s="36"/>
      <c r="J885" s="36"/>
    </row>
    <row r="886">
      <c r="C886" s="36"/>
      <c r="D886" s="36"/>
      <c r="E886" s="36"/>
      <c r="F886" s="36"/>
      <c r="G886" s="36"/>
      <c r="H886" s="36"/>
      <c r="I886" s="36"/>
      <c r="J886" s="36"/>
    </row>
    <row r="887">
      <c r="C887" s="36"/>
      <c r="D887" s="36"/>
      <c r="E887" s="36"/>
      <c r="F887" s="36"/>
      <c r="G887" s="36"/>
      <c r="H887" s="36"/>
      <c r="I887" s="36"/>
      <c r="J887" s="36"/>
    </row>
    <row r="888">
      <c r="C888" s="36"/>
      <c r="D888" s="36"/>
      <c r="E888" s="36"/>
      <c r="F888" s="36"/>
      <c r="G888" s="36"/>
      <c r="H888" s="36"/>
      <c r="I888" s="36"/>
      <c r="J888" s="36"/>
    </row>
    <row r="889">
      <c r="C889" s="36"/>
      <c r="D889" s="36"/>
      <c r="E889" s="36"/>
      <c r="F889" s="36"/>
      <c r="G889" s="36"/>
      <c r="H889" s="36"/>
      <c r="I889" s="36"/>
      <c r="J889" s="36"/>
    </row>
    <row r="890">
      <c r="C890" s="36"/>
      <c r="D890" s="36"/>
      <c r="E890" s="36"/>
      <c r="F890" s="36"/>
      <c r="G890" s="36"/>
      <c r="H890" s="36"/>
      <c r="I890" s="36"/>
      <c r="J890" s="36"/>
    </row>
    <row r="891">
      <c r="C891" s="36"/>
      <c r="D891" s="36"/>
      <c r="E891" s="36"/>
      <c r="F891" s="36"/>
      <c r="G891" s="36"/>
      <c r="H891" s="36"/>
      <c r="I891" s="36"/>
      <c r="J891" s="36"/>
    </row>
    <row r="892">
      <c r="C892" s="36"/>
      <c r="D892" s="36"/>
      <c r="E892" s="36"/>
      <c r="F892" s="36"/>
      <c r="G892" s="36"/>
      <c r="H892" s="36"/>
      <c r="I892" s="36"/>
      <c r="J892" s="36"/>
    </row>
    <row r="893">
      <c r="C893" s="36"/>
      <c r="D893" s="36"/>
      <c r="E893" s="36"/>
      <c r="F893" s="36"/>
      <c r="G893" s="36"/>
      <c r="H893" s="36"/>
      <c r="I893" s="36"/>
      <c r="J893" s="36"/>
    </row>
    <row r="894">
      <c r="C894" s="36"/>
      <c r="D894" s="36"/>
      <c r="E894" s="36"/>
      <c r="F894" s="36"/>
      <c r="G894" s="36"/>
      <c r="H894" s="36"/>
      <c r="I894" s="36"/>
      <c r="J894" s="36"/>
    </row>
    <row r="895">
      <c r="C895" s="36"/>
      <c r="D895" s="36"/>
      <c r="E895" s="36"/>
      <c r="F895" s="36"/>
      <c r="G895" s="36"/>
      <c r="H895" s="36"/>
      <c r="I895" s="36"/>
      <c r="J895" s="36"/>
    </row>
    <row r="896">
      <c r="C896" s="36"/>
      <c r="D896" s="36"/>
      <c r="E896" s="36"/>
      <c r="F896" s="36"/>
      <c r="G896" s="36"/>
      <c r="H896" s="36"/>
      <c r="I896" s="36"/>
      <c r="J896" s="36"/>
    </row>
    <row r="897">
      <c r="C897" s="36"/>
      <c r="D897" s="36"/>
      <c r="E897" s="36"/>
      <c r="F897" s="36"/>
      <c r="G897" s="36"/>
      <c r="H897" s="36"/>
      <c r="I897" s="36"/>
      <c r="J897" s="36"/>
    </row>
    <row r="898">
      <c r="C898" s="36"/>
      <c r="D898" s="36"/>
      <c r="E898" s="36"/>
      <c r="F898" s="36"/>
      <c r="G898" s="36"/>
      <c r="H898" s="36"/>
      <c r="I898" s="36"/>
      <c r="J898" s="36"/>
    </row>
    <row r="899">
      <c r="C899" s="36"/>
      <c r="D899" s="36"/>
      <c r="E899" s="36"/>
      <c r="F899" s="36"/>
      <c r="G899" s="36"/>
      <c r="H899" s="36"/>
      <c r="I899" s="36"/>
      <c r="J899" s="36"/>
    </row>
    <row r="900">
      <c r="C900" s="36"/>
      <c r="D900" s="36"/>
      <c r="E900" s="36"/>
      <c r="F900" s="36"/>
      <c r="G900" s="36"/>
      <c r="H900" s="36"/>
      <c r="I900" s="36"/>
      <c r="J900" s="36"/>
    </row>
    <row r="901">
      <c r="C901" s="36"/>
      <c r="D901" s="36"/>
      <c r="E901" s="36"/>
      <c r="F901" s="36"/>
      <c r="G901" s="36"/>
      <c r="H901" s="36"/>
      <c r="I901" s="36"/>
      <c r="J901" s="36"/>
    </row>
    <row r="902">
      <c r="C902" s="36"/>
      <c r="D902" s="36"/>
      <c r="E902" s="36"/>
      <c r="F902" s="36"/>
      <c r="G902" s="36"/>
      <c r="H902" s="36"/>
      <c r="I902" s="36"/>
      <c r="J902" s="36"/>
    </row>
    <row r="903">
      <c r="C903" s="36"/>
      <c r="D903" s="36"/>
      <c r="E903" s="36"/>
      <c r="F903" s="36"/>
      <c r="G903" s="36"/>
      <c r="H903" s="36"/>
      <c r="I903" s="36"/>
      <c r="J903" s="36"/>
    </row>
    <row r="904">
      <c r="C904" s="36"/>
      <c r="D904" s="36"/>
      <c r="E904" s="36"/>
      <c r="F904" s="36"/>
      <c r="G904" s="36"/>
      <c r="H904" s="36"/>
      <c r="I904" s="36"/>
      <c r="J904" s="36"/>
    </row>
    <row r="905">
      <c r="C905" s="36"/>
      <c r="D905" s="36"/>
      <c r="E905" s="36"/>
      <c r="F905" s="36"/>
      <c r="G905" s="36"/>
      <c r="H905" s="36"/>
      <c r="I905" s="36"/>
      <c r="J905" s="36"/>
    </row>
    <row r="906">
      <c r="C906" s="36"/>
      <c r="D906" s="36"/>
      <c r="E906" s="36"/>
      <c r="F906" s="36"/>
      <c r="G906" s="36"/>
      <c r="H906" s="36"/>
      <c r="I906" s="36"/>
      <c r="J906" s="36"/>
    </row>
    <row r="907">
      <c r="C907" s="36"/>
      <c r="D907" s="36"/>
      <c r="E907" s="36"/>
      <c r="F907" s="36"/>
      <c r="G907" s="36"/>
      <c r="H907" s="36"/>
      <c r="I907" s="36"/>
      <c r="J907" s="36"/>
    </row>
    <row r="908">
      <c r="C908" s="36"/>
      <c r="D908" s="36"/>
      <c r="E908" s="36"/>
      <c r="F908" s="36"/>
      <c r="G908" s="36"/>
      <c r="H908" s="36"/>
      <c r="I908" s="36"/>
      <c r="J908" s="36"/>
    </row>
    <row r="909">
      <c r="C909" s="36"/>
      <c r="D909" s="36"/>
      <c r="E909" s="36"/>
      <c r="F909" s="36"/>
      <c r="G909" s="36"/>
      <c r="H909" s="36"/>
      <c r="I909" s="36"/>
      <c r="J909" s="36"/>
    </row>
    <row r="910">
      <c r="C910" s="36"/>
      <c r="D910" s="36"/>
      <c r="E910" s="36"/>
      <c r="F910" s="36"/>
      <c r="G910" s="36"/>
      <c r="H910" s="36"/>
      <c r="I910" s="36"/>
      <c r="J910" s="36"/>
    </row>
    <row r="911">
      <c r="C911" s="36"/>
      <c r="D911" s="36"/>
      <c r="E911" s="36"/>
      <c r="F911" s="36"/>
      <c r="G911" s="36"/>
      <c r="H911" s="36"/>
      <c r="I911" s="36"/>
      <c r="J911" s="36"/>
    </row>
    <row r="912">
      <c r="C912" s="36"/>
      <c r="D912" s="36"/>
      <c r="E912" s="36"/>
      <c r="F912" s="36"/>
      <c r="G912" s="36"/>
      <c r="H912" s="36"/>
      <c r="I912" s="36"/>
      <c r="J912" s="36"/>
    </row>
    <row r="913">
      <c r="C913" s="36"/>
      <c r="D913" s="36"/>
      <c r="E913" s="36"/>
      <c r="F913" s="36"/>
      <c r="G913" s="36"/>
      <c r="H913" s="36"/>
      <c r="I913" s="36"/>
      <c r="J913" s="36"/>
    </row>
    <row r="914">
      <c r="C914" s="36"/>
      <c r="D914" s="36"/>
      <c r="E914" s="36"/>
      <c r="F914" s="36"/>
      <c r="G914" s="36"/>
      <c r="H914" s="36"/>
      <c r="I914" s="36"/>
      <c r="J914" s="36"/>
    </row>
    <row r="915">
      <c r="C915" s="36"/>
      <c r="D915" s="36"/>
      <c r="E915" s="36"/>
      <c r="F915" s="36"/>
      <c r="G915" s="36"/>
      <c r="H915" s="36"/>
      <c r="I915" s="36"/>
      <c r="J915" s="36"/>
    </row>
    <row r="916">
      <c r="C916" s="36"/>
      <c r="D916" s="36"/>
      <c r="E916" s="36"/>
      <c r="F916" s="36"/>
      <c r="G916" s="36"/>
      <c r="H916" s="36"/>
      <c r="I916" s="36"/>
      <c r="J916" s="36"/>
    </row>
    <row r="917">
      <c r="C917" s="36"/>
      <c r="D917" s="36"/>
      <c r="E917" s="36"/>
      <c r="F917" s="36"/>
      <c r="G917" s="36"/>
      <c r="H917" s="36"/>
      <c r="I917" s="36"/>
      <c r="J917" s="36"/>
    </row>
    <row r="918">
      <c r="C918" s="36"/>
      <c r="D918" s="36"/>
      <c r="E918" s="36"/>
      <c r="F918" s="36"/>
      <c r="G918" s="36"/>
      <c r="H918" s="36"/>
      <c r="I918" s="36"/>
      <c r="J918" s="36"/>
    </row>
    <row r="919">
      <c r="C919" s="36"/>
      <c r="D919" s="36"/>
      <c r="E919" s="36"/>
      <c r="F919" s="36"/>
      <c r="G919" s="36"/>
      <c r="H919" s="36"/>
      <c r="I919" s="36"/>
      <c r="J919" s="36"/>
    </row>
    <row r="920">
      <c r="C920" s="36"/>
      <c r="D920" s="36"/>
      <c r="E920" s="36"/>
      <c r="F920" s="36"/>
      <c r="G920" s="36"/>
      <c r="H920" s="36"/>
      <c r="I920" s="36"/>
      <c r="J920" s="36"/>
    </row>
    <row r="921">
      <c r="C921" s="36"/>
      <c r="D921" s="36"/>
      <c r="E921" s="36"/>
      <c r="F921" s="36"/>
      <c r="G921" s="36"/>
      <c r="H921" s="36"/>
      <c r="I921" s="36"/>
      <c r="J921" s="36"/>
    </row>
    <row r="922">
      <c r="C922" s="36"/>
      <c r="D922" s="36"/>
      <c r="E922" s="36"/>
      <c r="F922" s="36"/>
      <c r="G922" s="36"/>
      <c r="H922" s="36"/>
      <c r="I922" s="36"/>
      <c r="J922" s="36"/>
    </row>
    <row r="923">
      <c r="C923" s="36"/>
      <c r="D923" s="36"/>
      <c r="E923" s="36"/>
      <c r="F923" s="36"/>
      <c r="G923" s="36"/>
      <c r="H923" s="36"/>
      <c r="I923" s="36"/>
      <c r="J923" s="36"/>
    </row>
    <row r="924">
      <c r="C924" s="36"/>
      <c r="D924" s="36"/>
      <c r="E924" s="36"/>
      <c r="F924" s="36"/>
      <c r="G924" s="36"/>
      <c r="H924" s="36"/>
      <c r="I924" s="36"/>
      <c r="J924" s="36"/>
    </row>
    <row r="925">
      <c r="C925" s="36"/>
      <c r="D925" s="36"/>
      <c r="E925" s="36"/>
      <c r="F925" s="36"/>
      <c r="G925" s="36"/>
      <c r="H925" s="36"/>
      <c r="I925" s="36"/>
      <c r="J925" s="36"/>
    </row>
    <row r="926">
      <c r="C926" s="36"/>
      <c r="D926" s="36"/>
      <c r="E926" s="36"/>
      <c r="F926" s="36"/>
      <c r="G926" s="36"/>
      <c r="H926" s="36"/>
      <c r="I926" s="36"/>
      <c r="J926" s="36"/>
    </row>
    <row r="927">
      <c r="C927" s="36"/>
      <c r="D927" s="36"/>
      <c r="E927" s="36"/>
      <c r="F927" s="36"/>
      <c r="G927" s="36"/>
      <c r="H927" s="36"/>
      <c r="I927" s="36"/>
      <c r="J927" s="36"/>
    </row>
    <row r="928">
      <c r="C928" s="36"/>
      <c r="D928" s="36"/>
      <c r="E928" s="36"/>
      <c r="F928" s="36"/>
      <c r="G928" s="36"/>
      <c r="H928" s="36"/>
      <c r="I928" s="36"/>
      <c r="J928" s="36"/>
    </row>
    <row r="929">
      <c r="C929" s="36"/>
      <c r="D929" s="36"/>
      <c r="E929" s="36"/>
      <c r="F929" s="36"/>
      <c r="G929" s="36"/>
      <c r="H929" s="36"/>
      <c r="I929" s="36"/>
      <c r="J929" s="36"/>
    </row>
    <row r="930">
      <c r="C930" s="36"/>
      <c r="D930" s="36"/>
      <c r="E930" s="36"/>
      <c r="F930" s="36"/>
      <c r="G930" s="36"/>
      <c r="H930" s="36"/>
      <c r="I930" s="36"/>
      <c r="J930" s="36"/>
    </row>
    <row r="931">
      <c r="C931" s="36"/>
      <c r="D931" s="36"/>
      <c r="E931" s="36"/>
      <c r="F931" s="36"/>
      <c r="G931" s="36"/>
      <c r="H931" s="36"/>
      <c r="I931" s="36"/>
      <c r="J931" s="36"/>
    </row>
    <row r="932">
      <c r="C932" s="36"/>
      <c r="D932" s="36"/>
      <c r="E932" s="36"/>
      <c r="F932" s="36"/>
      <c r="G932" s="36"/>
      <c r="H932" s="36"/>
      <c r="I932" s="36"/>
      <c r="J932" s="36"/>
    </row>
    <row r="933">
      <c r="C933" s="36"/>
      <c r="D933" s="36"/>
      <c r="E933" s="36"/>
      <c r="F933" s="36"/>
      <c r="G933" s="36"/>
      <c r="H933" s="36"/>
      <c r="I933" s="36"/>
      <c r="J933" s="36"/>
    </row>
    <row r="934">
      <c r="C934" s="36"/>
      <c r="D934" s="36"/>
      <c r="E934" s="36"/>
      <c r="F934" s="36"/>
      <c r="G934" s="36"/>
      <c r="H934" s="36"/>
      <c r="I934" s="36"/>
      <c r="J934" s="36"/>
    </row>
    <row r="935">
      <c r="C935" s="36"/>
      <c r="D935" s="36"/>
      <c r="E935" s="36"/>
      <c r="F935" s="36"/>
      <c r="G935" s="36"/>
      <c r="H935" s="36"/>
      <c r="I935" s="36"/>
      <c r="J935" s="36"/>
    </row>
    <row r="936">
      <c r="C936" s="36"/>
      <c r="D936" s="36"/>
      <c r="E936" s="36"/>
      <c r="F936" s="36"/>
      <c r="G936" s="36"/>
      <c r="H936" s="36"/>
      <c r="I936" s="36"/>
      <c r="J936" s="36"/>
    </row>
    <row r="937">
      <c r="C937" s="36"/>
      <c r="D937" s="36"/>
      <c r="E937" s="36"/>
      <c r="F937" s="36"/>
      <c r="G937" s="36"/>
      <c r="H937" s="36"/>
      <c r="I937" s="36"/>
      <c r="J937" s="36"/>
    </row>
    <row r="938">
      <c r="C938" s="36"/>
      <c r="D938" s="36"/>
      <c r="E938" s="36"/>
      <c r="F938" s="36"/>
      <c r="G938" s="36"/>
      <c r="H938" s="36"/>
      <c r="I938" s="36"/>
      <c r="J938" s="36"/>
    </row>
    <row r="939">
      <c r="C939" s="36"/>
      <c r="D939" s="36"/>
      <c r="E939" s="36"/>
      <c r="F939" s="36"/>
      <c r="G939" s="36"/>
      <c r="H939" s="36"/>
      <c r="I939" s="36"/>
      <c r="J939" s="36"/>
    </row>
    <row r="940">
      <c r="C940" s="36"/>
      <c r="D940" s="36"/>
      <c r="E940" s="36"/>
      <c r="F940" s="36"/>
      <c r="G940" s="36"/>
      <c r="H940" s="36"/>
      <c r="I940" s="36"/>
      <c r="J940" s="36"/>
    </row>
    <row r="941">
      <c r="C941" s="36"/>
      <c r="D941" s="36"/>
      <c r="E941" s="36"/>
      <c r="F941" s="36"/>
      <c r="G941" s="36"/>
      <c r="H941" s="36"/>
      <c r="I941" s="36"/>
      <c r="J941" s="36"/>
    </row>
    <row r="942">
      <c r="C942" s="36"/>
      <c r="D942" s="36"/>
      <c r="E942" s="36"/>
      <c r="F942" s="36"/>
      <c r="G942" s="36"/>
      <c r="H942" s="36"/>
      <c r="I942" s="36"/>
      <c r="J942" s="36"/>
    </row>
    <row r="943">
      <c r="C943" s="36"/>
      <c r="D943" s="36"/>
      <c r="E943" s="36"/>
      <c r="F943" s="36"/>
      <c r="G943" s="36"/>
      <c r="H943" s="36"/>
      <c r="I943" s="36"/>
      <c r="J943" s="36"/>
    </row>
    <row r="944">
      <c r="C944" s="36"/>
      <c r="D944" s="36"/>
      <c r="E944" s="36"/>
      <c r="F944" s="36"/>
      <c r="G944" s="36"/>
      <c r="H944" s="36"/>
      <c r="I944" s="36"/>
      <c r="J944" s="36"/>
    </row>
    <row r="945">
      <c r="C945" s="36"/>
      <c r="D945" s="36"/>
      <c r="E945" s="36"/>
      <c r="F945" s="36"/>
      <c r="G945" s="36"/>
      <c r="H945" s="36"/>
      <c r="I945" s="36"/>
      <c r="J945" s="36"/>
    </row>
    <row r="946">
      <c r="C946" s="36"/>
      <c r="D946" s="36"/>
      <c r="E946" s="36"/>
      <c r="F946" s="36"/>
      <c r="G946" s="36"/>
      <c r="H946" s="36"/>
      <c r="I946" s="36"/>
      <c r="J946" s="36"/>
    </row>
    <row r="947">
      <c r="C947" s="36"/>
      <c r="D947" s="36"/>
      <c r="E947" s="36"/>
      <c r="F947" s="36"/>
      <c r="G947" s="36"/>
      <c r="H947" s="36"/>
      <c r="I947" s="36"/>
      <c r="J947" s="36"/>
    </row>
    <row r="948">
      <c r="C948" s="36"/>
      <c r="D948" s="36"/>
      <c r="E948" s="36"/>
      <c r="F948" s="36"/>
      <c r="G948" s="36"/>
      <c r="H948" s="36"/>
      <c r="I948" s="36"/>
      <c r="J948" s="36"/>
    </row>
    <row r="949">
      <c r="C949" s="36"/>
      <c r="D949" s="36"/>
      <c r="E949" s="36"/>
      <c r="F949" s="36"/>
      <c r="G949" s="36"/>
      <c r="H949" s="36"/>
      <c r="I949" s="36"/>
      <c r="J949" s="36"/>
    </row>
    <row r="950">
      <c r="C950" s="36"/>
      <c r="D950" s="36"/>
      <c r="E950" s="36"/>
      <c r="F950" s="36"/>
      <c r="G950" s="36"/>
      <c r="H950" s="36"/>
      <c r="I950" s="36"/>
      <c r="J950" s="36"/>
    </row>
    <row r="951">
      <c r="C951" s="36"/>
      <c r="D951" s="36"/>
      <c r="E951" s="36"/>
      <c r="F951" s="36"/>
      <c r="G951" s="36"/>
      <c r="H951" s="36"/>
      <c r="I951" s="36"/>
      <c r="J951" s="36"/>
    </row>
    <row r="952">
      <c r="C952" s="36"/>
      <c r="D952" s="36"/>
      <c r="E952" s="36"/>
      <c r="F952" s="36"/>
      <c r="G952" s="36"/>
      <c r="H952" s="36"/>
      <c r="I952" s="36"/>
      <c r="J952" s="36"/>
    </row>
    <row r="953">
      <c r="C953" s="36"/>
      <c r="D953" s="36"/>
      <c r="E953" s="36"/>
      <c r="F953" s="36"/>
      <c r="G953" s="36"/>
      <c r="H953" s="36"/>
      <c r="I953" s="36"/>
      <c r="J953" s="36"/>
    </row>
    <row r="954">
      <c r="C954" s="36"/>
      <c r="D954" s="36"/>
      <c r="E954" s="36"/>
      <c r="F954" s="36"/>
      <c r="G954" s="36"/>
      <c r="H954" s="36"/>
      <c r="I954" s="36"/>
      <c r="J954" s="36"/>
    </row>
    <row r="955">
      <c r="C955" s="36"/>
      <c r="D955" s="36"/>
      <c r="E955" s="36"/>
      <c r="F955" s="36"/>
      <c r="G955" s="36"/>
      <c r="H955" s="36"/>
      <c r="I955" s="36"/>
      <c r="J955" s="36"/>
    </row>
    <row r="956">
      <c r="C956" s="36"/>
      <c r="D956" s="36"/>
      <c r="E956" s="36"/>
      <c r="F956" s="36"/>
      <c r="G956" s="36"/>
      <c r="H956" s="36"/>
      <c r="I956" s="36"/>
      <c r="J956" s="36"/>
    </row>
    <row r="957">
      <c r="C957" s="36"/>
      <c r="D957" s="36"/>
      <c r="E957" s="36"/>
      <c r="F957" s="36"/>
      <c r="G957" s="36"/>
      <c r="H957" s="36"/>
      <c r="I957" s="36"/>
      <c r="J957" s="36"/>
    </row>
    <row r="958">
      <c r="C958" s="36"/>
      <c r="D958" s="36"/>
      <c r="E958" s="36"/>
      <c r="F958" s="36"/>
      <c r="G958" s="36"/>
      <c r="H958" s="36"/>
      <c r="I958" s="36"/>
      <c r="J958" s="36"/>
    </row>
    <row r="959">
      <c r="C959" s="36"/>
      <c r="D959" s="36"/>
      <c r="E959" s="36"/>
      <c r="F959" s="36"/>
      <c r="G959" s="36"/>
      <c r="H959" s="36"/>
      <c r="I959" s="36"/>
      <c r="J959" s="36"/>
    </row>
    <row r="960">
      <c r="C960" s="36"/>
      <c r="D960" s="36"/>
      <c r="E960" s="36"/>
      <c r="F960" s="36"/>
      <c r="G960" s="36"/>
      <c r="H960" s="36"/>
      <c r="I960" s="36"/>
      <c r="J960" s="36"/>
    </row>
    <row r="961">
      <c r="C961" s="36"/>
      <c r="D961" s="36"/>
      <c r="E961" s="36"/>
      <c r="F961" s="36"/>
      <c r="G961" s="36"/>
      <c r="H961" s="36"/>
      <c r="I961" s="36"/>
      <c r="J961" s="36"/>
    </row>
    <row r="962">
      <c r="C962" s="36"/>
      <c r="D962" s="36"/>
      <c r="E962" s="36"/>
      <c r="F962" s="36"/>
      <c r="G962" s="36"/>
      <c r="H962" s="36"/>
      <c r="I962" s="36"/>
      <c r="J962" s="36"/>
    </row>
    <row r="963">
      <c r="C963" s="36"/>
      <c r="D963" s="36"/>
      <c r="E963" s="36"/>
      <c r="F963" s="36"/>
      <c r="G963" s="36"/>
      <c r="H963" s="36"/>
      <c r="I963" s="36"/>
      <c r="J963" s="36"/>
    </row>
    <row r="964">
      <c r="C964" s="36"/>
      <c r="D964" s="36"/>
      <c r="E964" s="36"/>
      <c r="F964" s="36"/>
      <c r="G964" s="36"/>
      <c r="H964" s="36"/>
      <c r="I964" s="36"/>
      <c r="J964" s="36"/>
    </row>
    <row r="965">
      <c r="C965" s="36"/>
      <c r="D965" s="36"/>
      <c r="E965" s="36"/>
      <c r="F965" s="36"/>
      <c r="G965" s="36"/>
      <c r="H965" s="36"/>
      <c r="I965" s="36"/>
      <c r="J965" s="36"/>
    </row>
    <row r="966">
      <c r="C966" s="36"/>
      <c r="D966" s="36"/>
      <c r="E966" s="36"/>
      <c r="F966" s="36"/>
      <c r="G966" s="36"/>
      <c r="H966" s="36"/>
      <c r="I966" s="36"/>
      <c r="J966" s="36"/>
    </row>
    <row r="967">
      <c r="C967" s="36"/>
      <c r="D967" s="36"/>
      <c r="E967" s="36"/>
      <c r="F967" s="36"/>
      <c r="G967" s="36"/>
      <c r="H967" s="36"/>
      <c r="I967" s="36"/>
      <c r="J967" s="36"/>
    </row>
    <row r="968">
      <c r="C968" s="36"/>
      <c r="D968" s="36"/>
      <c r="E968" s="36"/>
      <c r="F968" s="36"/>
      <c r="G968" s="36"/>
      <c r="H968" s="36"/>
      <c r="I968" s="36"/>
      <c r="J968" s="36"/>
    </row>
    <row r="969">
      <c r="C969" s="36"/>
      <c r="D969" s="36"/>
      <c r="E969" s="36"/>
      <c r="F969" s="36"/>
      <c r="G969" s="36"/>
      <c r="H969" s="36"/>
      <c r="I969" s="36"/>
      <c r="J969" s="36"/>
    </row>
    <row r="970">
      <c r="C970" s="36"/>
      <c r="D970" s="36"/>
      <c r="E970" s="36"/>
      <c r="F970" s="36"/>
      <c r="G970" s="36"/>
      <c r="H970" s="36"/>
      <c r="I970" s="36"/>
      <c r="J970" s="36"/>
    </row>
    <row r="971">
      <c r="C971" s="36"/>
      <c r="D971" s="36"/>
      <c r="E971" s="36"/>
      <c r="F971" s="36"/>
      <c r="G971" s="36"/>
      <c r="H971" s="36"/>
      <c r="I971" s="36"/>
      <c r="J971" s="36"/>
    </row>
    <row r="972">
      <c r="C972" s="36"/>
      <c r="D972" s="36"/>
      <c r="E972" s="36"/>
      <c r="F972" s="36"/>
      <c r="G972" s="36"/>
      <c r="H972" s="36"/>
      <c r="I972" s="36"/>
      <c r="J972" s="36"/>
    </row>
    <row r="973">
      <c r="C973" s="36"/>
      <c r="D973" s="36"/>
      <c r="E973" s="36"/>
      <c r="F973" s="36"/>
      <c r="G973" s="36"/>
      <c r="H973" s="36"/>
      <c r="I973" s="36"/>
      <c r="J973" s="36"/>
    </row>
    <row r="974">
      <c r="C974" s="36"/>
      <c r="D974" s="36"/>
      <c r="E974" s="36"/>
      <c r="F974" s="36"/>
      <c r="G974" s="36"/>
      <c r="H974" s="36"/>
      <c r="I974" s="36"/>
      <c r="J974" s="36"/>
    </row>
    <row r="975">
      <c r="C975" s="36"/>
      <c r="D975" s="36"/>
      <c r="E975" s="36"/>
      <c r="F975" s="36"/>
      <c r="G975" s="36"/>
      <c r="H975" s="36"/>
      <c r="I975" s="36"/>
      <c r="J975" s="36"/>
    </row>
    <row r="976">
      <c r="C976" s="36"/>
      <c r="D976" s="36"/>
      <c r="E976" s="36"/>
      <c r="F976" s="36"/>
      <c r="G976" s="36"/>
      <c r="H976" s="36"/>
      <c r="I976" s="36"/>
      <c r="J976" s="36"/>
    </row>
    <row r="977">
      <c r="C977" s="36"/>
      <c r="D977" s="36"/>
      <c r="E977" s="36"/>
      <c r="F977" s="36"/>
      <c r="G977" s="36"/>
      <c r="H977" s="36"/>
      <c r="I977" s="36"/>
      <c r="J977" s="36"/>
    </row>
    <row r="978">
      <c r="C978" s="36"/>
      <c r="D978" s="36"/>
      <c r="E978" s="36"/>
      <c r="F978" s="36"/>
      <c r="G978" s="36"/>
      <c r="H978" s="36"/>
      <c r="I978" s="36"/>
      <c r="J978" s="36"/>
    </row>
    <row r="979">
      <c r="C979" s="36"/>
      <c r="D979" s="36"/>
      <c r="E979" s="36"/>
      <c r="F979" s="36"/>
      <c r="G979" s="36"/>
      <c r="H979" s="36"/>
      <c r="I979" s="36"/>
      <c r="J979" s="36"/>
    </row>
    <row r="980">
      <c r="C980" s="36"/>
      <c r="D980" s="36"/>
      <c r="E980" s="36"/>
      <c r="F980" s="36"/>
      <c r="G980" s="36"/>
      <c r="H980" s="36"/>
      <c r="I980" s="36"/>
      <c r="J980" s="36"/>
    </row>
    <row r="981">
      <c r="C981" s="36"/>
      <c r="D981" s="36"/>
      <c r="E981" s="36"/>
      <c r="F981" s="36"/>
      <c r="G981" s="36"/>
      <c r="H981" s="36"/>
      <c r="I981" s="36"/>
      <c r="J981" s="36"/>
    </row>
    <row r="982">
      <c r="C982" s="36"/>
      <c r="D982" s="36"/>
      <c r="E982" s="36"/>
      <c r="F982" s="36"/>
      <c r="G982" s="36"/>
      <c r="H982" s="36"/>
      <c r="I982" s="36"/>
      <c r="J982" s="36"/>
    </row>
    <row r="983">
      <c r="C983" s="36"/>
      <c r="D983" s="36"/>
      <c r="E983" s="36"/>
      <c r="F983" s="36"/>
      <c r="G983" s="36"/>
      <c r="H983" s="36"/>
      <c r="I983" s="36"/>
      <c r="J983" s="36"/>
    </row>
    <row r="984">
      <c r="C984" s="36"/>
      <c r="D984" s="36"/>
      <c r="E984" s="36"/>
      <c r="F984" s="36"/>
      <c r="G984" s="36"/>
      <c r="H984" s="36"/>
      <c r="I984" s="36"/>
      <c r="J984" s="36"/>
    </row>
    <row r="985">
      <c r="C985" s="36"/>
      <c r="D985" s="36"/>
      <c r="E985" s="36"/>
      <c r="F985" s="36"/>
      <c r="G985" s="36"/>
      <c r="H985" s="36"/>
      <c r="I985" s="36"/>
      <c r="J985" s="36"/>
    </row>
    <row r="986">
      <c r="C986" s="36"/>
      <c r="D986" s="36"/>
      <c r="E986" s="36"/>
      <c r="F986" s="36"/>
      <c r="G986" s="36"/>
      <c r="H986" s="36"/>
      <c r="I986" s="36"/>
      <c r="J986" s="36"/>
    </row>
    <row r="987">
      <c r="C987" s="36"/>
      <c r="D987" s="36"/>
      <c r="E987" s="36"/>
      <c r="F987" s="36"/>
      <c r="G987" s="36"/>
      <c r="H987" s="36"/>
      <c r="I987" s="36"/>
      <c r="J987" s="36"/>
    </row>
    <row r="988">
      <c r="C988" s="36"/>
      <c r="D988" s="36"/>
      <c r="E988" s="36"/>
      <c r="F988" s="36"/>
      <c r="G988" s="36"/>
      <c r="H988" s="36"/>
      <c r="I988" s="36"/>
      <c r="J988" s="36"/>
    </row>
    <row r="989">
      <c r="C989" s="36"/>
      <c r="D989" s="36"/>
      <c r="E989" s="36"/>
      <c r="F989" s="36"/>
      <c r="G989" s="36"/>
      <c r="H989" s="36"/>
      <c r="I989" s="36"/>
      <c r="J989" s="36"/>
    </row>
    <row r="990">
      <c r="C990" s="36"/>
      <c r="D990" s="36"/>
      <c r="E990" s="36"/>
      <c r="F990" s="36"/>
      <c r="G990" s="36"/>
      <c r="H990" s="36"/>
      <c r="I990" s="36"/>
      <c r="J990" s="36"/>
    </row>
    <row r="991">
      <c r="C991" s="36"/>
      <c r="D991" s="36"/>
      <c r="E991" s="36"/>
      <c r="F991" s="36"/>
      <c r="G991" s="36"/>
      <c r="H991" s="36"/>
      <c r="I991" s="36"/>
      <c r="J991" s="36"/>
    </row>
    <row r="992">
      <c r="C992" s="36"/>
      <c r="D992" s="36"/>
      <c r="E992" s="36"/>
      <c r="F992" s="36"/>
      <c r="G992" s="36"/>
      <c r="H992" s="36"/>
      <c r="I992" s="36"/>
      <c r="J992" s="36"/>
    </row>
    <row r="993">
      <c r="C993" s="36"/>
      <c r="D993" s="36"/>
      <c r="E993" s="36"/>
      <c r="F993" s="36"/>
      <c r="G993" s="36"/>
      <c r="H993" s="36"/>
      <c r="I993" s="36"/>
      <c r="J993" s="36"/>
    </row>
    <row r="994">
      <c r="C994" s="36"/>
      <c r="D994" s="36"/>
      <c r="E994" s="36"/>
      <c r="F994" s="36"/>
      <c r="G994" s="36"/>
      <c r="H994" s="36"/>
      <c r="I994" s="36"/>
      <c r="J994" s="36"/>
    </row>
    <row r="995">
      <c r="C995" s="36"/>
      <c r="D995" s="36"/>
      <c r="E995" s="36"/>
      <c r="F995" s="36"/>
      <c r="G995" s="36"/>
      <c r="H995" s="36"/>
      <c r="I995" s="36"/>
      <c r="J995" s="36"/>
    </row>
    <row r="996">
      <c r="C996" s="36"/>
      <c r="D996" s="36"/>
      <c r="E996" s="36"/>
      <c r="F996" s="36"/>
      <c r="G996" s="36"/>
      <c r="H996" s="36"/>
      <c r="I996" s="36"/>
      <c r="J996" s="36"/>
    </row>
    <row r="997">
      <c r="C997" s="36"/>
      <c r="D997" s="36"/>
      <c r="E997" s="36"/>
      <c r="F997" s="36"/>
      <c r="G997" s="36"/>
      <c r="H997" s="36"/>
      <c r="I997" s="36"/>
      <c r="J997" s="36"/>
    </row>
    <row r="998">
      <c r="C998" s="36"/>
      <c r="D998" s="36"/>
      <c r="E998" s="36"/>
      <c r="F998" s="36"/>
      <c r="G998" s="36"/>
      <c r="H998" s="36"/>
      <c r="I998" s="36"/>
      <c r="J998" s="36"/>
    </row>
    <row r="999">
      <c r="C999" s="36"/>
      <c r="D999" s="36"/>
      <c r="E999" s="36"/>
      <c r="F999" s="36"/>
      <c r="G999" s="36"/>
      <c r="H999" s="36"/>
      <c r="I999" s="36"/>
      <c r="J999" s="36"/>
    </row>
    <row r="1000">
      <c r="C1000" s="36"/>
      <c r="D1000" s="36"/>
      <c r="E1000" s="36"/>
      <c r="F1000" s="36"/>
      <c r="G1000" s="36"/>
      <c r="H1000" s="36"/>
      <c r="I1000" s="36"/>
      <c r="J1000" s="36"/>
    </row>
    <row r="1001">
      <c r="C1001" s="36"/>
      <c r="D1001" s="36"/>
      <c r="E1001" s="36"/>
      <c r="F1001" s="36"/>
      <c r="G1001" s="36"/>
      <c r="H1001" s="36"/>
      <c r="I1001" s="36"/>
      <c r="J1001" s="36"/>
    </row>
    <row r="1002">
      <c r="C1002" s="36"/>
      <c r="D1002" s="36"/>
      <c r="E1002" s="36"/>
      <c r="F1002" s="36"/>
      <c r="G1002" s="36"/>
      <c r="H1002" s="36"/>
      <c r="I1002" s="36"/>
      <c r="J1002" s="3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7.43"/>
    <col customWidth="1" min="2" max="2" width="21.57"/>
    <col customWidth="1" min="10" max="10" width="32.29"/>
  </cols>
  <sheetData>
    <row r="1">
      <c r="A1" s="28" t="s">
        <v>2311</v>
      </c>
      <c r="B1" s="28"/>
      <c r="C1" s="28"/>
      <c r="D1" s="28"/>
      <c r="E1" s="28"/>
      <c r="F1" s="28"/>
      <c r="G1" s="28"/>
      <c r="H1" s="28"/>
      <c r="I1" s="28"/>
      <c r="J1" s="37"/>
      <c r="K1" s="38"/>
      <c r="L1" s="38"/>
      <c r="M1" s="38"/>
      <c r="N1" s="38"/>
      <c r="O1" s="38"/>
      <c r="P1" s="38"/>
      <c r="Q1" s="38"/>
      <c r="R1" s="38"/>
      <c r="S1" s="38"/>
      <c r="T1" s="38"/>
      <c r="U1" s="38"/>
      <c r="V1" s="38"/>
      <c r="W1" s="38"/>
      <c r="X1" s="38"/>
      <c r="Y1" s="38"/>
      <c r="Z1" s="38"/>
      <c r="AA1" s="38"/>
    </row>
    <row r="2">
      <c r="A2" s="28" t="s">
        <v>44</v>
      </c>
      <c r="B2" s="28" t="s">
        <v>2312</v>
      </c>
      <c r="C2" s="28" t="s">
        <v>2313</v>
      </c>
      <c r="D2" s="28" t="s">
        <v>2314</v>
      </c>
      <c r="E2" s="28" t="s">
        <v>2315</v>
      </c>
      <c r="F2" s="28" t="s">
        <v>2316</v>
      </c>
      <c r="G2" s="28" t="s">
        <v>2317</v>
      </c>
      <c r="H2" s="28" t="s">
        <v>2318</v>
      </c>
      <c r="I2" s="28" t="s">
        <v>2319</v>
      </c>
      <c r="J2" s="37" t="s">
        <v>2320</v>
      </c>
      <c r="K2" s="11"/>
      <c r="L2" s="11"/>
      <c r="M2" s="11"/>
      <c r="N2" s="11"/>
      <c r="O2" s="11"/>
      <c r="P2" s="11"/>
      <c r="Q2" s="11"/>
      <c r="R2" s="11"/>
      <c r="S2" s="11"/>
      <c r="T2" s="11"/>
      <c r="U2" s="11"/>
      <c r="V2" s="11"/>
      <c r="W2" s="11"/>
      <c r="X2" s="11"/>
      <c r="Y2" s="11"/>
      <c r="Z2" s="11"/>
      <c r="AA2" s="11"/>
    </row>
    <row r="3">
      <c r="A3" s="31">
        <v>1.0</v>
      </c>
      <c r="B3" s="31" t="s">
        <v>2299</v>
      </c>
      <c r="C3" s="39">
        <v>101261.0</v>
      </c>
      <c r="D3" s="39">
        <v>100659.0</v>
      </c>
      <c r="E3" s="39">
        <v>100254.0</v>
      </c>
      <c r="F3" s="39">
        <v>103767.0</v>
      </c>
      <c r="G3" s="39">
        <v>105535.0</v>
      </c>
      <c r="H3" s="39">
        <v>511476.0</v>
      </c>
      <c r="I3" s="39">
        <v>1.861493122E7</v>
      </c>
      <c r="J3" s="32">
        <v>36.39453507</v>
      </c>
    </row>
    <row r="4">
      <c r="A4" s="31">
        <v>2.0</v>
      </c>
      <c r="B4" s="31" t="s">
        <v>2303</v>
      </c>
      <c r="C4" s="39">
        <v>51664.0</v>
      </c>
      <c r="D4" s="39">
        <v>58857.0</v>
      </c>
      <c r="E4" s="39">
        <v>59731.0</v>
      </c>
      <c r="F4" s="39">
        <v>59045.0</v>
      </c>
      <c r="G4" s="39">
        <v>59132.0</v>
      </c>
      <c r="H4" s="39">
        <v>288429.0</v>
      </c>
      <c r="I4" s="39">
        <v>9758487.34</v>
      </c>
      <c r="J4" s="32">
        <v>33.83323917</v>
      </c>
    </row>
    <row r="5">
      <c r="A5" s="31">
        <v>3.0</v>
      </c>
      <c r="B5" s="31" t="s">
        <v>2305</v>
      </c>
      <c r="C5" s="39">
        <v>25910.0</v>
      </c>
      <c r="D5" s="39">
        <v>27755.0</v>
      </c>
      <c r="E5" s="39">
        <v>28333.0</v>
      </c>
      <c r="F5" s="39">
        <v>29873.0</v>
      </c>
      <c r="G5" s="39">
        <v>28740.0</v>
      </c>
      <c r="H5" s="39">
        <v>140611.0</v>
      </c>
      <c r="I5" s="39">
        <v>4288841.79</v>
      </c>
      <c r="J5" s="32">
        <v>30.5014671</v>
      </c>
    </row>
    <row r="6">
      <c r="A6" s="31">
        <v>4.0</v>
      </c>
      <c r="B6" s="31" t="s">
        <v>2298</v>
      </c>
      <c r="C6" s="39">
        <v>161983.0</v>
      </c>
      <c r="D6" s="39">
        <v>167559.0</v>
      </c>
      <c r="E6" s="39">
        <v>172781.0</v>
      </c>
      <c r="F6" s="39">
        <v>184719.0</v>
      </c>
      <c r="G6" s="39">
        <v>194561.0</v>
      </c>
      <c r="H6" s="39">
        <v>881603.0</v>
      </c>
      <c r="I6" s="39">
        <v>2.651747607E7</v>
      </c>
      <c r="J6" s="32">
        <v>30.07870444</v>
      </c>
    </row>
    <row r="7">
      <c r="A7" s="31">
        <v>5.0</v>
      </c>
      <c r="B7" s="31" t="s">
        <v>2297</v>
      </c>
      <c r="C7" s="39">
        <v>220331.0</v>
      </c>
      <c r="D7" s="39">
        <v>223502.0</v>
      </c>
      <c r="E7" s="39">
        <v>229148.0</v>
      </c>
      <c r="F7" s="39">
        <v>225406.0</v>
      </c>
      <c r="G7" s="39">
        <v>228144.0</v>
      </c>
      <c r="H7" s="39">
        <v>1126531.0</v>
      </c>
      <c r="I7" s="39">
        <v>3.288620821E7</v>
      </c>
      <c r="J7" s="32">
        <v>29.19245738</v>
      </c>
    </row>
    <row r="8">
      <c r="A8" s="31">
        <v>6.0</v>
      </c>
      <c r="B8" s="31" t="s">
        <v>2302</v>
      </c>
      <c r="C8" s="39">
        <v>78774.0</v>
      </c>
      <c r="D8" s="39">
        <v>81133.0</v>
      </c>
      <c r="E8" s="39">
        <v>80669.0</v>
      </c>
      <c r="F8" s="39">
        <v>82762.0</v>
      </c>
      <c r="G8" s="39">
        <v>86360.0</v>
      </c>
      <c r="H8" s="39">
        <v>409698.0</v>
      </c>
      <c r="I8" s="39">
        <v>1.124019721E7</v>
      </c>
      <c r="J8" s="32">
        <v>27.4353236</v>
      </c>
    </row>
    <row r="9">
      <c r="A9" s="31">
        <v>7.0</v>
      </c>
      <c r="B9" s="31" t="s">
        <v>2308</v>
      </c>
      <c r="C9" s="39">
        <v>6303.0</v>
      </c>
      <c r="D9" s="39">
        <v>6402.0</v>
      </c>
      <c r="E9" s="39">
        <v>6204.0</v>
      </c>
      <c r="F9" s="39">
        <v>6721.0</v>
      </c>
      <c r="G9" s="39">
        <v>7345.0</v>
      </c>
      <c r="H9" s="39">
        <v>32975.0</v>
      </c>
      <c r="I9" s="39">
        <v>803723.49</v>
      </c>
      <c r="J9" s="32">
        <v>24.37372221</v>
      </c>
    </row>
    <row r="10">
      <c r="A10" s="31">
        <v>8.0</v>
      </c>
      <c r="B10" s="31" t="s">
        <v>2321</v>
      </c>
      <c r="C10" s="39">
        <v>442821.0</v>
      </c>
      <c r="D10" s="39">
        <v>484696.0</v>
      </c>
      <c r="E10" s="39">
        <v>508270.0</v>
      </c>
      <c r="F10" s="39">
        <v>546468.0</v>
      </c>
      <c r="G10" s="39">
        <v>546093.0</v>
      </c>
      <c r="H10" s="39">
        <v>2528348.0</v>
      </c>
      <c r="I10" s="39">
        <v>5.351113703E7</v>
      </c>
      <c r="J10" s="32">
        <v>21.16446669</v>
      </c>
    </row>
    <row r="11">
      <c r="A11" s="31">
        <v>9.0</v>
      </c>
      <c r="B11" s="31" t="s">
        <v>2309</v>
      </c>
      <c r="C11" s="39">
        <v>4729.0</v>
      </c>
      <c r="D11" s="39">
        <v>4697.0</v>
      </c>
      <c r="E11" s="39">
        <v>4758.0</v>
      </c>
      <c r="F11" s="39">
        <v>4738.0</v>
      </c>
      <c r="G11" s="39">
        <v>4799.0</v>
      </c>
      <c r="H11" s="39">
        <v>23721.0</v>
      </c>
      <c r="I11" s="39">
        <v>500104.59</v>
      </c>
      <c r="J11" s="32">
        <v>21.08277855</v>
      </c>
    </row>
    <row r="12">
      <c r="A12" s="31">
        <v>10.0</v>
      </c>
      <c r="B12" s="31" t="s">
        <v>2301</v>
      </c>
      <c r="C12" s="39">
        <v>103357.0</v>
      </c>
      <c r="D12" s="39">
        <v>106502.0</v>
      </c>
      <c r="E12" s="39">
        <v>113276.0</v>
      </c>
      <c r="F12" s="39">
        <v>116972.0</v>
      </c>
      <c r="G12" s="39">
        <v>120647.0</v>
      </c>
      <c r="H12" s="39">
        <v>560754.0</v>
      </c>
      <c r="I12" s="39">
        <v>1.156312845E7</v>
      </c>
      <c r="J12" s="32">
        <v>20.62067939</v>
      </c>
    </row>
    <row r="13">
      <c r="A13" s="31">
        <v>11.0</v>
      </c>
      <c r="B13" s="31" t="s">
        <v>2300</v>
      </c>
      <c r="C13" s="39">
        <v>146267.0</v>
      </c>
      <c r="D13" s="39">
        <v>136921.0</v>
      </c>
      <c r="E13" s="39">
        <v>131860.0</v>
      </c>
      <c r="F13" s="39">
        <v>135579.0</v>
      </c>
      <c r="G13" s="39">
        <v>132316.0</v>
      </c>
      <c r="H13" s="39">
        <v>682943.0</v>
      </c>
      <c r="I13" s="39">
        <v>1.163898428E7</v>
      </c>
      <c r="J13" s="32">
        <v>17.04239487</v>
      </c>
    </row>
    <row r="14">
      <c r="A14" s="31">
        <v>12.0</v>
      </c>
      <c r="B14" s="31" t="s">
        <v>2304</v>
      </c>
      <c r="C14" s="39">
        <v>67327.0</v>
      </c>
      <c r="D14" s="39">
        <v>69133.0</v>
      </c>
      <c r="E14" s="39">
        <v>73532.0</v>
      </c>
      <c r="F14" s="39">
        <v>73578.0</v>
      </c>
      <c r="G14" s="39">
        <v>68467.0</v>
      </c>
      <c r="H14" s="39">
        <v>352037.0</v>
      </c>
      <c r="I14" s="39">
        <v>5951553.28</v>
      </c>
      <c r="J14" s="32">
        <v>16.90604476</v>
      </c>
    </row>
    <row r="15">
      <c r="A15" s="31">
        <v>13.0</v>
      </c>
      <c r="B15" s="31" t="s">
        <v>2307</v>
      </c>
      <c r="C15" s="39">
        <v>39496.0</v>
      </c>
      <c r="D15" s="39">
        <v>40865.0</v>
      </c>
      <c r="E15" s="39">
        <v>42968.0</v>
      </c>
      <c r="F15" s="39">
        <v>42688.0</v>
      </c>
      <c r="G15" s="39">
        <v>44804.0</v>
      </c>
      <c r="H15" s="39">
        <v>210821.0</v>
      </c>
      <c r="I15" s="39">
        <v>1781290.26</v>
      </c>
      <c r="J15" s="32">
        <v>8.449301825</v>
      </c>
    </row>
    <row r="16">
      <c r="A16" s="31">
        <v>14.0</v>
      </c>
      <c r="B16" s="31" t="s">
        <v>2310</v>
      </c>
      <c r="C16" s="39">
        <v>5027.0</v>
      </c>
      <c r="D16" s="39">
        <v>5771.0</v>
      </c>
      <c r="E16" s="39">
        <v>4924.0</v>
      </c>
      <c r="F16" s="39">
        <v>4706.0</v>
      </c>
      <c r="G16" s="39">
        <v>4592.0</v>
      </c>
      <c r="H16" s="39">
        <v>25020.0</v>
      </c>
      <c r="I16" s="39">
        <v>66279.58</v>
      </c>
      <c r="J16" s="32">
        <v>2.649063949</v>
      </c>
    </row>
    <row r="17">
      <c r="J17" s="13"/>
    </row>
    <row r="18">
      <c r="J18" s="13"/>
    </row>
    <row r="19">
      <c r="A19" s="3" t="s">
        <v>2322</v>
      </c>
      <c r="J19" s="13"/>
    </row>
    <row r="20">
      <c r="J20" s="13"/>
    </row>
    <row r="21">
      <c r="J21" s="13"/>
    </row>
    <row r="22">
      <c r="J22" s="13"/>
    </row>
    <row r="23">
      <c r="J23" s="13"/>
    </row>
    <row r="24">
      <c r="J24" s="13"/>
    </row>
    <row r="25">
      <c r="J25" s="13"/>
    </row>
    <row r="26">
      <c r="J26" s="13"/>
    </row>
    <row r="27">
      <c r="J27" s="13"/>
    </row>
    <row r="28">
      <c r="J28" s="13"/>
    </row>
    <row r="29">
      <c r="J29" s="13"/>
    </row>
    <row r="30">
      <c r="J30" s="13"/>
    </row>
    <row r="31">
      <c r="J31" s="13"/>
    </row>
    <row r="32">
      <c r="J32" s="13"/>
    </row>
    <row r="33">
      <c r="J33" s="13"/>
    </row>
    <row r="34">
      <c r="J34" s="13"/>
    </row>
    <row r="35">
      <c r="J35" s="13"/>
    </row>
    <row r="36">
      <c r="J36" s="13"/>
    </row>
    <row r="37">
      <c r="J37" s="13"/>
    </row>
    <row r="38">
      <c r="J38" s="13"/>
    </row>
    <row r="39">
      <c r="J39" s="13"/>
    </row>
    <row r="40">
      <c r="J40" s="13"/>
    </row>
    <row r="41">
      <c r="J41" s="13"/>
    </row>
    <row r="42">
      <c r="J42" s="13"/>
    </row>
    <row r="43">
      <c r="J43" s="13"/>
    </row>
    <row r="44">
      <c r="J44" s="13"/>
    </row>
    <row r="45">
      <c r="J45" s="13"/>
    </row>
    <row r="46">
      <c r="J46" s="13"/>
    </row>
    <row r="47">
      <c r="J47" s="13"/>
    </row>
    <row r="48">
      <c r="J48" s="13"/>
    </row>
    <row r="49">
      <c r="J49" s="13"/>
    </row>
    <row r="50">
      <c r="J50" s="13"/>
    </row>
    <row r="51">
      <c r="J51" s="13"/>
    </row>
    <row r="52">
      <c r="J52" s="13"/>
    </row>
    <row r="53">
      <c r="J53" s="13"/>
    </row>
    <row r="54">
      <c r="J54" s="13"/>
    </row>
    <row r="55">
      <c r="J55" s="13"/>
    </row>
    <row r="56">
      <c r="J56" s="13"/>
    </row>
    <row r="57">
      <c r="J57" s="13"/>
    </row>
    <row r="58">
      <c r="J58" s="13"/>
    </row>
    <row r="59">
      <c r="J59" s="13"/>
    </row>
    <row r="60">
      <c r="J60" s="13"/>
    </row>
    <row r="61">
      <c r="J61" s="13"/>
    </row>
    <row r="62">
      <c r="J62" s="13"/>
    </row>
    <row r="63">
      <c r="J63" s="13"/>
    </row>
    <row r="64">
      <c r="J64" s="13"/>
    </row>
    <row r="65">
      <c r="J65" s="13"/>
    </row>
    <row r="66">
      <c r="J66" s="13"/>
    </row>
    <row r="67">
      <c r="J67" s="13"/>
    </row>
    <row r="68">
      <c r="J68" s="13"/>
    </row>
    <row r="69">
      <c r="J69" s="13"/>
    </row>
    <row r="70">
      <c r="J70" s="13"/>
    </row>
    <row r="71">
      <c r="J71" s="13"/>
    </row>
    <row r="72">
      <c r="J72" s="13"/>
    </row>
    <row r="73">
      <c r="J73" s="13"/>
    </row>
    <row r="74">
      <c r="J74" s="13"/>
    </row>
    <row r="75">
      <c r="J75" s="13"/>
    </row>
    <row r="76">
      <c r="J76" s="13"/>
    </row>
    <row r="77">
      <c r="J77" s="13"/>
    </row>
    <row r="78">
      <c r="J78" s="13"/>
    </row>
    <row r="79">
      <c r="J79" s="13"/>
    </row>
    <row r="80">
      <c r="J80" s="13"/>
    </row>
    <row r="81">
      <c r="J81" s="13"/>
    </row>
    <row r="82">
      <c r="J82" s="13"/>
    </row>
    <row r="83">
      <c r="J83" s="13"/>
    </row>
    <row r="84">
      <c r="J84" s="13"/>
    </row>
    <row r="85">
      <c r="J85" s="13"/>
    </row>
    <row r="86">
      <c r="J86" s="13"/>
    </row>
    <row r="87">
      <c r="J87" s="13"/>
    </row>
    <row r="88">
      <c r="J88" s="13"/>
    </row>
    <row r="89">
      <c r="J89" s="13"/>
    </row>
    <row r="90">
      <c r="J90" s="13"/>
    </row>
    <row r="91">
      <c r="J91" s="13"/>
    </row>
    <row r="92">
      <c r="J92" s="13"/>
    </row>
    <row r="93">
      <c r="J93" s="13"/>
    </row>
    <row r="94">
      <c r="J94" s="13"/>
    </row>
    <row r="95">
      <c r="J95" s="13"/>
    </row>
    <row r="96">
      <c r="J96" s="13"/>
    </row>
    <row r="97">
      <c r="J97" s="13"/>
    </row>
    <row r="98">
      <c r="J98" s="13"/>
    </row>
    <row r="99">
      <c r="J99" s="13"/>
    </row>
    <row r="100">
      <c r="J100" s="13"/>
    </row>
    <row r="101">
      <c r="J101" s="13"/>
    </row>
    <row r="102">
      <c r="J102" s="13"/>
    </row>
    <row r="103">
      <c r="J103" s="13"/>
    </row>
    <row r="104">
      <c r="J104" s="13"/>
    </row>
    <row r="105">
      <c r="J105" s="13"/>
    </row>
    <row r="106">
      <c r="J106" s="13"/>
    </row>
    <row r="107">
      <c r="J107" s="13"/>
    </row>
    <row r="108">
      <c r="J108" s="13"/>
    </row>
    <row r="109">
      <c r="J109" s="13"/>
    </row>
    <row r="110">
      <c r="J110" s="13"/>
    </row>
    <row r="111">
      <c r="J111" s="13"/>
    </row>
    <row r="112">
      <c r="J112" s="13"/>
    </row>
    <row r="113">
      <c r="J113" s="13"/>
    </row>
    <row r="114">
      <c r="J114" s="13"/>
    </row>
    <row r="115">
      <c r="J115" s="13"/>
    </row>
    <row r="116">
      <c r="J116" s="13"/>
    </row>
    <row r="117">
      <c r="J117" s="13"/>
    </row>
    <row r="118">
      <c r="J118" s="13"/>
    </row>
    <row r="119">
      <c r="J119" s="13"/>
    </row>
    <row r="120">
      <c r="J120" s="13"/>
    </row>
    <row r="121">
      <c r="J121" s="13"/>
    </row>
    <row r="122">
      <c r="J122" s="13"/>
    </row>
    <row r="123">
      <c r="J123" s="13"/>
    </row>
    <row r="124">
      <c r="J124" s="13"/>
    </row>
    <row r="125">
      <c r="J125" s="13"/>
    </row>
    <row r="126">
      <c r="J126" s="13"/>
    </row>
    <row r="127">
      <c r="J127" s="13"/>
    </row>
    <row r="128">
      <c r="J128" s="13"/>
    </row>
    <row r="129">
      <c r="J129" s="13"/>
    </row>
    <row r="130">
      <c r="J130" s="13"/>
    </row>
    <row r="131">
      <c r="J131" s="13"/>
    </row>
    <row r="132">
      <c r="J132" s="13"/>
    </row>
    <row r="133">
      <c r="J133" s="13"/>
    </row>
    <row r="134">
      <c r="J134" s="13"/>
    </row>
    <row r="135">
      <c r="J135" s="13"/>
    </row>
    <row r="136">
      <c r="J136" s="13"/>
    </row>
    <row r="137">
      <c r="J137" s="13"/>
    </row>
    <row r="138">
      <c r="J138" s="13"/>
    </row>
    <row r="139">
      <c r="J139" s="13"/>
    </row>
    <row r="140">
      <c r="J140" s="13"/>
    </row>
    <row r="141">
      <c r="J141" s="13"/>
    </row>
    <row r="142">
      <c r="J142" s="13"/>
    </row>
    <row r="143">
      <c r="J143" s="13"/>
    </row>
    <row r="144">
      <c r="J144" s="13"/>
    </row>
    <row r="145">
      <c r="J145" s="13"/>
    </row>
    <row r="146">
      <c r="J146" s="13"/>
    </row>
    <row r="147">
      <c r="J147" s="13"/>
    </row>
    <row r="148">
      <c r="J148" s="13"/>
    </row>
    <row r="149">
      <c r="J149" s="13"/>
    </row>
    <row r="150">
      <c r="J150" s="13"/>
    </row>
    <row r="151">
      <c r="J151" s="13"/>
    </row>
    <row r="152">
      <c r="J152" s="13"/>
    </row>
    <row r="153">
      <c r="J153" s="13"/>
    </row>
    <row r="154">
      <c r="J154" s="13"/>
    </row>
    <row r="155">
      <c r="J155" s="13"/>
    </row>
    <row r="156">
      <c r="J156" s="13"/>
    </row>
    <row r="157">
      <c r="J157" s="13"/>
    </row>
    <row r="158">
      <c r="J158" s="13"/>
    </row>
    <row r="159">
      <c r="J159" s="13"/>
    </row>
    <row r="160">
      <c r="J160" s="13"/>
    </row>
    <row r="161">
      <c r="J161" s="13"/>
    </row>
    <row r="162">
      <c r="J162" s="13"/>
    </row>
    <row r="163">
      <c r="J163" s="13"/>
    </row>
    <row r="164">
      <c r="J164" s="13"/>
    </row>
    <row r="165">
      <c r="J165" s="13"/>
    </row>
    <row r="166">
      <c r="J166" s="13"/>
    </row>
    <row r="167">
      <c r="J167" s="13"/>
    </row>
    <row r="168">
      <c r="J168" s="13"/>
    </row>
    <row r="169">
      <c r="J169" s="13"/>
    </row>
    <row r="170">
      <c r="J170" s="13"/>
    </row>
    <row r="171">
      <c r="J171" s="13"/>
    </row>
    <row r="172">
      <c r="J172" s="13"/>
    </row>
    <row r="173">
      <c r="J173" s="13"/>
    </row>
    <row r="174">
      <c r="J174" s="13"/>
    </row>
    <row r="175">
      <c r="J175" s="13"/>
    </row>
    <row r="176">
      <c r="J176" s="13"/>
    </row>
    <row r="177">
      <c r="J177" s="13"/>
    </row>
    <row r="178">
      <c r="J178" s="13"/>
    </row>
    <row r="179">
      <c r="J179" s="13"/>
    </row>
    <row r="180">
      <c r="J180" s="13"/>
    </row>
    <row r="181">
      <c r="J181" s="13"/>
    </row>
    <row r="182">
      <c r="J182" s="13"/>
    </row>
    <row r="183">
      <c r="J183" s="13"/>
    </row>
    <row r="184">
      <c r="J184" s="13"/>
    </row>
    <row r="185">
      <c r="J185" s="13"/>
    </row>
    <row r="186">
      <c r="J186" s="13"/>
    </row>
    <row r="187">
      <c r="J187" s="13"/>
    </row>
    <row r="188">
      <c r="J188" s="13"/>
    </row>
    <row r="189">
      <c r="J189" s="13"/>
    </row>
    <row r="190">
      <c r="J190" s="13"/>
    </row>
    <row r="191">
      <c r="J191" s="13"/>
    </row>
    <row r="192">
      <c r="J192" s="13"/>
    </row>
    <row r="193">
      <c r="J193" s="13"/>
    </row>
    <row r="194">
      <c r="J194" s="13"/>
    </row>
    <row r="195">
      <c r="J195" s="13"/>
    </row>
    <row r="196">
      <c r="J196" s="13"/>
    </row>
    <row r="197">
      <c r="J197" s="13"/>
    </row>
    <row r="198">
      <c r="J198" s="13"/>
    </row>
    <row r="199">
      <c r="J199" s="13"/>
    </row>
    <row r="200">
      <c r="J200" s="13"/>
    </row>
    <row r="201">
      <c r="J201" s="13"/>
    </row>
    <row r="202">
      <c r="J202" s="13"/>
    </row>
    <row r="203">
      <c r="J203" s="13"/>
    </row>
    <row r="204">
      <c r="J204" s="13"/>
    </row>
    <row r="205">
      <c r="J205" s="13"/>
    </row>
    <row r="206">
      <c r="J206" s="13"/>
    </row>
    <row r="207">
      <c r="J207" s="13"/>
    </row>
    <row r="208">
      <c r="J208" s="13"/>
    </row>
    <row r="209">
      <c r="J209" s="13"/>
    </row>
    <row r="210">
      <c r="J210" s="13"/>
    </row>
    <row r="211">
      <c r="J211" s="13"/>
    </row>
    <row r="212">
      <c r="J212" s="13"/>
    </row>
    <row r="213">
      <c r="J213" s="13"/>
    </row>
    <row r="214">
      <c r="J214" s="13"/>
    </row>
    <row r="215">
      <c r="J215" s="13"/>
    </row>
    <row r="216">
      <c r="J216" s="13"/>
    </row>
    <row r="217">
      <c r="J217" s="13"/>
    </row>
    <row r="218">
      <c r="J218" s="13"/>
    </row>
    <row r="219">
      <c r="J219" s="13"/>
    </row>
    <row r="220">
      <c r="J220" s="13"/>
    </row>
    <row r="221">
      <c r="J221" s="13"/>
    </row>
    <row r="222">
      <c r="J222" s="13"/>
    </row>
    <row r="223">
      <c r="J223" s="13"/>
    </row>
    <row r="224">
      <c r="J224" s="13"/>
    </row>
    <row r="225">
      <c r="J225" s="13"/>
    </row>
    <row r="226">
      <c r="J226" s="13"/>
    </row>
    <row r="227">
      <c r="J227" s="13"/>
    </row>
    <row r="228">
      <c r="J228" s="13"/>
    </row>
    <row r="229">
      <c r="J229" s="13"/>
    </row>
    <row r="230">
      <c r="J230" s="13"/>
    </row>
    <row r="231">
      <c r="J231" s="13"/>
    </row>
    <row r="232">
      <c r="J232" s="13"/>
    </row>
    <row r="233">
      <c r="J233" s="13"/>
    </row>
    <row r="234">
      <c r="J234" s="13"/>
    </row>
    <row r="235">
      <c r="J235" s="13"/>
    </row>
    <row r="236">
      <c r="J236" s="13"/>
    </row>
    <row r="237">
      <c r="J237" s="13"/>
    </row>
    <row r="238">
      <c r="J238" s="13"/>
    </row>
    <row r="239">
      <c r="J239" s="13"/>
    </row>
    <row r="240">
      <c r="J240" s="13"/>
    </row>
    <row r="241">
      <c r="J241" s="13"/>
    </row>
    <row r="242">
      <c r="J242" s="13"/>
    </row>
    <row r="243">
      <c r="J243" s="13"/>
    </row>
    <row r="244">
      <c r="J244" s="13"/>
    </row>
    <row r="245">
      <c r="J245" s="13"/>
    </row>
    <row r="246">
      <c r="J246" s="13"/>
    </row>
    <row r="247">
      <c r="J247" s="13"/>
    </row>
    <row r="248">
      <c r="J248" s="13"/>
    </row>
    <row r="249">
      <c r="J249" s="13"/>
    </row>
    <row r="250">
      <c r="J250" s="13"/>
    </row>
    <row r="251">
      <c r="J251" s="13"/>
    </row>
    <row r="252">
      <c r="J252" s="13"/>
    </row>
    <row r="253">
      <c r="J253" s="13"/>
    </row>
    <row r="254">
      <c r="J254" s="13"/>
    </row>
    <row r="255">
      <c r="J255" s="13"/>
    </row>
    <row r="256">
      <c r="J256" s="13"/>
    </row>
    <row r="257">
      <c r="J257" s="13"/>
    </row>
    <row r="258">
      <c r="J258" s="13"/>
    </row>
    <row r="259">
      <c r="J259" s="13"/>
    </row>
    <row r="260">
      <c r="J260" s="13"/>
    </row>
    <row r="261">
      <c r="J261" s="13"/>
    </row>
    <row r="262">
      <c r="J262" s="13"/>
    </row>
    <row r="263">
      <c r="J263" s="13"/>
    </row>
    <row r="264">
      <c r="J264" s="13"/>
    </row>
    <row r="265">
      <c r="J265" s="13"/>
    </row>
    <row r="266">
      <c r="J266" s="13"/>
    </row>
    <row r="267">
      <c r="J267" s="13"/>
    </row>
    <row r="268">
      <c r="J268" s="13"/>
    </row>
    <row r="269">
      <c r="J269" s="13"/>
    </row>
    <row r="270">
      <c r="J270" s="13"/>
    </row>
    <row r="271">
      <c r="J271" s="13"/>
    </row>
    <row r="272">
      <c r="J272" s="13"/>
    </row>
    <row r="273">
      <c r="J273" s="13"/>
    </row>
    <row r="274">
      <c r="J274" s="13"/>
    </row>
    <row r="275">
      <c r="J275" s="13"/>
    </row>
    <row r="276">
      <c r="J276" s="13"/>
    </row>
    <row r="277">
      <c r="J277" s="13"/>
    </row>
    <row r="278">
      <c r="J278" s="13"/>
    </row>
    <row r="279">
      <c r="J279" s="13"/>
    </row>
    <row r="280">
      <c r="J280" s="13"/>
    </row>
    <row r="281">
      <c r="J281" s="13"/>
    </row>
    <row r="282">
      <c r="J282" s="13"/>
    </row>
    <row r="283">
      <c r="J283" s="13"/>
    </row>
    <row r="284">
      <c r="J284" s="13"/>
    </row>
    <row r="285">
      <c r="J285" s="13"/>
    </row>
    <row r="286">
      <c r="J286" s="13"/>
    </row>
    <row r="287">
      <c r="J287" s="13"/>
    </row>
    <row r="288">
      <c r="J288" s="13"/>
    </row>
    <row r="289">
      <c r="J289" s="13"/>
    </row>
    <row r="290">
      <c r="J290" s="13"/>
    </row>
    <row r="291">
      <c r="J291" s="13"/>
    </row>
    <row r="292">
      <c r="J292" s="13"/>
    </row>
    <row r="293">
      <c r="J293" s="13"/>
    </row>
    <row r="294">
      <c r="J294" s="13"/>
    </row>
    <row r="295">
      <c r="J295" s="13"/>
    </row>
    <row r="296">
      <c r="J296" s="13"/>
    </row>
    <row r="297">
      <c r="J297" s="13"/>
    </row>
    <row r="298">
      <c r="J298" s="13"/>
    </row>
    <row r="299">
      <c r="J299" s="13"/>
    </row>
    <row r="300">
      <c r="J300" s="13"/>
    </row>
    <row r="301">
      <c r="J301" s="13"/>
    </row>
    <row r="302">
      <c r="J302" s="13"/>
    </row>
    <row r="303">
      <c r="J303" s="13"/>
    </row>
    <row r="304">
      <c r="J304" s="13"/>
    </row>
    <row r="305">
      <c r="J305" s="13"/>
    </row>
    <row r="306">
      <c r="J306" s="13"/>
    </row>
    <row r="307">
      <c r="J307" s="13"/>
    </row>
    <row r="308">
      <c r="J308" s="13"/>
    </row>
    <row r="309">
      <c r="J309" s="13"/>
    </row>
    <row r="310">
      <c r="J310" s="13"/>
    </row>
    <row r="311">
      <c r="J311" s="13"/>
    </row>
    <row r="312">
      <c r="J312" s="13"/>
    </row>
    <row r="313">
      <c r="J313" s="13"/>
    </row>
    <row r="314">
      <c r="J314" s="13"/>
    </row>
    <row r="315">
      <c r="J315" s="13"/>
    </row>
    <row r="316">
      <c r="J316" s="13"/>
    </row>
    <row r="317">
      <c r="J317" s="13"/>
    </row>
    <row r="318">
      <c r="J318" s="13"/>
    </row>
    <row r="319">
      <c r="J319" s="13"/>
    </row>
    <row r="320">
      <c r="J320" s="13"/>
    </row>
    <row r="321">
      <c r="J321" s="13"/>
    </row>
    <row r="322">
      <c r="J322" s="13"/>
    </row>
    <row r="323">
      <c r="J323" s="13"/>
    </row>
    <row r="324">
      <c r="J324" s="13"/>
    </row>
    <row r="325">
      <c r="J325" s="13"/>
    </row>
    <row r="326">
      <c r="J326" s="13"/>
    </row>
    <row r="327">
      <c r="J327" s="13"/>
    </row>
    <row r="328">
      <c r="J328" s="13"/>
    </row>
    <row r="329">
      <c r="J329" s="13"/>
    </row>
    <row r="330">
      <c r="J330" s="13"/>
    </row>
    <row r="331">
      <c r="J331" s="13"/>
    </row>
    <row r="332">
      <c r="J332" s="13"/>
    </row>
    <row r="333">
      <c r="J333" s="13"/>
    </row>
    <row r="334">
      <c r="J334" s="13"/>
    </row>
    <row r="335">
      <c r="J335" s="13"/>
    </row>
    <row r="336">
      <c r="J336" s="13"/>
    </row>
    <row r="337">
      <c r="J337" s="13"/>
    </row>
    <row r="338">
      <c r="J338" s="13"/>
    </row>
    <row r="339">
      <c r="J339" s="13"/>
    </row>
    <row r="340">
      <c r="J340" s="13"/>
    </row>
    <row r="341">
      <c r="J341" s="13"/>
    </row>
    <row r="342">
      <c r="J342" s="13"/>
    </row>
    <row r="343">
      <c r="J343" s="13"/>
    </row>
    <row r="344">
      <c r="J344" s="13"/>
    </row>
    <row r="345">
      <c r="J345" s="13"/>
    </row>
    <row r="346">
      <c r="J346" s="13"/>
    </row>
    <row r="347">
      <c r="J347" s="13"/>
    </row>
    <row r="348">
      <c r="J348" s="13"/>
    </row>
    <row r="349">
      <c r="J349" s="13"/>
    </row>
    <row r="350">
      <c r="J350" s="13"/>
    </row>
    <row r="351">
      <c r="J351" s="13"/>
    </row>
    <row r="352">
      <c r="J352" s="13"/>
    </row>
    <row r="353">
      <c r="J353" s="13"/>
    </row>
    <row r="354">
      <c r="J354" s="13"/>
    </row>
    <row r="355">
      <c r="J355" s="13"/>
    </row>
    <row r="356">
      <c r="J356" s="13"/>
    </row>
    <row r="357">
      <c r="J357" s="13"/>
    </row>
    <row r="358">
      <c r="J358" s="13"/>
    </row>
    <row r="359">
      <c r="J359" s="13"/>
    </row>
    <row r="360">
      <c r="J360" s="13"/>
    </row>
    <row r="361">
      <c r="J361" s="13"/>
    </row>
    <row r="362">
      <c r="J362" s="13"/>
    </row>
    <row r="363">
      <c r="J363" s="13"/>
    </row>
    <row r="364">
      <c r="J364" s="13"/>
    </row>
    <row r="365">
      <c r="J365" s="13"/>
    </row>
    <row r="366">
      <c r="J366" s="13"/>
    </row>
    <row r="367">
      <c r="J367" s="13"/>
    </row>
    <row r="368">
      <c r="J368" s="13"/>
    </row>
    <row r="369">
      <c r="J369" s="13"/>
    </row>
    <row r="370">
      <c r="J370" s="13"/>
    </row>
    <row r="371">
      <c r="J371" s="13"/>
    </row>
    <row r="372">
      <c r="J372" s="13"/>
    </row>
    <row r="373">
      <c r="J373" s="13"/>
    </row>
    <row r="374">
      <c r="J374" s="13"/>
    </row>
    <row r="375">
      <c r="J375" s="13"/>
    </row>
    <row r="376">
      <c r="J376" s="13"/>
    </row>
    <row r="377">
      <c r="J377" s="13"/>
    </row>
    <row r="378">
      <c r="J378" s="13"/>
    </row>
    <row r="379">
      <c r="J379" s="13"/>
    </row>
    <row r="380">
      <c r="J380" s="13"/>
    </row>
    <row r="381">
      <c r="J381" s="13"/>
    </row>
    <row r="382">
      <c r="J382" s="13"/>
    </row>
    <row r="383">
      <c r="J383" s="13"/>
    </row>
    <row r="384">
      <c r="J384" s="13"/>
    </row>
    <row r="385">
      <c r="J385" s="13"/>
    </row>
    <row r="386">
      <c r="J386" s="13"/>
    </row>
    <row r="387">
      <c r="J387" s="13"/>
    </row>
    <row r="388">
      <c r="J388" s="13"/>
    </row>
    <row r="389">
      <c r="J389" s="13"/>
    </row>
    <row r="390">
      <c r="J390" s="13"/>
    </row>
    <row r="391">
      <c r="J391" s="13"/>
    </row>
    <row r="392">
      <c r="J392" s="13"/>
    </row>
    <row r="393">
      <c r="J393" s="13"/>
    </row>
    <row r="394">
      <c r="J394" s="13"/>
    </row>
    <row r="395">
      <c r="J395" s="13"/>
    </row>
    <row r="396">
      <c r="J396" s="13"/>
    </row>
    <row r="397">
      <c r="J397" s="13"/>
    </row>
    <row r="398">
      <c r="J398" s="13"/>
    </row>
    <row r="399">
      <c r="J399" s="13"/>
    </row>
    <row r="400">
      <c r="J400" s="13"/>
    </row>
    <row r="401">
      <c r="J401" s="13"/>
    </row>
    <row r="402">
      <c r="J402" s="13"/>
    </row>
    <row r="403">
      <c r="J403" s="13"/>
    </row>
    <row r="404">
      <c r="J404" s="13"/>
    </row>
    <row r="405">
      <c r="J405" s="13"/>
    </row>
    <row r="406">
      <c r="J406" s="13"/>
    </row>
    <row r="407">
      <c r="J407" s="13"/>
    </row>
    <row r="408">
      <c r="J408" s="13"/>
    </row>
    <row r="409">
      <c r="J409" s="13"/>
    </row>
    <row r="410">
      <c r="J410" s="13"/>
    </row>
    <row r="411">
      <c r="J411" s="13"/>
    </row>
    <row r="412">
      <c r="J412" s="13"/>
    </row>
    <row r="413">
      <c r="J413" s="13"/>
    </row>
    <row r="414">
      <c r="J414" s="13"/>
    </row>
    <row r="415">
      <c r="J415" s="13"/>
    </row>
    <row r="416">
      <c r="J416" s="13"/>
    </row>
    <row r="417">
      <c r="J417" s="13"/>
    </row>
    <row r="418">
      <c r="J418" s="13"/>
    </row>
    <row r="419">
      <c r="J419" s="13"/>
    </row>
    <row r="420">
      <c r="J420" s="13"/>
    </row>
    <row r="421">
      <c r="J421" s="13"/>
    </row>
    <row r="422">
      <c r="J422" s="13"/>
    </row>
    <row r="423">
      <c r="J423" s="13"/>
    </row>
    <row r="424">
      <c r="J424" s="13"/>
    </row>
    <row r="425">
      <c r="J425" s="13"/>
    </row>
    <row r="426">
      <c r="J426" s="13"/>
    </row>
    <row r="427">
      <c r="J427" s="13"/>
    </row>
    <row r="428">
      <c r="J428" s="13"/>
    </row>
    <row r="429">
      <c r="J429" s="13"/>
    </row>
    <row r="430">
      <c r="J430" s="13"/>
    </row>
    <row r="431">
      <c r="J431" s="13"/>
    </row>
    <row r="432">
      <c r="J432" s="13"/>
    </row>
    <row r="433">
      <c r="J433" s="13"/>
    </row>
    <row r="434">
      <c r="J434" s="13"/>
    </row>
    <row r="435">
      <c r="J435" s="13"/>
    </row>
    <row r="436">
      <c r="J436" s="13"/>
    </row>
    <row r="437">
      <c r="J437" s="13"/>
    </row>
    <row r="438">
      <c r="J438" s="13"/>
    </row>
    <row r="439">
      <c r="J439" s="13"/>
    </row>
    <row r="440">
      <c r="J440" s="13"/>
    </row>
    <row r="441">
      <c r="J441" s="13"/>
    </row>
    <row r="442">
      <c r="J442" s="13"/>
    </row>
    <row r="443">
      <c r="J443" s="13"/>
    </row>
    <row r="444">
      <c r="J444" s="13"/>
    </row>
    <row r="445">
      <c r="J445" s="13"/>
    </row>
    <row r="446">
      <c r="J446" s="13"/>
    </row>
    <row r="447">
      <c r="J447" s="13"/>
    </row>
    <row r="448">
      <c r="J448" s="13"/>
    </row>
    <row r="449">
      <c r="J449" s="13"/>
    </row>
    <row r="450">
      <c r="J450" s="13"/>
    </row>
    <row r="451">
      <c r="J451" s="13"/>
    </row>
    <row r="452">
      <c r="J452" s="13"/>
    </row>
    <row r="453">
      <c r="J453" s="13"/>
    </row>
    <row r="454">
      <c r="J454" s="13"/>
    </row>
    <row r="455">
      <c r="J455" s="13"/>
    </row>
    <row r="456">
      <c r="J456" s="13"/>
    </row>
    <row r="457">
      <c r="J457" s="13"/>
    </row>
    <row r="458">
      <c r="J458" s="13"/>
    </row>
    <row r="459">
      <c r="J459" s="13"/>
    </row>
    <row r="460">
      <c r="J460" s="13"/>
    </row>
    <row r="461">
      <c r="J461" s="13"/>
    </row>
    <row r="462">
      <c r="J462" s="13"/>
    </row>
    <row r="463">
      <c r="J463" s="13"/>
    </row>
    <row r="464">
      <c r="J464" s="13"/>
    </row>
    <row r="465">
      <c r="J465" s="13"/>
    </row>
    <row r="466">
      <c r="J466" s="13"/>
    </row>
    <row r="467">
      <c r="J467" s="13"/>
    </row>
    <row r="468">
      <c r="J468" s="13"/>
    </row>
    <row r="469">
      <c r="J469" s="13"/>
    </row>
    <row r="470">
      <c r="J470" s="13"/>
    </row>
    <row r="471">
      <c r="J471" s="13"/>
    </row>
    <row r="472">
      <c r="J472" s="13"/>
    </row>
    <row r="473">
      <c r="J473" s="13"/>
    </row>
    <row r="474">
      <c r="J474" s="13"/>
    </row>
    <row r="475">
      <c r="J475" s="13"/>
    </row>
    <row r="476">
      <c r="J476" s="13"/>
    </row>
    <row r="477">
      <c r="J477" s="13"/>
    </row>
    <row r="478">
      <c r="J478" s="13"/>
    </row>
    <row r="479">
      <c r="J479" s="13"/>
    </row>
    <row r="480">
      <c r="J480" s="13"/>
    </row>
    <row r="481">
      <c r="J481" s="13"/>
    </row>
    <row r="482">
      <c r="J482" s="13"/>
    </row>
    <row r="483">
      <c r="J483" s="13"/>
    </row>
    <row r="484">
      <c r="J484" s="13"/>
    </row>
    <row r="485">
      <c r="J485" s="13"/>
    </row>
    <row r="486">
      <c r="J486" s="13"/>
    </row>
    <row r="487">
      <c r="J487" s="13"/>
    </row>
    <row r="488">
      <c r="J488" s="13"/>
    </row>
    <row r="489">
      <c r="J489" s="13"/>
    </row>
    <row r="490">
      <c r="J490" s="13"/>
    </row>
    <row r="491">
      <c r="J491" s="13"/>
    </row>
    <row r="492">
      <c r="J492" s="13"/>
    </row>
    <row r="493">
      <c r="J493" s="13"/>
    </row>
    <row r="494">
      <c r="J494" s="13"/>
    </row>
    <row r="495">
      <c r="J495" s="13"/>
    </row>
    <row r="496">
      <c r="J496" s="13"/>
    </row>
    <row r="497">
      <c r="J497" s="13"/>
    </row>
    <row r="498">
      <c r="J498" s="13"/>
    </row>
    <row r="499">
      <c r="J499" s="13"/>
    </row>
    <row r="500">
      <c r="J500" s="13"/>
    </row>
    <row r="501">
      <c r="J501" s="13"/>
    </row>
    <row r="502">
      <c r="J502" s="13"/>
    </row>
    <row r="503">
      <c r="J503" s="13"/>
    </row>
    <row r="504">
      <c r="J504" s="13"/>
    </row>
    <row r="505">
      <c r="J505" s="13"/>
    </row>
    <row r="506">
      <c r="J506" s="13"/>
    </row>
    <row r="507">
      <c r="J507" s="13"/>
    </row>
    <row r="508">
      <c r="J508" s="13"/>
    </row>
    <row r="509">
      <c r="J509" s="13"/>
    </row>
    <row r="510">
      <c r="J510" s="13"/>
    </row>
    <row r="511">
      <c r="J511" s="13"/>
    </row>
    <row r="512">
      <c r="J512" s="13"/>
    </row>
    <row r="513">
      <c r="J513" s="13"/>
    </row>
    <row r="514">
      <c r="J514" s="13"/>
    </row>
    <row r="515">
      <c r="J515" s="13"/>
    </row>
    <row r="516">
      <c r="J516" s="13"/>
    </row>
    <row r="517">
      <c r="J517" s="13"/>
    </row>
    <row r="518">
      <c r="J518" s="13"/>
    </row>
    <row r="519">
      <c r="J519" s="13"/>
    </row>
    <row r="520">
      <c r="J520" s="13"/>
    </row>
    <row r="521">
      <c r="J521" s="13"/>
    </row>
    <row r="522">
      <c r="J522" s="13"/>
    </row>
    <row r="523">
      <c r="J523" s="13"/>
    </row>
    <row r="524">
      <c r="J524" s="13"/>
    </row>
    <row r="525">
      <c r="J525" s="13"/>
    </row>
    <row r="526">
      <c r="J526" s="13"/>
    </row>
    <row r="527">
      <c r="J527" s="13"/>
    </row>
    <row r="528">
      <c r="J528" s="13"/>
    </row>
    <row r="529">
      <c r="J529" s="13"/>
    </row>
    <row r="530">
      <c r="J530" s="13"/>
    </row>
    <row r="531">
      <c r="J531" s="13"/>
    </row>
    <row r="532">
      <c r="J532" s="13"/>
    </row>
    <row r="533">
      <c r="J533" s="13"/>
    </row>
    <row r="534">
      <c r="J534" s="13"/>
    </row>
    <row r="535">
      <c r="J535" s="13"/>
    </row>
    <row r="536">
      <c r="J536" s="13"/>
    </row>
    <row r="537">
      <c r="J537" s="13"/>
    </row>
    <row r="538">
      <c r="J538" s="13"/>
    </row>
    <row r="539">
      <c r="J539" s="13"/>
    </row>
    <row r="540">
      <c r="J540" s="13"/>
    </row>
    <row r="541">
      <c r="J541" s="13"/>
    </row>
    <row r="542">
      <c r="J542" s="13"/>
    </row>
    <row r="543">
      <c r="J543" s="13"/>
    </row>
    <row r="544">
      <c r="J544" s="13"/>
    </row>
    <row r="545">
      <c r="J545" s="13"/>
    </row>
    <row r="546">
      <c r="J546" s="13"/>
    </row>
    <row r="547">
      <c r="J547" s="13"/>
    </row>
    <row r="548">
      <c r="J548" s="13"/>
    </row>
    <row r="549">
      <c r="J549" s="13"/>
    </row>
    <row r="550">
      <c r="J550" s="13"/>
    </row>
    <row r="551">
      <c r="J551" s="13"/>
    </row>
    <row r="552">
      <c r="J552" s="13"/>
    </row>
    <row r="553">
      <c r="J553" s="13"/>
    </row>
    <row r="554">
      <c r="J554" s="13"/>
    </row>
    <row r="555">
      <c r="J555" s="13"/>
    </row>
    <row r="556">
      <c r="J556" s="13"/>
    </row>
    <row r="557">
      <c r="J557" s="13"/>
    </row>
    <row r="558">
      <c r="J558" s="13"/>
    </row>
    <row r="559">
      <c r="J559" s="13"/>
    </row>
    <row r="560">
      <c r="J560" s="13"/>
    </row>
    <row r="561">
      <c r="J561" s="13"/>
    </row>
    <row r="562">
      <c r="J562" s="13"/>
    </row>
    <row r="563">
      <c r="J563" s="13"/>
    </row>
    <row r="564">
      <c r="J564" s="13"/>
    </row>
    <row r="565">
      <c r="J565" s="13"/>
    </row>
    <row r="566">
      <c r="J566" s="13"/>
    </row>
    <row r="567">
      <c r="J567" s="13"/>
    </row>
    <row r="568">
      <c r="J568" s="13"/>
    </row>
    <row r="569">
      <c r="J569" s="13"/>
    </row>
    <row r="570">
      <c r="J570" s="13"/>
    </row>
    <row r="571">
      <c r="J571" s="13"/>
    </row>
    <row r="572">
      <c r="J572" s="13"/>
    </row>
    <row r="573">
      <c r="J573" s="13"/>
    </row>
    <row r="574">
      <c r="J574" s="13"/>
    </row>
    <row r="575">
      <c r="J575" s="13"/>
    </row>
    <row r="576">
      <c r="J576" s="13"/>
    </row>
    <row r="577">
      <c r="J577" s="13"/>
    </row>
    <row r="578">
      <c r="J578" s="13"/>
    </row>
    <row r="579">
      <c r="J579" s="13"/>
    </row>
    <row r="580">
      <c r="J580" s="13"/>
    </row>
    <row r="581">
      <c r="J581" s="13"/>
    </row>
    <row r="582">
      <c r="J582" s="13"/>
    </row>
    <row r="583">
      <c r="J583" s="13"/>
    </row>
    <row r="584">
      <c r="J584" s="13"/>
    </row>
    <row r="585">
      <c r="J585" s="13"/>
    </row>
    <row r="586">
      <c r="J586" s="13"/>
    </row>
    <row r="587">
      <c r="J587" s="13"/>
    </row>
    <row r="588">
      <c r="J588" s="13"/>
    </row>
    <row r="589">
      <c r="J589" s="13"/>
    </row>
    <row r="590">
      <c r="J590" s="13"/>
    </row>
    <row r="591">
      <c r="J591" s="13"/>
    </row>
    <row r="592">
      <c r="J592" s="13"/>
    </row>
    <row r="593">
      <c r="J593" s="13"/>
    </row>
    <row r="594">
      <c r="J594" s="13"/>
    </row>
    <row r="595">
      <c r="J595" s="13"/>
    </row>
    <row r="596">
      <c r="J596" s="13"/>
    </row>
    <row r="597">
      <c r="J597" s="13"/>
    </row>
    <row r="598">
      <c r="J598" s="13"/>
    </row>
    <row r="599">
      <c r="J599" s="13"/>
    </row>
    <row r="600">
      <c r="J600" s="13"/>
    </row>
    <row r="601">
      <c r="J601" s="13"/>
    </row>
    <row r="602">
      <c r="J602" s="13"/>
    </row>
    <row r="603">
      <c r="J603" s="13"/>
    </row>
    <row r="604">
      <c r="J604" s="13"/>
    </row>
    <row r="605">
      <c r="J605" s="13"/>
    </row>
    <row r="606">
      <c r="J606" s="13"/>
    </row>
    <row r="607">
      <c r="J607" s="13"/>
    </row>
    <row r="608">
      <c r="J608" s="13"/>
    </row>
    <row r="609">
      <c r="J609" s="13"/>
    </row>
    <row r="610">
      <c r="J610" s="13"/>
    </row>
    <row r="611">
      <c r="J611" s="13"/>
    </row>
    <row r="612">
      <c r="J612" s="13"/>
    </row>
    <row r="613">
      <c r="J613" s="13"/>
    </row>
    <row r="614">
      <c r="J614" s="13"/>
    </row>
    <row r="615">
      <c r="J615" s="13"/>
    </row>
    <row r="616">
      <c r="J616" s="13"/>
    </row>
    <row r="617">
      <c r="J617" s="13"/>
    </row>
    <row r="618">
      <c r="J618" s="13"/>
    </row>
    <row r="619">
      <c r="J619" s="13"/>
    </row>
    <row r="620">
      <c r="J620" s="13"/>
    </row>
    <row r="621">
      <c r="J621" s="13"/>
    </row>
    <row r="622">
      <c r="J622" s="13"/>
    </row>
    <row r="623">
      <c r="J623" s="13"/>
    </row>
    <row r="624">
      <c r="J624" s="13"/>
    </row>
    <row r="625">
      <c r="J625" s="13"/>
    </row>
    <row r="626">
      <c r="J626" s="13"/>
    </row>
    <row r="627">
      <c r="J627" s="13"/>
    </row>
    <row r="628">
      <c r="J628" s="13"/>
    </row>
    <row r="629">
      <c r="J629" s="13"/>
    </row>
    <row r="630">
      <c r="J630" s="13"/>
    </row>
    <row r="631">
      <c r="J631" s="13"/>
    </row>
    <row r="632">
      <c r="J632" s="13"/>
    </row>
    <row r="633">
      <c r="J633" s="13"/>
    </row>
    <row r="634">
      <c r="J634" s="13"/>
    </row>
    <row r="635">
      <c r="J635" s="13"/>
    </row>
    <row r="636">
      <c r="J636" s="13"/>
    </row>
    <row r="637">
      <c r="J637" s="13"/>
    </row>
    <row r="638">
      <c r="J638" s="13"/>
    </row>
    <row r="639">
      <c r="J639" s="13"/>
    </row>
    <row r="640">
      <c r="J640" s="13"/>
    </row>
    <row r="641">
      <c r="J641" s="13"/>
    </row>
    <row r="642">
      <c r="J642" s="13"/>
    </row>
    <row r="643">
      <c r="J643" s="13"/>
    </row>
    <row r="644">
      <c r="J644" s="13"/>
    </row>
    <row r="645">
      <c r="J645" s="13"/>
    </row>
    <row r="646">
      <c r="J646" s="13"/>
    </row>
    <row r="647">
      <c r="J647" s="13"/>
    </row>
    <row r="648">
      <c r="J648" s="13"/>
    </row>
    <row r="649">
      <c r="J649" s="13"/>
    </row>
    <row r="650">
      <c r="J650" s="13"/>
    </row>
    <row r="651">
      <c r="J651" s="13"/>
    </row>
    <row r="652">
      <c r="J652" s="13"/>
    </row>
    <row r="653">
      <c r="J653" s="13"/>
    </row>
    <row r="654">
      <c r="J654" s="13"/>
    </row>
    <row r="655">
      <c r="J655" s="13"/>
    </row>
    <row r="656">
      <c r="J656" s="13"/>
    </row>
    <row r="657">
      <c r="J657" s="13"/>
    </row>
    <row r="658">
      <c r="J658" s="13"/>
    </row>
    <row r="659">
      <c r="J659" s="13"/>
    </row>
    <row r="660">
      <c r="J660" s="13"/>
    </row>
    <row r="661">
      <c r="J661" s="13"/>
    </row>
    <row r="662">
      <c r="J662" s="13"/>
    </row>
    <row r="663">
      <c r="J663" s="13"/>
    </row>
    <row r="664">
      <c r="J664" s="13"/>
    </row>
    <row r="665">
      <c r="J665" s="13"/>
    </row>
    <row r="666">
      <c r="J666" s="13"/>
    </row>
    <row r="667">
      <c r="J667" s="13"/>
    </row>
    <row r="668">
      <c r="J668" s="13"/>
    </row>
    <row r="669">
      <c r="J669" s="13"/>
    </row>
    <row r="670">
      <c r="J670" s="13"/>
    </row>
    <row r="671">
      <c r="J671" s="13"/>
    </row>
    <row r="672">
      <c r="J672" s="13"/>
    </row>
    <row r="673">
      <c r="J673" s="13"/>
    </row>
    <row r="674">
      <c r="J674" s="13"/>
    </row>
    <row r="675">
      <c r="J675" s="13"/>
    </row>
    <row r="676">
      <c r="J676" s="13"/>
    </row>
    <row r="677">
      <c r="J677" s="13"/>
    </row>
    <row r="678">
      <c r="J678" s="13"/>
    </row>
    <row r="679">
      <c r="J679" s="13"/>
    </row>
    <row r="680">
      <c r="J680" s="13"/>
    </row>
    <row r="681">
      <c r="J681" s="13"/>
    </row>
    <row r="682">
      <c r="J682" s="13"/>
    </row>
    <row r="683">
      <c r="J683" s="13"/>
    </row>
    <row r="684">
      <c r="J684" s="13"/>
    </row>
    <row r="685">
      <c r="J685" s="13"/>
    </row>
    <row r="686">
      <c r="J686" s="13"/>
    </row>
    <row r="687">
      <c r="J687" s="13"/>
    </row>
    <row r="688">
      <c r="J688" s="13"/>
    </row>
    <row r="689">
      <c r="J689" s="13"/>
    </row>
    <row r="690">
      <c r="J690" s="13"/>
    </row>
    <row r="691">
      <c r="J691" s="13"/>
    </row>
    <row r="692">
      <c r="J692" s="13"/>
    </row>
    <row r="693">
      <c r="J693" s="13"/>
    </row>
    <row r="694">
      <c r="J694" s="13"/>
    </row>
    <row r="695">
      <c r="J695" s="13"/>
    </row>
    <row r="696">
      <c r="J696" s="13"/>
    </row>
    <row r="697">
      <c r="J697" s="13"/>
    </row>
    <row r="698">
      <c r="J698" s="13"/>
    </row>
    <row r="699">
      <c r="J699" s="13"/>
    </row>
    <row r="700">
      <c r="J700" s="13"/>
    </row>
    <row r="701">
      <c r="J701" s="13"/>
    </row>
    <row r="702">
      <c r="J702" s="13"/>
    </row>
    <row r="703">
      <c r="J703" s="13"/>
    </row>
    <row r="704">
      <c r="J704" s="13"/>
    </row>
    <row r="705">
      <c r="J705" s="13"/>
    </row>
    <row r="706">
      <c r="J706" s="13"/>
    </row>
    <row r="707">
      <c r="J707" s="13"/>
    </row>
    <row r="708">
      <c r="J708" s="13"/>
    </row>
    <row r="709">
      <c r="J709" s="13"/>
    </row>
    <row r="710">
      <c r="J710" s="13"/>
    </row>
    <row r="711">
      <c r="J711" s="13"/>
    </row>
    <row r="712">
      <c r="J712" s="13"/>
    </row>
    <row r="713">
      <c r="J713" s="13"/>
    </row>
    <row r="714">
      <c r="J714" s="13"/>
    </row>
    <row r="715">
      <c r="J715" s="13"/>
    </row>
    <row r="716">
      <c r="J716" s="13"/>
    </row>
    <row r="717">
      <c r="J717" s="13"/>
    </row>
    <row r="718">
      <c r="J718" s="13"/>
    </row>
    <row r="719">
      <c r="J719" s="13"/>
    </row>
    <row r="720">
      <c r="J720" s="13"/>
    </row>
    <row r="721">
      <c r="J721" s="13"/>
    </row>
    <row r="722">
      <c r="J722" s="13"/>
    </row>
    <row r="723">
      <c r="J723" s="13"/>
    </row>
    <row r="724">
      <c r="J724" s="13"/>
    </row>
    <row r="725">
      <c r="J725" s="13"/>
    </row>
    <row r="726">
      <c r="J726" s="13"/>
    </row>
    <row r="727">
      <c r="J727" s="13"/>
    </row>
    <row r="728">
      <c r="J728" s="13"/>
    </row>
    <row r="729">
      <c r="J729" s="13"/>
    </row>
    <row r="730">
      <c r="J730" s="13"/>
    </row>
    <row r="731">
      <c r="J731" s="13"/>
    </row>
    <row r="732">
      <c r="J732" s="13"/>
    </row>
    <row r="733">
      <c r="J733" s="13"/>
    </row>
    <row r="734">
      <c r="J734" s="13"/>
    </row>
    <row r="735">
      <c r="J735" s="13"/>
    </row>
    <row r="736">
      <c r="J736" s="13"/>
    </row>
    <row r="737">
      <c r="J737" s="13"/>
    </row>
    <row r="738">
      <c r="J738" s="13"/>
    </row>
    <row r="739">
      <c r="J739" s="13"/>
    </row>
    <row r="740">
      <c r="J740" s="13"/>
    </row>
    <row r="741">
      <c r="J741" s="13"/>
    </row>
    <row r="742">
      <c r="J742" s="13"/>
    </row>
    <row r="743">
      <c r="J743" s="13"/>
    </row>
    <row r="744">
      <c r="J744" s="13"/>
    </row>
    <row r="745">
      <c r="J745" s="13"/>
    </row>
    <row r="746">
      <c r="J746" s="13"/>
    </row>
    <row r="747">
      <c r="J747" s="13"/>
    </row>
    <row r="748">
      <c r="J748" s="13"/>
    </row>
    <row r="749">
      <c r="J749" s="13"/>
    </row>
    <row r="750">
      <c r="J750" s="13"/>
    </row>
    <row r="751">
      <c r="J751" s="13"/>
    </row>
    <row r="752">
      <c r="J752" s="13"/>
    </row>
    <row r="753">
      <c r="J753" s="13"/>
    </row>
    <row r="754">
      <c r="J754" s="13"/>
    </row>
    <row r="755">
      <c r="J755" s="13"/>
    </row>
    <row r="756">
      <c r="J756" s="13"/>
    </row>
    <row r="757">
      <c r="J757" s="13"/>
    </row>
    <row r="758">
      <c r="J758" s="13"/>
    </row>
    <row r="759">
      <c r="J759" s="13"/>
    </row>
    <row r="760">
      <c r="J760" s="13"/>
    </row>
    <row r="761">
      <c r="J761" s="13"/>
    </row>
    <row r="762">
      <c r="J762" s="13"/>
    </row>
    <row r="763">
      <c r="J763" s="13"/>
    </row>
    <row r="764">
      <c r="J764" s="13"/>
    </row>
    <row r="765">
      <c r="J765" s="13"/>
    </row>
    <row r="766">
      <c r="J766" s="13"/>
    </row>
    <row r="767">
      <c r="J767" s="13"/>
    </row>
    <row r="768">
      <c r="J768" s="13"/>
    </row>
    <row r="769">
      <c r="J769" s="13"/>
    </row>
    <row r="770">
      <c r="J770" s="13"/>
    </row>
    <row r="771">
      <c r="J771" s="13"/>
    </row>
    <row r="772">
      <c r="J772" s="13"/>
    </row>
    <row r="773">
      <c r="J773" s="13"/>
    </row>
    <row r="774">
      <c r="J774" s="13"/>
    </row>
    <row r="775">
      <c r="J775" s="13"/>
    </row>
    <row r="776">
      <c r="J776" s="13"/>
    </row>
    <row r="777">
      <c r="J777" s="13"/>
    </row>
    <row r="778">
      <c r="J778" s="13"/>
    </row>
    <row r="779">
      <c r="J779" s="13"/>
    </row>
    <row r="780">
      <c r="J780" s="13"/>
    </row>
    <row r="781">
      <c r="J781" s="13"/>
    </row>
    <row r="782">
      <c r="J782" s="13"/>
    </row>
    <row r="783">
      <c r="J783" s="13"/>
    </row>
    <row r="784">
      <c r="J784" s="13"/>
    </row>
    <row r="785">
      <c r="J785" s="13"/>
    </row>
    <row r="786">
      <c r="J786" s="13"/>
    </row>
    <row r="787">
      <c r="J787" s="13"/>
    </row>
    <row r="788">
      <c r="J788" s="13"/>
    </row>
    <row r="789">
      <c r="J789" s="13"/>
    </row>
    <row r="790">
      <c r="J790" s="13"/>
    </row>
    <row r="791">
      <c r="J791" s="13"/>
    </row>
    <row r="792">
      <c r="J792" s="13"/>
    </row>
    <row r="793">
      <c r="J793" s="13"/>
    </row>
    <row r="794">
      <c r="J794" s="13"/>
    </row>
    <row r="795">
      <c r="J795" s="13"/>
    </row>
    <row r="796">
      <c r="J796" s="13"/>
    </row>
    <row r="797">
      <c r="J797" s="13"/>
    </row>
    <row r="798">
      <c r="J798" s="13"/>
    </row>
    <row r="799">
      <c r="J799" s="13"/>
    </row>
    <row r="800">
      <c r="J800" s="13"/>
    </row>
    <row r="801">
      <c r="J801" s="13"/>
    </row>
    <row r="802">
      <c r="J802" s="13"/>
    </row>
    <row r="803">
      <c r="J803" s="13"/>
    </row>
    <row r="804">
      <c r="J804" s="13"/>
    </row>
    <row r="805">
      <c r="J805" s="13"/>
    </row>
    <row r="806">
      <c r="J806" s="13"/>
    </row>
    <row r="807">
      <c r="J807" s="13"/>
    </row>
    <row r="808">
      <c r="J808" s="13"/>
    </row>
    <row r="809">
      <c r="J809" s="13"/>
    </row>
    <row r="810">
      <c r="J810" s="13"/>
    </row>
    <row r="811">
      <c r="J811" s="13"/>
    </row>
    <row r="812">
      <c r="J812" s="13"/>
    </row>
    <row r="813">
      <c r="J813" s="13"/>
    </row>
    <row r="814">
      <c r="J814" s="13"/>
    </row>
    <row r="815">
      <c r="J815" s="13"/>
    </row>
    <row r="816">
      <c r="J816" s="13"/>
    </row>
    <row r="817">
      <c r="J817" s="13"/>
    </row>
    <row r="818">
      <c r="J818" s="13"/>
    </row>
    <row r="819">
      <c r="J819" s="13"/>
    </row>
    <row r="820">
      <c r="J820" s="13"/>
    </row>
    <row r="821">
      <c r="J821" s="13"/>
    </row>
    <row r="822">
      <c r="J822" s="13"/>
    </row>
    <row r="823">
      <c r="J823" s="13"/>
    </row>
    <row r="824">
      <c r="J824" s="13"/>
    </row>
    <row r="825">
      <c r="J825" s="13"/>
    </row>
    <row r="826">
      <c r="J826" s="13"/>
    </row>
    <row r="827">
      <c r="J827" s="13"/>
    </row>
    <row r="828">
      <c r="J828" s="13"/>
    </row>
    <row r="829">
      <c r="J829" s="13"/>
    </row>
    <row r="830">
      <c r="J830" s="13"/>
    </row>
    <row r="831">
      <c r="J831" s="13"/>
    </row>
    <row r="832">
      <c r="J832" s="13"/>
    </row>
    <row r="833">
      <c r="J833" s="13"/>
    </row>
    <row r="834">
      <c r="J834" s="13"/>
    </row>
    <row r="835">
      <c r="J835" s="13"/>
    </row>
    <row r="836">
      <c r="J836" s="13"/>
    </row>
    <row r="837">
      <c r="J837" s="13"/>
    </row>
    <row r="838">
      <c r="J838" s="13"/>
    </row>
    <row r="839">
      <c r="J839" s="13"/>
    </row>
    <row r="840">
      <c r="J840" s="13"/>
    </row>
    <row r="841">
      <c r="J841" s="13"/>
    </row>
    <row r="842">
      <c r="J842" s="13"/>
    </row>
    <row r="843">
      <c r="J843" s="13"/>
    </row>
    <row r="844">
      <c r="J844" s="13"/>
    </row>
    <row r="845">
      <c r="J845" s="13"/>
    </row>
    <row r="846">
      <c r="J846" s="13"/>
    </row>
    <row r="847">
      <c r="J847" s="13"/>
    </row>
    <row r="848">
      <c r="J848" s="13"/>
    </row>
    <row r="849">
      <c r="J849" s="13"/>
    </row>
    <row r="850">
      <c r="J850" s="13"/>
    </row>
    <row r="851">
      <c r="J851" s="13"/>
    </row>
    <row r="852">
      <c r="J852" s="13"/>
    </row>
    <row r="853">
      <c r="J853" s="13"/>
    </row>
    <row r="854">
      <c r="J854" s="13"/>
    </row>
    <row r="855">
      <c r="J855" s="13"/>
    </row>
    <row r="856">
      <c r="J856" s="13"/>
    </row>
    <row r="857">
      <c r="J857" s="13"/>
    </row>
    <row r="858">
      <c r="J858" s="13"/>
    </row>
    <row r="859">
      <c r="J859" s="13"/>
    </row>
    <row r="860">
      <c r="J860" s="13"/>
    </row>
    <row r="861">
      <c r="J861" s="13"/>
    </row>
    <row r="862">
      <c r="J862" s="13"/>
    </row>
    <row r="863">
      <c r="J863" s="13"/>
    </row>
    <row r="864">
      <c r="J864" s="13"/>
    </row>
    <row r="865">
      <c r="J865" s="13"/>
    </row>
    <row r="866">
      <c r="J866" s="13"/>
    </row>
    <row r="867">
      <c r="J867" s="13"/>
    </row>
    <row r="868">
      <c r="J868" s="13"/>
    </row>
    <row r="869">
      <c r="J869" s="13"/>
    </row>
    <row r="870">
      <c r="J870" s="13"/>
    </row>
    <row r="871">
      <c r="J871" s="13"/>
    </row>
    <row r="872">
      <c r="J872" s="13"/>
    </row>
    <row r="873">
      <c r="J873" s="13"/>
    </row>
    <row r="874">
      <c r="J874" s="13"/>
    </row>
    <row r="875">
      <c r="J875" s="13"/>
    </row>
    <row r="876">
      <c r="J876" s="13"/>
    </row>
    <row r="877">
      <c r="J877" s="13"/>
    </row>
    <row r="878">
      <c r="J878" s="13"/>
    </row>
    <row r="879">
      <c r="J879" s="13"/>
    </row>
    <row r="880">
      <c r="J880" s="13"/>
    </row>
    <row r="881">
      <c r="J881" s="13"/>
    </row>
    <row r="882">
      <c r="J882" s="13"/>
    </row>
    <row r="883">
      <c r="J883" s="13"/>
    </row>
    <row r="884">
      <c r="J884" s="13"/>
    </row>
    <row r="885">
      <c r="J885" s="13"/>
    </row>
    <row r="886">
      <c r="J886" s="13"/>
    </row>
    <row r="887">
      <c r="J887" s="13"/>
    </row>
    <row r="888">
      <c r="J888" s="13"/>
    </row>
    <row r="889">
      <c r="J889" s="13"/>
    </row>
    <row r="890">
      <c r="J890" s="13"/>
    </row>
    <row r="891">
      <c r="J891" s="13"/>
    </row>
    <row r="892">
      <c r="J892" s="13"/>
    </row>
    <row r="893">
      <c r="J893" s="13"/>
    </row>
    <row r="894">
      <c r="J894" s="13"/>
    </row>
    <row r="895">
      <c r="J895" s="13"/>
    </row>
    <row r="896">
      <c r="J896" s="13"/>
    </row>
    <row r="897">
      <c r="J897" s="13"/>
    </row>
    <row r="898">
      <c r="J898" s="13"/>
    </row>
    <row r="899">
      <c r="J899" s="13"/>
    </row>
    <row r="900">
      <c r="J900" s="13"/>
    </row>
    <row r="901">
      <c r="J901" s="13"/>
    </row>
    <row r="902">
      <c r="J902" s="13"/>
    </row>
    <row r="903">
      <c r="J903" s="13"/>
    </row>
    <row r="904">
      <c r="J904" s="13"/>
    </row>
    <row r="905">
      <c r="J905" s="13"/>
    </row>
    <row r="906">
      <c r="J906" s="13"/>
    </row>
    <row r="907">
      <c r="J907" s="13"/>
    </row>
    <row r="908">
      <c r="J908" s="13"/>
    </row>
    <row r="909">
      <c r="J909" s="13"/>
    </row>
    <row r="910">
      <c r="J910" s="13"/>
    </row>
    <row r="911">
      <c r="J911" s="13"/>
    </row>
    <row r="912">
      <c r="J912" s="13"/>
    </row>
    <row r="913">
      <c r="J913" s="13"/>
    </row>
    <row r="914">
      <c r="J914" s="13"/>
    </row>
    <row r="915">
      <c r="J915" s="13"/>
    </row>
    <row r="916">
      <c r="J916" s="13"/>
    </row>
    <row r="917">
      <c r="J917" s="13"/>
    </row>
    <row r="918">
      <c r="J918" s="13"/>
    </row>
    <row r="919">
      <c r="J919" s="13"/>
    </row>
    <row r="920">
      <c r="J920" s="13"/>
    </row>
    <row r="921">
      <c r="J921" s="13"/>
    </row>
    <row r="922">
      <c r="J922" s="13"/>
    </row>
    <row r="923">
      <c r="J923" s="13"/>
    </row>
    <row r="924">
      <c r="J924" s="13"/>
    </row>
    <row r="925">
      <c r="J925" s="13"/>
    </row>
    <row r="926">
      <c r="J926" s="13"/>
    </row>
    <row r="927">
      <c r="J927" s="13"/>
    </row>
    <row r="928">
      <c r="J928" s="13"/>
    </row>
    <row r="929">
      <c r="J929" s="13"/>
    </row>
    <row r="930">
      <c r="J930" s="13"/>
    </row>
    <row r="931">
      <c r="J931" s="13"/>
    </row>
    <row r="932">
      <c r="J932" s="13"/>
    </row>
    <row r="933">
      <c r="J933" s="13"/>
    </row>
    <row r="934">
      <c r="J934" s="13"/>
    </row>
    <row r="935">
      <c r="J935" s="13"/>
    </row>
    <row r="936">
      <c r="J936" s="13"/>
    </row>
    <row r="937">
      <c r="J937" s="13"/>
    </row>
    <row r="938">
      <c r="J938" s="13"/>
    </row>
    <row r="939">
      <c r="J939" s="13"/>
    </row>
    <row r="940">
      <c r="J940" s="13"/>
    </row>
    <row r="941">
      <c r="J941" s="13"/>
    </row>
    <row r="942">
      <c r="J942" s="13"/>
    </row>
    <row r="943">
      <c r="J943" s="13"/>
    </row>
    <row r="944">
      <c r="J944" s="13"/>
    </row>
    <row r="945">
      <c r="J945" s="13"/>
    </row>
    <row r="946">
      <c r="J946" s="13"/>
    </row>
    <row r="947">
      <c r="J947" s="13"/>
    </row>
    <row r="948">
      <c r="J948" s="13"/>
    </row>
    <row r="949">
      <c r="J949" s="13"/>
    </row>
    <row r="950">
      <c r="J950" s="13"/>
    </row>
    <row r="951">
      <c r="J951" s="13"/>
    </row>
    <row r="952">
      <c r="J952" s="13"/>
    </row>
    <row r="953">
      <c r="J953" s="13"/>
    </row>
    <row r="954">
      <c r="J954" s="13"/>
    </row>
    <row r="955">
      <c r="J955" s="13"/>
    </row>
    <row r="956">
      <c r="J956" s="13"/>
    </row>
    <row r="957">
      <c r="J957" s="13"/>
    </row>
    <row r="958">
      <c r="J958" s="13"/>
    </row>
    <row r="959">
      <c r="J959" s="13"/>
    </row>
    <row r="960">
      <c r="J960" s="13"/>
    </row>
    <row r="961">
      <c r="J961" s="13"/>
    </row>
    <row r="962">
      <c r="J962" s="13"/>
    </row>
    <row r="963">
      <c r="J963" s="13"/>
    </row>
    <row r="964">
      <c r="J964" s="13"/>
    </row>
    <row r="965">
      <c r="J965" s="13"/>
    </row>
    <row r="966">
      <c r="J966" s="13"/>
    </row>
    <row r="967">
      <c r="J967" s="13"/>
    </row>
    <row r="968">
      <c r="J968" s="13"/>
    </row>
    <row r="969">
      <c r="J969" s="13"/>
    </row>
    <row r="970">
      <c r="J970" s="13"/>
    </row>
    <row r="971">
      <c r="J971" s="13"/>
    </row>
    <row r="972">
      <c r="J972" s="13"/>
    </row>
    <row r="973">
      <c r="J973" s="13"/>
    </row>
    <row r="974">
      <c r="J974" s="13"/>
    </row>
    <row r="975">
      <c r="J975" s="13"/>
    </row>
    <row r="976">
      <c r="J976" s="13"/>
    </row>
    <row r="977">
      <c r="J977" s="13"/>
    </row>
    <row r="978">
      <c r="J978" s="13"/>
    </row>
    <row r="979">
      <c r="J979" s="13"/>
    </row>
    <row r="980">
      <c r="J980" s="13"/>
    </row>
    <row r="981">
      <c r="J981" s="13"/>
    </row>
    <row r="982">
      <c r="J982" s="13"/>
    </row>
    <row r="983">
      <c r="J983" s="13"/>
    </row>
    <row r="984">
      <c r="J984" s="13"/>
    </row>
    <row r="985">
      <c r="J985" s="13"/>
    </row>
    <row r="986">
      <c r="J986" s="13"/>
    </row>
    <row r="987">
      <c r="J987" s="13"/>
    </row>
    <row r="988">
      <c r="J988" s="13"/>
    </row>
    <row r="989">
      <c r="J989" s="13"/>
    </row>
    <row r="990">
      <c r="J990" s="13"/>
    </row>
    <row r="991">
      <c r="J991" s="13"/>
    </row>
    <row r="992">
      <c r="J992" s="13"/>
    </row>
    <row r="993">
      <c r="J993" s="13"/>
    </row>
    <row r="994">
      <c r="J994" s="13"/>
    </row>
    <row r="995">
      <c r="J995" s="13"/>
    </row>
    <row r="996">
      <c r="J996" s="13"/>
    </row>
    <row r="997">
      <c r="J997" s="13"/>
    </row>
    <row r="998">
      <c r="J998" s="13"/>
    </row>
    <row r="999">
      <c r="J999" s="13"/>
    </row>
    <row r="1000">
      <c r="J1000" s="13"/>
    </row>
    <row r="1001">
      <c r="J1001" s="1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44.71"/>
    <col customWidth="1" min="3" max="3" width="20.14"/>
    <col customWidth="1" min="4" max="5" width="19.29"/>
    <col customWidth="1" min="6" max="6" width="20.43"/>
    <col customWidth="1" min="7" max="7" width="27.86"/>
    <col customWidth="1" min="8" max="8" width="25.71"/>
  </cols>
  <sheetData>
    <row r="1">
      <c r="A1" s="40" t="s">
        <v>2323</v>
      </c>
      <c r="C1" s="41"/>
      <c r="D1" s="41"/>
      <c r="E1" s="41"/>
      <c r="F1" s="41"/>
      <c r="G1" s="42"/>
      <c r="H1" s="41"/>
      <c r="I1" s="11"/>
      <c r="J1" s="42"/>
      <c r="K1" s="11"/>
      <c r="L1" s="11"/>
      <c r="M1" s="11"/>
      <c r="N1" s="11"/>
      <c r="O1" s="11"/>
      <c r="P1" s="11"/>
      <c r="Q1" s="11"/>
      <c r="R1" s="11"/>
      <c r="S1" s="11"/>
      <c r="T1" s="11"/>
      <c r="U1" s="11"/>
      <c r="V1" s="11"/>
      <c r="W1" s="11"/>
      <c r="X1" s="11"/>
      <c r="Y1" s="11"/>
      <c r="Z1" s="11"/>
      <c r="AA1" s="11"/>
    </row>
    <row r="2">
      <c r="A2" s="40" t="s">
        <v>44</v>
      </c>
      <c r="B2" s="42" t="s">
        <v>2324</v>
      </c>
      <c r="C2" s="43" t="s">
        <v>2325</v>
      </c>
      <c r="D2" s="43" t="s">
        <v>2326</v>
      </c>
      <c r="E2" s="43" t="s">
        <v>2327</v>
      </c>
      <c r="F2" s="43" t="s">
        <v>2328</v>
      </c>
      <c r="G2" s="42" t="s">
        <v>2329</v>
      </c>
      <c r="H2" s="41" t="s">
        <v>2330</v>
      </c>
      <c r="I2" s="1" t="s">
        <v>2331</v>
      </c>
      <c r="J2" s="11"/>
      <c r="K2" s="11"/>
      <c r="L2" s="11"/>
      <c r="M2" s="11"/>
      <c r="N2" s="11"/>
      <c r="O2" s="11"/>
      <c r="P2" s="11"/>
      <c r="Q2" s="11"/>
      <c r="R2" s="11"/>
      <c r="S2" s="11"/>
      <c r="T2" s="11"/>
      <c r="U2" s="11"/>
      <c r="V2" s="11"/>
      <c r="W2" s="11"/>
      <c r="X2" s="11"/>
      <c r="Y2" s="11"/>
      <c r="Z2" s="11"/>
      <c r="AA2" s="11"/>
    </row>
    <row r="3">
      <c r="A3" s="44">
        <v>1.0</v>
      </c>
      <c r="B3" s="3" t="s">
        <v>2332</v>
      </c>
      <c r="C3" s="45" t="s">
        <v>2333</v>
      </c>
      <c r="D3" s="45" t="s">
        <v>2334</v>
      </c>
      <c r="E3" s="45" t="s">
        <v>2335</v>
      </c>
      <c r="F3" s="45" t="s">
        <v>2336</v>
      </c>
      <c r="G3" s="46">
        <v>-0.22</v>
      </c>
      <c r="H3" s="45" t="s">
        <v>2337</v>
      </c>
    </row>
    <row r="4">
      <c r="A4" s="47">
        <v>2.0</v>
      </c>
      <c r="B4" s="48" t="s">
        <v>2338</v>
      </c>
      <c r="C4" s="49" t="s">
        <v>2339</v>
      </c>
      <c r="D4" s="49" t="s">
        <v>2340</v>
      </c>
      <c r="E4" s="49" t="s">
        <v>2341</v>
      </c>
      <c r="F4" s="49" t="s">
        <v>2342</v>
      </c>
      <c r="G4" s="50">
        <v>-0.55</v>
      </c>
      <c r="H4" s="49" t="s">
        <v>2343</v>
      </c>
      <c r="I4" s="48" t="s">
        <v>2344</v>
      </c>
      <c r="J4" s="51"/>
      <c r="K4" s="51"/>
      <c r="L4" s="51"/>
      <c r="M4" s="51"/>
      <c r="N4" s="51"/>
      <c r="O4" s="51"/>
      <c r="P4" s="51"/>
      <c r="Q4" s="51"/>
      <c r="R4" s="51"/>
      <c r="S4" s="51"/>
      <c r="T4" s="51"/>
      <c r="U4" s="51"/>
      <c r="V4" s="51"/>
      <c r="W4" s="51"/>
      <c r="X4" s="51"/>
      <c r="Y4" s="51"/>
      <c r="Z4" s="51"/>
      <c r="AA4" s="51"/>
    </row>
    <row r="5">
      <c r="A5" s="44">
        <v>3.0</v>
      </c>
      <c r="B5" s="3" t="s">
        <v>2345</v>
      </c>
      <c r="C5" s="45" t="s">
        <v>2346</v>
      </c>
      <c r="D5" s="45" t="s">
        <v>2347</v>
      </c>
      <c r="E5" s="45" t="s">
        <v>2348</v>
      </c>
      <c r="F5" s="45" t="s">
        <v>2349</v>
      </c>
      <c r="G5" s="46">
        <v>0.95</v>
      </c>
      <c r="H5" s="45" t="s">
        <v>2350</v>
      </c>
    </row>
    <row r="6">
      <c r="A6" s="44">
        <v>4.0</v>
      </c>
      <c r="B6" s="3" t="s">
        <v>2351</v>
      </c>
      <c r="C6" s="45" t="s">
        <v>2352</v>
      </c>
      <c r="D6" s="45" t="s">
        <v>2353</v>
      </c>
      <c r="E6" s="45" t="s">
        <v>2354</v>
      </c>
      <c r="F6" s="45" t="s">
        <v>2355</v>
      </c>
      <c r="G6" s="46">
        <v>-0.62</v>
      </c>
      <c r="H6" s="45" t="s">
        <v>2356</v>
      </c>
    </row>
    <row r="7">
      <c r="A7" s="44">
        <v>5.0</v>
      </c>
      <c r="B7" s="3" t="s">
        <v>2357</v>
      </c>
      <c r="C7" s="45" t="s">
        <v>2358</v>
      </c>
      <c r="D7" s="45" t="s">
        <v>2359</v>
      </c>
      <c r="E7" s="45" t="s">
        <v>2360</v>
      </c>
      <c r="F7" s="45" t="s">
        <v>2361</v>
      </c>
      <c r="G7" s="46">
        <v>-0.67</v>
      </c>
      <c r="H7" s="45" t="s">
        <v>2362</v>
      </c>
    </row>
    <row r="8">
      <c r="A8" s="44">
        <v>6.0</v>
      </c>
      <c r="B8" s="3" t="s">
        <v>2363</v>
      </c>
      <c r="C8" s="45" t="s">
        <v>2364</v>
      </c>
      <c r="D8" s="45" t="s">
        <v>2365</v>
      </c>
      <c r="E8" s="45" t="s">
        <v>2366</v>
      </c>
      <c r="F8" s="45" t="s">
        <v>2367</v>
      </c>
      <c r="G8" s="46">
        <v>-0.19</v>
      </c>
      <c r="H8" s="45" t="s">
        <v>2368</v>
      </c>
    </row>
    <row r="9">
      <c r="A9" s="44">
        <v>7.0</v>
      </c>
      <c r="B9" s="3" t="s">
        <v>2369</v>
      </c>
      <c r="C9" s="45" t="s">
        <v>2370</v>
      </c>
      <c r="D9" s="45" t="s">
        <v>2371</v>
      </c>
      <c r="E9" s="45" t="s">
        <v>2372</v>
      </c>
      <c r="F9" s="45" t="s">
        <v>2373</v>
      </c>
      <c r="G9" s="46">
        <v>-0.22</v>
      </c>
      <c r="H9" s="45" t="s">
        <v>2374</v>
      </c>
    </row>
    <row r="10">
      <c r="A10" s="52"/>
      <c r="C10" s="45"/>
      <c r="D10" s="45"/>
      <c r="E10" s="45"/>
      <c r="F10" s="45"/>
      <c r="H10" s="45"/>
    </row>
    <row r="11">
      <c r="A11" s="52"/>
      <c r="C11" s="45"/>
      <c r="D11" s="45"/>
      <c r="E11" s="45"/>
      <c r="F11" s="45"/>
      <c r="H11" s="45"/>
    </row>
    <row r="12">
      <c r="A12" s="52"/>
      <c r="C12" s="45"/>
      <c r="D12" s="45"/>
      <c r="E12" s="45"/>
      <c r="F12" s="45"/>
      <c r="H12" s="45"/>
    </row>
    <row r="13">
      <c r="A13" s="52"/>
      <c r="C13" s="45"/>
      <c r="D13" s="45"/>
      <c r="E13" s="45"/>
      <c r="F13" s="45"/>
      <c r="H13" s="45"/>
    </row>
    <row r="14">
      <c r="A14" s="52"/>
      <c r="C14" s="45"/>
      <c r="D14" s="45"/>
      <c r="E14" s="45"/>
      <c r="F14" s="45"/>
      <c r="H14" s="45"/>
    </row>
    <row r="15">
      <c r="A15" s="52"/>
      <c r="C15" s="45"/>
      <c r="D15" s="45"/>
      <c r="E15" s="45"/>
      <c r="F15" s="45"/>
      <c r="H15" s="45"/>
    </row>
    <row r="16">
      <c r="A16" s="52"/>
      <c r="C16" s="45"/>
      <c r="D16" s="45"/>
      <c r="E16" s="45"/>
      <c r="F16" s="45"/>
      <c r="H16" s="45"/>
    </row>
    <row r="17">
      <c r="A17" s="52"/>
      <c r="C17" s="45"/>
      <c r="D17" s="45"/>
      <c r="E17" s="45"/>
      <c r="F17" s="45"/>
      <c r="H17" s="45"/>
    </row>
    <row r="18">
      <c r="A18" s="52"/>
      <c r="C18" s="45"/>
      <c r="D18" s="45"/>
      <c r="E18" s="45"/>
      <c r="F18" s="45"/>
      <c r="H18" s="45"/>
    </row>
    <row r="19">
      <c r="A19" s="52"/>
      <c r="C19" s="45"/>
      <c r="D19" s="45"/>
      <c r="E19" s="45"/>
      <c r="F19" s="45"/>
      <c r="H19" s="45"/>
    </row>
    <row r="20">
      <c r="A20" s="52"/>
      <c r="C20" s="45"/>
      <c r="D20" s="45"/>
      <c r="E20" s="45"/>
      <c r="F20" s="45"/>
      <c r="H20" s="45"/>
    </row>
    <row r="21">
      <c r="A21" s="52"/>
      <c r="C21" s="45"/>
      <c r="D21" s="45"/>
      <c r="E21" s="45"/>
      <c r="F21" s="45"/>
      <c r="H21" s="45"/>
    </row>
    <row r="22">
      <c r="A22" s="52"/>
      <c r="C22" s="45"/>
      <c r="D22" s="45"/>
      <c r="E22" s="45"/>
      <c r="F22" s="45"/>
      <c r="H22" s="45"/>
    </row>
    <row r="23">
      <c r="A23" s="52"/>
      <c r="C23" s="45"/>
      <c r="D23" s="45"/>
      <c r="E23" s="45"/>
      <c r="F23" s="45"/>
      <c r="H23" s="45"/>
    </row>
    <row r="24">
      <c r="A24" s="52"/>
      <c r="C24" s="45"/>
      <c r="D24" s="45"/>
      <c r="E24" s="45"/>
      <c r="F24" s="45"/>
      <c r="H24" s="45"/>
    </row>
    <row r="25">
      <c r="A25" s="52"/>
      <c r="C25" s="45"/>
      <c r="D25" s="45"/>
      <c r="E25" s="45"/>
      <c r="F25" s="45"/>
      <c r="H25" s="45"/>
    </row>
    <row r="26">
      <c r="A26" s="52"/>
      <c r="C26" s="45"/>
      <c r="D26" s="45"/>
      <c r="E26" s="45"/>
      <c r="F26" s="45"/>
      <c r="H26" s="45"/>
    </row>
    <row r="27">
      <c r="A27" s="52"/>
      <c r="C27" s="45"/>
      <c r="D27" s="45"/>
      <c r="E27" s="45"/>
      <c r="F27" s="45"/>
      <c r="H27" s="45"/>
    </row>
    <row r="28">
      <c r="A28" s="52"/>
      <c r="C28" s="45"/>
      <c r="D28" s="45"/>
      <c r="E28" s="45"/>
      <c r="F28" s="45"/>
      <c r="H28" s="45"/>
    </row>
    <row r="29">
      <c r="A29" s="52"/>
      <c r="C29" s="45"/>
      <c r="D29" s="45"/>
      <c r="E29" s="45"/>
      <c r="F29" s="45"/>
      <c r="H29" s="45"/>
    </row>
    <row r="30">
      <c r="A30" s="52"/>
      <c r="C30" s="45"/>
      <c r="D30" s="45"/>
      <c r="E30" s="45"/>
      <c r="F30" s="45"/>
      <c r="H30" s="45"/>
    </row>
    <row r="31">
      <c r="A31" s="52"/>
      <c r="C31" s="45"/>
      <c r="D31" s="45"/>
      <c r="E31" s="45"/>
      <c r="F31" s="45"/>
      <c r="H31" s="45"/>
    </row>
    <row r="32">
      <c r="A32" s="52"/>
      <c r="C32" s="45"/>
      <c r="D32" s="45"/>
      <c r="E32" s="45"/>
      <c r="F32" s="45"/>
      <c r="H32" s="45"/>
    </row>
    <row r="33">
      <c r="A33" s="52"/>
      <c r="C33" s="45"/>
      <c r="D33" s="45"/>
      <c r="E33" s="45"/>
      <c r="F33" s="45"/>
      <c r="H33" s="45"/>
    </row>
    <row r="34">
      <c r="A34" s="52"/>
      <c r="C34" s="45"/>
      <c r="D34" s="45"/>
      <c r="E34" s="45"/>
      <c r="F34" s="45"/>
      <c r="H34" s="45"/>
    </row>
    <row r="35">
      <c r="A35" s="52"/>
      <c r="C35" s="45"/>
      <c r="D35" s="45"/>
      <c r="E35" s="45"/>
      <c r="F35" s="45"/>
      <c r="H35" s="45"/>
    </row>
    <row r="36">
      <c r="A36" s="52"/>
      <c r="C36" s="45"/>
      <c r="D36" s="45"/>
      <c r="E36" s="45"/>
      <c r="F36" s="45"/>
      <c r="H36" s="45"/>
    </row>
    <row r="37">
      <c r="A37" s="52"/>
      <c r="C37" s="45"/>
      <c r="D37" s="45"/>
      <c r="E37" s="45"/>
      <c r="F37" s="45"/>
      <c r="H37" s="45"/>
    </row>
    <row r="38">
      <c r="A38" s="52"/>
      <c r="C38" s="45"/>
      <c r="D38" s="45"/>
      <c r="E38" s="45"/>
      <c r="F38" s="45"/>
      <c r="H38" s="45"/>
    </row>
    <row r="39">
      <c r="A39" s="52"/>
      <c r="C39" s="45"/>
      <c r="D39" s="45"/>
      <c r="E39" s="45"/>
      <c r="F39" s="45"/>
      <c r="H39" s="45"/>
    </row>
    <row r="40">
      <c r="A40" s="52"/>
      <c r="C40" s="45"/>
      <c r="D40" s="45"/>
      <c r="E40" s="45"/>
      <c r="F40" s="45"/>
      <c r="H40" s="45"/>
    </row>
    <row r="41">
      <c r="A41" s="52"/>
      <c r="C41" s="45"/>
      <c r="D41" s="45"/>
      <c r="E41" s="45"/>
      <c r="F41" s="45"/>
      <c r="H41" s="45"/>
    </row>
    <row r="42">
      <c r="A42" s="52"/>
      <c r="C42" s="45"/>
      <c r="D42" s="45"/>
      <c r="E42" s="45"/>
      <c r="F42" s="45"/>
      <c r="H42" s="45"/>
    </row>
    <row r="43">
      <c r="A43" s="52"/>
      <c r="C43" s="45"/>
      <c r="D43" s="45"/>
      <c r="E43" s="45"/>
      <c r="F43" s="45"/>
      <c r="H43" s="45"/>
    </row>
    <row r="44">
      <c r="A44" s="52"/>
      <c r="C44" s="45"/>
      <c r="D44" s="45"/>
      <c r="E44" s="45"/>
      <c r="F44" s="45"/>
      <c r="H44" s="45"/>
    </row>
    <row r="45">
      <c r="A45" s="52"/>
      <c r="C45" s="45"/>
      <c r="D45" s="45"/>
      <c r="E45" s="45"/>
      <c r="F45" s="45"/>
      <c r="H45" s="45"/>
    </row>
    <row r="46">
      <c r="A46" s="52"/>
      <c r="C46" s="45"/>
      <c r="D46" s="45"/>
      <c r="E46" s="45"/>
      <c r="F46" s="45"/>
      <c r="H46" s="45"/>
    </row>
    <row r="47">
      <c r="A47" s="52"/>
      <c r="C47" s="45"/>
      <c r="D47" s="45"/>
      <c r="E47" s="45"/>
      <c r="F47" s="45"/>
      <c r="H47" s="45"/>
    </row>
    <row r="48">
      <c r="A48" s="52"/>
      <c r="C48" s="45"/>
      <c r="D48" s="45"/>
      <c r="E48" s="45"/>
      <c r="F48" s="45"/>
      <c r="H48" s="45"/>
    </row>
    <row r="49">
      <c r="A49" s="52"/>
      <c r="C49" s="45"/>
      <c r="D49" s="45"/>
      <c r="E49" s="45"/>
      <c r="F49" s="45"/>
      <c r="H49" s="45"/>
    </row>
    <row r="50">
      <c r="A50" s="52"/>
      <c r="C50" s="45"/>
      <c r="D50" s="45"/>
      <c r="E50" s="45"/>
      <c r="F50" s="45"/>
      <c r="H50" s="45"/>
    </row>
    <row r="51">
      <c r="A51" s="52"/>
      <c r="C51" s="45"/>
      <c r="D51" s="45"/>
      <c r="E51" s="45"/>
      <c r="F51" s="45"/>
      <c r="H51" s="45"/>
    </row>
    <row r="52">
      <c r="A52" s="52"/>
      <c r="C52" s="45"/>
      <c r="D52" s="45"/>
      <c r="E52" s="45"/>
      <c r="F52" s="45"/>
      <c r="H52" s="45"/>
    </row>
    <row r="53">
      <c r="A53" s="52"/>
      <c r="C53" s="45"/>
      <c r="D53" s="45"/>
      <c r="E53" s="45"/>
      <c r="F53" s="45"/>
      <c r="H53" s="45"/>
    </row>
    <row r="54">
      <c r="A54" s="52"/>
      <c r="C54" s="45"/>
      <c r="D54" s="45"/>
      <c r="E54" s="45"/>
      <c r="F54" s="45"/>
      <c r="H54" s="45"/>
    </row>
    <row r="55">
      <c r="A55" s="52"/>
      <c r="C55" s="45"/>
      <c r="D55" s="45"/>
      <c r="E55" s="45"/>
      <c r="F55" s="45"/>
      <c r="H55" s="45"/>
    </row>
    <row r="56">
      <c r="A56" s="52"/>
      <c r="C56" s="45"/>
      <c r="D56" s="45"/>
      <c r="E56" s="45"/>
      <c r="F56" s="45"/>
      <c r="H56" s="45"/>
    </row>
    <row r="57">
      <c r="A57" s="52"/>
      <c r="C57" s="45"/>
      <c r="D57" s="45"/>
      <c r="E57" s="45"/>
      <c r="F57" s="45"/>
      <c r="H57" s="45"/>
    </row>
    <row r="58">
      <c r="A58" s="52"/>
      <c r="C58" s="45"/>
      <c r="D58" s="45"/>
      <c r="E58" s="45"/>
      <c r="F58" s="45"/>
      <c r="H58" s="45"/>
    </row>
    <row r="59">
      <c r="A59" s="52"/>
      <c r="C59" s="45"/>
      <c r="D59" s="45"/>
      <c r="E59" s="45"/>
      <c r="F59" s="45"/>
      <c r="H59" s="45"/>
    </row>
    <row r="60">
      <c r="A60" s="52"/>
      <c r="C60" s="45"/>
      <c r="D60" s="45"/>
      <c r="E60" s="45"/>
      <c r="F60" s="45"/>
      <c r="H60" s="45"/>
    </row>
    <row r="61">
      <c r="A61" s="52"/>
      <c r="C61" s="45"/>
      <c r="D61" s="45"/>
      <c r="E61" s="45"/>
      <c r="F61" s="45"/>
      <c r="H61" s="45"/>
    </row>
    <row r="62">
      <c r="A62" s="52"/>
      <c r="C62" s="45"/>
      <c r="D62" s="45"/>
      <c r="E62" s="45"/>
      <c r="F62" s="45"/>
      <c r="H62" s="45"/>
    </row>
    <row r="63">
      <c r="A63" s="52"/>
      <c r="C63" s="45"/>
      <c r="D63" s="45"/>
      <c r="E63" s="45"/>
      <c r="F63" s="45"/>
      <c r="H63" s="45"/>
    </row>
    <row r="64">
      <c r="A64" s="52"/>
      <c r="C64" s="45"/>
      <c r="D64" s="45"/>
      <c r="E64" s="45"/>
      <c r="F64" s="45"/>
      <c r="H64" s="45"/>
    </row>
    <row r="65">
      <c r="A65" s="52"/>
      <c r="C65" s="45"/>
      <c r="D65" s="45"/>
      <c r="E65" s="45"/>
      <c r="F65" s="45"/>
      <c r="H65" s="45"/>
    </row>
    <row r="66">
      <c r="A66" s="52"/>
      <c r="C66" s="45"/>
      <c r="D66" s="45"/>
      <c r="E66" s="45"/>
      <c r="F66" s="45"/>
      <c r="H66" s="45"/>
    </row>
    <row r="67">
      <c r="A67" s="52"/>
      <c r="C67" s="45"/>
      <c r="D67" s="45"/>
      <c r="E67" s="45"/>
      <c r="F67" s="45"/>
      <c r="H67" s="45"/>
    </row>
    <row r="68">
      <c r="A68" s="52"/>
      <c r="C68" s="45"/>
      <c r="D68" s="45"/>
      <c r="E68" s="45"/>
      <c r="F68" s="45"/>
      <c r="H68" s="45"/>
    </row>
    <row r="69">
      <c r="A69" s="52"/>
      <c r="C69" s="45"/>
      <c r="D69" s="45"/>
      <c r="E69" s="45"/>
      <c r="F69" s="45"/>
      <c r="H69" s="45"/>
    </row>
    <row r="70">
      <c r="A70" s="52"/>
      <c r="C70" s="45"/>
      <c r="D70" s="45"/>
      <c r="E70" s="45"/>
      <c r="F70" s="45"/>
      <c r="H70" s="45"/>
    </row>
    <row r="71">
      <c r="A71" s="52"/>
      <c r="C71" s="45"/>
      <c r="D71" s="45"/>
      <c r="E71" s="45"/>
      <c r="F71" s="45"/>
      <c r="H71" s="45"/>
    </row>
    <row r="72">
      <c r="A72" s="52"/>
      <c r="C72" s="45"/>
      <c r="D72" s="45"/>
      <c r="E72" s="45"/>
      <c r="F72" s="45"/>
      <c r="H72" s="45"/>
    </row>
    <row r="73">
      <c r="A73" s="52"/>
      <c r="C73" s="45"/>
      <c r="D73" s="45"/>
      <c r="E73" s="45"/>
      <c r="F73" s="45"/>
      <c r="H73" s="45"/>
    </row>
    <row r="74">
      <c r="A74" s="52"/>
      <c r="C74" s="45"/>
      <c r="D74" s="45"/>
      <c r="E74" s="45"/>
      <c r="F74" s="45"/>
      <c r="H74" s="45"/>
    </row>
    <row r="75">
      <c r="A75" s="52"/>
      <c r="C75" s="45"/>
      <c r="D75" s="45"/>
      <c r="E75" s="45"/>
      <c r="F75" s="45"/>
      <c r="H75" s="45"/>
    </row>
    <row r="76">
      <c r="A76" s="52"/>
      <c r="C76" s="45"/>
      <c r="D76" s="45"/>
      <c r="E76" s="45"/>
      <c r="F76" s="45"/>
      <c r="H76" s="45"/>
    </row>
    <row r="77">
      <c r="A77" s="52"/>
      <c r="C77" s="45"/>
      <c r="D77" s="45"/>
      <c r="E77" s="45"/>
      <c r="F77" s="45"/>
      <c r="H77" s="45"/>
    </row>
    <row r="78">
      <c r="A78" s="52"/>
      <c r="C78" s="45"/>
      <c r="D78" s="45"/>
      <c r="E78" s="45"/>
      <c r="F78" s="45"/>
      <c r="H78" s="45"/>
    </row>
    <row r="79">
      <c r="A79" s="52"/>
      <c r="C79" s="45"/>
      <c r="D79" s="45"/>
      <c r="E79" s="45"/>
      <c r="F79" s="45"/>
      <c r="H79" s="45"/>
    </row>
    <row r="80">
      <c r="A80" s="52"/>
      <c r="C80" s="45"/>
      <c r="D80" s="45"/>
      <c r="E80" s="45"/>
      <c r="F80" s="45"/>
      <c r="H80" s="45"/>
    </row>
    <row r="81">
      <c r="A81" s="52"/>
      <c r="C81" s="45"/>
      <c r="D81" s="45"/>
      <c r="E81" s="45"/>
      <c r="F81" s="45"/>
      <c r="H81" s="45"/>
    </row>
    <row r="82">
      <c r="A82" s="52"/>
      <c r="C82" s="45"/>
      <c r="D82" s="45"/>
      <c r="E82" s="45"/>
      <c r="F82" s="45"/>
      <c r="H82" s="45"/>
    </row>
    <row r="83">
      <c r="A83" s="52"/>
      <c r="C83" s="45"/>
      <c r="D83" s="45"/>
      <c r="E83" s="45"/>
      <c r="F83" s="45"/>
      <c r="H83" s="45"/>
    </row>
    <row r="84">
      <c r="A84" s="52"/>
      <c r="C84" s="45"/>
      <c r="D84" s="45"/>
      <c r="E84" s="45"/>
      <c r="F84" s="45"/>
      <c r="H84" s="45"/>
    </row>
    <row r="85">
      <c r="A85" s="52"/>
      <c r="C85" s="45"/>
      <c r="D85" s="45"/>
      <c r="E85" s="45"/>
      <c r="F85" s="45"/>
      <c r="H85" s="45"/>
    </row>
    <row r="86">
      <c r="A86" s="52"/>
      <c r="C86" s="45"/>
      <c r="D86" s="45"/>
      <c r="E86" s="45"/>
      <c r="F86" s="45"/>
      <c r="H86" s="45"/>
    </row>
    <row r="87">
      <c r="A87" s="52"/>
      <c r="C87" s="45"/>
      <c r="D87" s="45"/>
      <c r="E87" s="45"/>
      <c r="F87" s="45"/>
      <c r="H87" s="45"/>
    </row>
    <row r="88">
      <c r="A88" s="52"/>
      <c r="C88" s="45"/>
      <c r="D88" s="45"/>
      <c r="E88" s="45"/>
      <c r="F88" s="45"/>
      <c r="H88" s="45"/>
    </row>
    <row r="89">
      <c r="A89" s="52"/>
      <c r="C89" s="45"/>
      <c r="D89" s="45"/>
      <c r="E89" s="45"/>
      <c r="F89" s="45"/>
      <c r="H89" s="45"/>
    </row>
    <row r="90">
      <c r="A90" s="52"/>
      <c r="C90" s="45"/>
      <c r="D90" s="45"/>
      <c r="E90" s="45"/>
      <c r="F90" s="45"/>
      <c r="H90" s="45"/>
    </row>
    <row r="91">
      <c r="A91" s="52"/>
      <c r="C91" s="45"/>
      <c r="D91" s="45"/>
      <c r="E91" s="45"/>
      <c r="F91" s="45"/>
      <c r="H91" s="45"/>
    </row>
    <row r="92">
      <c r="A92" s="52"/>
      <c r="C92" s="45"/>
      <c r="D92" s="45"/>
      <c r="E92" s="45"/>
      <c r="F92" s="45"/>
      <c r="H92" s="45"/>
    </row>
    <row r="93">
      <c r="A93" s="52"/>
      <c r="C93" s="45"/>
      <c r="D93" s="45"/>
      <c r="E93" s="45"/>
      <c r="F93" s="45"/>
      <c r="H93" s="45"/>
    </row>
    <row r="94">
      <c r="A94" s="52"/>
      <c r="C94" s="45"/>
      <c r="D94" s="45"/>
      <c r="E94" s="45"/>
      <c r="F94" s="45"/>
      <c r="H94" s="45"/>
    </row>
    <row r="95">
      <c r="A95" s="52"/>
      <c r="C95" s="45"/>
      <c r="D95" s="45"/>
      <c r="E95" s="45"/>
      <c r="F95" s="45"/>
      <c r="H95" s="45"/>
    </row>
    <row r="96">
      <c r="A96" s="52"/>
      <c r="C96" s="45"/>
      <c r="D96" s="45"/>
      <c r="E96" s="45"/>
      <c r="F96" s="45"/>
      <c r="H96" s="45"/>
    </row>
    <row r="97">
      <c r="A97" s="52"/>
      <c r="C97" s="45"/>
      <c r="D97" s="45"/>
      <c r="E97" s="45"/>
      <c r="F97" s="45"/>
      <c r="H97" s="45"/>
    </row>
    <row r="98">
      <c r="A98" s="52"/>
      <c r="C98" s="45"/>
      <c r="D98" s="45"/>
      <c r="E98" s="45"/>
      <c r="F98" s="45"/>
      <c r="H98" s="45"/>
    </row>
    <row r="99">
      <c r="A99" s="52"/>
      <c r="C99" s="45"/>
      <c r="D99" s="45"/>
      <c r="E99" s="45"/>
      <c r="F99" s="45"/>
      <c r="H99" s="45"/>
    </row>
    <row r="100">
      <c r="A100" s="52"/>
      <c r="C100" s="45"/>
      <c r="D100" s="45"/>
      <c r="E100" s="45"/>
      <c r="F100" s="45"/>
      <c r="H100" s="45"/>
    </row>
    <row r="101">
      <c r="A101" s="52"/>
      <c r="C101" s="45"/>
      <c r="D101" s="45"/>
      <c r="E101" s="45"/>
      <c r="F101" s="45"/>
      <c r="H101" s="45"/>
    </row>
    <row r="102">
      <c r="A102" s="52"/>
      <c r="C102" s="45"/>
      <c r="D102" s="45"/>
      <c r="E102" s="45"/>
      <c r="F102" s="45"/>
      <c r="H102" s="45"/>
    </row>
    <row r="103">
      <c r="A103" s="52"/>
      <c r="C103" s="45"/>
      <c r="D103" s="45"/>
      <c r="E103" s="45"/>
      <c r="F103" s="45"/>
      <c r="H103" s="45"/>
    </row>
    <row r="104">
      <c r="A104" s="52"/>
      <c r="C104" s="45"/>
      <c r="D104" s="45"/>
      <c r="E104" s="45"/>
      <c r="F104" s="45"/>
      <c r="H104" s="45"/>
    </row>
    <row r="105">
      <c r="A105" s="52"/>
      <c r="C105" s="45"/>
      <c r="D105" s="45"/>
      <c r="E105" s="45"/>
      <c r="F105" s="45"/>
      <c r="H105" s="45"/>
    </row>
    <row r="106">
      <c r="A106" s="52"/>
      <c r="C106" s="45"/>
      <c r="D106" s="45"/>
      <c r="E106" s="45"/>
      <c r="F106" s="45"/>
      <c r="H106" s="45"/>
    </row>
    <row r="107">
      <c r="A107" s="52"/>
      <c r="C107" s="45"/>
      <c r="D107" s="45"/>
      <c r="E107" s="45"/>
      <c r="F107" s="45"/>
      <c r="H107" s="45"/>
    </row>
    <row r="108">
      <c r="A108" s="52"/>
      <c r="C108" s="45"/>
      <c r="D108" s="45"/>
      <c r="E108" s="45"/>
      <c r="F108" s="45"/>
      <c r="H108" s="45"/>
    </row>
    <row r="109">
      <c r="A109" s="52"/>
      <c r="C109" s="45"/>
      <c r="D109" s="45"/>
      <c r="E109" s="45"/>
      <c r="F109" s="45"/>
      <c r="H109" s="45"/>
    </row>
    <row r="110">
      <c r="A110" s="52"/>
      <c r="C110" s="45"/>
      <c r="D110" s="45"/>
      <c r="E110" s="45"/>
      <c r="F110" s="45"/>
      <c r="H110" s="45"/>
    </row>
    <row r="111">
      <c r="A111" s="52"/>
      <c r="C111" s="45"/>
      <c r="D111" s="45"/>
      <c r="E111" s="45"/>
      <c r="F111" s="45"/>
      <c r="H111" s="45"/>
    </row>
    <row r="112">
      <c r="A112" s="52"/>
      <c r="C112" s="45"/>
      <c r="D112" s="45"/>
      <c r="E112" s="45"/>
      <c r="F112" s="45"/>
      <c r="H112" s="45"/>
    </row>
    <row r="113">
      <c r="A113" s="52"/>
      <c r="C113" s="45"/>
      <c r="D113" s="45"/>
      <c r="E113" s="45"/>
      <c r="F113" s="45"/>
      <c r="H113" s="45"/>
    </row>
    <row r="114">
      <c r="A114" s="52"/>
      <c r="C114" s="45"/>
      <c r="D114" s="45"/>
      <c r="E114" s="45"/>
      <c r="F114" s="45"/>
      <c r="H114" s="45"/>
    </row>
    <row r="115">
      <c r="A115" s="52"/>
      <c r="C115" s="45"/>
      <c r="D115" s="45"/>
      <c r="E115" s="45"/>
      <c r="F115" s="45"/>
      <c r="H115" s="45"/>
    </row>
    <row r="116">
      <c r="A116" s="52"/>
      <c r="C116" s="45"/>
      <c r="D116" s="45"/>
      <c r="E116" s="45"/>
      <c r="F116" s="45"/>
      <c r="H116" s="45"/>
    </row>
    <row r="117">
      <c r="A117" s="52"/>
      <c r="C117" s="45"/>
      <c r="D117" s="45"/>
      <c r="E117" s="45"/>
      <c r="F117" s="45"/>
      <c r="H117" s="45"/>
    </row>
    <row r="118">
      <c r="A118" s="52"/>
      <c r="C118" s="45"/>
      <c r="D118" s="45"/>
      <c r="E118" s="45"/>
      <c r="F118" s="45"/>
      <c r="H118" s="45"/>
    </row>
    <row r="119">
      <c r="A119" s="52"/>
      <c r="C119" s="45"/>
      <c r="D119" s="45"/>
      <c r="E119" s="45"/>
      <c r="F119" s="45"/>
      <c r="H119" s="45"/>
    </row>
    <row r="120">
      <c r="A120" s="52"/>
      <c r="C120" s="45"/>
      <c r="D120" s="45"/>
      <c r="E120" s="45"/>
      <c r="F120" s="45"/>
      <c r="H120" s="45"/>
    </row>
    <row r="121">
      <c r="A121" s="52"/>
      <c r="C121" s="45"/>
      <c r="D121" s="45"/>
      <c r="E121" s="45"/>
      <c r="F121" s="45"/>
      <c r="H121" s="45"/>
    </row>
    <row r="122">
      <c r="A122" s="52"/>
      <c r="C122" s="45"/>
      <c r="D122" s="45"/>
      <c r="E122" s="45"/>
      <c r="F122" s="45"/>
      <c r="H122" s="45"/>
    </row>
    <row r="123">
      <c r="A123" s="52"/>
      <c r="C123" s="45"/>
      <c r="D123" s="45"/>
      <c r="E123" s="45"/>
      <c r="F123" s="45"/>
      <c r="H123" s="45"/>
    </row>
    <row r="124">
      <c r="A124" s="52"/>
      <c r="C124" s="45"/>
      <c r="D124" s="45"/>
      <c r="E124" s="45"/>
      <c r="F124" s="45"/>
      <c r="H124" s="45"/>
    </row>
    <row r="125">
      <c r="A125" s="52"/>
      <c r="C125" s="45"/>
      <c r="D125" s="45"/>
      <c r="E125" s="45"/>
      <c r="F125" s="45"/>
      <c r="H125" s="45"/>
    </row>
    <row r="126">
      <c r="A126" s="52"/>
      <c r="C126" s="45"/>
      <c r="D126" s="45"/>
      <c r="E126" s="45"/>
      <c r="F126" s="45"/>
      <c r="H126" s="45"/>
    </row>
    <row r="127">
      <c r="A127" s="52"/>
      <c r="C127" s="45"/>
      <c r="D127" s="45"/>
      <c r="E127" s="45"/>
      <c r="F127" s="45"/>
      <c r="H127" s="45"/>
    </row>
    <row r="128">
      <c r="A128" s="52"/>
      <c r="C128" s="45"/>
      <c r="D128" s="45"/>
      <c r="E128" s="45"/>
      <c r="F128" s="45"/>
      <c r="H128" s="45"/>
    </row>
    <row r="129">
      <c r="A129" s="52"/>
      <c r="C129" s="45"/>
      <c r="D129" s="45"/>
      <c r="E129" s="45"/>
      <c r="F129" s="45"/>
      <c r="H129" s="45"/>
    </row>
    <row r="130">
      <c r="A130" s="52"/>
      <c r="C130" s="45"/>
      <c r="D130" s="45"/>
      <c r="E130" s="45"/>
      <c r="F130" s="45"/>
      <c r="H130" s="45"/>
    </row>
    <row r="131">
      <c r="A131" s="52"/>
      <c r="C131" s="45"/>
      <c r="D131" s="45"/>
      <c r="E131" s="45"/>
      <c r="F131" s="45"/>
      <c r="H131" s="45"/>
    </row>
    <row r="132">
      <c r="A132" s="52"/>
      <c r="C132" s="45"/>
      <c r="D132" s="45"/>
      <c r="E132" s="45"/>
      <c r="F132" s="45"/>
      <c r="H132" s="45"/>
    </row>
    <row r="133">
      <c r="A133" s="52"/>
      <c r="C133" s="45"/>
      <c r="D133" s="45"/>
      <c r="E133" s="45"/>
      <c r="F133" s="45"/>
      <c r="H133" s="45"/>
    </row>
    <row r="134">
      <c r="A134" s="52"/>
      <c r="C134" s="45"/>
      <c r="D134" s="45"/>
      <c r="E134" s="45"/>
      <c r="F134" s="45"/>
      <c r="H134" s="45"/>
    </row>
    <row r="135">
      <c r="A135" s="52"/>
      <c r="C135" s="45"/>
      <c r="D135" s="45"/>
      <c r="E135" s="45"/>
      <c r="F135" s="45"/>
      <c r="H135" s="45"/>
    </row>
    <row r="136">
      <c r="A136" s="52"/>
      <c r="C136" s="45"/>
      <c r="D136" s="45"/>
      <c r="E136" s="45"/>
      <c r="F136" s="45"/>
      <c r="H136" s="45"/>
    </row>
    <row r="137">
      <c r="A137" s="52"/>
      <c r="C137" s="45"/>
      <c r="D137" s="45"/>
      <c r="E137" s="45"/>
      <c r="F137" s="45"/>
      <c r="H137" s="45"/>
    </row>
    <row r="138">
      <c r="A138" s="52"/>
      <c r="C138" s="45"/>
      <c r="D138" s="45"/>
      <c r="E138" s="45"/>
      <c r="F138" s="45"/>
      <c r="H138" s="45"/>
    </row>
    <row r="139">
      <c r="A139" s="52"/>
      <c r="C139" s="45"/>
      <c r="D139" s="45"/>
      <c r="E139" s="45"/>
      <c r="F139" s="45"/>
      <c r="H139" s="45"/>
    </row>
    <row r="140">
      <c r="A140" s="52"/>
      <c r="C140" s="45"/>
      <c r="D140" s="45"/>
      <c r="E140" s="45"/>
      <c r="F140" s="45"/>
      <c r="H140" s="45"/>
    </row>
    <row r="141">
      <c r="A141" s="52"/>
      <c r="C141" s="45"/>
      <c r="D141" s="45"/>
      <c r="E141" s="45"/>
      <c r="F141" s="45"/>
      <c r="H141" s="45"/>
    </row>
    <row r="142">
      <c r="A142" s="52"/>
      <c r="C142" s="45"/>
      <c r="D142" s="45"/>
      <c r="E142" s="45"/>
      <c r="F142" s="45"/>
      <c r="H142" s="45"/>
    </row>
    <row r="143">
      <c r="A143" s="52"/>
      <c r="C143" s="45"/>
      <c r="D143" s="45"/>
      <c r="E143" s="45"/>
      <c r="F143" s="45"/>
      <c r="H143" s="45"/>
    </row>
    <row r="144">
      <c r="A144" s="52"/>
      <c r="C144" s="45"/>
      <c r="D144" s="45"/>
      <c r="E144" s="45"/>
      <c r="F144" s="45"/>
      <c r="H144" s="45"/>
    </row>
    <row r="145">
      <c r="A145" s="52"/>
      <c r="C145" s="45"/>
      <c r="D145" s="45"/>
      <c r="E145" s="45"/>
      <c r="F145" s="45"/>
      <c r="H145" s="45"/>
    </row>
    <row r="146">
      <c r="A146" s="52"/>
      <c r="C146" s="45"/>
      <c r="D146" s="45"/>
      <c r="E146" s="45"/>
      <c r="F146" s="45"/>
      <c r="H146" s="45"/>
    </row>
    <row r="147">
      <c r="A147" s="52"/>
      <c r="C147" s="45"/>
      <c r="D147" s="45"/>
      <c r="E147" s="45"/>
      <c r="F147" s="45"/>
      <c r="H147" s="45"/>
    </row>
    <row r="148">
      <c r="A148" s="52"/>
      <c r="C148" s="45"/>
      <c r="D148" s="45"/>
      <c r="E148" s="45"/>
      <c r="F148" s="45"/>
      <c r="H148" s="45"/>
    </row>
    <row r="149">
      <c r="A149" s="52"/>
      <c r="C149" s="45"/>
      <c r="D149" s="45"/>
      <c r="E149" s="45"/>
      <c r="F149" s="45"/>
      <c r="H149" s="45"/>
    </row>
    <row r="150">
      <c r="A150" s="52"/>
      <c r="C150" s="45"/>
      <c r="D150" s="45"/>
      <c r="E150" s="45"/>
      <c r="F150" s="45"/>
      <c r="H150" s="45"/>
    </row>
    <row r="151">
      <c r="A151" s="52"/>
      <c r="C151" s="45"/>
      <c r="D151" s="45"/>
      <c r="E151" s="45"/>
      <c r="F151" s="45"/>
      <c r="H151" s="45"/>
    </row>
    <row r="152">
      <c r="A152" s="52"/>
      <c r="C152" s="45"/>
      <c r="D152" s="45"/>
      <c r="E152" s="45"/>
      <c r="F152" s="45"/>
      <c r="H152" s="45"/>
    </row>
    <row r="153">
      <c r="A153" s="52"/>
      <c r="C153" s="45"/>
      <c r="D153" s="45"/>
      <c r="E153" s="45"/>
      <c r="F153" s="45"/>
      <c r="H153" s="45"/>
    </row>
    <row r="154">
      <c r="A154" s="52"/>
      <c r="C154" s="45"/>
      <c r="D154" s="45"/>
      <c r="E154" s="45"/>
      <c r="F154" s="45"/>
      <c r="H154" s="45"/>
    </row>
    <row r="155">
      <c r="A155" s="52"/>
      <c r="C155" s="45"/>
      <c r="D155" s="45"/>
      <c r="E155" s="45"/>
      <c r="F155" s="45"/>
      <c r="H155" s="45"/>
    </row>
    <row r="156">
      <c r="A156" s="52"/>
      <c r="C156" s="45"/>
      <c r="D156" s="45"/>
      <c r="E156" s="45"/>
      <c r="F156" s="45"/>
      <c r="H156" s="45"/>
    </row>
    <row r="157">
      <c r="A157" s="52"/>
      <c r="C157" s="45"/>
      <c r="D157" s="45"/>
      <c r="E157" s="45"/>
      <c r="F157" s="45"/>
      <c r="H157" s="45"/>
    </row>
    <row r="158">
      <c r="A158" s="52"/>
      <c r="C158" s="45"/>
      <c r="D158" s="45"/>
      <c r="E158" s="45"/>
      <c r="F158" s="45"/>
      <c r="H158" s="45"/>
    </row>
    <row r="159">
      <c r="A159" s="52"/>
      <c r="C159" s="45"/>
      <c r="D159" s="45"/>
      <c r="E159" s="45"/>
      <c r="F159" s="45"/>
      <c r="H159" s="45"/>
    </row>
    <row r="160">
      <c r="A160" s="52"/>
      <c r="C160" s="45"/>
      <c r="D160" s="45"/>
      <c r="E160" s="45"/>
      <c r="F160" s="45"/>
      <c r="H160" s="45"/>
    </row>
    <row r="161">
      <c r="A161" s="52"/>
      <c r="C161" s="45"/>
      <c r="D161" s="45"/>
      <c r="E161" s="45"/>
      <c r="F161" s="45"/>
      <c r="H161" s="45"/>
    </row>
    <row r="162">
      <c r="A162" s="52"/>
      <c r="C162" s="45"/>
      <c r="D162" s="45"/>
      <c r="E162" s="45"/>
      <c r="F162" s="45"/>
      <c r="H162" s="45"/>
    </row>
    <row r="163">
      <c r="A163" s="52"/>
      <c r="C163" s="45"/>
      <c r="D163" s="45"/>
      <c r="E163" s="45"/>
      <c r="F163" s="45"/>
      <c r="H163" s="45"/>
    </row>
    <row r="164">
      <c r="A164" s="52"/>
      <c r="C164" s="45"/>
      <c r="D164" s="45"/>
      <c r="E164" s="45"/>
      <c r="F164" s="45"/>
      <c r="H164" s="45"/>
    </row>
    <row r="165">
      <c r="A165" s="52"/>
      <c r="C165" s="45"/>
      <c r="D165" s="45"/>
      <c r="E165" s="45"/>
      <c r="F165" s="45"/>
      <c r="H165" s="45"/>
    </row>
    <row r="166">
      <c r="A166" s="52"/>
      <c r="C166" s="45"/>
      <c r="D166" s="45"/>
      <c r="E166" s="45"/>
      <c r="F166" s="45"/>
      <c r="H166" s="45"/>
    </row>
    <row r="167">
      <c r="A167" s="52"/>
      <c r="C167" s="45"/>
      <c r="D167" s="45"/>
      <c r="E167" s="45"/>
      <c r="F167" s="45"/>
      <c r="H167" s="45"/>
    </row>
    <row r="168">
      <c r="A168" s="52"/>
      <c r="C168" s="45"/>
      <c r="D168" s="45"/>
      <c r="E168" s="45"/>
      <c r="F168" s="45"/>
      <c r="H168" s="45"/>
    </row>
    <row r="169">
      <c r="A169" s="52"/>
      <c r="C169" s="45"/>
      <c r="D169" s="45"/>
      <c r="E169" s="45"/>
      <c r="F169" s="45"/>
      <c r="H169" s="45"/>
    </row>
    <row r="170">
      <c r="A170" s="52"/>
      <c r="C170" s="45"/>
      <c r="D170" s="45"/>
      <c r="E170" s="45"/>
      <c r="F170" s="45"/>
      <c r="H170" s="45"/>
    </row>
    <row r="171">
      <c r="A171" s="52"/>
      <c r="C171" s="45"/>
      <c r="D171" s="45"/>
      <c r="E171" s="45"/>
      <c r="F171" s="45"/>
      <c r="H171" s="45"/>
    </row>
    <row r="172">
      <c r="A172" s="52"/>
      <c r="C172" s="45"/>
      <c r="D172" s="45"/>
      <c r="E172" s="45"/>
      <c r="F172" s="45"/>
      <c r="H172" s="45"/>
    </row>
    <row r="173">
      <c r="A173" s="52"/>
      <c r="C173" s="45"/>
      <c r="D173" s="45"/>
      <c r="E173" s="45"/>
      <c r="F173" s="45"/>
      <c r="H173" s="45"/>
    </row>
    <row r="174">
      <c r="A174" s="52"/>
      <c r="C174" s="45"/>
      <c r="D174" s="45"/>
      <c r="E174" s="45"/>
      <c r="F174" s="45"/>
      <c r="H174" s="45"/>
    </row>
    <row r="175">
      <c r="A175" s="52"/>
      <c r="C175" s="45"/>
      <c r="D175" s="45"/>
      <c r="E175" s="45"/>
      <c r="F175" s="45"/>
      <c r="H175" s="45"/>
    </row>
    <row r="176">
      <c r="A176" s="52"/>
      <c r="C176" s="45"/>
      <c r="D176" s="45"/>
      <c r="E176" s="45"/>
      <c r="F176" s="45"/>
      <c r="H176" s="45"/>
    </row>
    <row r="177">
      <c r="A177" s="52"/>
      <c r="C177" s="45"/>
      <c r="D177" s="45"/>
      <c r="E177" s="45"/>
      <c r="F177" s="45"/>
      <c r="H177" s="45"/>
    </row>
    <row r="178">
      <c r="A178" s="52"/>
      <c r="C178" s="45"/>
      <c r="D178" s="45"/>
      <c r="E178" s="45"/>
      <c r="F178" s="45"/>
      <c r="H178" s="45"/>
    </row>
    <row r="179">
      <c r="A179" s="52"/>
      <c r="C179" s="45"/>
      <c r="D179" s="45"/>
      <c r="E179" s="45"/>
      <c r="F179" s="45"/>
      <c r="H179" s="45"/>
    </row>
    <row r="180">
      <c r="A180" s="52"/>
      <c r="C180" s="45"/>
      <c r="D180" s="45"/>
      <c r="E180" s="45"/>
      <c r="F180" s="45"/>
      <c r="H180" s="45"/>
    </row>
    <row r="181">
      <c r="A181" s="52"/>
      <c r="C181" s="45"/>
      <c r="D181" s="45"/>
      <c r="E181" s="45"/>
      <c r="F181" s="45"/>
      <c r="H181" s="45"/>
    </row>
    <row r="182">
      <c r="A182" s="52"/>
      <c r="C182" s="45"/>
      <c r="D182" s="45"/>
      <c r="E182" s="45"/>
      <c r="F182" s="45"/>
      <c r="H182" s="45"/>
    </row>
    <row r="183">
      <c r="A183" s="52"/>
      <c r="C183" s="45"/>
      <c r="D183" s="45"/>
      <c r="E183" s="45"/>
      <c r="F183" s="45"/>
      <c r="H183" s="45"/>
    </row>
    <row r="184">
      <c r="A184" s="52"/>
      <c r="C184" s="45"/>
      <c r="D184" s="45"/>
      <c r="E184" s="45"/>
      <c r="F184" s="45"/>
      <c r="H184" s="45"/>
    </row>
    <row r="185">
      <c r="A185" s="52"/>
      <c r="C185" s="45"/>
      <c r="D185" s="45"/>
      <c r="E185" s="45"/>
      <c r="F185" s="45"/>
      <c r="H185" s="45"/>
    </row>
    <row r="186">
      <c r="A186" s="52"/>
      <c r="C186" s="45"/>
      <c r="D186" s="45"/>
      <c r="E186" s="45"/>
      <c r="F186" s="45"/>
      <c r="H186" s="45"/>
    </row>
    <row r="187">
      <c r="A187" s="52"/>
      <c r="C187" s="45"/>
      <c r="D187" s="45"/>
      <c r="E187" s="45"/>
      <c r="F187" s="45"/>
      <c r="H187" s="45"/>
    </row>
    <row r="188">
      <c r="A188" s="52"/>
      <c r="C188" s="45"/>
      <c r="D188" s="45"/>
      <c r="E188" s="45"/>
      <c r="F188" s="45"/>
      <c r="H188" s="45"/>
    </row>
    <row r="189">
      <c r="A189" s="52"/>
      <c r="C189" s="45"/>
      <c r="D189" s="45"/>
      <c r="E189" s="45"/>
      <c r="F189" s="45"/>
      <c r="H189" s="45"/>
    </row>
    <row r="190">
      <c r="A190" s="52"/>
      <c r="C190" s="45"/>
      <c r="D190" s="45"/>
      <c r="E190" s="45"/>
      <c r="F190" s="45"/>
      <c r="H190" s="45"/>
    </row>
    <row r="191">
      <c r="A191" s="52"/>
      <c r="C191" s="45"/>
      <c r="D191" s="45"/>
      <c r="E191" s="45"/>
      <c r="F191" s="45"/>
      <c r="H191" s="45"/>
    </row>
    <row r="192">
      <c r="A192" s="52"/>
      <c r="C192" s="45"/>
      <c r="D192" s="45"/>
      <c r="E192" s="45"/>
      <c r="F192" s="45"/>
      <c r="H192" s="45"/>
    </row>
    <row r="193">
      <c r="A193" s="52"/>
      <c r="C193" s="45"/>
      <c r="D193" s="45"/>
      <c r="E193" s="45"/>
      <c r="F193" s="45"/>
      <c r="H193" s="45"/>
    </row>
    <row r="194">
      <c r="A194" s="52"/>
      <c r="C194" s="45"/>
      <c r="D194" s="45"/>
      <c r="E194" s="45"/>
      <c r="F194" s="45"/>
      <c r="H194" s="45"/>
    </row>
    <row r="195">
      <c r="A195" s="52"/>
      <c r="C195" s="45"/>
      <c r="D195" s="45"/>
      <c r="E195" s="45"/>
      <c r="F195" s="45"/>
      <c r="H195" s="45"/>
    </row>
    <row r="196">
      <c r="A196" s="52"/>
      <c r="C196" s="45"/>
      <c r="D196" s="45"/>
      <c r="E196" s="45"/>
      <c r="F196" s="45"/>
      <c r="H196" s="45"/>
    </row>
    <row r="197">
      <c r="A197" s="52"/>
      <c r="C197" s="45"/>
      <c r="D197" s="45"/>
      <c r="E197" s="45"/>
      <c r="F197" s="45"/>
      <c r="H197" s="45"/>
    </row>
    <row r="198">
      <c r="A198" s="52"/>
      <c r="C198" s="45"/>
      <c r="D198" s="45"/>
      <c r="E198" s="45"/>
      <c r="F198" s="45"/>
      <c r="H198" s="45"/>
    </row>
    <row r="199">
      <c r="A199" s="52"/>
      <c r="C199" s="45"/>
      <c r="D199" s="45"/>
      <c r="E199" s="45"/>
      <c r="F199" s="45"/>
      <c r="H199" s="45"/>
    </row>
    <row r="200">
      <c r="A200" s="52"/>
      <c r="C200" s="45"/>
      <c r="D200" s="45"/>
      <c r="E200" s="45"/>
      <c r="F200" s="45"/>
      <c r="H200" s="45"/>
    </row>
    <row r="201">
      <c r="A201" s="52"/>
      <c r="C201" s="45"/>
      <c r="D201" s="45"/>
      <c r="E201" s="45"/>
      <c r="F201" s="45"/>
      <c r="H201" s="45"/>
    </row>
    <row r="202">
      <c r="A202" s="52"/>
      <c r="C202" s="45"/>
      <c r="D202" s="45"/>
      <c r="E202" s="45"/>
      <c r="F202" s="45"/>
      <c r="H202" s="45"/>
    </row>
    <row r="203">
      <c r="A203" s="52"/>
      <c r="C203" s="45"/>
      <c r="D203" s="45"/>
      <c r="E203" s="45"/>
      <c r="F203" s="45"/>
      <c r="H203" s="45"/>
    </row>
    <row r="204">
      <c r="A204" s="52"/>
      <c r="C204" s="45"/>
      <c r="D204" s="45"/>
      <c r="E204" s="45"/>
      <c r="F204" s="45"/>
      <c r="H204" s="45"/>
    </row>
    <row r="205">
      <c r="A205" s="52"/>
      <c r="C205" s="45"/>
      <c r="D205" s="45"/>
      <c r="E205" s="45"/>
      <c r="F205" s="45"/>
      <c r="H205" s="45"/>
    </row>
    <row r="206">
      <c r="A206" s="52"/>
      <c r="C206" s="45"/>
      <c r="D206" s="45"/>
      <c r="E206" s="45"/>
      <c r="F206" s="45"/>
      <c r="H206" s="45"/>
    </row>
    <row r="207">
      <c r="A207" s="52"/>
      <c r="C207" s="45"/>
      <c r="D207" s="45"/>
      <c r="E207" s="45"/>
      <c r="F207" s="45"/>
      <c r="H207" s="45"/>
    </row>
    <row r="208">
      <c r="A208" s="52"/>
      <c r="C208" s="45"/>
      <c r="D208" s="45"/>
      <c r="E208" s="45"/>
      <c r="F208" s="45"/>
      <c r="H208" s="45"/>
    </row>
    <row r="209">
      <c r="A209" s="52"/>
      <c r="C209" s="45"/>
      <c r="D209" s="45"/>
      <c r="E209" s="45"/>
      <c r="F209" s="45"/>
      <c r="H209" s="45"/>
    </row>
    <row r="210">
      <c r="A210" s="52"/>
      <c r="C210" s="45"/>
      <c r="D210" s="45"/>
      <c r="E210" s="45"/>
      <c r="F210" s="45"/>
      <c r="H210" s="45"/>
    </row>
    <row r="211">
      <c r="A211" s="52"/>
      <c r="C211" s="45"/>
      <c r="D211" s="45"/>
      <c r="E211" s="45"/>
      <c r="F211" s="45"/>
      <c r="H211" s="45"/>
    </row>
    <row r="212">
      <c r="A212" s="52"/>
      <c r="C212" s="45"/>
      <c r="D212" s="45"/>
      <c r="E212" s="45"/>
      <c r="F212" s="45"/>
      <c r="H212" s="45"/>
    </row>
    <row r="213">
      <c r="A213" s="52"/>
      <c r="C213" s="45"/>
      <c r="D213" s="45"/>
      <c r="E213" s="45"/>
      <c r="F213" s="45"/>
      <c r="H213" s="45"/>
    </row>
    <row r="214">
      <c r="A214" s="52"/>
      <c r="C214" s="45"/>
      <c r="D214" s="45"/>
      <c r="E214" s="45"/>
      <c r="F214" s="45"/>
      <c r="H214" s="45"/>
    </row>
    <row r="215">
      <c r="A215" s="52"/>
      <c r="C215" s="45"/>
      <c r="D215" s="45"/>
      <c r="E215" s="45"/>
      <c r="F215" s="45"/>
      <c r="H215" s="45"/>
    </row>
    <row r="216">
      <c r="A216" s="52"/>
      <c r="C216" s="45"/>
      <c r="D216" s="45"/>
      <c r="E216" s="45"/>
      <c r="F216" s="45"/>
      <c r="H216" s="45"/>
    </row>
    <row r="217">
      <c r="A217" s="52"/>
      <c r="C217" s="45"/>
      <c r="D217" s="45"/>
      <c r="E217" s="45"/>
      <c r="F217" s="45"/>
      <c r="H217" s="45"/>
    </row>
    <row r="218">
      <c r="A218" s="52"/>
      <c r="C218" s="45"/>
      <c r="D218" s="45"/>
      <c r="E218" s="45"/>
      <c r="F218" s="45"/>
      <c r="H218" s="45"/>
    </row>
    <row r="219">
      <c r="A219" s="52"/>
      <c r="C219" s="45"/>
      <c r="D219" s="45"/>
      <c r="E219" s="45"/>
      <c r="F219" s="45"/>
      <c r="H219" s="45"/>
    </row>
    <row r="220">
      <c r="A220" s="52"/>
      <c r="C220" s="45"/>
      <c r="D220" s="45"/>
      <c r="E220" s="45"/>
      <c r="F220" s="45"/>
      <c r="H220" s="45"/>
    </row>
    <row r="221">
      <c r="A221" s="52"/>
      <c r="C221" s="45"/>
      <c r="D221" s="45"/>
      <c r="E221" s="45"/>
      <c r="F221" s="45"/>
      <c r="H221" s="45"/>
    </row>
    <row r="222">
      <c r="A222" s="52"/>
      <c r="C222" s="45"/>
      <c r="D222" s="45"/>
      <c r="E222" s="45"/>
      <c r="F222" s="45"/>
      <c r="H222" s="45"/>
    </row>
    <row r="223">
      <c r="A223" s="52"/>
      <c r="C223" s="45"/>
      <c r="D223" s="45"/>
      <c r="E223" s="45"/>
      <c r="F223" s="45"/>
      <c r="H223" s="45"/>
    </row>
    <row r="224">
      <c r="A224" s="52"/>
      <c r="C224" s="45"/>
      <c r="D224" s="45"/>
      <c r="E224" s="45"/>
      <c r="F224" s="45"/>
      <c r="H224" s="45"/>
    </row>
    <row r="225">
      <c r="A225" s="52"/>
      <c r="C225" s="45"/>
      <c r="D225" s="45"/>
      <c r="E225" s="45"/>
      <c r="F225" s="45"/>
      <c r="H225" s="45"/>
    </row>
    <row r="226">
      <c r="A226" s="52"/>
      <c r="C226" s="45"/>
      <c r="D226" s="45"/>
      <c r="E226" s="45"/>
      <c r="F226" s="45"/>
      <c r="H226" s="45"/>
    </row>
    <row r="227">
      <c r="A227" s="52"/>
      <c r="C227" s="45"/>
      <c r="D227" s="45"/>
      <c r="E227" s="45"/>
      <c r="F227" s="45"/>
      <c r="H227" s="45"/>
    </row>
    <row r="228">
      <c r="A228" s="52"/>
      <c r="C228" s="45"/>
      <c r="D228" s="45"/>
      <c r="E228" s="45"/>
      <c r="F228" s="45"/>
      <c r="H228" s="45"/>
    </row>
    <row r="229">
      <c r="A229" s="52"/>
      <c r="C229" s="45"/>
      <c r="D229" s="45"/>
      <c r="E229" s="45"/>
      <c r="F229" s="45"/>
      <c r="H229" s="45"/>
    </row>
    <row r="230">
      <c r="A230" s="52"/>
      <c r="C230" s="45"/>
      <c r="D230" s="45"/>
      <c r="E230" s="45"/>
      <c r="F230" s="45"/>
      <c r="H230" s="45"/>
    </row>
    <row r="231">
      <c r="A231" s="52"/>
      <c r="C231" s="45"/>
      <c r="D231" s="45"/>
      <c r="E231" s="45"/>
      <c r="F231" s="45"/>
      <c r="H231" s="45"/>
    </row>
    <row r="232">
      <c r="A232" s="52"/>
      <c r="C232" s="45"/>
      <c r="D232" s="45"/>
      <c r="E232" s="45"/>
      <c r="F232" s="45"/>
      <c r="H232" s="45"/>
    </row>
    <row r="233">
      <c r="A233" s="52"/>
      <c r="C233" s="45"/>
      <c r="D233" s="45"/>
      <c r="E233" s="45"/>
      <c r="F233" s="45"/>
      <c r="H233" s="45"/>
    </row>
    <row r="234">
      <c r="A234" s="52"/>
      <c r="C234" s="45"/>
      <c r="D234" s="45"/>
      <c r="E234" s="45"/>
      <c r="F234" s="45"/>
      <c r="H234" s="45"/>
    </row>
    <row r="235">
      <c r="A235" s="52"/>
      <c r="C235" s="45"/>
      <c r="D235" s="45"/>
      <c r="E235" s="45"/>
      <c r="F235" s="45"/>
      <c r="H235" s="45"/>
    </row>
    <row r="236">
      <c r="A236" s="52"/>
      <c r="C236" s="45"/>
      <c r="D236" s="45"/>
      <c r="E236" s="45"/>
      <c r="F236" s="45"/>
      <c r="H236" s="45"/>
    </row>
    <row r="237">
      <c r="A237" s="52"/>
      <c r="C237" s="45"/>
      <c r="D237" s="45"/>
      <c r="E237" s="45"/>
      <c r="F237" s="45"/>
      <c r="H237" s="45"/>
    </row>
    <row r="238">
      <c r="A238" s="52"/>
      <c r="C238" s="45"/>
      <c r="D238" s="45"/>
      <c r="E238" s="45"/>
      <c r="F238" s="45"/>
      <c r="H238" s="45"/>
    </row>
    <row r="239">
      <c r="A239" s="52"/>
      <c r="C239" s="45"/>
      <c r="D239" s="45"/>
      <c r="E239" s="45"/>
      <c r="F239" s="45"/>
      <c r="H239" s="45"/>
    </row>
    <row r="240">
      <c r="A240" s="52"/>
      <c r="C240" s="45"/>
      <c r="D240" s="45"/>
      <c r="E240" s="45"/>
      <c r="F240" s="45"/>
      <c r="H240" s="45"/>
    </row>
    <row r="241">
      <c r="A241" s="52"/>
      <c r="C241" s="45"/>
      <c r="D241" s="45"/>
      <c r="E241" s="45"/>
      <c r="F241" s="45"/>
      <c r="H241" s="45"/>
    </row>
    <row r="242">
      <c r="A242" s="52"/>
      <c r="C242" s="45"/>
      <c r="D242" s="45"/>
      <c r="E242" s="45"/>
      <c r="F242" s="45"/>
      <c r="H242" s="45"/>
    </row>
    <row r="243">
      <c r="A243" s="52"/>
      <c r="C243" s="45"/>
      <c r="D243" s="45"/>
      <c r="E243" s="45"/>
      <c r="F243" s="45"/>
      <c r="H243" s="45"/>
    </row>
    <row r="244">
      <c r="A244" s="52"/>
      <c r="C244" s="45"/>
      <c r="D244" s="45"/>
      <c r="E244" s="45"/>
      <c r="F244" s="45"/>
      <c r="H244" s="45"/>
    </row>
    <row r="245">
      <c r="A245" s="52"/>
      <c r="C245" s="45"/>
      <c r="D245" s="45"/>
      <c r="E245" s="45"/>
      <c r="F245" s="45"/>
      <c r="H245" s="45"/>
    </row>
    <row r="246">
      <c r="A246" s="52"/>
      <c r="C246" s="45"/>
      <c r="D246" s="45"/>
      <c r="E246" s="45"/>
      <c r="F246" s="45"/>
      <c r="H246" s="45"/>
    </row>
    <row r="247">
      <c r="A247" s="52"/>
      <c r="C247" s="45"/>
      <c r="D247" s="45"/>
      <c r="E247" s="45"/>
      <c r="F247" s="45"/>
      <c r="H247" s="45"/>
    </row>
    <row r="248">
      <c r="A248" s="52"/>
      <c r="C248" s="45"/>
      <c r="D248" s="45"/>
      <c r="E248" s="45"/>
      <c r="F248" s="45"/>
      <c r="H248" s="45"/>
    </row>
    <row r="249">
      <c r="A249" s="52"/>
      <c r="C249" s="45"/>
      <c r="D249" s="45"/>
      <c r="E249" s="45"/>
      <c r="F249" s="45"/>
      <c r="H249" s="45"/>
    </row>
    <row r="250">
      <c r="A250" s="52"/>
      <c r="C250" s="45"/>
      <c r="D250" s="45"/>
      <c r="E250" s="45"/>
      <c r="F250" s="45"/>
      <c r="H250" s="45"/>
    </row>
    <row r="251">
      <c r="A251" s="52"/>
      <c r="C251" s="45"/>
      <c r="D251" s="45"/>
      <c r="E251" s="45"/>
      <c r="F251" s="45"/>
      <c r="H251" s="45"/>
    </row>
    <row r="252">
      <c r="A252" s="52"/>
      <c r="C252" s="45"/>
      <c r="D252" s="45"/>
      <c r="E252" s="45"/>
      <c r="F252" s="45"/>
      <c r="H252" s="45"/>
    </row>
    <row r="253">
      <c r="A253" s="52"/>
      <c r="C253" s="45"/>
      <c r="D253" s="45"/>
      <c r="E253" s="45"/>
      <c r="F253" s="45"/>
      <c r="H253" s="45"/>
    </row>
    <row r="254">
      <c r="A254" s="52"/>
      <c r="C254" s="45"/>
      <c r="D254" s="45"/>
      <c r="E254" s="45"/>
      <c r="F254" s="45"/>
      <c r="H254" s="45"/>
    </row>
    <row r="255">
      <c r="A255" s="52"/>
      <c r="C255" s="45"/>
      <c r="D255" s="45"/>
      <c r="E255" s="45"/>
      <c r="F255" s="45"/>
      <c r="H255" s="45"/>
    </row>
    <row r="256">
      <c r="A256" s="52"/>
      <c r="C256" s="45"/>
      <c r="D256" s="45"/>
      <c r="E256" s="45"/>
      <c r="F256" s="45"/>
      <c r="H256" s="45"/>
    </row>
    <row r="257">
      <c r="A257" s="52"/>
      <c r="C257" s="45"/>
      <c r="D257" s="45"/>
      <c r="E257" s="45"/>
      <c r="F257" s="45"/>
      <c r="H257" s="45"/>
    </row>
    <row r="258">
      <c r="A258" s="52"/>
      <c r="C258" s="45"/>
      <c r="D258" s="45"/>
      <c r="E258" s="45"/>
      <c r="F258" s="45"/>
      <c r="H258" s="45"/>
    </row>
    <row r="259">
      <c r="A259" s="52"/>
      <c r="C259" s="45"/>
      <c r="D259" s="45"/>
      <c r="E259" s="45"/>
      <c r="F259" s="45"/>
      <c r="H259" s="45"/>
    </row>
    <row r="260">
      <c r="A260" s="52"/>
      <c r="C260" s="45"/>
      <c r="D260" s="45"/>
      <c r="E260" s="45"/>
      <c r="F260" s="45"/>
      <c r="H260" s="45"/>
    </row>
    <row r="261">
      <c r="A261" s="52"/>
      <c r="C261" s="45"/>
      <c r="D261" s="45"/>
      <c r="E261" s="45"/>
      <c r="F261" s="45"/>
      <c r="H261" s="45"/>
    </row>
    <row r="262">
      <c r="A262" s="52"/>
      <c r="C262" s="45"/>
      <c r="D262" s="45"/>
      <c r="E262" s="45"/>
      <c r="F262" s="45"/>
      <c r="H262" s="45"/>
    </row>
    <row r="263">
      <c r="A263" s="52"/>
      <c r="C263" s="45"/>
      <c r="D263" s="45"/>
      <c r="E263" s="45"/>
      <c r="F263" s="45"/>
      <c r="H263" s="45"/>
    </row>
    <row r="264">
      <c r="A264" s="52"/>
      <c r="C264" s="45"/>
      <c r="D264" s="45"/>
      <c r="E264" s="45"/>
      <c r="F264" s="45"/>
      <c r="H264" s="45"/>
    </row>
    <row r="265">
      <c r="A265" s="52"/>
      <c r="C265" s="45"/>
      <c r="D265" s="45"/>
      <c r="E265" s="45"/>
      <c r="F265" s="45"/>
      <c r="H265" s="45"/>
    </row>
    <row r="266">
      <c r="A266" s="52"/>
      <c r="C266" s="45"/>
      <c r="D266" s="45"/>
      <c r="E266" s="45"/>
      <c r="F266" s="45"/>
      <c r="H266" s="45"/>
    </row>
    <row r="267">
      <c r="A267" s="52"/>
      <c r="C267" s="45"/>
      <c r="D267" s="45"/>
      <c r="E267" s="45"/>
      <c r="F267" s="45"/>
      <c r="H267" s="45"/>
    </row>
    <row r="268">
      <c r="A268" s="52"/>
      <c r="C268" s="45"/>
      <c r="D268" s="45"/>
      <c r="E268" s="45"/>
      <c r="F268" s="45"/>
      <c r="H268" s="45"/>
    </row>
    <row r="269">
      <c r="A269" s="52"/>
      <c r="C269" s="45"/>
      <c r="D269" s="45"/>
      <c r="E269" s="45"/>
      <c r="F269" s="45"/>
      <c r="H269" s="45"/>
    </row>
    <row r="270">
      <c r="A270" s="52"/>
      <c r="C270" s="45"/>
      <c r="D270" s="45"/>
      <c r="E270" s="45"/>
      <c r="F270" s="45"/>
      <c r="H270" s="45"/>
    </row>
    <row r="271">
      <c r="A271" s="52"/>
      <c r="C271" s="45"/>
      <c r="D271" s="45"/>
      <c r="E271" s="45"/>
      <c r="F271" s="45"/>
      <c r="H271" s="45"/>
    </row>
    <row r="272">
      <c r="A272" s="52"/>
      <c r="C272" s="45"/>
      <c r="D272" s="45"/>
      <c r="E272" s="45"/>
      <c r="F272" s="45"/>
      <c r="H272" s="45"/>
    </row>
    <row r="273">
      <c r="A273" s="52"/>
      <c r="C273" s="45"/>
      <c r="D273" s="45"/>
      <c r="E273" s="45"/>
      <c r="F273" s="45"/>
      <c r="H273" s="45"/>
    </row>
    <row r="274">
      <c r="A274" s="52"/>
      <c r="C274" s="45"/>
      <c r="D274" s="45"/>
      <c r="E274" s="45"/>
      <c r="F274" s="45"/>
      <c r="H274" s="45"/>
    </row>
    <row r="275">
      <c r="A275" s="52"/>
      <c r="C275" s="45"/>
      <c r="D275" s="45"/>
      <c r="E275" s="45"/>
      <c r="F275" s="45"/>
      <c r="H275" s="45"/>
    </row>
    <row r="276">
      <c r="A276" s="52"/>
      <c r="C276" s="45"/>
      <c r="D276" s="45"/>
      <c r="E276" s="45"/>
      <c r="F276" s="45"/>
      <c r="H276" s="45"/>
    </row>
    <row r="277">
      <c r="A277" s="52"/>
      <c r="C277" s="45"/>
      <c r="D277" s="45"/>
      <c r="E277" s="45"/>
      <c r="F277" s="45"/>
      <c r="H277" s="45"/>
    </row>
    <row r="278">
      <c r="A278" s="52"/>
      <c r="C278" s="45"/>
      <c r="D278" s="45"/>
      <c r="E278" s="45"/>
      <c r="F278" s="45"/>
      <c r="H278" s="45"/>
    </row>
    <row r="279">
      <c r="A279" s="52"/>
      <c r="C279" s="45"/>
      <c r="D279" s="45"/>
      <c r="E279" s="45"/>
      <c r="F279" s="45"/>
      <c r="H279" s="45"/>
    </row>
    <row r="280">
      <c r="A280" s="52"/>
      <c r="C280" s="45"/>
      <c r="D280" s="45"/>
      <c r="E280" s="45"/>
      <c r="F280" s="45"/>
      <c r="H280" s="45"/>
    </row>
    <row r="281">
      <c r="A281" s="52"/>
      <c r="C281" s="45"/>
      <c r="D281" s="45"/>
      <c r="E281" s="45"/>
      <c r="F281" s="45"/>
      <c r="H281" s="45"/>
    </row>
    <row r="282">
      <c r="A282" s="52"/>
      <c r="C282" s="45"/>
      <c r="D282" s="45"/>
      <c r="E282" s="45"/>
      <c r="F282" s="45"/>
      <c r="H282" s="45"/>
    </row>
    <row r="283">
      <c r="A283" s="52"/>
      <c r="C283" s="45"/>
      <c r="D283" s="45"/>
      <c r="E283" s="45"/>
      <c r="F283" s="45"/>
      <c r="H283" s="45"/>
    </row>
    <row r="284">
      <c r="A284" s="52"/>
      <c r="C284" s="45"/>
      <c r="D284" s="45"/>
      <c r="E284" s="45"/>
      <c r="F284" s="45"/>
      <c r="H284" s="45"/>
    </row>
    <row r="285">
      <c r="A285" s="52"/>
      <c r="C285" s="45"/>
      <c r="D285" s="45"/>
      <c r="E285" s="45"/>
      <c r="F285" s="45"/>
      <c r="H285" s="45"/>
    </row>
    <row r="286">
      <c r="A286" s="52"/>
      <c r="C286" s="45"/>
      <c r="D286" s="45"/>
      <c r="E286" s="45"/>
      <c r="F286" s="45"/>
      <c r="H286" s="45"/>
    </row>
    <row r="287">
      <c r="A287" s="52"/>
      <c r="C287" s="45"/>
      <c r="D287" s="45"/>
      <c r="E287" s="45"/>
      <c r="F287" s="45"/>
      <c r="H287" s="45"/>
    </row>
    <row r="288">
      <c r="A288" s="52"/>
      <c r="C288" s="45"/>
      <c r="D288" s="45"/>
      <c r="E288" s="45"/>
      <c r="F288" s="45"/>
      <c r="H288" s="45"/>
    </row>
    <row r="289">
      <c r="A289" s="52"/>
      <c r="C289" s="45"/>
      <c r="D289" s="45"/>
      <c r="E289" s="45"/>
      <c r="F289" s="45"/>
      <c r="H289" s="45"/>
    </row>
    <row r="290">
      <c r="A290" s="52"/>
      <c r="C290" s="45"/>
      <c r="D290" s="45"/>
      <c r="E290" s="45"/>
      <c r="F290" s="45"/>
      <c r="H290" s="45"/>
    </row>
    <row r="291">
      <c r="A291" s="52"/>
      <c r="C291" s="45"/>
      <c r="D291" s="45"/>
      <c r="E291" s="45"/>
      <c r="F291" s="45"/>
      <c r="H291" s="45"/>
    </row>
    <row r="292">
      <c r="A292" s="52"/>
      <c r="C292" s="45"/>
      <c r="D292" s="45"/>
      <c r="E292" s="45"/>
      <c r="F292" s="45"/>
      <c r="H292" s="45"/>
    </row>
    <row r="293">
      <c r="A293" s="52"/>
      <c r="C293" s="45"/>
      <c r="D293" s="45"/>
      <c r="E293" s="45"/>
      <c r="F293" s="45"/>
      <c r="H293" s="45"/>
    </row>
    <row r="294">
      <c r="A294" s="52"/>
      <c r="C294" s="45"/>
      <c r="D294" s="45"/>
      <c r="E294" s="45"/>
      <c r="F294" s="45"/>
      <c r="H294" s="45"/>
    </row>
    <row r="295">
      <c r="A295" s="52"/>
      <c r="C295" s="45"/>
      <c r="D295" s="45"/>
      <c r="E295" s="45"/>
      <c r="F295" s="45"/>
      <c r="H295" s="45"/>
    </row>
    <row r="296">
      <c r="A296" s="52"/>
      <c r="C296" s="45"/>
      <c r="D296" s="45"/>
      <c r="E296" s="45"/>
      <c r="F296" s="45"/>
      <c r="H296" s="45"/>
    </row>
    <row r="297">
      <c r="A297" s="52"/>
      <c r="C297" s="45"/>
      <c r="D297" s="45"/>
      <c r="E297" s="45"/>
      <c r="F297" s="45"/>
      <c r="H297" s="45"/>
    </row>
    <row r="298">
      <c r="A298" s="52"/>
      <c r="C298" s="45"/>
      <c r="D298" s="45"/>
      <c r="E298" s="45"/>
      <c r="F298" s="45"/>
      <c r="H298" s="45"/>
    </row>
    <row r="299">
      <c r="A299" s="52"/>
      <c r="C299" s="45"/>
      <c r="D299" s="45"/>
      <c r="E299" s="45"/>
      <c r="F299" s="45"/>
      <c r="H299" s="45"/>
    </row>
    <row r="300">
      <c r="A300" s="52"/>
      <c r="C300" s="45"/>
      <c r="D300" s="45"/>
      <c r="E300" s="45"/>
      <c r="F300" s="45"/>
      <c r="H300" s="45"/>
    </row>
    <row r="301">
      <c r="A301" s="52"/>
      <c r="C301" s="45"/>
      <c r="D301" s="45"/>
      <c r="E301" s="45"/>
      <c r="F301" s="45"/>
      <c r="H301" s="45"/>
    </row>
    <row r="302">
      <c r="A302" s="52"/>
      <c r="C302" s="45"/>
      <c r="D302" s="45"/>
      <c r="E302" s="45"/>
      <c r="F302" s="45"/>
      <c r="H302" s="45"/>
    </row>
    <row r="303">
      <c r="A303" s="52"/>
      <c r="C303" s="45"/>
      <c r="D303" s="45"/>
      <c r="E303" s="45"/>
      <c r="F303" s="45"/>
      <c r="H303" s="45"/>
    </row>
    <row r="304">
      <c r="A304" s="52"/>
      <c r="C304" s="45"/>
      <c r="D304" s="45"/>
      <c r="E304" s="45"/>
      <c r="F304" s="45"/>
      <c r="H304" s="45"/>
    </row>
    <row r="305">
      <c r="A305" s="52"/>
      <c r="C305" s="45"/>
      <c r="D305" s="45"/>
      <c r="E305" s="45"/>
      <c r="F305" s="45"/>
      <c r="H305" s="45"/>
    </row>
    <row r="306">
      <c r="A306" s="52"/>
      <c r="C306" s="45"/>
      <c r="D306" s="45"/>
      <c r="E306" s="45"/>
      <c r="F306" s="45"/>
      <c r="H306" s="45"/>
    </row>
    <row r="307">
      <c r="A307" s="52"/>
      <c r="C307" s="45"/>
      <c r="D307" s="45"/>
      <c r="E307" s="45"/>
      <c r="F307" s="45"/>
      <c r="H307" s="45"/>
    </row>
    <row r="308">
      <c r="A308" s="52"/>
      <c r="C308" s="45"/>
      <c r="D308" s="45"/>
      <c r="E308" s="45"/>
      <c r="F308" s="45"/>
      <c r="H308" s="45"/>
    </row>
    <row r="309">
      <c r="A309" s="52"/>
      <c r="C309" s="45"/>
      <c r="D309" s="45"/>
      <c r="E309" s="45"/>
      <c r="F309" s="45"/>
      <c r="H309" s="45"/>
    </row>
    <row r="310">
      <c r="A310" s="52"/>
      <c r="C310" s="45"/>
      <c r="D310" s="45"/>
      <c r="E310" s="45"/>
      <c r="F310" s="45"/>
      <c r="H310" s="45"/>
    </row>
    <row r="311">
      <c r="A311" s="52"/>
      <c r="C311" s="45"/>
      <c r="D311" s="45"/>
      <c r="E311" s="45"/>
      <c r="F311" s="45"/>
      <c r="H311" s="45"/>
    </row>
    <row r="312">
      <c r="A312" s="52"/>
      <c r="C312" s="45"/>
      <c r="D312" s="45"/>
      <c r="E312" s="45"/>
      <c r="F312" s="45"/>
      <c r="H312" s="45"/>
    </row>
    <row r="313">
      <c r="A313" s="52"/>
      <c r="C313" s="45"/>
      <c r="D313" s="45"/>
      <c r="E313" s="45"/>
      <c r="F313" s="45"/>
      <c r="H313" s="45"/>
    </row>
    <row r="314">
      <c r="A314" s="52"/>
      <c r="C314" s="45"/>
      <c r="D314" s="45"/>
      <c r="E314" s="45"/>
      <c r="F314" s="45"/>
      <c r="H314" s="45"/>
    </row>
    <row r="315">
      <c r="A315" s="52"/>
      <c r="C315" s="45"/>
      <c r="D315" s="45"/>
      <c r="E315" s="45"/>
      <c r="F315" s="45"/>
      <c r="H315" s="45"/>
    </row>
    <row r="316">
      <c r="A316" s="52"/>
      <c r="C316" s="45"/>
      <c r="D316" s="45"/>
      <c r="E316" s="45"/>
      <c r="F316" s="45"/>
      <c r="H316" s="45"/>
    </row>
    <row r="317">
      <c r="A317" s="52"/>
      <c r="C317" s="45"/>
      <c r="D317" s="45"/>
      <c r="E317" s="45"/>
      <c r="F317" s="45"/>
      <c r="H317" s="45"/>
    </row>
    <row r="318">
      <c r="A318" s="52"/>
      <c r="C318" s="45"/>
      <c r="D318" s="45"/>
      <c r="E318" s="45"/>
      <c r="F318" s="45"/>
      <c r="H318" s="45"/>
    </row>
    <row r="319">
      <c r="A319" s="52"/>
      <c r="C319" s="45"/>
      <c r="D319" s="45"/>
      <c r="E319" s="45"/>
      <c r="F319" s="45"/>
      <c r="H319" s="45"/>
    </row>
    <row r="320">
      <c r="A320" s="52"/>
      <c r="C320" s="45"/>
      <c r="D320" s="45"/>
      <c r="E320" s="45"/>
      <c r="F320" s="45"/>
      <c r="H320" s="45"/>
    </row>
    <row r="321">
      <c r="A321" s="52"/>
      <c r="C321" s="45"/>
      <c r="D321" s="45"/>
      <c r="E321" s="45"/>
      <c r="F321" s="45"/>
      <c r="H321" s="45"/>
    </row>
    <row r="322">
      <c r="A322" s="52"/>
      <c r="C322" s="45"/>
      <c r="D322" s="45"/>
      <c r="E322" s="45"/>
      <c r="F322" s="45"/>
      <c r="H322" s="45"/>
    </row>
    <row r="323">
      <c r="A323" s="52"/>
      <c r="C323" s="45"/>
      <c r="D323" s="45"/>
      <c r="E323" s="45"/>
      <c r="F323" s="45"/>
      <c r="H323" s="45"/>
    </row>
    <row r="324">
      <c r="A324" s="52"/>
      <c r="C324" s="45"/>
      <c r="D324" s="45"/>
      <c r="E324" s="45"/>
      <c r="F324" s="45"/>
      <c r="H324" s="45"/>
    </row>
    <row r="325">
      <c r="A325" s="52"/>
      <c r="C325" s="45"/>
      <c r="D325" s="45"/>
      <c r="E325" s="45"/>
      <c r="F325" s="45"/>
      <c r="H325" s="45"/>
    </row>
    <row r="326">
      <c r="A326" s="52"/>
      <c r="C326" s="45"/>
      <c r="D326" s="45"/>
      <c r="E326" s="45"/>
      <c r="F326" s="45"/>
      <c r="H326" s="45"/>
    </row>
    <row r="327">
      <c r="A327" s="52"/>
      <c r="C327" s="45"/>
      <c r="D327" s="45"/>
      <c r="E327" s="45"/>
      <c r="F327" s="45"/>
      <c r="H327" s="45"/>
    </row>
    <row r="328">
      <c r="A328" s="52"/>
      <c r="C328" s="45"/>
      <c r="D328" s="45"/>
      <c r="E328" s="45"/>
      <c r="F328" s="45"/>
      <c r="H328" s="45"/>
    </row>
    <row r="329">
      <c r="A329" s="52"/>
      <c r="C329" s="45"/>
      <c r="D329" s="45"/>
      <c r="E329" s="45"/>
      <c r="F329" s="45"/>
      <c r="H329" s="45"/>
    </row>
    <row r="330">
      <c r="A330" s="52"/>
      <c r="C330" s="45"/>
      <c r="D330" s="45"/>
      <c r="E330" s="45"/>
      <c r="F330" s="45"/>
      <c r="H330" s="45"/>
    </row>
    <row r="331">
      <c r="A331" s="52"/>
      <c r="C331" s="45"/>
      <c r="D331" s="45"/>
      <c r="E331" s="45"/>
      <c r="F331" s="45"/>
      <c r="H331" s="45"/>
    </row>
    <row r="332">
      <c r="A332" s="52"/>
      <c r="C332" s="45"/>
      <c r="D332" s="45"/>
      <c r="E332" s="45"/>
      <c r="F332" s="45"/>
      <c r="H332" s="45"/>
    </row>
    <row r="333">
      <c r="A333" s="52"/>
      <c r="C333" s="45"/>
      <c r="D333" s="45"/>
      <c r="E333" s="45"/>
      <c r="F333" s="45"/>
      <c r="H333" s="45"/>
    </row>
    <row r="334">
      <c r="A334" s="52"/>
      <c r="C334" s="45"/>
      <c r="D334" s="45"/>
      <c r="E334" s="45"/>
      <c r="F334" s="45"/>
      <c r="H334" s="45"/>
    </row>
    <row r="335">
      <c r="A335" s="52"/>
      <c r="C335" s="45"/>
      <c r="D335" s="45"/>
      <c r="E335" s="45"/>
      <c r="F335" s="45"/>
      <c r="H335" s="45"/>
    </row>
    <row r="336">
      <c r="A336" s="52"/>
      <c r="C336" s="45"/>
      <c r="D336" s="45"/>
      <c r="E336" s="45"/>
      <c r="F336" s="45"/>
      <c r="H336" s="45"/>
    </row>
    <row r="337">
      <c r="A337" s="52"/>
      <c r="C337" s="45"/>
      <c r="D337" s="45"/>
      <c r="E337" s="45"/>
      <c r="F337" s="45"/>
      <c r="H337" s="45"/>
    </row>
    <row r="338">
      <c r="A338" s="52"/>
      <c r="C338" s="45"/>
      <c r="D338" s="45"/>
      <c r="E338" s="45"/>
      <c r="F338" s="45"/>
      <c r="H338" s="45"/>
    </row>
    <row r="339">
      <c r="A339" s="52"/>
      <c r="C339" s="45"/>
      <c r="D339" s="45"/>
      <c r="E339" s="45"/>
      <c r="F339" s="45"/>
      <c r="H339" s="45"/>
    </row>
    <row r="340">
      <c r="A340" s="52"/>
      <c r="C340" s="45"/>
      <c r="D340" s="45"/>
      <c r="E340" s="45"/>
      <c r="F340" s="45"/>
      <c r="H340" s="45"/>
    </row>
    <row r="341">
      <c r="A341" s="52"/>
      <c r="C341" s="45"/>
      <c r="D341" s="45"/>
      <c r="E341" s="45"/>
      <c r="F341" s="45"/>
      <c r="H341" s="45"/>
    </row>
    <row r="342">
      <c r="A342" s="52"/>
      <c r="C342" s="45"/>
      <c r="D342" s="45"/>
      <c r="E342" s="45"/>
      <c r="F342" s="45"/>
      <c r="H342" s="45"/>
    </row>
    <row r="343">
      <c r="A343" s="52"/>
      <c r="C343" s="45"/>
      <c r="D343" s="45"/>
      <c r="E343" s="45"/>
      <c r="F343" s="45"/>
      <c r="H343" s="45"/>
    </row>
    <row r="344">
      <c r="A344" s="52"/>
      <c r="C344" s="45"/>
      <c r="D344" s="45"/>
      <c r="E344" s="45"/>
      <c r="F344" s="45"/>
      <c r="H344" s="45"/>
    </row>
    <row r="345">
      <c r="A345" s="52"/>
      <c r="C345" s="45"/>
      <c r="D345" s="45"/>
      <c r="E345" s="45"/>
      <c r="F345" s="45"/>
      <c r="H345" s="45"/>
    </row>
    <row r="346">
      <c r="A346" s="52"/>
      <c r="C346" s="45"/>
      <c r="D346" s="45"/>
      <c r="E346" s="45"/>
      <c r="F346" s="45"/>
      <c r="H346" s="45"/>
    </row>
    <row r="347">
      <c r="A347" s="52"/>
      <c r="C347" s="45"/>
      <c r="D347" s="45"/>
      <c r="E347" s="45"/>
      <c r="F347" s="45"/>
      <c r="H347" s="45"/>
    </row>
    <row r="348">
      <c r="A348" s="52"/>
      <c r="C348" s="45"/>
      <c r="D348" s="45"/>
      <c r="E348" s="45"/>
      <c r="F348" s="45"/>
      <c r="H348" s="45"/>
    </row>
    <row r="349">
      <c r="A349" s="52"/>
      <c r="C349" s="45"/>
      <c r="D349" s="45"/>
      <c r="E349" s="45"/>
      <c r="F349" s="45"/>
      <c r="H349" s="45"/>
    </row>
    <row r="350">
      <c r="A350" s="52"/>
      <c r="C350" s="45"/>
      <c r="D350" s="45"/>
      <c r="E350" s="45"/>
      <c r="F350" s="45"/>
      <c r="H350" s="45"/>
    </row>
    <row r="351">
      <c r="A351" s="52"/>
      <c r="C351" s="45"/>
      <c r="D351" s="45"/>
      <c r="E351" s="45"/>
      <c r="F351" s="45"/>
      <c r="H351" s="45"/>
    </row>
    <row r="352">
      <c r="A352" s="52"/>
      <c r="C352" s="45"/>
      <c r="D352" s="45"/>
      <c r="E352" s="45"/>
      <c r="F352" s="45"/>
      <c r="H352" s="45"/>
    </row>
    <row r="353">
      <c r="A353" s="52"/>
      <c r="C353" s="45"/>
      <c r="D353" s="45"/>
      <c r="E353" s="45"/>
      <c r="F353" s="45"/>
      <c r="H353" s="45"/>
    </row>
    <row r="354">
      <c r="A354" s="52"/>
      <c r="C354" s="45"/>
      <c r="D354" s="45"/>
      <c r="E354" s="45"/>
      <c r="F354" s="45"/>
      <c r="H354" s="45"/>
    </row>
    <row r="355">
      <c r="A355" s="52"/>
      <c r="C355" s="45"/>
      <c r="D355" s="45"/>
      <c r="E355" s="45"/>
      <c r="F355" s="45"/>
      <c r="H355" s="45"/>
    </row>
    <row r="356">
      <c r="A356" s="52"/>
      <c r="C356" s="45"/>
      <c r="D356" s="45"/>
      <c r="E356" s="45"/>
      <c r="F356" s="45"/>
      <c r="H356" s="45"/>
    </row>
    <row r="357">
      <c r="A357" s="52"/>
      <c r="C357" s="45"/>
      <c r="D357" s="45"/>
      <c r="E357" s="45"/>
      <c r="F357" s="45"/>
      <c r="H357" s="45"/>
    </row>
    <row r="358">
      <c r="A358" s="52"/>
      <c r="C358" s="45"/>
      <c r="D358" s="45"/>
      <c r="E358" s="45"/>
      <c r="F358" s="45"/>
      <c r="H358" s="45"/>
    </row>
    <row r="359">
      <c r="A359" s="52"/>
      <c r="C359" s="45"/>
      <c r="D359" s="45"/>
      <c r="E359" s="45"/>
      <c r="F359" s="45"/>
      <c r="H359" s="45"/>
    </row>
    <row r="360">
      <c r="A360" s="52"/>
      <c r="C360" s="45"/>
      <c r="D360" s="45"/>
      <c r="E360" s="45"/>
      <c r="F360" s="45"/>
      <c r="H360" s="45"/>
    </row>
    <row r="361">
      <c r="A361" s="52"/>
      <c r="C361" s="45"/>
      <c r="D361" s="45"/>
      <c r="E361" s="45"/>
      <c r="F361" s="45"/>
      <c r="H361" s="45"/>
    </row>
    <row r="362">
      <c r="A362" s="52"/>
      <c r="C362" s="45"/>
      <c r="D362" s="45"/>
      <c r="E362" s="45"/>
      <c r="F362" s="45"/>
      <c r="H362" s="45"/>
    </row>
    <row r="363">
      <c r="A363" s="52"/>
      <c r="C363" s="45"/>
      <c r="D363" s="45"/>
      <c r="E363" s="45"/>
      <c r="F363" s="45"/>
      <c r="H363" s="45"/>
    </row>
    <row r="364">
      <c r="A364" s="52"/>
      <c r="C364" s="45"/>
      <c r="D364" s="45"/>
      <c r="E364" s="45"/>
      <c r="F364" s="45"/>
      <c r="H364" s="45"/>
    </row>
    <row r="365">
      <c r="A365" s="52"/>
      <c r="C365" s="45"/>
      <c r="D365" s="45"/>
      <c r="E365" s="45"/>
      <c r="F365" s="45"/>
      <c r="H365" s="45"/>
    </row>
    <row r="366">
      <c r="A366" s="52"/>
      <c r="C366" s="45"/>
      <c r="D366" s="45"/>
      <c r="E366" s="45"/>
      <c r="F366" s="45"/>
      <c r="H366" s="45"/>
    </row>
    <row r="367">
      <c r="A367" s="52"/>
      <c r="C367" s="45"/>
      <c r="D367" s="45"/>
      <c r="E367" s="45"/>
      <c r="F367" s="45"/>
      <c r="H367" s="45"/>
    </row>
    <row r="368">
      <c r="A368" s="52"/>
      <c r="C368" s="45"/>
      <c r="D368" s="45"/>
      <c r="E368" s="45"/>
      <c r="F368" s="45"/>
      <c r="H368" s="45"/>
    </row>
    <row r="369">
      <c r="A369" s="52"/>
      <c r="C369" s="45"/>
      <c r="D369" s="45"/>
      <c r="E369" s="45"/>
      <c r="F369" s="45"/>
      <c r="H369" s="45"/>
    </row>
    <row r="370">
      <c r="A370" s="52"/>
      <c r="C370" s="45"/>
      <c r="D370" s="45"/>
      <c r="E370" s="45"/>
      <c r="F370" s="45"/>
      <c r="H370" s="45"/>
    </row>
    <row r="371">
      <c r="A371" s="52"/>
      <c r="C371" s="45"/>
      <c r="D371" s="45"/>
      <c r="E371" s="45"/>
      <c r="F371" s="45"/>
      <c r="H371" s="45"/>
    </row>
    <row r="372">
      <c r="A372" s="52"/>
      <c r="C372" s="45"/>
      <c r="D372" s="45"/>
      <c r="E372" s="45"/>
      <c r="F372" s="45"/>
      <c r="H372" s="45"/>
    </row>
    <row r="373">
      <c r="A373" s="52"/>
      <c r="C373" s="45"/>
      <c r="D373" s="45"/>
      <c r="E373" s="45"/>
      <c r="F373" s="45"/>
      <c r="H373" s="45"/>
    </row>
    <row r="374">
      <c r="A374" s="52"/>
      <c r="C374" s="45"/>
      <c r="D374" s="45"/>
      <c r="E374" s="45"/>
      <c r="F374" s="45"/>
      <c r="H374" s="45"/>
    </row>
    <row r="375">
      <c r="A375" s="52"/>
      <c r="C375" s="45"/>
      <c r="D375" s="45"/>
      <c r="E375" s="45"/>
      <c r="F375" s="45"/>
      <c r="H375" s="45"/>
    </row>
    <row r="376">
      <c r="A376" s="52"/>
      <c r="C376" s="45"/>
      <c r="D376" s="45"/>
      <c r="E376" s="45"/>
      <c r="F376" s="45"/>
      <c r="H376" s="45"/>
    </row>
    <row r="377">
      <c r="A377" s="52"/>
      <c r="C377" s="45"/>
      <c r="D377" s="45"/>
      <c r="E377" s="45"/>
      <c r="F377" s="45"/>
      <c r="H377" s="45"/>
    </row>
    <row r="378">
      <c r="A378" s="52"/>
      <c r="C378" s="45"/>
      <c r="D378" s="45"/>
      <c r="E378" s="45"/>
      <c r="F378" s="45"/>
      <c r="H378" s="45"/>
    </row>
    <row r="379">
      <c r="A379" s="52"/>
      <c r="C379" s="45"/>
      <c r="D379" s="45"/>
      <c r="E379" s="45"/>
      <c r="F379" s="45"/>
      <c r="H379" s="45"/>
    </row>
    <row r="380">
      <c r="A380" s="52"/>
      <c r="C380" s="45"/>
      <c r="D380" s="45"/>
      <c r="E380" s="45"/>
      <c r="F380" s="45"/>
      <c r="H380" s="45"/>
    </row>
    <row r="381">
      <c r="A381" s="52"/>
      <c r="C381" s="45"/>
      <c r="D381" s="45"/>
      <c r="E381" s="45"/>
      <c r="F381" s="45"/>
      <c r="H381" s="45"/>
    </row>
    <row r="382">
      <c r="A382" s="52"/>
      <c r="C382" s="45"/>
      <c r="D382" s="45"/>
      <c r="E382" s="45"/>
      <c r="F382" s="45"/>
      <c r="H382" s="45"/>
    </row>
    <row r="383">
      <c r="A383" s="52"/>
      <c r="C383" s="45"/>
      <c r="D383" s="45"/>
      <c r="E383" s="45"/>
      <c r="F383" s="45"/>
      <c r="H383" s="45"/>
    </row>
    <row r="384">
      <c r="A384" s="52"/>
      <c r="C384" s="45"/>
      <c r="D384" s="45"/>
      <c r="E384" s="45"/>
      <c r="F384" s="45"/>
      <c r="H384" s="45"/>
    </row>
    <row r="385">
      <c r="A385" s="52"/>
      <c r="C385" s="45"/>
      <c r="D385" s="45"/>
      <c r="E385" s="45"/>
      <c r="F385" s="45"/>
      <c r="H385" s="45"/>
    </row>
    <row r="386">
      <c r="A386" s="52"/>
      <c r="C386" s="45"/>
      <c r="D386" s="45"/>
      <c r="E386" s="45"/>
      <c r="F386" s="45"/>
      <c r="H386" s="45"/>
    </row>
    <row r="387">
      <c r="A387" s="52"/>
      <c r="C387" s="45"/>
      <c r="D387" s="45"/>
      <c r="E387" s="45"/>
      <c r="F387" s="45"/>
      <c r="H387" s="45"/>
    </row>
    <row r="388">
      <c r="A388" s="52"/>
      <c r="C388" s="45"/>
      <c r="D388" s="45"/>
      <c r="E388" s="45"/>
      <c r="F388" s="45"/>
      <c r="H388" s="45"/>
    </row>
    <row r="389">
      <c r="A389" s="52"/>
      <c r="C389" s="45"/>
      <c r="D389" s="45"/>
      <c r="E389" s="45"/>
      <c r="F389" s="45"/>
      <c r="H389" s="45"/>
    </row>
    <row r="390">
      <c r="A390" s="52"/>
      <c r="C390" s="45"/>
      <c r="D390" s="45"/>
      <c r="E390" s="45"/>
      <c r="F390" s="45"/>
      <c r="H390" s="45"/>
    </row>
    <row r="391">
      <c r="A391" s="52"/>
      <c r="C391" s="45"/>
      <c r="D391" s="45"/>
      <c r="E391" s="45"/>
      <c r="F391" s="45"/>
      <c r="H391" s="45"/>
    </row>
    <row r="392">
      <c r="A392" s="52"/>
      <c r="C392" s="45"/>
      <c r="D392" s="45"/>
      <c r="E392" s="45"/>
      <c r="F392" s="45"/>
      <c r="H392" s="45"/>
    </row>
    <row r="393">
      <c r="A393" s="52"/>
      <c r="C393" s="45"/>
      <c r="D393" s="45"/>
      <c r="E393" s="45"/>
      <c r="F393" s="45"/>
      <c r="H393" s="45"/>
    </row>
    <row r="394">
      <c r="A394" s="52"/>
      <c r="C394" s="45"/>
      <c r="D394" s="45"/>
      <c r="E394" s="45"/>
      <c r="F394" s="45"/>
      <c r="H394" s="45"/>
    </row>
    <row r="395">
      <c r="A395" s="52"/>
      <c r="C395" s="45"/>
      <c r="D395" s="45"/>
      <c r="E395" s="45"/>
      <c r="F395" s="45"/>
      <c r="H395" s="45"/>
    </row>
    <row r="396">
      <c r="A396" s="52"/>
      <c r="C396" s="45"/>
      <c r="D396" s="45"/>
      <c r="E396" s="45"/>
      <c r="F396" s="45"/>
      <c r="H396" s="45"/>
    </row>
    <row r="397">
      <c r="A397" s="52"/>
      <c r="C397" s="45"/>
      <c r="D397" s="45"/>
      <c r="E397" s="45"/>
      <c r="F397" s="45"/>
      <c r="H397" s="45"/>
    </row>
    <row r="398">
      <c r="A398" s="52"/>
      <c r="C398" s="45"/>
      <c r="D398" s="45"/>
      <c r="E398" s="45"/>
      <c r="F398" s="45"/>
      <c r="H398" s="45"/>
    </row>
    <row r="399">
      <c r="A399" s="52"/>
      <c r="C399" s="45"/>
      <c r="D399" s="45"/>
      <c r="E399" s="45"/>
      <c r="F399" s="45"/>
      <c r="H399" s="45"/>
    </row>
    <row r="400">
      <c r="A400" s="52"/>
      <c r="C400" s="45"/>
      <c r="D400" s="45"/>
      <c r="E400" s="45"/>
      <c r="F400" s="45"/>
      <c r="H400" s="45"/>
    </row>
    <row r="401">
      <c r="A401" s="52"/>
      <c r="C401" s="45"/>
      <c r="D401" s="45"/>
      <c r="E401" s="45"/>
      <c r="F401" s="45"/>
      <c r="H401" s="45"/>
    </row>
    <row r="402">
      <c r="A402" s="52"/>
      <c r="C402" s="45"/>
      <c r="D402" s="45"/>
      <c r="E402" s="45"/>
      <c r="F402" s="45"/>
      <c r="H402" s="45"/>
    </row>
    <row r="403">
      <c r="A403" s="52"/>
      <c r="C403" s="45"/>
      <c r="D403" s="45"/>
      <c r="E403" s="45"/>
      <c r="F403" s="45"/>
      <c r="H403" s="45"/>
    </row>
    <row r="404">
      <c r="A404" s="52"/>
      <c r="C404" s="45"/>
      <c r="D404" s="45"/>
      <c r="E404" s="45"/>
      <c r="F404" s="45"/>
      <c r="H404" s="45"/>
    </row>
    <row r="405">
      <c r="A405" s="52"/>
      <c r="C405" s="45"/>
      <c r="D405" s="45"/>
      <c r="E405" s="45"/>
      <c r="F405" s="45"/>
      <c r="H405" s="45"/>
    </row>
    <row r="406">
      <c r="A406" s="52"/>
      <c r="C406" s="45"/>
      <c r="D406" s="45"/>
      <c r="E406" s="45"/>
      <c r="F406" s="45"/>
      <c r="H406" s="45"/>
    </row>
    <row r="407">
      <c r="A407" s="52"/>
      <c r="C407" s="45"/>
      <c r="D407" s="45"/>
      <c r="E407" s="45"/>
      <c r="F407" s="45"/>
      <c r="H407" s="45"/>
    </row>
    <row r="408">
      <c r="A408" s="52"/>
      <c r="C408" s="45"/>
      <c r="D408" s="45"/>
      <c r="E408" s="45"/>
      <c r="F408" s="45"/>
      <c r="H408" s="45"/>
    </row>
    <row r="409">
      <c r="A409" s="52"/>
      <c r="C409" s="45"/>
      <c r="D409" s="45"/>
      <c r="E409" s="45"/>
      <c r="F409" s="45"/>
      <c r="H409" s="45"/>
    </row>
    <row r="410">
      <c r="A410" s="52"/>
      <c r="C410" s="45"/>
      <c r="D410" s="45"/>
      <c r="E410" s="45"/>
      <c r="F410" s="45"/>
      <c r="H410" s="45"/>
    </row>
    <row r="411">
      <c r="A411" s="52"/>
      <c r="C411" s="45"/>
      <c r="D411" s="45"/>
      <c r="E411" s="45"/>
      <c r="F411" s="45"/>
      <c r="H411" s="45"/>
    </row>
    <row r="412">
      <c r="A412" s="52"/>
      <c r="C412" s="45"/>
      <c r="D412" s="45"/>
      <c r="E412" s="45"/>
      <c r="F412" s="45"/>
      <c r="H412" s="45"/>
    </row>
    <row r="413">
      <c r="A413" s="52"/>
      <c r="C413" s="45"/>
      <c r="D413" s="45"/>
      <c r="E413" s="45"/>
      <c r="F413" s="45"/>
      <c r="H413" s="45"/>
    </row>
    <row r="414">
      <c r="A414" s="52"/>
      <c r="C414" s="45"/>
      <c r="D414" s="45"/>
      <c r="E414" s="45"/>
      <c r="F414" s="45"/>
      <c r="H414" s="45"/>
    </row>
    <row r="415">
      <c r="A415" s="52"/>
      <c r="C415" s="45"/>
      <c r="D415" s="45"/>
      <c r="E415" s="45"/>
      <c r="F415" s="45"/>
      <c r="H415" s="45"/>
    </row>
    <row r="416">
      <c r="A416" s="52"/>
      <c r="C416" s="45"/>
      <c r="D416" s="45"/>
      <c r="E416" s="45"/>
      <c r="F416" s="45"/>
      <c r="H416" s="45"/>
    </row>
    <row r="417">
      <c r="A417" s="52"/>
      <c r="C417" s="45"/>
      <c r="D417" s="45"/>
      <c r="E417" s="45"/>
      <c r="F417" s="45"/>
      <c r="H417" s="45"/>
    </row>
    <row r="418">
      <c r="A418" s="52"/>
      <c r="C418" s="45"/>
      <c r="D418" s="45"/>
      <c r="E418" s="45"/>
      <c r="F418" s="45"/>
      <c r="H418" s="45"/>
    </row>
    <row r="419">
      <c r="A419" s="52"/>
      <c r="C419" s="45"/>
      <c r="D419" s="45"/>
      <c r="E419" s="45"/>
      <c r="F419" s="45"/>
      <c r="H419" s="45"/>
    </row>
    <row r="420">
      <c r="A420" s="52"/>
      <c r="C420" s="45"/>
      <c r="D420" s="45"/>
      <c r="E420" s="45"/>
      <c r="F420" s="45"/>
      <c r="H420" s="45"/>
    </row>
    <row r="421">
      <c r="A421" s="52"/>
      <c r="C421" s="45"/>
      <c r="D421" s="45"/>
      <c r="E421" s="45"/>
      <c r="F421" s="45"/>
      <c r="H421" s="45"/>
    </row>
    <row r="422">
      <c r="A422" s="52"/>
      <c r="C422" s="45"/>
      <c r="D422" s="45"/>
      <c r="E422" s="45"/>
      <c r="F422" s="45"/>
      <c r="H422" s="45"/>
    </row>
    <row r="423">
      <c r="A423" s="52"/>
      <c r="C423" s="45"/>
      <c r="D423" s="45"/>
      <c r="E423" s="45"/>
      <c r="F423" s="45"/>
      <c r="H423" s="45"/>
    </row>
    <row r="424">
      <c r="A424" s="52"/>
      <c r="C424" s="45"/>
      <c r="D424" s="45"/>
      <c r="E424" s="45"/>
      <c r="F424" s="45"/>
      <c r="H424" s="45"/>
    </row>
    <row r="425">
      <c r="A425" s="52"/>
      <c r="C425" s="45"/>
      <c r="D425" s="45"/>
      <c r="E425" s="45"/>
      <c r="F425" s="45"/>
      <c r="H425" s="45"/>
    </row>
    <row r="426">
      <c r="A426" s="52"/>
      <c r="C426" s="45"/>
      <c r="D426" s="45"/>
      <c r="E426" s="45"/>
      <c r="F426" s="45"/>
      <c r="H426" s="45"/>
    </row>
    <row r="427">
      <c r="A427" s="52"/>
      <c r="C427" s="45"/>
      <c r="D427" s="45"/>
      <c r="E427" s="45"/>
      <c r="F427" s="45"/>
      <c r="H427" s="45"/>
    </row>
    <row r="428">
      <c r="A428" s="52"/>
      <c r="C428" s="45"/>
      <c r="D428" s="45"/>
      <c r="E428" s="45"/>
      <c r="F428" s="45"/>
      <c r="H428" s="45"/>
    </row>
    <row r="429">
      <c r="A429" s="52"/>
      <c r="C429" s="45"/>
      <c r="D429" s="45"/>
      <c r="E429" s="45"/>
      <c r="F429" s="45"/>
      <c r="H429" s="45"/>
    </row>
    <row r="430">
      <c r="A430" s="52"/>
      <c r="C430" s="45"/>
      <c r="D430" s="45"/>
      <c r="E430" s="45"/>
      <c r="F430" s="45"/>
      <c r="H430" s="45"/>
    </row>
    <row r="431">
      <c r="A431" s="52"/>
      <c r="C431" s="45"/>
      <c r="D431" s="45"/>
      <c r="E431" s="45"/>
      <c r="F431" s="45"/>
      <c r="H431" s="45"/>
    </row>
    <row r="432">
      <c r="A432" s="52"/>
      <c r="C432" s="45"/>
      <c r="D432" s="45"/>
      <c r="E432" s="45"/>
      <c r="F432" s="45"/>
      <c r="H432" s="45"/>
    </row>
    <row r="433">
      <c r="A433" s="52"/>
      <c r="C433" s="45"/>
      <c r="D433" s="45"/>
      <c r="E433" s="45"/>
      <c r="F433" s="45"/>
      <c r="H433" s="45"/>
    </row>
    <row r="434">
      <c r="A434" s="52"/>
      <c r="C434" s="45"/>
      <c r="D434" s="45"/>
      <c r="E434" s="45"/>
      <c r="F434" s="45"/>
      <c r="H434" s="45"/>
    </row>
    <row r="435">
      <c r="A435" s="52"/>
      <c r="C435" s="45"/>
      <c r="D435" s="45"/>
      <c r="E435" s="45"/>
      <c r="F435" s="45"/>
      <c r="H435" s="45"/>
    </row>
    <row r="436">
      <c r="A436" s="52"/>
      <c r="C436" s="45"/>
      <c r="D436" s="45"/>
      <c r="E436" s="45"/>
      <c r="F436" s="45"/>
      <c r="H436" s="45"/>
    </row>
    <row r="437">
      <c r="A437" s="52"/>
      <c r="C437" s="45"/>
      <c r="D437" s="45"/>
      <c r="E437" s="45"/>
      <c r="F437" s="45"/>
      <c r="H437" s="45"/>
    </row>
    <row r="438">
      <c r="A438" s="52"/>
      <c r="C438" s="45"/>
      <c r="D438" s="45"/>
      <c r="E438" s="45"/>
      <c r="F438" s="45"/>
      <c r="H438" s="45"/>
    </row>
    <row r="439">
      <c r="A439" s="52"/>
      <c r="C439" s="45"/>
      <c r="D439" s="45"/>
      <c r="E439" s="45"/>
      <c r="F439" s="45"/>
      <c r="H439" s="45"/>
    </row>
    <row r="440">
      <c r="A440" s="52"/>
      <c r="C440" s="45"/>
      <c r="D440" s="45"/>
      <c r="E440" s="45"/>
      <c r="F440" s="45"/>
      <c r="H440" s="45"/>
    </row>
    <row r="441">
      <c r="A441" s="52"/>
      <c r="C441" s="45"/>
      <c r="D441" s="45"/>
      <c r="E441" s="45"/>
      <c r="F441" s="45"/>
      <c r="H441" s="45"/>
    </row>
    <row r="442">
      <c r="A442" s="52"/>
      <c r="C442" s="45"/>
      <c r="D442" s="45"/>
      <c r="E442" s="45"/>
      <c r="F442" s="45"/>
      <c r="H442" s="45"/>
    </row>
    <row r="443">
      <c r="A443" s="52"/>
      <c r="C443" s="45"/>
      <c r="D443" s="45"/>
      <c r="E443" s="45"/>
      <c r="F443" s="45"/>
      <c r="H443" s="45"/>
    </row>
    <row r="444">
      <c r="A444" s="52"/>
      <c r="C444" s="45"/>
      <c r="D444" s="45"/>
      <c r="E444" s="45"/>
      <c r="F444" s="45"/>
      <c r="H444" s="45"/>
    </row>
    <row r="445">
      <c r="A445" s="52"/>
      <c r="C445" s="45"/>
      <c r="D445" s="45"/>
      <c r="E445" s="45"/>
      <c r="F445" s="45"/>
      <c r="H445" s="45"/>
    </row>
    <row r="446">
      <c r="A446" s="52"/>
      <c r="C446" s="45"/>
      <c r="D446" s="45"/>
      <c r="E446" s="45"/>
      <c r="F446" s="45"/>
      <c r="H446" s="45"/>
    </row>
    <row r="447">
      <c r="A447" s="52"/>
      <c r="C447" s="45"/>
      <c r="D447" s="45"/>
      <c r="E447" s="45"/>
      <c r="F447" s="45"/>
      <c r="H447" s="45"/>
    </row>
    <row r="448">
      <c r="A448" s="52"/>
      <c r="C448" s="45"/>
      <c r="D448" s="45"/>
      <c r="E448" s="45"/>
      <c r="F448" s="45"/>
      <c r="H448" s="45"/>
    </row>
    <row r="449">
      <c r="A449" s="52"/>
      <c r="C449" s="45"/>
      <c r="D449" s="45"/>
      <c r="E449" s="45"/>
      <c r="F449" s="45"/>
      <c r="H449" s="45"/>
    </row>
    <row r="450">
      <c r="A450" s="52"/>
      <c r="C450" s="45"/>
      <c r="D450" s="45"/>
      <c r="E450" s="45"/>
      <c r="F450" s="45"/>
      <c r="H450" s="45"/>
    </row>
    <row r="451">
      <c r="A451" s="52"/>
      <c r="C451" s="45"/>
      <c r="D451" s="45"/>
      <c r="E451" s="45"/>
      <c r="F451" s="45"/>
      <c r="H451" s="45"/>
    </row>
    <row r="452">
      <c r="A452" s="52"/>
      <c r="C452" s="45"/>
      <c r="D452" s="45"/>
      <c r="E452" s="45"/>
      <c r="F452" s="45"/>
      <c r="H452" s="45"/>
    </row>
    <row r="453">
      <c r="A453" s="52"/>
      <c r="C453" s="45"/>
      <c r="D453" s="45"/>
      <c r="E453" s="45"/>
      <c r="F453" s="45"/>
      <c r="H453" s="45"/>
    </row>
    <row r="454">
      <c r="A454" s="52"/>
      <c r="C454" s="45"/>
      <c r="D454" s="45"/>
      <c r="E454" s="45"/>
      <c r="F454" s="45"/>
      <c r="H454" s="45"/>
    </row>
    <row r="455">
      <c r="A455" s="52"/>
      <c r="C455" s="45"/>
      <c r="D455" s="45"/>
      <c r="E455" s="45"/>
      <c r="F455" s="45"/>
      <c r="H455" s="45"/>
    </row>
    <row r="456">
      <c r="A456" s="52"/>
      <c r="C456" s="45"/>
      <c r="D456" s="45"/>
      <c r="E456" s="45"/>
      <c r="F456" s="45"/>
      <c r="H456" s="45"/>
    </row>
    <row r="457">
      <c r="A457" s="52"/>
      <c r="C457" s="45"/>
      <c r="D457" s="45"/>
      <c r="E457" s="45"/>
      <c r="F457" s="45"/>
      <c r="H457" s="45"/>
    </row>
    <row r="458">
      <c r="A458" s="52"/>
      <c r="C458" s="45"/>
      <c r="D458" s="45"/>
      <c r="E458" s="45"/>
      <c r="F458" s="45"/>
      <c r="H458" s="45"/>
    </row>
    <row r="459">
      <c r="A459" s="52"/>
      <c r="C459" s="45"/>
      <c r="D459" s="45"/>
      <c r="E459" s="45"/>
      <c r="F459" s="45"/>
      <c r="H459" s="45"/>
    </row>
    <row r="460">
      <c r="A460" s="52"/>
      <c r="C460" s="45"/>
      <c r="D460" s="45"/>
      <c r="E460" s="45"/>
      <c r="F460" s="45"/>
      <c r="H460" s="45"/>
    </row>
    <row r="461">
      <c r="A461" s="52"/>
      <c r="C461" s="45"/>
      <c r="D461" s="45"/>
      <c r="E461" s="45"/>
      <c r="F461" s="45"/>
      <c r="H461" s="45"/>
    </row>
    <row r="462">
      <c r="A462" s="52"/>
      <c r="C462" s="45"/>
      <c r="D462" s="45"/>
      <c r="E462" s="45"/>
      <c r="F462" s="45"/>
      <c r="H462" s="45"/>
    </row>
    <row r="463">
      <c r="A463" s="52"/>
      <c r="C463" s="45"/>
      <c r="D463" s="45"/>
      <c r="E463" s="45"/>
      <c r="F463" s="45"/>
      <c r="H463" s="45"/>
    </row>
    <row r="464">
      <c r="A464" s="52"/>
      <c r="C464" s="45"/>
      <c r="D464" s="45"/>
      <c r="E464" s="45"/>
      <c r="F464" s="45"/>
      <c r="H464" s="45"/>
    </row>
    <row r="465">
      <c r="A465" s="52"/>
      <c r="C465" s="45"/>
      <c r="D465" s="45"/>
      <c r="E465" s="45"/>
      <c r="F465" s="45"/>
      <c r="H465" s="45"/>
    </row>
    <row r="466">
      <c r="A466" s="52"/>
      <c r="C466" s="45"/>
      <c r="D466" s="45"/>
      <c r="E466" s="45"/>
      <c r="F466" s="45"/>
      <c r="H466" s="45"/>
    </row>
    <row r="467">
      <c r="A467" s="52"/>
      <c r="C467" s="45"/>
      <c r="D467" s="45"/>
      <c r="E467" s="45"/>
      <c r="F467" s="45"/>
      <c r="H467" s="45"/>
    </row>
    <row r="468">
      <c r="A468" s="52"/>
      <c r="C468" s="45"/>
      <c r="D468" s="45"/>
      <c r="E468" s="45"/>
      <c r="F468" s="45"/>
      <c r="H468" s="45"/>
    </row>
    <row r="469">
      <c r="A469" s="52"/>
      <c r="C469" s="45"/>
      <c r="D469" s="45"/>
      <c r="E469" s="45"/>
      <c r="F469" s="45"/>
      <c r="H469" s="45"/>
    </row>
    <row r="470">
      <c r="A470" s="52"/>
      <c r="C470" s="45"/>
      <c r="D470" s="45"/>
      <c r="E470" s="45"/>
      <c r="F470" s="45"/>
      <c r="H470" s="45"/>
    </row>
    <row r="471">
      <c r="A471" s="52"/>
      <c r="C471" s="45"/>
      <c r="D471" s="45"/>
      <c r="E471" s="45"/>
      <c r="F471" s="45"/>
      <c r="H471" s="45"/>
    </row>
    <row r="472">
      <c r="A472" s="52"/>
      <c r="C472" s="45"/>
      <c r="D472" s="45"/>
      <c r="E472" s="45"/>
      <c r="F472" s="45"/>
      <c r="H472" s="45"/>
    </row>
    <row r="473">
      <c r="A473" s="52"/>
      <c r="C473" s="45"/>
      <c r="D473" s="45"/>
      <c r="E473" s="45"/>
      <c r="F473" s="45"/>
      <c r="H473" s="45"/>
    </row>
    <row r="474">
      <c r="A474" s="52"/>
      <c r="C474" s="45"/>
      <c r="D474" s="45"/>
      <c r="E474" s="45"/>
      <c r="F474" s="45"/>
      <c r="H474" s="45"/>
    </row>
    <row r="475">
      <c r="A475" s="52"/>
      <c r="C475" s="45"/>
      <c r="D475" s="45"/>
      <c r="E475" s="45"/>
      <c r="F475" s="45"/>
      <c r="H475" s="45"/>
    </row>
    <row r="476">
      <c r="A476" s="52"/>
      <c r="C476" s="45"/>
      <c r="D476" s="45"/>
      <c r="E476" s="45"/>
      <c r="F476" s="45"/>
      <c r="H476" s="45"/>
    </row>
    <row r="477">
      <c r="A477" s="52"/>
      <c r="C477" s="45"/>
      <c r="D477" s="45"/>
      <c r="E477" s="45"/>
      <c r="F477" s="45"/>
      <c r="H477" s="45"/>
    </row>
    <row r="478">
      <c r="A478" s="52"/>
      <c r="C478" s="45"/>
      <c r="D478" s="45"/>
      <c r="E478" s="45"/>
      <c r="F478" s="45"/>
      <c r="H478" s="45"/>
    </row>
    <row r="479">
      <c r="A479" s="52"/>
      <c r="C479" s="45"/>
      <c r="D479" s="45"/>
      <c r="E479" s="45"/>
      <c r="F479" s="45"/>
      <c r="H479" s="45"/>
    </row>
    <row r="480">
      <c r="A480" s="52"/>
      <c r="C480" s="45"/>
      <c r="D480" s="45"/>
      <c r="E480" s="45"/>
      <c r="F480" s="45"/>
      <c r="H480" s="45"/>
    </row>
    <row r="481">
      <c r="A481" s="52"/>
      <c r="C481" s="45"/>
      <c r="D481" s="45"/>
      <c r="E481" s="45"/>
      <c r="F481" s="45"/>
      <c r="H481" s="45"/>
    </row>
    <row r="482">
      <c r="A482" s="52"/>
      <c r="C482" s="45"/>
      <c r="D482" s="45"/>
      <c r="E482" s="45"/>
      <c r="F482" s="45"/>
      <c r="H482" s="45"/>
    </row>
    <row r="483">
      <c r="A483" s="52"/>
      <c r="C483" s="45"/>
      <c r="D483" s="45"/>
      <c r="E483" s="45"/>
      <c r="F483" s="45"/>
      <c r="H483" s="45"/>
    </row>
    <row r="484">
      <c r="A484" s="52"/>
      <c r="C484" s="45"/>
      <c r="D484" s="45"/>
      <c r="E484" s="45"/>
      <c r="F484" s="45"/>
      <c r="H484" s="45"/>
    </row>
    <row r="485">
      <c r="A485" s="52"/>
      <c r="C485" s="45"/>
      <c r="D485" s="45"/>
      <c r="E485" s="45"/>
      <c r="F485" s="45"/>
      <c r="H485" s="45"/>
    </row>
    <row r="486">
      <c r="A486" s="52"/>
      <c r="C486" s="45"/>
      <c r="D486" s="45"/>
      <c r="E486" s="45"/>
      <c r="F486" s="45"/>
      <c r="H486" s="45"/>
    </row>
    <row r="487">
      <c r="A487" s="52"/>
      <c r="C487" s="45"/>
      <c r="D487" s="45"/>
      <c r="E487" s="45"/>
      <c r="F487" s="45"/>
      <c r="H487" s="45"/>
    </row>
    <row r="488">
      <c r="A488" s="52"/>
      <c r="C488" s="45"/>
      <c r="D488" s="45"/>
      <c r="E488" s="45"/>
      <c r="F488" s="45"/>
      <c r="H488" s="45"/>
    </row>
    <row r="489">
      <c r="A489" s="52"/>
      <c r="C489" s="45"/>
      <c r="D489" s="45"/>
      <c r="E489" s="45"/>
      <c r="F489" s="45"/>
      <c r="H489" s="45"/>
    </row>
    <row r="490">
      <c r="A490" s="52"/>
      <c r="C490" s="45"/>
      <c r="D490" s="45"/>
      <c r="E490" s="45"/>
      <c r="F490" s="45"/>
      <c r="H490" s="45"/>
    </row>
    <row r="491">
      <c r="A491" s="52"/>
      <c r="C491" s="45"/>
      <c r="D491" s="45"/>
      <c r="E491" s="45"/>
      <c r="F491" s="45"/>
      <c r="H491" s="45"/>
    </row>
    <row r="492">
      <c r="A492" s="52"/>
      <c r="C492" s="45"/>
      <c r="D492" s="45"/>
      <c r="E492" s="45"/>
      <c r="F492" s="45"/>
      <c r="H492" s="45"/>
    </row>
    <row r="493">
      <c r="A493" s="52"/>
      <c r="C493" s="45"/>
      <c r="D493" s="45"/>
      <c r="E493" s="45"/>
      <c r="F493" s="45"/>
      <c r="H493" s="45"/>
    </row>
    <row r="494">
      <c r="A494" s="52"/>
      <c r="C494" s="45"/>
      <c r="D494" s="45"/>
      <c r="E494" s="45"/>
      <c r="F494" s="45"/>
      <c r="H494" s="45"/>
    </row>
    <row r="495">
      <c r="A495" s="52"/>
      <c r="C495" s="45"/>
      <c r="D495" s="45"/>
      <c r="E495" s="45"/>
      <c r="F495" s="45"/>
      <c r="H495" s="45"/>
    </row>
    <row r="496">
      <c r="A496" s="52"/>
      <c r="C496" s="45"/>
      <c r="D496" s="45"/>
      <c r="E496" s="45"/>
      <c r="F496" s="45"/>
      <c r="H496" s="45"/>
    </row>
    <row r="497">
      <c r="A497" s="52"/>
      <c r="C497" s="45"/>
      <c r="D497" s="45"/>
      <c r="E497" s="45"/>
      <c r="F497" s="45"/>
      <c r="H497" s="45"/>
    </row>
    <row r="498">
      <c r="A498" s="52"/>
      <c r="C498" s="45"/>
      <c r="D498" s="45"/>
      <c r="E498" s="45"/>
      <c r="F498" s="45"/>
      <c r="H498" s="45"/>
    </row>
    <row r="499">
      <c r="A499" s="52"/>
      <c r="C499" s="45"/>
      <c r="D499" s="45"/>
      <c r="E499" s="45"/>
      <c r="F499" s="45"/>
      <c r="H499" s="45"/>
    </row>
    <row r="500">
      <c r="A500" s="52"/>
      <c r="C500" s="45"/>
      <c r="D500" s="45"/>
      <c r="E500" s="45"/>
      <c r="F500" s="45"/>
      <c r="H500" s="45"/>
    </row>
    <row r="501">
      <c r="A501" s="52"/>
      <c r="C501" s="45"/>
      <c r="D501" s="45"/>
      <c r="E501" s="45"/>
      <c r="F501" s="45"/>
      <c r="H501" s="45"/>
    </row>
    <row r="502">
      <c r="A502" s="52"/>
      <c r="C502" s="45"/>
      <c r="D502" s="45"/>
      <c r="E502" s="45"/>
      <c r="F502" s="45"/>
      <c r="H502" s="45"/>
    </row>
    <row r="503">
      <c r="A503" s="52"/>
      <c r="C503" s="45"/>
      <c r="D503" s="45"/>
      <c r="E503" s="45"/>
      <c r="F503" s="45"/>
      <c r="H503" s="45"/>
    </row>
    <row r="504">
      <c r="A504" s="52"/>
      <c r="C504" s="45"/>
      <c r="D504" s="45"/>
      <c r="E504" s="45"/>
      <c r="F504" s="45"/>
      <c r="H504" s="45"/>
    </row>
    <row r="505">
      <c r="A505" s="52"/>
      <c r="C505" s="45"/>
      <c r="D505" s="45"/>
      <c r="E505" s="45"/>
      <c r="F505" s="45"/>
      <c r="H505" s="45"/>
    </row>
    <row r="506">
      <c r="A506" s="52"/>
      <c r="C506" s="45"/>
      <c r="D506" s="45"/>
      <c r="E506" s="45"/>
      <c r="F506" s="45"/>
      <c r="H506" s="45"/>
    </row>
    <row r="507">
      <c r="A507" s="52"/>
      <c r="C507" s="45"/>
      <c r="D507" s="45"/>
      <c r="E507" s="45"/>
      <c r="F507" s="45"/>
      <c r="H507" s="45"/>
    </row>
    <row r="508">
      <c r="A508" s="52"/>
      <c r="C508" s="45"/>
      <c r="D508" s="45"/>
      <c r="E508" s="45"/>
      <c r="F508" s="45"/>
      <c r="H508" s="45"/>
    </row>
    <row r="509">
      <c r="A509" s="52"/>
      <c r="C509" s="45"/>
      <c r="D509" s="45"/>
      <c r="E509" s="45"/>
      <c r="F509" s="45"/>
      <c r="H509" s="45"/>
    </row>
    <row r="510">
      <c r="A510" s="52"/>
      <c r="C510" s="45"/>
      <c r="D510" s="45"/>
      <c r="E510" s="45"/>
      <c r="F510" s="45"/>
      <c r="H510" s="45"/>
    </row>
    <row r="511">
      <c r="A511" s="52"/>
      <c r="C511" s="45"/>
      <c r="D511" s="45"/>
      <c r="E511" s="45"/>
      <c r="F511" s="45"/>
      <c r="H511" s="45"/>
    </row>
    <row r="512">
      <c r="A512" s="52"/>
      <c r="C512" s="45"/>
      <c r="D512" s="45"/>
      <c r="E512" s="45"/>
      <c r="F512" s="45"/>
      <c r="H512" s="45"/>
    </row>
    <row r="513">
      <c r="A513" s="52"/>
      <c r="C513" s="45"/>
      <c r="D513" s="45"/>
      <c r="E513" s="45"/>
      <c r="F513" s="45"/>
      <c r="H513" s="45"/>
    </row>
    <row r="514">
      <c r="A514" s="52"/>
      <c r="C514" s="45"/>
      <c r="D514" s="45"/>
      <c r="E514" s="45"/>
      <c r="F514" s="45"/>
      <c r="H514" s="45"/>
    </row>
    <row r="515">
      <c r="A515" s="52"/>
      <c r="C515" s="45"/>
      <c r="D515" s="45"/>
      <c r="E515" s="45"/>
      <c r="F515" s="45"/>
      <c r="H515" s="45"/>
    </row>
    <row r="516">
      <c r="A516" s="52"/>
      <c r="C516" s="45"/>
      <c r="D516" s="45"/>
      <c r="E516" s="45"/>
      <c r="F516" s="45"/>
      <c r="H516" s="45"/>
    </row>
    <row r="517">
      <c r="A517" s="52"/>
      <c r="C517" s="45"/>
      <c r="D517" s="45"/>
      <c r="E517" s="45"/>
      <c r="F517" s="45"/>
      <c r="H517" s="45"/>
    </row>
    <row r="518">
      <c r="A518" s="52"/>
      <c r="C518" s="45"/>
      <c r="D518" s="45"/>
      <c r="E518" s="45"/>
      <c r="F518" s="45"/>
      <c r="H518" s="45"/>
    </row>
    <row r="519">
      <c r="A519" s="52"/>
      <c r="C519" s="45"/>
      <c r="D519" s="45"/>
      <c r="E519" s="45"/>
      <c r="F519" s="45"/>
      <c r="H519" s="45"/>
    </row>
    <row r="520">
      <c r="A520" s="52"/>
      <c r="C520" s="45"/>
      <c r="D520" s="45"/>
      <c r="E520" s="45"/>
      <c r="F520" s="45"/>
      <c r="H520" s="45"/>
    </row>
    <row r="521">
      <c r="A521" s="52"/>
      <c r="C521" s="45"/>
      <c r="D521" s="45"/>
      <c r="E521" s="45"/>
      <c r="F521" s="45"/>
      <c r="H521" s="45"/>
    </row>
    <row r="522">
      <c r="A522" s="52"/>
      <c r="C522" s="45"/>
      <c r="D522" s="45"/>
      <c r="E522" s="45"/>
      <c r="F522" s="45"/>
      <c r="H522" s="45"/>
    </row>
    <row r="523">
      <c r="A523" s="52"/>
      <c r="C523" s="45"/>
      <c r="D523" s="45"/>
      <c r="E523" s="45"/>
      <c r="F523" s="45"/>
      <c r="H523" s="45"/>
    </row>
    <row r="524">
      <c r="A524" s="52"/>
      <c r="C524" s="45"/>
      <c r="D524" s="45"/>
      <c r="E524" s="45"/>
      <c r="F524" s="45"/>
      <c r="H524" s="45"/>
    </row>
    <row r="525">
      <c r="A525" s="52"/>
      <c r="C525" s="45"/>
      <c r="D525" s="45"/>
      <c r="E525" s="45"/>
      <c r="F525" s="45"/>
      <c r="H525" s="45"/>
    </row>
    <row r="526">
      <c r="A526" s="52"/>
      <c r="C526" s="45"/>
      <c r="D526" s="45"/>
      <c r="E526" s="45"/>
      <c r="F526" s="45"/>
      <c r="H526" s="45"/>
    </row>
    <row r="527">
      <c r="A527" s="52"/>
      <c r="C527" s="45"/>
      <c r="D527" s="45"/>
      <c r="E527" s="45"/>
      <c r="F527" s="45"/>
      <c r="H527" s="45"/>
    </row>
    <row r="528">
      <c r="A528" s="52"/>
      <c r="C528" s="45"/>
      <c r="D528" s="45"/>
      <c r="E528" s="45"/>
      <c r="F528" s="45"/>
      <c r="H528" s="45"/>
    </row>
    <row r="529">
      <c r="A529" s="52"/>
      <c r="C529" s="45"/>
      <c r="D529" s="45"/>
      <c r="E529" s="45"/>
      <c r="F529" s="45"/>
      <c r="H529" s="45"/>
    </row>
    <row r="530">
      <c r="A530" s="52"/>
      <c r="C530" s="45"/>
      <c r="D530" s="45"/>
      <c r="E530" s="45"/>
      <c r="F530" s="45"/>
      <c r="H530" s="45"/>
    </row>
    <row r="531">
      <c r="A531" s="52"/>
      <c r="C531" s="45"/>
      <c r="D531" s="45"/>
      <c r="E531" s="45"/>
      <c r="F531" s="45"/>
      <c r="H531" s="45"/>
    </row>
    <row r="532">
      <c r="A532" s="52"/>
      <c r="C532" s="45"/>
      <c r="D532" s="45"/>
      <c r="E532" s="45"/>
      <c r="F532" s="45"/>
      <c r="H532" s="45"/>
    </row>
    <row r="533">
      <c r="A533" s="52"/>
      <c r="C533" s="45"/>
      <c r="D533" s="45"/>
      <c r="E533" s="45"/>
      <c r="F533" s="45"/>
      <c r="H533" s="45"/>
    </row>
    <row r="534">
      <c r="A534" s="52"/>
      <c r="C534" s="45"/>
      <c r="D534" s="45"/>
      <c r="E534" s="45"/>
      <c r="F534" s="45"/>
      <c r="H534" s="45"/>
    </row>
    <row r="535">
      <c r="A535" s="52"/>
      <c r="C535" s="45"/>
      <c r="D535" s="45"/>
      <c r="E535" s="45"/>
      <c r="F535" s="45"/>
      <c r="H535" s="45"/>
    </row>
    <row r="536">
      <c r="A536" s="52"/>
      <c r="C536" s="45"/>
      <c r="D536" s="45"/>
      <c r="E536" s="45"/>
      <c r="F536" s="45"/>
      <c r="H536" s="45"/>
    </row>
    <row r="537">
      <c r="A537" s="52"/>
      <c r="C537" s="45"/>
      <c r="D537" s="45"/>
      <c r="E537" s="45"/>
      <c r="F537" s="45"/>
      <c r="H537" s="45"/>
    </row>
    <row r="538">
      <c r="A538" s="52"/>
      <c r="C538" s="45"/>
      <c r="D538" s="45"/>
      <c r="E538" s="45"/>
      <c r="F538" s="45"/>
      <c r="H538" s="45"/>
    </row>
    <row r="539">
      <c r="A539" s="52"/>
      <c r="C539" s="45"/>
      <c r="D539" s="45"/>
      <c r="E539" s="45"/>
      <c r="F539" s="45"/>
      <c r="H539" s="45"/>
    </row>
    <row r="540">
      <c r="A540" s="52"/>
      <c r="C540" s="45"/>
      <c r="D540" s="45"/>
      <c r="E540" s="45"/>
      <c r="F540" s="45"/>
      <c r="H540" s="45"/>
    </row>
    <row r="541">
      <c r="A541" s="52"/>
      <c r="C541" s="45"/>
      <c r="D541" s="45"/>
      <c r="E541" s="45"/>
      <c r="F541" s="45"/>
      <c r="H541" s="45"/>
    </row>
    <row r="542">
      <c r="A542" s="52"/>
      <c r="C542" s="45"/>
      <c r="D542" s="45"/>
      <c r="E542" s="45"/>
      <c r="F542" s="45"/>
      <c r="H542" s="45"/>
    </row>
    <row r="543">
      <c r="A543" s="52"/>
      <c r="C543" s="45"/>
      <c r="D543" s="45"/>
      <c r="E543" s="45"/>
      <c r="F543" s="45"/>
      <c r="H543" s="45"/>
    </row>
    <row r="544">
      <c r="A544" s="52"/>
      <c r="C544" s="45"/>
      <c r="D544" s="45"/>
      <c r="E544" s="45"/>
      <c r="F544" s="45"/>
      <c r="H544" s="45"/>
    </row>
    <row r="545">
      <c r="A545" s="52"/>
      <c r="C545" s="45"/>
      <c r="D545" s="45"/>
      <c r="E545" s="45"/>
      <c r="F545" s="45"/>
      <c r="H545" s="45"/>
    </row>
    <row r="546">
      <c r="A546" s="52"/>
      <c r="C546" s="45"/>
      <c r="D546" s="45"/>
      <c r="E546" s="45"/>
      <c r="F546" s="45"/>
      <c r="H546" s="45"/>
    </row>
    <row r="547">
      <c r="A547" s="52"/>
      <c r="C547" s="45"/>
      <c r="D547" s="45"/>
      <c r="E547" s="45"/>
      <c r="F547" s="45"/>
      <c r="H547" s="45"/>
    </row>
    <row r="548">
      <c r="A548" s="52"/>
      <c r="C548" s="45"/>
      <c r="D548" s="45"/>
      <c r="E548" s="45"/>
      <c r="F548" s="45"/>
      <c r="H548" s="45"/>
    </row>
    <row r="549">
      <c r="A549" s="52"/>
      <c r="C549" s="45"/>
      <c r="D549" s="45"/>
      <c r="E549" s="45"/>
      <c r="F549" s="45"/>
      <c r="H549" s="45"/>
    </row>
    <row r="550">
      <c r="A550" s="52"/>
      <c r="C550" s="45"/>
      <c r="D550" s="45"/>
      <c r="E550" s="45"/>
      <c r="F550" s="45"/>
      <c r="H550" s="45"/>
    </row>
    <row r="551">
      <c r="A551" s="52"/>
      <c r="C551" s="45"/>
      <c r="D551" s="45"/>
      <c r="E551" s="45"/>
      <c r="F551" s="45"/>
      <c r="H551" s="45"/>
    </row>
    <row r="552">
      <c r="A552" s="52"/>
      <c r="C552" s="45"/>
      <c r="D552" s="45"/>
      <c r="E552" s="45"/>
      <c r="F552" s="45"/>
      <c r="H552" s="45"/>
    </row>
    <row r="553">
      <c r="A553" s="52"/>
      <c r="C553" s="45"/>
      <c r="D553" s="45"/>
      <c r="E553" s="45"/>
      <c r="F553" s="45"/>
      <c r="H553" s="45"/>
    </row>
    <row r="554">
      <c r="A554" s="52"/>
      <c r="C554" s="45"/>
      <c r="D554" s="45"/>
      <c r="E554" s="45"/>
      <c r="F554" s="45"/>
      <c r="H554" s="45"/>
    </row>
    <row r="555">
      <c r="A555" s="52"/>
      <c r="C555" s="45"/>
      <c r="D555" s="45"/>
      <c r="E555" s="45"/>
      <c r="F555" s="45"/>
      <c r="H555" s="45"/>
    </row>
    <row r="556">
      <c r="A556" s="52"/>
      <c r="C556" s="45"/>
      <c r="D556" s="45"/>
      <c r="E556" s="45"/>
      <c r="F556" s="45"/>
      <c r="H556" s="45"/>
    </row>
    <row r="557">
      <c r="A557" s="52"/>
      <c r="C557" s="45"/>
      <c r="D557" s="45"/>
      <c r="E557" s="45"/>
      <c r="F557" s="45"/>
      <c r="H557" s="45"/>
    </row>
    <row r="558">
      <c r="A558" s="52"/>
      <c r="C558" s="45"/>
      <c r="D558" s="45"/>
      <c r="E558" s="45"/>
      <c r="F558" s="45"/>
      <c r="H558" s="45"/>
    </row>
    <row r="559">
      <c r="A559" s="52"/>
      <c r="C559" s="45"/>
      <c r="D559" s="45"/>
      <c r="E559" s="45"/>
      <c r="F559" s="45"/>
      <c r="H559" s="45"/>
    </row>
    <row r="560">
      <c r="A560" s="52"/>
      <c r="C560" s="45"/>
      <c r="D560" s="45"/>
      <c r="E560" s="45"/>
      <c r="F560" s="45"/>
      <c r="H560" s="45"/>
    </row>
    <row r="561">
      <c r="A561" s="52"/>
      <c r="C561" s="45"/>
      <c r="D561" s="45"/>
      <c r="E561" s="45"/>
      <c r="F561" s="45"/>
      <c r="H561" s="45"/>
    </row>
    <row r="562">
      <c r="A562" s="52"/>
      <c r="C562" s="45"/>
      <c r="D562" s="45"/>
      <c r="E562" s="45"/>
      <c r="F562" s="45"/>
      <c r="H562" s="45"/>
    </row>
    <row r="563">
      <c r="A563" s="52"/>
      <c r="C563" s="45"/>
      <c r="D563" s="45"/>
      <c r="E563" s="45"/>
      <c r="F563" s="45"/>
      <c r="H563" s="45"/>
    </row>
    <row r="564">
      <c r="A564" s="52"/>
      <c r="C564" s="45"/>
      <c r="D564" s="45"/>
      <c r="E564" s="45"/>
      <c r="F564" s="45"/>
      <c r="H564" s="45"/>
    </row>
    <row r="565">
      <c r="A565" s="52"/>
      <c r="C565" s="45"/>
      <c r="D565" s="45"/>
      <c r="E565" s="45"/>
      <c r="F565" s="45"/>
      <c r="H565" s="45"/>
    </row>
    <row r="566">
      <c r="A566" s="52"/>
      <c r="C566" s="45"/>
      <c r="D566" s="45"/>
      <c r="E566" s="45"/>
      <c r="F566" s="45"/>
      <c r="H566" s="45"/>
    </row>
    <row r="567">
      <c r="A567" s="52"/>
      <c r="C567" s="45"/>
      <c r="D567" s="45"/>
      <c r="E567" s="45"/>
      <c r="F567" s="45"/>
      <c r="H567" s="45"/>
    </row>
    <row r="568">
      <c r="A568" s="52"/>
      <c r="C568" s="45"/>
      <c r="D568" s="45"/>
      <c r="E568" s="45"/>
      <c r="F568" s="45"/>
      <c r="H568" s="45"/>
    </row>
    <row r="569">
      <c r="A569" s="52"/>
      <c r="C569" s="45"/>
      <c r="D569" s="45"/>
      <c r="E569" s="45"/>
      <c r="F569" s="45"/>
      <c r="H569" s="45"/>
    </row>
    <row r="570">
      <c r="A570" s="52"/>
      <c r="C570" s="45"/>
      <c r="D570" s="45"/>
      <c r="E570" s="45"/>
      <c r="F570" s="45"/>
      <c r="H570" s="45"/>
    </row>
    <row r="571">
      <c r="A571" s="52"/>
      <c r="C571" s="45"/>
      <c r="D571" s="45"/>
      <c r="E571" s="45"/>
      <c r="F571" s="45"/>
      <c r="H571" s="45"/>
    </row>
    <row r="572">
      <c r="A572" s="52"/>
      <c r="C572" s="45"/>
      <c r="D572" s="45"/>
      <c r="E572" s="45"/>
      <c r="F572" s="45"/>
      <c r="H572" s="45"/>
    </row>
    <row r="573">
      <c r="A573" s="52"/>
      <c r="C573" s="45"/>
      <c r="D573" s="45"/>
      <c r="E573" s="45"/>
      <c r="F573" s="45"/>
      <c r="H573" s="45"/>
    </row>
    <row r="574">
      <c r="A574" s="52"/>
      <c r="C574" s="45"/>
      <c r="D574" s="45"/>
      <c r="E574" s="45"/>
      <c r="F574" s="45"/>
      <c r="H574" s="45"/>
    </row>
    <row r="575">
      <c r="A575" s="52"/>
      <c r="C575" s="45"/>
      <c r="D575" s="45"/>
      <c r="E575" s="45"/>
      <c r="F575" s="45"/>
      <c r="H575" s="45"/>
    </row>
    <row r="576">
      <c r="A576" s="52"/>
      <c r="C576" s="45"/>
      <c r="D576" s="45"/>
      <c r="E576" s="45"/>
      <c r="F576" s="45"/>
      <c r="H576" s="45"/>
    </row>
    <row r="577">
      <c r="A577" s="52"/>
      <c r="C577" s="45"/>
      <c r="D577" s="45"/>
      <c r="E577" s="45"/>
      <c r="F577" s="45"/>
      <c r="H577" s="45"/>
    </row>
    <row r="578">
      <c r="A578" s="52"/>
      <c r="C578" s="45"/>
      <c r="D578" s="45"/>
      <c r="E578" s="45"/>
      <c r="F578" s="45"/>
      <c r="H578" s="45"/>
    </row>
    <row r="579">
      <c r="A579" s="52"/>
      <c r="C579" s="45"/>
      <c r="D579" s="45"/>
      <c r="E579" s="45"/>
      <c r="F579" s="45"/>
      <c r="H579" s="45"/>
    </row>
    <row r="580">
      <c r="A580" s="52"/>
      <c r="C580" s="45"/>
      <c r="D580" s="45"/>
      <c r="E580" s="45"/>
      <c r="F580" s="45"/>
      <c r="H580" s="45"/>
    </row>
    <row r="581">
      <c r="A581" s="52"/>
      <c r="C581" s="45"/>
      <c r="D581" s="45"/>
      <c r="E581" s="45"/>
      <c r="F581" s="45"/>
      <c r="H581" s="45"/>
    </row>
    <row r="582">
      <c r="A582" s="52"/>
      <c r="C582" s="45"/>
      <c r="D582" s="45"/>
      <c r="E582" s="45"/>
      <c r="F582" s="45"/>
      <c r="H582" s="45"/>
    </row>
    <row r="583">
      <c r="A583" s="52"/>
      <c r="C583" s="45"/>
      <c r="D583" s="45"/>
      <c r="E583" s="45"/>
      <c r="F583" s="45"/>
      <c r="H583" s="45"/>
    </row>
    <row r="584">
      <c r="A584" s="52"/>
      <c r="C584" s="45"/>
      <c r="D584" s="45"/>
      <c r="E584" s="45"/>
      <c r="F584" s="45"/>
      <c r="H584" s="45"/>
    </row>
    <row r="585">
      <c r="A585" s="52"/>
      <c r="C585" s="45"/>
      <c r="D585" s="45"/>
      <c r="E585" s="45"/>
      <c r="F585" s="45"/>
      <c r="H585" s="45"/>
    </row>
    <row r="586">
      <c r="A586" s="52"/>
      <c r="C586" s="45"/>
      <c r="D586" s="45"/>
      <c r="E586" s="45"/>
      <c r="F586" s="45"/>
      <c r="H586" s="45"/>
    </row>
    <row r="587">
      <c r="A587" s="52"/>
      <c r="C587" s="45"/>
      <c r="D587" s="45"/>
      <c r="E587" s="45"/>
      <c r="F587" s="45"/>
      <c r="H587" s="45"/>
    </row>
    <row r="588">
      <c r="A588" s="52"/>
      <c r="C588" s="45"/>
      <c r="D588" s="45"/>
      <c r="E588" s="45"/>
      <c r="F588" s="45"/>
      <c r="H588" s="45"/>
    </row>
    <row r="589">
      <c r="A589" s="52"/>
      <c r="C589" s="45"/>
      <c r="D589" s="45"/>
      <c r="E589" s="45"/>
      <c r="F589" s="45"/>
      <c r="H589" s="45"/>
    </row>
    <row r="590">
      <c r="A590" s="52"/>
      <c r="C590" s="45"/>
      <c r="D590" s="45"/>
      <c r="E590" s="45"/>
      <c r="F590" s="45"/>
      <c r="H590" s="45"/>
    </row>
    <row r="591">
      <c r="A591" s="52"/>
      <c r="C591" s="45"/>
      <c r="D591" s="45"/>
      <c r="E591" s="45"/>
      <c r="F591" s="45"/>
      <c r="H591" s="45"/>
    </row>
    <row r="592">
      <c r="A592" s="52"/>
      <c r="C592" s="45"/>
      <c r="D592" s="45"/>
      <c r="E592" s="45"/>
      <c r="F592" s="45"/>
      <c r="H592" s="45"/>
    </row>
    <row r="593">
      <c r="A593" s="52"/>
      <c r="C593" s="45"/>
      <c r="D593" s="45"/>
      <c r="E593" s="45"/>
      <c r="F593" s="45"/>
      <c r="H593" s="45"/>
    </row>
    <row r="594">
      <c r="A594" s="52"/>
      <c r="C594" s="45"/>
      <c r="D594" s="45"/>
      <c r="E594" s="45"/>
      <c r="F594" s="45"/>
      <c r="H594" s="45"/>
    </row>
    <row r="595">
      <c r="A595" s="52"/>
      <c r="C595" s="45"/>
      <c r="D595" s="45"/>
      <c r="E595" s="45"/>
      <c r="F595" s="45"/>
      <c r="H595" s="45"/>
    </row>
    <row r="596">
      <c r="A596" s="52"/>
      <c r="C596" s="45"/>
      <c r="D596" s="45"/>
      <c r="E596" s="45"/>
      <c r="F596" s="45"/>
      <c r="H596" s="45"/>
    </row>
    <row r="597">
      <c r="A597" s="52"/>
      <c r="C597" s="45"/>
      <c r="D597" s="45"/>
      <c r="E597" s="45"/>
      <c r="F597" s="45"/>
      <c r="H597" s="45"/>
    </row>
    <row r="598">
      <c r="A598" s="52"/>
      <c r="C598" s="45"/>
      <c r="D598" s="45"/>
      <c r="E598" s="45"/>
      <c r="F598" s="45"/>
      <c r="H598" s="45"/>
    </row>
    <row r="599">
      <c r="A599" s="52"/>
      <c r="C599" s="45"/>
      <c r="D599" s="45"/>
      <c r="E599" s="45"/>
      <c r="F599" s="45"/>
      <c r="H599" s="45"/>
    </row>
    <row r="600">
      <c r="A600" s="52"/>
      <c r="C600" s="45"/>
      <c r="D600" s="45"/>
      <c r="E600" s="45"/>
      <c r="F600" s="45"/>
      <c r="H600" s="45"/>
    </row>
    <row r="601">
      <c r="A601" s="52"/>
      <c r="C601" s="45"/>
      <c r="D601" s="45"/>
      <c r="E601" s="45"/>
      <c r="F601" s="45"/>
      <c r="H601" s="45"/>
    </row>
    <row r="602">
      <c r="A602" s="52"/>
      <c r="C602" s="45"/>
      <c r="D602" s="45"/>
      <c r="E602" s="45"/>
      <c r="F602" s="45"/>
      <c r="H602" s="45"/>
    </row>
    <row r="603">
      <c r="A603" s="52"/>
      <c r="C603" s="45"/>
      <c r="D603" s="45"/>
      <c r="E603" s="45"/>
      <c r="F603" s="45"/>
      <c r="H603" s="45"/>
    </row>
    <row r="604">
      <c r="A604" s="52"/>
      <c r="C604" s="45"/>
      <c r="D604" s="45"/>
      <c r="E604" s="45"/>
      <c r="F604" s="45"/>
      <c r="H604" s="45"/>
    </row>
    <row r="605">
      <c r="A605" s="52"/>
      <c r="C605" s="45"/>
      <c r="D605" s="45"/>
      <c r="E605" s="45"/>
      <c r="F605" s="45"/>
      <c r="H605" s="45"/>
    </row>
    <row r="606">
      <c r="A606" s="52"/>
      <c r="C606" s="45"/>
      <c r="D606" s="45"/>
      <c r="E606" s="45"/>
      <c r="F606" s="45"/>
      <c r="H606" s="45"/>
    </row>
    <row r="607">
      <c r="A607" s="52"/>
      <c r="C607" s="45"/>
      <c r="D607" s="45"/>
      <c r="E607" s="45"/>
      <c r="F607" s="45"/>
      <c r="H607" s="45"/>
    </row>
    <row r="608">
      <c r="A608" s="52"/>
      <c r="C608" s="45"/>
      <c r="D608" s="45"/>
      <c r="E608" s="45"/>
      <c r="F608" s="45"/>
      <c r="H608" s="45"/>
    </row>
    <row r="609">
      <c r="A609" s="52"/>
      <c r="C609" s="45"/>
      <c r="D609" s="45"/>
      <c r="E609" s="45"/>
      <c r="F609" s="45"/>
      <c r="H609" s="45"/>
    </row>
    <row r="610">
      <c r="A610" s="52"/>
      <c r="C610" s="45"/>
      <c r="D610" s="45"/>
      <c r="E610" s="45"/>
      <c r="F610" s="45"/>
      <c r="H610" s="45"/>
    </row>
    <row r="611">
      <c r="A611" s="52"/>
      <c r="C611" s="45"/>
      <c r="D611" s="45"/>
      <c r="E611" s="45"/>
      <c r="F611" s="45"/>
      <c r="H611" s="45"/>
    </row>
    <row r="612">
      <c r="A612" s="52"/>
      <c r="C612" s="45"/>
      <c r="D612" s="45"/>
      <c r="E612" s="45"/>
      <c r="F612" s="45"/>
      <c r="H612" s="45"/>
    </row>
    <row r="613">
      <c r="A613" s="52"/>
      <c r="C613" s="45"/>
      <c r="D613" s="45"/>
      <c r="E613" s="45"/>
      <c r="F613" s="45"/>
      <c r="H613" s="45"/>
    </row>
    <row r="614">
      <c r="A614" s="52"/>
      <c r="C614" s="45"/>
      <c r="D614" s="45"/>
      <c r="E614" s="45"/>
      <c r="F614" s="45"/>
      <c r="H614" s="45"/>
    </row>
    <row r="615">
      <c r="A615" s="52"/>
      <c r="C615" s="45"/>
      <c r="D615" s="45"/>
      <c r="E615" s="45"/>
      <c r="F615" s="45"/>
      <c r="H615" s="45"/>
    </row>
    <row r="616">
      <c r="A616" s="52"/>
      <c r="C616" s="45"/>
      <c r="D616" s="45"/>
      <c r="E616" s="45"/>
      <c r="F616" s="45"/>
      <c r="H616" s="45"/>
    </row>
    <row r="617">
      <c r="A617" s="52"/>
      <c r="C617" s="45"/>
      <c r="D617" s="45"/>
      <c r="E617" s="45"/>
      <c r="F617" s="45"/>
      <c r="H617" s="45"/>
    </row>
    <row r="618">
      <c r="A618" s="52"/>
      <c r="C618" s="45"/>
      <c r="D618" s="45"/>
      <c r="E618" s="45"/>
      <c r="F618" s="45"/>
      <c r="H618" s="45"/>
    </row>
    <row r="619">
      <c r="A619" s="52"/>
      <c r="C619" s="45"/>
      <c r="D619" s="45"/>
      <c r="E619" s="45"/>
      <c r="F619" s="45"/>
      <c r="H619" s="45"/>
    </row>
    <row r="620">
      <c r="A620" s="52"/>
      <c r="C620" s="45"/>
      <c r="D620" s="45"/>
      <c r="E620" s="45"/>
      <c r="F620" s="45"/>
      <c r="H620" s="45"/>
    </row>
    <row r="621">
      <c r="A621" s="52"/>
      <c r="C621" s="45"/>
      <c r="D621" s="45"/>
      <c r="E621" s="45"/>
      <c r="F621" s="45"/>
      <c r="H621" s="45"/>
    </row>
    <row r="622">
      <c r="A622" s="52"/>
      <c r="C622" s="45"/>
      <c r="D622" s="45"/>
      <c r="E622" s="45"/>
      <c r="F622" s="45"/>
      <c r="H622" s="45"/>
    </row>
    <row r="623">
      <c r="A623" s="52"/>
      <c r="C623" s="45"/>
      <c r="D623" s="45"/>
      <c r="E623" s="45"/>
      <c r="F623" s="45"/>
      <c r="H623" s="45"/>
    </row>
    <row r="624">
      <c r="A624" s="52"/>
      <c r="C624" s="45"/>
      <c r="D624" s="45"/>
      <c r="E624" s="45"/>
      <c r="F624" s="45"/>
      <c r="H624" s="45"/>
    </row>
    <row r="625">
      <c r="A625" s="52"/>
      <c r="C625" s="45"/>
      <c r="D625" s="45"/>
      <c r="E625" s="45"/>
      <c r="F625" s="45"/>
      <c r="H625" s="45"/>
    </row>
    <row r="626">
      <c r="A626" s="52"/>
      <c r="C626" s="45"/>
      <c r="D626" s="45"/>
      <c r="E626" s="45"/>
      <c r="F626" s="45"/>
      <c r="H626" s="45"/>
    </row>
    <row r="627">
      <c r="A627" s="52"/>
      <c r="C627" s="45"/>
      <c r="D627" s="45"/>
      <c r="E627" s="45"/>
      <c r="F627" s="45"/>
      <c r="H627" s="45"/>
    </row>
    <row r="628">
      <c r="A628" s="52"/>
      <c r="C628" s="45"/>
      <c r="D628" s="45"/>
      <c r="E628" s="45"/>
      <c r="F628" s="45"/>
      <c r="H628" s="45"/>
    </row>
    <row r="629">
      <c r="A629" s="52"/>
      <c r="C629" s="45"/>
      <c r="D629" s="45"/>
      <c r="E629" s="45"/>
      <c r="F629" s="45"/>
      <c r="H629" s="45"/>
    </row>
    <row r="630">
      <c r="A630" s="52"/>
      <c r="C630" s="45"/>
      <c r="D630" s="45"/>
      <c r="E630" s="45"/>
      <c r="F630" s="45"/>
      <c r="H630" s="45"/>
    </row>
    <row r="631">
      <c r="A631" s="52"/>
      <c r="C631" s="45"/>
      <c r="D631" s="45"/>
      <c r="E631" s="45"/>
      <c r="F631" s="45"/>
      <c r="H631" s="45"/>
    </row>
    <row r="632">
      <c r="A632" s="52"/>
      <c r="C632" s="45"/>
      <c r="D632" s="45"/>
      <c r="E632" s="45"/>
      <c r="F632" s="45"/>
      <c r="H632" s="45"/>
    </row>
    <row r="633">
      <c r="A633" s="52"/>
      <c r="C633" s="45"/>
      <c r="D633" s="45"/>
      <c r="E633" s="45"/>
      <c r="F633" s="45"/>
      <c r="H633" s="45"/>
    </row>
    <row r="634">
      <c r="A634" s="52"/>
      <c r="C634" s="45"/>
      <c r="D634" s="45"/>
      <c r="E634" s="45"/>
      <c r="F634" s="45"/>
      <c r="H634" s="45"/>
    </row>
    <row r="635">
      <c r="A635" s="52"/>
      <c r="C635" s="45"/>
      <c r="D635" s="45"/>
      <c r="E635" s="45"/>
      <c r="F635" s="45"/>
      <c r="H635" s="45"/>
    </row>
    <row r="636">
      <c r="A636" s="52"/>
      <c r="C636" s="45"/>
      <c r="D636" s="45"/>
      <c r="E636" s="45"/>
      <c r="F636" s="45"/>
      <c r="H636" s="45"/>
    </row>
    <row r="637">
      <c r="A637" s="52"/>
      <c r="C637" s="45"/>
      <c r="D637" s="45"/>
      <c r="E637" s="45"/>
      <c r="F637" s="45"/>
      <c r="H637" s="45"/>
    </row>
    <row r="638">
      <c r="A638" s="52"/>
      <c r="C638" s="45"/>
      <c r="D638" s="45"/>
      <c r="E638" s="45"/>
      <c r="F638" s="45"/>
      <c r="H638" s="45"/>
    </row>
    <row r="639">
      <c r="A639" s="52"/>
      <c r="C639" s="45"/>
      <c r="D639" s="45"/>
      <c r="E639" s="45"/>
      <c r="F639" s="45"/>
      <c r="H639" s="45"/>
    </row>
    <row r="640">
      <c r="A640" s="52"/>
      <c r="C640" s="45"/>
      <c r="D640" s="45"/>
      <c r="E640" s="45"/>
      <c r="F640" s="45"/>
      <c r="H640" s="45"/>
    </row>
    <row r="641">
      <c r="A641" s="52"/>
      <c r="C641" s="45"/>
      <c r="D641" s="45"/>
      <c r="E641" s="45"/>
      <c r="F641" s="45"/>
      <c r="H641" s="45"/>
    </row>
    <row r="642">
      <c r="A642" s="52"/>
      <c r="C642" s="45"/>
      <c r="D642" s="45"/>
      <c r="E642" s="45"/>
      <c r="F642" s="45"/>
      <c r="H642" s="45"/>
    </row>
    <row r="643">
      <c r="A643" s="52"/>
      <c r="C643" s="45"/>
      <c r="D643" s="45"/>
      <c r="E643" s="45"/>
      <c r="F643" s="45"/>
      <c r="H643" s="45"/>
    </row>
    <row r="644">
      <c r="A644" s="52"/>
      <c r="C644" s="45"/>
      <c r="D644" s="45"/>
      <c r="E644" s="45"/>
      <c r="F644" s="45"/>
      <c r="H644" s="45"/>
    </row>
    <row r="645">
      <c r="A645" s="52"/>
      <c r="C645" s="45"/>
      <c r="D645" s="45"/>
      <c r="E645" s="45"/>
      <c r="F645" s="45"/>
      <c r="H645" s="45"/>
    </row>
    <row r="646">
      <c r="A646" s="52"/>
      <c r="C646" s="45"/>
      <c r="D646" s="45"/>
      <c r="E646" s="45"/>
      <c r="F646" s="45"/>
      <c r="H646" s="45"/>
    </row>
    <row r="647">
      <c r="A647" s="52"/>
      <c r="C647" s="45"/>
      <c r="D647" s="45"/>
      <c r="E647" s="45"/>
      <c r="F647" s="45"/>
      <c r="H647" s="45"/>
    </row>
    <row r="648">
      <c r="A648" s="52"/>
      <c r="C648" s="45"/>
      <c r="D648" s="45"/>
      <c r="E648" s="45"/>
      <c r="F648" s="45"/>
      <c r="H648" s="45"/>
    </row>
    <row r="649">
      <c r="A649" s="52"/>
      <c r="C649" s="45"/>
      <c r="D649" s="45"/>
      <c r="E649" s="45"/>
      <c r="F649" s="45"/>
      <c r="H649" s="45"/>
    </row>
    <row r="650">
      <c r="A650" s="52"/>
      <c r="C650" s="45"/>
      <c r="D650" s="45"/>
      <c r="E650" s="45"/>
      <c r="F650" s="45"/>
      <c r="H650" s="45"/>
    </row>
    <row r="651">
      <c r="A651" s="52"/>
      <c r="C651" s="45"/>
      <c r="D651" s="45"/>
      <c r="E651" s="45"/>
      <c r="F651" s="45"/>
      <c r="H651" s="45"/>
    </row>
    <row r="652">
      <c r="A652" s="52"/>
      <c r="C652" s="45"/>
      <c r="D652" s="45"/>
      <c r="E652" s="45"/>
      <c r="F652" s="45"/>
      <c r="H652" s="45"/>
    </row>
    <row r="653">
      <c r="A653" s="52"/>
      <c r="C653" s="45"/>
      <c r="D653" s="45"/>
      <c r="E653" s="45"/>
      <c r="F653" s="45"/>
      <c r="H653" s="45"/>
    </row>
    <row r="654">
      <c r="A654" s="52"/>
      <c r="C654" s="45"/>
      <c r="D654" s="45"/>
      <c r="E654" s="45"/>
      <c r="F654" s="45"/>
      <c r="H654" s="45"/>
    </row>
    <row r="655">
      <c r="A655" s="52"/>
      <c r="C655" s="45"/>
      <c r="D655" s="45"/>
      <c r="E655" s="45"/>
      <c r="F655" s="45"/>
      <c r="H655" s="45"/>
    </row>
    <row r="656">
      <c r="A656" s="52"/>
      <c r="C656" s="45"/>
      <c r="D656" s="45"/>
      <c r="E656" s="45"/>
      <c r="F656" s="45"/>
      <c r="H656" s="45"/>
    </row>
    <row r="657">
      <c r="A657" s="52"/>
      <c r="C657" s="45"/>
      <c r="D657" s="45"/>
      <c r="E657" s="45"/>
      <c r="F657" s="45"/>
      <c r="H657" s="45"/>
    </row>
    <row r="658">
      <c r="A658" s="52"/>
      <c r="C658" s="45"/>
      <c r="D658" s="45"/>
      <c r="E658" s="45"/>
      <c r="F658" s="45"/>
      <c r="H658" s="45"/>
    </row>
    <row r="659">
      <c r="A659" s="52"/>
      <c r="C659" s="45"/>
      <c r="D659" s="45"/>
      <c r="E659" s="45"/>
      <c r="F659" s="45"/>
      <c r="H659" s="45"/>
    </row>
    <row r="660">
      <c r="A660" s="52"/>
      <c r="C660" s="45"/>
      <c r="D660" s="45"/>
      <c r="E660" s="45"/>
      <c r="F660" s="45"/>
      <c r="H660" s="45"/>
    </row>
    <row r="661">
      <c r="A661" s="52"/>
      <c r="C661" s="45"/>
      <c r="D661" s="45"/>
      <c r="E661" s="45"/>
      <c r="F661" s="45"/>
      <c r="H661" s="45"/>
    </row>
    <row r="662">
      <c r="A662" s="52"/>
      <c r="C662" s="45"/>
      <c r="D662" s="45"/>
      <c r="E662" s="45"/>
      <c r="F662" s="45"/>
      <c r="H662" s="45"/>
    </row>
    <row r="663">
      <c r="A663" s="52"/>
      <c r="C663" s="45"/>
      <c r="D663" s="45"/>
      <c r="E663" s="45"/>
      <c r="F663" s="45"/>
      <c r="H663" s="45"/>
    </row>
    <row r="664">
      <c r="A664" s="52"/>
      <c r="C664" s="45"/>
      <c r="D664" s="45"/>
      <c r="E664" s="45"/>
      <c r="F664" s="45"/>
      <c r="H664" s="45"/>
    </row>
    <row r="665">
      <c r="A665" s="52"/>
      <c r="C665" s="45"/>
      <c r="D665" s="45"/>
      <c r="E665" s="45"/>
      <c r="F665" s="45"/>
      <c r="H665" s="45"/>
    </row>
    <row r="666">
      <c r="A666" s="52"/>
      <c r="C666" s="45"/>
      <c r="D666" s="45"/>
      <c r="E666" s="45"/>
      <c r="F666" s="45"/>
      <c r="H666" s="45"/>
    </row>
    <row r="667">
      <c r="A667" s="52"/>
      <c r="C667" s="45"/>
      <c r="D667" s="45"/>
      <c r="E667" s="45"/>
      <c r="F667" s="45"/>
      <c r="H667" s="45"/>
    </row>
    <row r="668">
      <c r="A668" s="52"/>
      <c r="C668" s="45"/>
      <c r="D668" s="45"/>
      <c r="E668" s="45"/>
      <c r="F668" s="45"/>
      <c r="H668" s="45"/>
    </row>
    <row r="669">
      <c r="A669" s="52"/>
      <c r="C669" s="45"/>
      <c r="D669" s="45"/>
      <c r="E669" s="45"/>
      <c r="F669" s="45"/>
      <c r="H669" s="45"/>
    </row>
    <row r="670">
      <c r="A670" s="52"/>
      <c r="C670" s="45"/>
      <c r="D670" s="45"/>
      <c r="E670" s="45"/>
      <c r="F670" s="45"/>
      <c r="H670" s="45"/>
    </row>
    <row r="671">
      <c r="A671" s="52"/>
      <c r="C671" s="45"/>
      <c r="D671" s="45"/>
      <c r="E671" s="45"/>
      <c r="F671" s="45"/>
      <c r="H671" s="45"/>
    </row>
    <row r="672">
      <c r="A672" s="52"/>
      <c r="C672" s="45"/>
      <c r="D672" s="45"/>
      <c r="E672" s="45"/>
      <c r="F672" s="45"/>
      <c r="H672" s="45"/>
    </row>
    <row r="673">
      <c r="A673" s="52"/>
      <c r="C673" s="45"/>
      <c r="D673" s="45"/>
      <c r="E673" s="45"/>
      <c r="F673" s="45"/>
      <c r="H673" s="45"/>
    </row>
    <row r="674">
      <c r="A674" s="52"/>
      <c r="C674" s="45"/>
      <c r="D674" s="45"/>
      <c r="E674" s="45"/>
      <c r="F674" s="45"/>
      <c r="H674" s="45"/>
    </row>
    <row r="675">
      <c r="A675" s="52"/>
      <c r="C675" s="45"/>
      <c r="D675" s="45"/>
      <c r="E675" s="45"/>
      <c r="F675" s="45"/>
      <c r="H675" s="45"/>
    </row>
    <row r="676">
      <c r="A676" s="52"/>
      <c r="C676" s="45"/>
      <c r="D676" s="45"/>
      <c r="E676" s="45"/>
      <c r="F676" s="45"/>
      <c r="H676" s="45"/>
    </row>
    <row r="677">
      <c r="A677" s="52"/>
      <c r="C677" s="45"/>
      <c r="D677" s="45"/>
      <c r="E677" s="45"/>
      <c r="F677" s="45"/>
      <c r="H677" s="45"/>
    </row>
    <row r="678">
      <c r="A678" s="52"/>
      <c r="C678" s="45"/>
      <c r="D678" s="45"/>
      <c r="E678" s="45"/>
      <c r="F678" s="45"/>
      <c r="H678" s="45"/>
    </row>
    <row r="679">
      <c r="A679" s="52"/>
      <c r="C679" s="45"/>
      <c r="D679" s="45"/>
      <c r="E679" s="45"/>
      <c r="F679" s="45"/>
      <c r="H679" s="45"/>
    </row>
    <row r="680">
      <c r="A680" s="52"/>
      <c r="C680" s="45"/>
      <c r="D680" s="45"/>
      <c r="E680" s="45"/>
      <c r="F680" s="45"/>
      <c r="H680" s="45"/>
    </row>
    <row r="681">
      <c r="A681" s="52"/>
      <c r="C681" s="45"/>
      <c r="D681" s="45"/>
      <c r="E681" s="45"/>
      <c r="F681" s="45"/>
      <c r="H681" s="45"/>
    </row>
    <row r="682">
      <c r="A682" s="52"/>
      <c r="C682" s="45"/>
      <c r="D682" s="45"/>
      <c r="E682" s="45"/>
      <c r="F682" s="45"/>
      <c r="H682" s="45"/>
    </row>
    <row r="683">
      <c r="A683" s="52"/>
      <c r="C683" s="45"/>
      <c r="D683" s="45"/>
      <c r="E683" s="45"/>
      <c r="F683" s="45"/>
      <c r="H683" s="45"/>
    </row>
    <row r="684">
      <c r="A684" s="52"/>
      <c r="C684" s="45"/>
      <c r="D684" s="45"/>
      <c r="E684" s="45"/>
      <c r="F684" s="45"/>
      <c r="H684" s="45"/>
    </row>
    <row r="685">
      <c r="A685" s="52"/>
      <c r="C685" s="45"/>
      <c r="D685" s="45"/>
      <c r="E685" s="45"/>
      <c r="F685" s="45"/>
      <c r="H685" s="45"/>
    </row>
    <row r="686">
      <c r="A686" s="52"/>
      <c r="C686" s="45"/>
      <c r="D686" s="45"/>
      <c r="E686" s="45"/>
      <c r="F686" s="45"/>
      <c r="H686" s="45"/>
    </row>
    <row r="687">
      <c r="A687" s="52"/>
      <c r="C687" s="45"/>
      <c r="D687" s="45"/>
      <c r="E687" s="45"/>
      <c r="F687" s="45"/>
      <c r="H687" s="45"/>
    </row>
    <row r="688">
      <c r="A688" s="52"/>
      <c r="C688" s="45"/>
      <c r="D688" s="45"/>
      <c r="E688" s="45"/>
      <c r="F688" s="45"/>
      <c r="H688" s="45"/>
    </row>
    <row r="689">
      <c r="A689" s="52"/>
      <c r="C689" s="45"/>
      <c r="D689" s="45"/>
      <c r="E689" s="45"/>
      <c r="F689" s="45"/>
      <c r="H689" s="45"/>
    </row>
    <row r="690">
      <c r="A690" s="52"/>
      <c r="C690" s="45"/>
      <c r="D690" s="45"/>
      <c r="E690" s="45"/>
      <c r="F690" s="45"/>
      <c r="H690" s="45"/>
    </row>
    <row r="691">
      <c r="A691" s="52"/>
      <c r="C691" s="45"/>
      <c r="D691" s="45"/>
      <c r="E691" s="45"/>
      <c r="F691" s="45"/>
      <c r="H691" s="45"/>
    </row>
    <row r="692">
      <c r="A692" s="52"/>
      <c r="C692" s="45"/>
      <c r="D692" s="45"/>
      <c r="E692" s="45"/>
      <c r="F692" s="45"/>
      <c r="H692" s="45"/>
    </row>
    <row r="693">
      <c r="A693" s="52"/>
      <c r="C693" s="45"/>
      <c r="D693" s="45"/>
      <c r="E693" s="45"/>
      <c r="F693" s="45"/>
      <c r="H693" s="45"/>
    </row>
    <row r="694">
      <c r="A694" s="52"/>
      <c r="C694" s="45"/>
      <c r="D694" s="45"/>
      <c r="E694" s="45"/>
      <c r="F694" s="45"/>
      <c r="H694" s="45"/>
    </row>
    <row r="695">
      <c r="A695" s="52"/>
      <c r="C695" s="45"/>
      <c r="D695" s="45"/>
      <c r="E695" s="45"/>
      <c r="F695" s="45"/>
      <c r="H695" s="45"/>
    </row>
    <row r="696">
      <c r="A696" s="52"/>
      <c r="C696" s="45"/>
      <c r="D696" s="45"/>
      <c r="E696" s="45"/>
      <c r="F696" s="45"/>
      <c r="H696" s="45"/>
    </row>
    <row r="697">
      <c r="A697" s="52"/>
      <c r="C697" s="45"/>
      <c r="D697" s="45"/>
      <c r="E697" s="45"/>
      <c r="F697" s="45"/>
      <c r="H697" s="45"/>
    </row>
    <row r="698">
      <c r="A698" s="52"/>
      <c r="C698" s="45"/>
      <c r="D698" s="45"/>
      <c r="E698" s="45"/>
      <c r="F698" s="45"/>
      <c r="H698" s="45"/>
    </row>
    <row r="699">
      <c r="A699" s="52"/>
      <c r="C699" s="45"/>
      <c r="D699" s="45"/>
      <c r="E699" s="45"/>
      <c r="F699" s="45"/>
      <c r="H699" s="45"/>
    </row>
    <row r="700">
      <c r="A700" s="52"/>
      <c r="C700" s="45"/>
      <c r="D700" s="45"/>
      <c r="E700" s="45"/>
      <c r="F700" s="45"/>
      <c r="H700" s="45"/>
    </row>
    <row r="701">
      <c r="A701" s="52"/>
      <c r="C701" s="45"/>
      <c r="D701" s="45"/>
      <c r="E701" s="45"/>
      <c r="F701" s="45"/>
      <c r="H701" s="45"/>
    </row>
    <row r="702">
      <c r="A702" s="52"/>
      <c r="C702" s="45"/>
      <c r="D702" s="45"/>
      <c r="E702" s="45"/>
      <c r="F702" s="45"/>
      <c r="H702" s="45"/>
    </row>
    <row r="703">
      <c r="A703" s="52"/>
      <c r="C703" s="45"/>
      <c r="D703" s="45"/>
      <c r="E703" s="45"/>
      <c r="F703" s="45"/>
      <c r="H703" s="45"/>
    </row>
    <row r="704">
      <c r="A704" s="52"/>
      <c r="C704" s="45"/>
      <c r="D704" s="45"/>
      <c r="E704" s="45"/>
      <c r="F704" s="45"/>
      <c r="H704" s="45"/>
    </row>
    <row r="705">
      <c r="A705" s="52"/>
      <c r="C705" s="45"/>
      <c r="D705" s="45"/>
      <c r="E705" s="45"/>
      <c r="F705" s="45"/>
      <c r="H705" s="45"/>
    </row>
    <row r="706">
      <c r="A706" s="52"/>
      <c r="C706" s="45"/>
      <c r="D706" s="45"/>
      <c r="E706" s="45"/>
      <c r="F706" s="45"/>
      <c r="H706" s="45"/>
    </row>
    <row r="707">
      <c r="A707" s="52"/>
      <c r="C707" s="45"/>
      <c r="D707" s="45"/>
      <c r="E707" s="45"/>
      <c r="F707" s="45"/>
      <c r="H707" s="45"/>
    </row>
    <row r="708">
      <c r="A708" s="52"/>
      <c r="C708" s="45"/>
      <c r="D708" s="45"/>
      <c r="E708" s="45"/>
      <c r="F708" s="45"/>
      <c r="H708" s="45"/>
    </row>
    <row r="709">
      <c r="A709" s="52"/>
      <c r="C709" s="45"/>
      <c r="D709" s="45"/>
      <c r="E709" s="45"/>
      <c r="F709" s="45"/>
      <c r="H709" s="45"/>
    </row>
    <row r="710">
      <c r="A710" s="52"/>
      <c r="C710" s="45"/>
      <c r="D710" s="45"/>
      <c r="E710" s="45"/>
      <c r="F710" s="45"/>
      <c r="H710" s="45"/>
    </row>
    <row r="711">
      <c r="A711" s="52"/>
      <c r="C711" s="45"/>
      <c r="D711" s="45"/>
      <c r="E711" s="45"/>
      <c r="F711" s="45"/>
      <c r="H711" s="45"/>
    </row>
    <row r="712">
      <c r="A712" s="52"/>
      <c r="C712" s="45"/>
      <c r="D712" s="45"/>
      <c r="E712" s="45"/>
      <c r="F712" s="45"/>
      <c r="H712" s="45"/>
    </row>
    <row r="713">
      <c r="A713" s="52"/>
      <c r="C713" s="45"/>
      <c r="D713" s="45"/>
      <c r="E713" s="45"/>
      <c r="F713" s="45"/>
      <c r="H713" s="45"/>
    </row>
    <row r="714">
      <c r="A714" s="52"/>
      <c r="C714" s="45"/>
      <c r="D714" s="45"/>
      <c r="E714" s="45"/>
      <c r="F714" s="45"/>
      <c r="H714" s="45"/>
    </row>
    <row r="715">
      <c r="A715" s="52"/>
      <c r="C715" s="45"/>
      <c r="D715" s="45"/>
      <c r="E715" s="45"/>
      <c r="F715" s="45"/>
      <c r="H715" s="45"/>
    </row>
    <row r="716">
      <c r="A716" s="52"/>
      <c r="C716" s="45"/>
      <c r="D716" s="45"/>
      <c r="E716" s="45"/>
      <c r="F716" s="45"/>
      <c r="H716" s="45"/>
    </row>
    <row r="717">
      <c r="A717" s="52"/>
      <c r="C717" s="45"/>
      <c r="D717" s="45"/>
      <c r="E717" s="45"/>
      <c r="F717" s="45"/>
      <c r="H717" s="45"/>
    </row>
    <row r="718">
      <c r="A718" s="52"/>
      <c r="C718" s="45"/>
      <c r="D718" s="45"/>
      <c r="E718" s="45"/>
      <c r="F718" s="45"/>
      <c r="H718" s="45"/>
    </row>
    <row r="719">
      <c r="A719" s="52"/>
      <c r="C719" s="45"/>
      <c r="D719" s="45"/>
      <c r="E719" s="45"/>
      <c r="F719" s="45"/>
      <c r="H719" s="45"/>
    </row>
    <row r="720">
      <c r="A720" s="52"/>
      <c r="C720" s="45"/>
      <c r="D720" s="45"/>
      <c r="E720" s="45"/>
      <c r="F720" s="45"/>
      <c r="H720" s="45"/>
    </row>
    <row r="721">
      <c r="A721" s="52"/>
      <c r="C721" s="45"/>
      <c r="D721" s="45"/>
      <c r="E721" s="45"/>
      <c r="F721" s="45"/>
      <c r="H721" s="45"/>
    </row>
    <row r="722">
      <c r="A722" s="52"/>
      <c r="C722" s="45"/>
      <c r="D722" s="45"/>
      <c r="E722" s="45"/>
      <c r="F722" s="45"/>
      <c r="H722" s="45"/>
    </row>
    <row r="723">
      <c r="A723" s="52"/>
      <c r="C723" s="45"/>
      <c r="D723" s="45"/>
      <c r="E723" s="45"/>
      <c r="F723" s="45"/>
      <c r="H723" s="45"/>
    </row>
    <row r="724">
      <c r="A724" s="52"/>
      <c r="C724" s="45"/>
      <c r="D724" s="45"/>
      <c r="E724" s="45"/>
      <c r="F724" s="45"/>
      <c r="H724" s="45"/>
    </row>
    <row r="725">
      <c r="A725" s="52"/>
      <c r="C725" s="45"/>
      <c r="D725" s="45"/>
      <c r="E725" s="45"/>
      <c r="F725" s="45"/>
      <c r="H725" s="45"/>
    </row>
    <row r="726">
      <c r="A726" s="52"/>
      <c r="C726" s="45"/>
      <c r="D726" s="45"/>
      <c r="E726" s="45"/>
      <c r="F726" s="45"/>
      <c r="H726" s="45"/>
    </row>
    <row r="727">
      <c r="A727" s="52"/>
      <c r="C727" s="45"/>
      <c r="D727" s="45"/>
      <c r="E727" s="45"/>
      <c r="F727" s="45"/>
      <c r="H727" s="45"/>
    </row>
    <row r="728">
      <c r="A728" s="52"/>
      <c r="C728" s="45"/>
      <c r="D728" s="45"/>
      <c r="E728" s="45"/>
      <c r="F728" s="45"/>
      <c r="H728" s="45"/>
    </row>
    <row r="729">
      <c r="A729" s="52"/>
      <c r="C729" s="45"/>
      <c r="D729" s="45"/>
      <c r="E729" s="45"/>
      <c r="F729" s="45"/>
      <c r="H729" s="45"/>
    </row>
    <row r="730">
      <c r="A730" s="52"/>
      <c r="C730" s="45"/>
      <c r="D730" s="45"/>
      <c r="E730" s="45"/>
      <c r="F730" s="45"/>
      <c r="H730" s="45"/>
    </row>
    <row r="731">
      <c r="A731" s="52"/>
      <c r="C731" s="45"/>
      <c r="D731" s="45"/>
      <c r="E731" s="45"/>
      <c r="F731" s="45"/>
      <c r="H731" s="45"/>
    </row>
    <row r="732">
      <c r="A732" s="52"/>
      <c r="C732" s="45"/>
      <c r="D732" s="45"/>
      <c r="E732" s="45"/>
      <c r="F732" s="45"/>
      <c r="H732" s="45"/>
    </row>
    <row r="733">
      <c r="A733" s="52"/>
      <c r="C733" s="45"/>
      <c r="D733" s="45"/>
      <c r="E733" s="45"/>
      <c r="F733" s="45"/>
      <c r="H733" s="45"/>
    </row>
    <row r="734">
      <c r="A734" s="52"/>
      <c r="C734" s="45"/>
      <c r="D734" s="45"/>
      <c r="E734" s="45"/>
      <c r="F734" s="45"/>
      <c r="H734" s="45"/>
    </row>
    <row r="735">
      <c r="A735" s="52"/>
      <c r="C735" s="45"/>
      <c r="D735" s="45"/>
      <c r="E735" s="45"/>
      <c r="F735" s="45"/>
      <c r="H735" s="45"/>
    </row>
    <row r="736">
      <c r="A736" s="52"/>
      <c r="C736" s="45"/>
      <c r="D736" s="45"/>
      <c r="E736" s="45"/>
      <c r="F736" s="45"/>
      <c r="H736" s="45"/>
    </row>
    <row r="737">
      <c r="A737" s="52"/>
      <c r="C737" s="45"/>
      <c r="D737" s="45"/>
      <c r="E737" s="45"/>
      <c r="F737" s="45"/>
      <c r="H737" s="45"/>
    </row>
    <row r="738">
      <c r="A738" s="52"/>
      <c r="C738" s="45"/>
      <c r="D738" s="45"/>
      <c r="E738" s="45"/>
      <c r="F738" s="45"/>
      <c r="H738" s="45"/>
    </row>
    <row r="739">
      <c r="A739" s="52"/>
      <c r="C739" s="45"/>
      <c r="D739" s="45"/>
      <c r="E739" s="45"/>
      <c r="F739" s="45"/>
      <c r="H739" s="45"/>
    </row>
    <row r="740">
      <c r="A740" s="52"/>
      <c r="C740" s="45"/>
      <c r="D740" s="45"/>
      <c r="E740" s="45"/>
      <c r="F740" s="45"/>
      <c r="H740" s="45"/>
    </row>
    <row r="741">
      <c r="A741" s="52"/>
      <c r="C741" s="45"/>
      <c r="D741" s="45"/>
      <c r="E741" s="45"/>
      <c r="F741" s="45"/>
      <c r="H741" s="45"/>
    </row>
    <row r="742">
      <c r="A742" s="52"/>
      <c r="C742" s="45"/>
      <c r="D742" s="45"/>
      <c r="E742" s="45"/>
      <c r="F742" s="45"/>
      <c r="H742" s="45"/>
    </row>
    <row r="743">
      <c r="A743" s="52"/>
      <c r="C743" s="45"/>
      <c r="D743" s="45"/>
      <c r="E743" s="45"/>
      <c r="F743" s="45"/>
      <c r="H743" s="45"/>
    </row>
    <row r="744">
      <c r="A744" s="52"/>
      <c r="C744" s="45"/>
      <c r="D744" s="45"/>
      <c r="E744" s="45"/>
      <c r="F744" s="45"/>
      <c r="H744" s="45"/>
    </row>
    <row r="745">
      <c r="A745" s="52"/>
      <c r="C745" s="45"/>
      <c r="D745" s="45"/>
      <c r="E745" s="45"/>
      <c r="F745" s="45"/>
      <c r="H745" s="45"/>
    </row>
    <row r="746">
      <c r="A746" s="52"/>
      <c r="C746" s="45"/>
      <c r="D746" s="45"/>
      <c r="E746" s="45"/>
      <c r="F746" s="45"/>
      <c r="H746" s="45"/>
    </row>
    <row r="747">
      <c r="A747" s="52"/>
      <c r="C747" s="45"/>
      <c r="D747" s="45"/>
      <c r="E747" s="45"/>
      <c r="F747" s="45"/>
      <c r="H747" s="45"/>
    </row>
    <row r="748">
      <c r="A748" s="52"/>
      <c r="C748" s="45"/>
      <c r="D748" s="45"/>
      <c r="E748" s="45"/>
      <c r="F748" s="45"/>
      <c r="H748" s="45"/>
    </row>
    <row r="749">
      <c r="A749" s="52"/>
      <c r="C749" s="45"/>
      <c r="D749" s="45"/>
      <c r="E749" s="45"/>
      <c r="F749" s="45"/>
      <c r="H749" s="45"/>
    </row>
    <row r="750">
      <c r="A750" s="52"/>
      <c r="C750" s="45"/>
      <c r="D750" s="45"/>
      <c r="E750" s="45"/>
      <c r="F750" s="45"/>
      <c r="H750" s="45"/>
    </row>
    <row r="751">
      <c r="A751" s="52"/>
      <c r="C751" s="45"/>
      <c r="D751" s="45"/>
      <c r="E751" s="45"/>
      <c r="F751" s="45"/>
      <c r="H751" s="45"/>
    </row>
    <row r="752">
      <c r="A752" s="52"/>
      <c r="C752" s="45"/>
      <c r="D752" s="45"/>
      <c r="E752" s="45"/>
      <c r="F752" s="45"/>
      <c r="H752" s="45"/>
    </row>
    <row r="753">
      <c r="A753" s="52"/>
      <c r="C753" s="45"/>
      <c r="D753" s="45"/>
      <c r="E753" s="45"/>
      <c r="F753" s="45"/>
      <c r="H753" s="45"/>
    </row>
    <row r="754">
      <c r="A754" s="52"/>
      <c r="C754" s="45"/>
      <c r="D754" s="45"/>
      <c r="E754" s="45"/>
      <c r="F754" s="45"/>
      <c r="H754" s="45"/>
    </row>
    <row r="755">
      <c r="A755" s="52"/>
      <c r="C755" s="45"/>
      <c r="D755" s="45"/>
      <c r="E755" s="45"/>
      <c r="F755" s="45"/>
      <c r="H755" s="45"/>
    </row>
    <row r="756">
      <c r="A756" s="52"/>
      <c r="C756" s="45"/>
      <c r="D756" s="45"/>
      <c r="E756" s="45"/>
      <c r="F756" s="45"/>
      <c r="H756" s="45"/>
    </row>
    <row r="757">
      <c r="A757" s="52"/>
      <c r="C757" s="45"/>
      <c r="D757" s="45"/>
      <c r="E757" s="45"/>
      <c r="F757" s="45"/>
      <c r="H757" s="45"/>
    </row>
    <row r="758">
      <c r="A758" s="52"/>
      <c r="C758" s="45"/>
      <c r="D758" s="45"/>
      <c r="E758" s="45"/>
      <c r="F758" s="45"/>
      <c r="H758" s="45"/>
    </row>
    <row r="759">
      <c r="A759" s="52"/>
      <c r="C759" s="45"/>
      <c r="D759" s="45"/>
      <c r="E759" s="45"/>
      <c r="F759" s="45"/>
      <c r="H759" s="45"/>
    </row>
    <row r="760">
      <c r="A760" s="52"/>
      <c r="C760" s="45"/>
      <c r="D760" s="45"/>
      <c r="E760" s="45"/>
      <c r="F760" s="45"/>
      <c r="H760" s="45"/>
    </row>
    <row r="761">
      <c r="A761" s="52"/>
      <c r="C761" s="45"/>
      <c r="D761" s="45"/>
      <c r="E761" s="45"/>
      <c r="F761" s="45"/>
      <c r="H761" s="45"/>
    </row>
    <row r="762">
      <c r="A762" s="52"/>
      <c r="C762" s="45"/>
      <c r="D762" s="45"/>
      <c r="E762" s="45"/>
      <c r="F762" s="45"/>
      <c r="H762" s="45"/>
    </row>
    <row r="763">
      <c r="A763" s="52"/>
      <c r="C763" s="45"/>
      <c r="D763" s="45"/>
      <c r="E763" s="45"/>
      <c r="F763" s="45"/>
      <c r="H763" s="45"/>
    </row>
    <row r="764">
      <c r="A764" s="52"/>
      <c r="C764" s="45"/>
      <c r="D764" s="45"/>
      <c r="E764" s="45"/>
      <c r="F764" s="45"/>
      <c r="H764" s="45"/>
    </row>
    <row r="765">
      <c r="A765" s="52"/>
      <c r="C765" s="45"/>
      <c r="D765" s="45"/>
      <c r="E765" s="45"/>
      <c r="F765" s="45"/>
      <c r="H765" s="45"/>
    </row>
    <row r="766">
      <c r="A766" s="52"/>
      <c r="C766" s="45"/>
      <c r="D766" s="45"/>
      <c r="E766" s="45"/>
      <c r="F766" s="45"/>
      <c r="H766" s="45"/>
    </row>
    <row r="767">
      <c r="A767" s="52"/>
      <c r="C767" s="45"/>
      <c r="D767" s="45"/>
      <c r="E767" s="45"/>
      <c r="F767" s="45"/>
      <c r="H767" s="45"/>
    </row>
    <row r="768">
      <c r="A768" s="52"/>
      <c r="C768" s="45"/>
      <c r="D768" s="45"/>
      <c r="E768" s="45"/>
      <c r="F768" s="45"/>
      <c r="H768" s="45"/>
    </row>
    <row r="769">
      <c r="A769" s="52"/>
      <c r="C769" s="45"/>
      <c r="D769" s="45"/>
      <c r="E769" s="45"/>
      <c r="F769" s="45"/>
      <c r="H769" s="45"/>
    </row>
    <row r="770">
      <c r="A770" s="52"/>
      <c r="C770" s="45"/>
      <c r="D770" s="45"/>
      <c r="E770" s="45"/>
      <c r="F770" s="45"/>
      <c r="H770" s="45"/>
    </row>
    <row r="771">
      <c r="A771" s="52"/>
      <c r="C771" s="45"/>
      <c r="D771" s="45"/>
      <c r="E771" s="45"/>
      <c r="F771" s="45"/>
      <c r="H771" s="45"/>
    </row>
    <row r="772">
      <c r="A772" s="52"/>
      <c r="C772" s="45"/>
      <c r="D772" s="45"/>
      <c r="E772" s="45"/>
      <c r="F772" s="45"/>
      <c r="H772" s="45"/>
    </row>
    <row r="773">
      <c r="A773" s="52"/>
      <c r="C773" s="45"/>
      <c r="D773" s="45"/>
      <c r="E773" s="45"/>
      <c r="F773" s="45"/>
      <c r="H773" s="45"/>
    </row>
    <row r="774">
      <c r="A774" s="52"/>
      <c r="C774" s="45"/>
      <c r="D774" s="45"/>
      <c r="E774" s="45"/>
      <c r="F774" s="45"/>
      <c r="H774" s="45"/>
    </row>
    <row r="775">
      <c r="A775" s="52"/>
      <c r="C775" s="45"/>
      <c r="D775" s="45"/>
      <c r="E775" s="45"/>
      <c r="F775" s="45"/>
      <c r="H775" s="45"/>
    </row>
    <row r="776">
      <c r="A776" s="52"/>
      <c r="C776" s="45"/>
      <c r="D776" s="45"/>
      <c r="E776" s="45"/>
      <c r="F776" s="45"/>
      <c r="H776" s="45"/>
    </row>
    <row r="777">
      <c r="A777" s="52"/>
      <c r="C777" s="45"/>
      <c r="D777" s="45"/>
      <c r="E777" s="45"/>
      <c r="F777" s="45"/>
      <c r="H777" s="45"/>
    </row>
    <row r="778">
      <c r="A778" s="52"/>
      <c r="C778" s="45"/>
      <c r="D778" s="45"/>
      <c r="E778" s="45"/>
      <c r="F778" s="45"/>
      <c r="H778" s="45"/>
    </row>
    <row r="779">
      <c r="A779" s="52"/>
      <c r="C779" s="45"/>
      <c r="D779" s="45"/>
      <c r="E779" s="45"/>
      <c r="F779" s="45"/>
      <c r="H779" s="45"/>
    </row>
    <row r="780">
      <c r="A780" s="52"/>
      <c r="C780" s="45"/>
      <c r="D780" s="45"/>
      <c r="E780" s="45"/>
      <c r="F780" s="45"/>
      <c r="H780" s="45"/>
    </row>
    <row r="781">
      <c r="A781" s="52"/>
      <c r="C781" s="45"/>
      <c r="D781" s="45"/>
      <c r="E781" s="45"/>
      <c r="F781" s="45"/>
      <c r="H781" s="45"/>
    </row>
    <row r="782">
      <c r="A782" s="52"/>
      <c r="C782" s="45"/>
      <c r="D782" s="45"/>
      <c r="E782" s="45"/>
      <c r="F782" s="45"/>
      <c r="H782" s="45"/>
    </row>
    <row r="783">
      <c r="A783" s="52"/>
      <c r="C783" s="45"/>
      <c r="D783" s="45"/>
      <c r="E783" s="45"/>
      <c r="F783" s="45"/>
      <c r="H783" s="45"/>
    </row>
    <row r="784">
      <c r="A784" s="52"/>
      <c r="C784" s="45"/>
      <c r="D784" s="45"/>
      <c r="E784" s="45"/>
      <c r="F784" s="45"/>
      <c r="H784" s="45"/>
    </row>
    <row r="785">
      <c r="A785" s="52"/>
      <c r="C785" s="45"/>
      <c r="D785" s="45"/>
      <c r="E785" s="45"/>
      <c r="F785" s="45"/>
      <c r="H785" s="45"/>
    </row>
    <row r="786">
      <c r="A786" s="52"/>
      <c r="C786" s="45"/>
      <c r="D786" s="45"/>
      <c r="E786" s="45"/>
      <c r="F786" s="45"/>
      <c r="H786" s="45"/>
    </row>
    <row r="787">
      <c r="A787" s="52"/>
      <c r="C787" s="45"/>
      <c r="D787" s="45"/>
      <c r="E787" s="45"/>
      <c r="F787" s="45"/>
      <c r="H787" s="45"/>
    </row>
    <row r="788">
      <c r="A788" s="52"/>
      <c r="C788" s="45"/>
      <c r="D788" s="45"/>
      <c r="E788" s="45"/>
      <c r="F788" s="45"/>
      <c r="H788" s="45"/>
    </row>
    <row r="789">
      <c r="A789" s="52"/>
      <c r="C789" s="45"/>
      <c r="D789" s="45"/>
      <c r="E789" s="45"/>
      <c r="F789" s="45"/>
      <c r="H789" s="45"/>
    </row>
    <row r="790">
      <c r="A790" s="52"/>
      <c r="C790" s="45"/>
      <c r="D790" s="45"/>
      <c r="E790" s="45"/>
      <c r="F790" s="45"/>
      <c r="H790" s="45"/>
    </row>
    <row r="791">
      <c r="A791" s="52"/>
      <c r="C791" s="45"/>
      <c r="D791" s="45"/>
      <c r="E791" s="45"/>
      <c r="F791" s="45"/>
      <c r="H791" s="45"/>
    </row>
    <row r="792">
      <c r="A792" s="52"/>
      <c r="C792" s="45"/>
      <c r="D792" s="45"/>
      <c r="E792" s="45"/>
      <c r="F792" s="45"/>
      <c r="H792" s="45"/>
    </row>
    <row r="793">
      <c r="A793" s="52"/>
      <c r="C793" s="45"/>
      <c r="D793" s="45"/>
      <c r="E793" s="45"/>
      <c r="F793" s="45"/>
      <c r="H793" s="45"/>
    </row>
    <row r="794">
      <c r="A794" s="52"/>
      <c r="C794" s="45"/>
      <c r="D794" s="45"/>
      <c r="E794" s="45"/>
      <c r="F794" s="45"/>
      <c r="H794" s="45"/>
    </row>
    <row r="795">
      <c r="A795" s="52"/>
      <c r="C795" s="45"/>
      <c r="D795" s="45"/>
      <c r="E795" s="45"/>
      <c r="F795" s="45"/>
      <c r="H795" s="45"/>
    </row>
    <row r="796">
      <c r="A796" s="52"/>
      <c r="C796" s="45"/>
      <c r="D796" s="45"/>
      <c r="E796" s="45"/>
      <c r="F796" s="45"/>
      <c r="H796" s="45"/>
    </row>
    <row r="797">
      <c r="A797" s="52"/>
      <c r="C797" s="45"/>
      <c r="D797" s="45"/>
      <c r="E797" s="45"/>
      <c r="F797" s="45"/>
      <c r="H797" s="45"/>
    </row>
    <row r="798">
      <c r="A798" s="52"/>
      <c r="C798" s="45"/>
      <c r="D798" s="45"/>
      <c r="E798" s="45"/>
      <c r="F798" s="45"/>
      <c r="H798" s="45"/>
    </row>
    <row r="799">
      <c r="A799" s="52"/>
      <c r="C799" s="45"/>
      <c r="D799" s="45"/>
      <c r="E799" s="45"/>
      <c r="F799" s="45"/>
      <c r="H799" s="45"/>
    </row>
    <row r="800">
      <c r="A800" s="52"/>
      <c r="C800" s="45"/>
      <c r="D800" s="45"/>
      <c r="E800" s="45"/>
      <c r="F800" s="45"/>
      <c r="H800" s="45"/>
    </row>
    <row r="801">
      <c r="A801" s="52"/>
      <c r="C801" s="45"/>
      <c r="D801" s="45"/>
      <c r="E801" s="45"/>
      <c r="F801" s="45"/>
      <c r="H801" s="45"/>
    </row>
    <row r="802">
      <c r="A802" s="52"/>
      <c r="C802" s="45"/>
      <c r="D802" s="45"/>
      <c r="E802" s="45"/>
      <c r="F802" s="45"/>
      <c r="H802" s="45"/>
    </row>
    <row r="803">
      <c r="A803" s="52"/>
      <c r="C803" s="45"/>
      <c r="D803" s="45"/>
      <c r="E803" s="45"/>
      <c r="F803" s="45"/>
      <c r="H803" s="45"/>
    </row>
    <row r="804">
      <c r="A804" s="52"/>
      <c r="C804" s="45"/>
      <c r="D804" s="45"/>
      <c r="E804" s="45"/>
      <c r="F804" s="45"/>
      <c r="H804" s="45"/>
    </row>
    <row r="805">
      <c r="A805" s="52"/>
      <c r="C805" s="45"/>
      <c r="D805" s="45"/>
      <c r="E805" s="45"/>
      <c r="F805" s="45"/>
      <c r="H805" s="45"/>
    </row>
    <row r="806">
      <c r="A806" s="52"/>
      <c r="C806" s="45"/>
      <c r="D806" s="45"/>
      <c r="E806" s="45"/>
      <c r="F806" s="45"/>
      <c r="H806" s="45"/>
    </row>
    <row r="807">
      <c r="A807" s="52"/>
      <c r="C807" s="45"/>
      <c r="D807" s="45"/>
      <c r="E807" s="45"/>
      <c r="F807" s="45"/>
      <c r="H807" s="45"/>
    </row>
    <row r="808">
      <c r="A808" s="52"/>
      <c r="C808" s="45"/>
      <c r="D808" s="45"/>
      <c r="E808" s="45"/>
      <c r="F808" s="45"/>
      <c r="H808" s="45"/>
    </row>
    <row r="809">
      <c r="A809" s="52"/>
      <c r="C809" s="45"/>
      <c r="D809" s="45"/>
      <c r="E809" s="45"/>
      <c r="F809" s="45"/>
      <c r="H809" s="45"/>
    </row>
    <row r="810">
      <c r="A810" s="52"/>
      <c r="C810" s="45"/>
      <c r="D810" s="45"/>
      <c r="E810" s="45"/>
      <c r="F810" s="45"/>
      <c r="H810" s="45"/>
    </row>
    <row r="811">
      <c r="A811" s="52"/>
      <c r="C811" s="45"/>
      <c r="D811" s="45"/>
      <c r="E811" s="45"/>
      <c r="F811" s="45"/>
      <c r="H811" s="45"/>
    </row>
    <row r="812">
      <c r="A812" s="52"/>
      <c r="C812" s="45"/>
      <c r="D812" s="45"/>
      <c r="E812" s="45"/>
      <c r="F812" s="45"/>
      <c r="H812" s="45"/>
    </row>
    <row r="813">
      <c r="A813" s="52"/>
      <c r="C813" s="45"/>
      <c r="D813" s="45"/>
      <c r="E813" s="45"/>
      <c r="F813" s="45"/>
      <c r="H813" s="45"/>
    </row>
    <row r="814">
      <c r="A814" s="52"/>
      <c r="C814" s="45"/>
      <c r="D814" s="45"/>
      <c r="E814" s="45"/>
      <c r="F814" s="45"/>
      <c r="H814" s="45"/>
    </row>
    <row r="815">
      <c r="A815" s="52"/>
      <c r="C815" s="45"/>
      <c r="D815" s="45"/>
      <c r="E815" s="45"/>
      <c r="F815" s="45"/>
      <c r="H815" s="45"/>
    </row>
    <row r="816">
      <c r="A816" s="52"/>
      <c r="C816" s="45"/>
      <c r="D816" s="45"/>
      <c r="E816" s="45"/>
      <c r="F816" s="45"/>
      <c r="H816" s="45"/>
    </row>
    <row r="817">
      <c r="A817" s="52"/>
      <c r="C817" s="45"/>
      <c r="D817" s="45"/>
      <c r="E817" s="45"/>
      <c r="F817" s="45"/>
      <c r="H817" s="45"/>
    </row>
    <row r="818">
      <c r="A818" s="52"/>
      <c r="C818" s="45"/>
      <c r="D818" s="45"/>
      <c r="E818" s="45"/>
      <c r="F818" s="45"/>
      <c r="H818" s="45"/>
    </row>
    <row r="819">
      <c r="A819" s="52"/>
      <c r="C819" s="45"/>
      <c r="D819" s="45"/>
      <c r="E819" s="45"/>
      <c r="F819" s="45"/>
      <c r="H819" s="45"/>
    </row>
    <row r="820">
      <c r="A820" s="52"/>
      <c r="C820" s="45"/>
      <c r="D820" s="45"/>
      <c r="E820" s="45"/>
      <c r="F820" s="45"/>
      <c r="H820" s="45"/>
    </row>
    <row r="821">
      <c r="A821" s="52"/>
      <c r="C821" s="45"/>
      <c r="D821" s="45"/>
      <c r="E821" s="45"/>
      <c r="F821" s="45"/>
      <c r="H821" s="45"/>
    </row>
    <row r="822">
      <c r="A822" s="52"/>
      <c r="C822" s="45"/>
      <c r="D822" s="45"/>
      <c r="E822" s="45"/>
      <c r="F822" s="45"/>
      <c r="H822" s="45"/>
    </row>
    <row r="823">
      <c r="A823" s="52"/>
      <c r="C823" s="45"/>
      <c r="D823" s="45"/>
      <c r="E823" s="45"/>
      <c r="F823" s="45"/>
      <c r="H823" s="45"/>
    </row>
    <row r="824">
      <c r="A824" s="52"/>
      <c r="C824" s="45"/>
      <c r="D824" s="45"/>
      <c r="E824" s="45"/>
      <c r="F824" s="45"/>
      <c r="H824" s="45"/>
    </row>
    <row r="825">
      <c r="A825" s="52"/>
      <c r="C825" s="45"/>
      <c r="D825" s="45"/>
      <c r="E825" s="45"/>
      <c r="F825" s="45"/>
      <c r="H825" s="45"/>
    </row>
    <row r="826">
      <c r="A826" s="52"/>
      <c r="C826" s="45"/>
      <c r="D826" s="45"/>
      <c r="E826" s="45"/>
      <c r="F826" s="45"/>
      <c r="H826" s="45"/>
    </row>
    <row r="827">
      <c r="A827" s="52"/>
      <c r="C827" s="45"/>
      <c r="D827" s="45"/>
      <c r="E827" s="45"/>
      <c r="F827" s="45"/>
      <c r="H827" s="45"/>
    </row>
    <row r="828">
      <c r="A828" s="52"/>
      <c r="C828" s="45"/>
      <c r="D828" s="45"/>
      <c r="E828" s="45"/>
      <c r="F828" s="45"/>
      <c r="H828" s="45"/>
    </row>
    <row r="829">
      <c r="A829" s="52"/>
      <c r="C829" s="45"/>
      <c r="D829" s="45"/>
      <c r="E829" s="45"/>
      <c r="F829" s="45"/>
      <c r="H829" s="45"/>
    </row>
    <row r="830">
      <c r="A830" s="52"/>
      <c r="C830" s="45"/>
      <c r="D830" s="45"/>
      <c r="E830" s="45"/>
      <c r="F830" s="45"/>
      <c r="H830" s="45"/>
    </row>
    <row r="831">
      <c r="A831" s="52"/>
      <c r="C831" s="45"/>
      <c r="D831" s="45"/>
      <c r="E831" s="45"/>
      <c r="F831" s="45"/>
      <c r="H831" s="45"/>
    </row>
    <row r="832">
      <c r="A832" s="52"/>
      <c r="C832" s="45"/>
      <c r="D832" s="45"/>
      <c r="E832" s="45"/>
      <c r="F832" s="45"/>
      <c r="H832" s="45"/>
    </row>
    <row r="833">
      <c r="A833" s="52"/>
      <c r="C833" s="45"/>
      <c r="D833" s="45"/>
      <c r="E833" s="45"/>
      <c r="F833" s="45"/>
      <c r="H833" s="45"/>
    </row>
    <row r="834">
      <c r="A834" s="52"/>
      <c r="C834" s="45"/>
      <c r="D834" s="45"/>
      <c r="E834" s="45"/>
      <c r="F834" s="45"/>
      <c r="H834" s="45"/>
    </row>
    <row r="835">
      <c r="A835" s="52"/>
      <c r="C835" s="45"/>
      <c r="D835" s="45"/>
      <c r="E835" s="45"/>
      <c r="F835" s="45"/>
      <c r="H835" s="45"/>
    </row>
    <row r="836">
      <c r="A836" s="52"/>
      <c r="C836" s="45"/>
      <c r="D836" s="45"/>
      <c r="E836" s="45"/>
      <c r="F836" s="45"/>
      <c r="H836" s="45"/>
    </row>
    <row r="837">
      <c r="A837" s="52"/>
      <c r="C837" s="45"/>
      <c r="D837" s="45"/>
      <c r="E837" s="45"/>
      <c r="F837" s="45"/>
      <c r="H837" s="45"/>
    </row>
    <row r="838">
      <c r="A838" s="52"/>
      <c r="C838" s="45"/>
      <c r="D838" s="45"/>
      <c r="E838" s="45"/>
      <c r="F838" s="45"/>
      <c r="H838" s="45"/>
    </row>
    <row r="839">
      <c r="A839" s="52"/>
      <c r="C839" s="45"/>
      <c r="D839" s="45"/>
      <c r="E839" s="45"/>
      <c r="F839" s="45"/>
      <c r="H839" s="45"/>
    </row>
    <row r="840">
      <c r="A840" s="52"/>
      <c r="C840" s="45"/>
      <c r="D840" s="45"/>
      <c r="E840" s="45"/>
      <c r="F840" s="45"/>
      <c r="H840" s="45"/>
    </row>
    <row r="841">
      <c r="A841" s="52"/>
      <c r="C841" s="45"/>
      <c r="D841" s="45"/>
      <c r="E841" s="45"/>
      <c r="F841" s="45"/>
      <c r="H841" s="45"/>
    </row>
    <row r="842">
      <c r="A842" s="52"/>
      <c r="C842" s="45"/>
      <c r="D842" s="45"/>
      <c r="E842" s="45"/>
      <c r="F842" s="45"/>
      <c r="H842" s="45"/>
    </row>
    <row r="843">
      <c r="A843" s="52"/>
      <c r="C843" s="45"/>
      <c r="D843" s="45"/>
      <c r="E843" s="45"/>
      <c r="F843" s="45"/>
      <c r="H843" s="45"/>
    </row>
    <row r="844">
      <c r="A844" s="52"/>
      <c r="C844" s="45"/>
      <c r="D844" s="45"/>
      <c r="E844" s="45"/>
      <c r="F844" s="45"/>
      <c r="H844" s="45"/>
    </row>
    <row r="845">
      <c r="A845" s="52"/>
      <c r="C845" s="45"/>
      <c r="D845" s="45"/>
      <c r="E845" s="45"/>
      <c r="F845" s="45"/>
      <c r="H845" s="45"/>
    </row>
    <row r="846">
      <c r="A846" s="52"/>
      <c r="C846" s="45"/>
      <c r="D846" s="45"/>
      <c r="E846" s="45"/>
      <c r="F846" s="45"/>
      <c r="H846" s="45"/>
    </row>
    <row r="847">
      <c r="A847" s="52"/>
      <c r="C847" s="45"/>
      <c r="D847" s="45"/>
      <c r="E847" s="45"/>
      <c r="F847" s="45"/>
      <c r="H847" s="45"/>
    </row>
    <row r="848">
      <c r="A848" s="52"/>
      <c r="C848" s="45"/>
      <c r="D848" s="45"/>
      <c r="E848" s="45"/>
      <c r="F848" s="45"/>
      <c r="H848" s="45"/>
    </row>
    <row r="849">
      <c r="A849" s="52"/>
      <c r="C849" s="45"/>
      <c r="D849" s="45"/>
      <c r="E849" s="45"/>
      <c r="F849" s="45"/>
      <c r="H849" s="45"/>
    </row>
    <row r="850">
      <c r="A850" s="52"/>
      <c r="C850" s="45"/>
      <c r="D850" s="45"/>
      <c r="E850" s="45"/>
      <c r="F850" s="45"/>
      <c r="H850" s="45"/>
    </row>
    <row r="851">
      <c r="A851" s="52"/>
      <c r="C851" s="45"/>
      <c r="D851" s="45"/>
      <c r="E851" s="45"/>
      <c r="F851" s="45"/>
      <c r="H851" s="45"/>
    </row>
    <row r="852">
      <c r="A852" s="52"/>
      <c r="C852" s="45"/>
      <c r="D852" s="45"/>
      <c r="E852" s="45"/>
      <c r="F852" s="45"/>
      <c r="H852" s="45"/>
    </row>
    <row r="853">
      <c r="A853" s="52"/>
      <c r="C853" s="45"/>
      <c r="D853" s="45"/>
      <c r="E853" s="45"/>
      <c r="F853" s="45"/>
      <c r="H853" s="45"/>
    </row>
    <row r="854">
      <c r="A854" s="52"/>
      <c r="C854" s="45"/>
      <c r="D854" s="45"/>
      <c r="E854" s="45"/>
      <c r="F854" s="45"/>
      <c r="H854" s="45"/>
    </row>
    <row r="855">
      <c r="A855" s="52"/>
      <c r="C855" s="45"/>
      <c r="D855" s="45"/>
      <c r="E855" s="45"/>
      <c r="F855" s="45"/>
      <c r="H855" s="45"/>
    </row>
    <row r="856">
      <c r="A856" s="52"/>
      <c r="C856" s="45"/>
      <c r="D856" s="45"/>
      <c r="E856" s="45"/>
      <c r="F856" s="45"/>
      <c r="H856" s="45"/>
    </row>
    <row r="857">
      <c r="A857" s="52"/>
      <c r="C857" s="45"/>
      <c r="D857" s="45"/>
      <c r="E857" s="45"/>
      <c r="F857" s="45"/>
      <c r="H857" s="45"/>
    </row>
    <row r="858">
      <c r="A858" s="52"/>
      <c r="C858" s="45"/>
      <c r="D858" s="45"/>
      <c r="E858" s="45"/>
      <c r="F858" s="45"/>
      <c r="H858" s="45"/>
    </row>
    <row r="859">
      <c r="A859" s="52"/>
      <c r="C859" s="45"/>
      <c r="D859" s="45"/>
      <c r="E859" s="45"/>
      <c r="F859" s="45"/>
      <c r="H859" s="45"/>
    </row>
    <row r="860">
      <c r="A860" s="52"/>
      <c r="C860" s="45"/>
      <c r="D860" s="45"/>
      <c r="E860" s="45"/>
      <c r="F860" s="45"/>
      <c r="H860" s="45"/>
    </row>
    <row r="861">
      <c r="A861" s="52"/>
      <c r="C861" s="45"/>
      <c r="D861" s="45"/>
      <c r="E861" s="45"/>
      <c r="F861" s="45"/>
      <c r="H861" s="45"/>
    </row>
    <row r="862">
      <c r="A862" s="52"/>
      <c r="C862" s="45"/>
      <c r="D862" s="45"/>
      <c r="E862" s="45"/>
      <c r="F862" s="45"/>
      <c r="H862" s="45"/>
    </row>
    <row r="863">
      <c r="A863" s="52"/>
      <c r="C863" s="45"/>
      <c r="D863" s="45"/>
      <c r="E863" s="45"/>
      <c r="F863" s="45"/>
      <c r="H863" s="45"/>
    </row>
    <row r="864">
      <c r="A864" s="52"/>
      <c r="C864" s="45"/>
      <c r="D864" s="45"/>
      <c r="E864" s="45"/>
      <c r="F864" s="45"/>
      <c r="H864" s="45"/>
    </row>
    <row r="865">
      <c r="A865" s="52"/>
      <c r="C865" s="45"/>
      <c r="D865" s="45"/>
      <c r="E865" s="45"/>
      <c r="F865" s="45"/>
      <c r="H865" s="45"/>
    </row>
    <row r="866">
      <c r="A866" s="52"/>
      <c r="C866" s="45"/>
      <c r="D866" s="45"/>
      <c r="E866" s="45"/>
      <c r="F866" s="45"/>
      <c r="H866" s="45"/>
    </row>
    <row r="867">
      <c r="A867" s="52"/>
      <c r="C867" s="45"/>
      <c r="D867" s="45"/>
      <c r="E867" s="45"/>
      <c r="F867" s="45"/>
      <c r="H867" s="45"/>
    </row>
    <row r="868">
      <c r="A868" s="52"/>
      <c r="C868" s="45"/>
      <c r="D868" s="45"/>
      <c r="E868" s="45"/>
      <c r="F868" s="45"/>
      <c r="H868" s="45"/>
    </row>
    <row r="869">
      <c r="A869" s="52"/>
      <c r="C869" s="45"/>
      <c r="D869" s="45"/>
      <c r="E869" s="45"/>
      <c r="F869" s="45"/>
      <c r="H869" s="45"/>
    </row>
    <row r="870">
      <c r="A870" s="52"/>
      <c r="C870" s="45"/>
      <c r="D870" s="45"/>
      <c r="E870" s="45"/>
      <c r="F870" s="45"/>
      <c r="H870" s="45"/>
    </row>
    <row r="871">
      <c r="A871" s="52"/>
      <c r="C871" s="45"/>
      <c r="D871" s="45"/>
      <c r="E871" s="45"/>
      <c r="F871" s="45"/>
      <c r="H871" s="45"/>
    </row>
    <row r="872">
      <c r="A872" s="52"/>
      <c r="C872" s="45"/>
      <c r="D872" s="45"/>
      <c r="E872" s="45"/>
      <c r="F872" s="45"/>
      <c r="H872" s="45"/>
    </row>
    <row r="873">
      <c r="A873" s="52"/>
      <c r="C873" s="45"/>
      <c r="D873" s="45"/>
      <c r="E873" s="45"/>
      <c r="F873" s="45"/>
      <c r="H873" s="45"/>
    </row>
    <row r="874">
      <c r="A874" s="52"/>
      <c r="C874" s="45"/>
      <c r="D874" s="45"/>
      <c r="E874" s="45"/>
      <c r="F874" s="45"/>
      <c r="H874" s="45"/>
    </row>
    <row r="875">
      <c r="A875" s="52"/>
      <c r="C875" s="45"/>
      <c r="D875" s="45"/>
      <c r="E875" s="45"/>
      <c r="F875" s="45"/>
      <c r="H875" s="45"/>
    </row>
    <row r="876">
      <c r="A876" s="52"/>
      <c r="C876" s="45"/>
      <c r="D876" s="45"/>
      <c r="E876" s="45"/>
      <c r="F876" s="45"/>
      <c r="H876" s="45"/>
    </row>
    <row r="877">
      <c r="A877" s="52"/>
      <c r="C877" s="45"/>
      <c r="D877" s="45"/>
      <c r="E877" s="45"/>
      <c r="F877" s="45"/>
      <c r="H877" s="45"/>
    </row>
    <row r="878">
      <c r="A878" s="52"/>
      <c r="C878" s="45"/>
      <c r="D878" s="45"/>
      <c r="E878" s="45"/>
      <c r="F878" s="45"/>
      <c r="H878" s="45"/>
    </row>
    <row r="879">
      <c r="A879" s="52"/>
      <c r="C879" s="45"/>
      <c r="D879" s="45"/>
      <c r="E879" s="45"/>
      <c r="F879" s="45"/>
      <c r="H879" s="45"/>
    </row>
    <row r="880">
      <c r="A880" s="52"/>
      <c r="C880" s="45"/>
      <c r="D880" s="45"/>
      <c r="E880" s="45"/>
      <c r="F880" s="45"/>
      <c r="H880" s="45"/>
    </row>
    <row r="881">
      <c r="A881" s="52"/>
      <c r="C881" s="45"/>
      <c r="D881" s="45"/>
      <c r="E881" s="45"/>
      <c r="F881" s="45"/>
      <c r="H881" s="45"/>
    </row>
    <row r="882">
      <c r="A882" s="52"/>
      <c r="C882" s="45"/>
      <c r="D882" s="45"/>
      <c r="E882" s="45"/>
      <c r="F882" s="45"/>
      <c r="H882" s="45"/>
    </row>
    <row r="883">
      <c r="A883" s="52"/>
      <c r="C883" s="45"/>
      <c r="D883" s="45"/>
      <c r="E883" s="45"/>
      <c r="F883" s="45"/>
      <c r="H883" s="45"/>
    </row>
    <row r="884">
      <c r="A884" s="52"/>
      <c r="C884" s="45"/>
      <c r="D884" s="45"/>
      <c r="E884" s="45"/>
      <c r="F884" s="45"/>
      <c r="H884" s="45"/>
    </row>
    <row r="885">
      <c r="A885" s="52"/>
      <c r="C885" s="45"/>
      <c r="D885" s="45"/>
      <c r="E885" s="45"/>
      <c r="F885" s="45"/>
      <c r="H885" s="45"/>
    </row>
    <row r="886">
      <c r="A886" s="52"/>
      <c r="C886" s="45"/>
      <c r="D886" s="45"/>
      <c r="E886" s="45"/>
      <c r="F886" s="45"/>
      <c r="H886" s="45"/>
    </row>
    <row r="887">
      <c r="A887" s="52"/>
      <c r="C887" s="45"/>
      <c r="D887" s="45"/>
      <c r="E887" s="45"/>
      <c r="F887" s="45"/>
      <c r="H887" s="45"/>
    </row>
    <row r="888">
      <c r="A888" s="52"/>
      <c r="C888" s="45"/>
      <c r="D888" s="45"/>
      <c r="E888" s="45"/>
      <c r="F888" s="45"/>
      <c r="H888" s="45"/>
    </row>
    <row r="889">
      <c r="A889" s="52"/>
      <c r="C889" s="45"/>
      <c r="D889" s="45"/>
      <c r="E889" s="45"/>
      <c r="F889" s="45"/>
      <c r="H889" s="45"/>
    </row>
    <row r="890">
      <c r="A890" s="52"/>
      <c r="C890" s="45"/>
      <c r="D890" s="45"/>
      <c r="E890" s="45"/>
      <c r="F890" s="45"/>
      <c r="H890" s="45"/>
    </row>
    <row r="891">
      <c r="A891" s="52"/>
      <c r="C891" s="45"/>
      <c r="D891" s="45"/>
      <c r="E891" s="45"/>
      <c r="F891" s="45"/>
      <c r="H891" s="45"/>
    </row>
    <row r="892">
      <c r="A892" s="52"/>
      <c r="C892" s="45"/>
      <c r="D892" s="45"/>
      <c r="E892" s="45"/>
      <c r="F892" s="45"/>
      <c r="H892" s="45"/>
    </row>
    <row r="893">
      <c r="A893" s="52"/>
      <c r="C893" s="45"/>
      <c r="D893" s="45"/>
      <c r="E893" s="45"/>
      <c r="F893" s="45"/>
      <c r="H893" s="45"/>
    </row>
    <row r="894">
      <c r="A894" s="52"/>
      <c r="C894" s="45"/>
      <c r="D894" s="45"/>
      <c r="E894" s="45"/>
      <c r="F894" s="45"/>
      <c r="H894" s="45"/>
    </row>
    <row r="895">
      <c r="A895" s="52"/>
      <c r="C895" s="45"/>
      <c r="D895" s="45"/>
      <c r="E895" s="45"/>
      <c r="F895" s="45"/>
      <c r="H895" s="45"/>
    </row>
    <row r="896">
      <c r="A896" s="52"/>
      <c r="C896" s="45"/>
      <c r="D896" s="45"/>
      <c r="E896" s="45"/>
      <c r="F896" s="45"/>
      <c r="H896" s="45"/>
    </row>
    <row r="897">
      <c r="A897" s="52"/>
      <c r="C897" s="45"/>
      <c r="D897" s="45"/>
      <c r="E897" s="45"/>
      <c r="F897" s="45"/>
      <c r="H897" s="45"/>
    </row>
    <row r="898">
      <c r="A898" s="52"/>
      <c r="C898" s="45"/>
      <c r="D898" s="45"/>
      <c r="E898" s="45"/>
      <c r="F898" s="45"/>
      <c r="H898" s="45"/>
    </row>
    <row r="899">
      <c r="A899" s="52"/>
      <c r="C899" s="45"/>
      <c r="D899" s="45"/>
      <c r="E899" s="45"/>
      <c r="F899" s="45"/>
      <c r="H899" s="45"/>
    </row>
    <row r="900">
      <c r="A900" s="52"/>
      <c r="C900" s="45"/>
      <c r="D900" s="45"/>
      <c r="E900" s="45"/>
      <c r="F900" s="45"/>
      <c r="H900" s="45"/>
    </row>
    <row r="901">
      <c r="A901" s="52"/>
      <c r="C901" s="45"/>
      <c r="D901" s="45"/>
      <c r="E901" s="45"/>
      <c r="F901" s="45"/>
      <c r="H901" s="45"/>
    </row>
    <row r="902">
      <c r="A902" s="52"/>
      <c r="C902" s="45"/>
      <c r="D902" s="45"/>
      <c r="E902" s="45"/>
      <c r="F902" s="45"/>
      <c r="H902" s="45"/>
    </row>
    <row r="903">
      <c r="A903" s="52"/>
      <c r="C903" s="45"/>
      <c r="D903" s="45"/>
      <c r="E903" s="45"/>
      <c r="F903" s="45"/>
      <c r="H903" s="45"/>
    </row>
    <row r="904">
      <c r="A904" s="52"/>
      <c r="C904" s="45"/>
      <c r="D904" s="45"/>
      <c r="E904" s="45"/>
      <c r="F904" s="45"/>
      <c r="H904" s="45"/>
    </row>
    <row r="905">
      <c r="A905" s="52"/>
      <c r="C905" s="45"/>
      <c r="D905" s="45"/>
      <c r="E905" s="45"/>
      <c r="F905" s="45"/>
      <c r="H905" s="45"/>
    </row>
    <row r="906">
      <c r="A906" s="52"/>
      <c r="C906" s="45"/>
      <c r="D906" s="45"/>
      <c r="E906" s="45"/>
      <c r="F906" s="45"/>
      <c r="H906" s="45"/>
    </row>
    <row r="907">
      <c r="A907" s="52"/>
      <c r="C907" s="45"/>
      <c r="D907" s="45"/>
      <c r="E907" s="45"/>
      <c r="F907" s="45"/>
      <c r="H907" s="45"/>
    </row>
    <row r="908">
      <c r="A908" s="52"/>
      <c r="C908" s="45"/>
      <c r="D908" s="45"/>
      <c r="E908" s="45"/>
      <c r="F908" s="45"/>
      <c r="H908" s="45"/>
    </row>
    <row r="909">
      <c r="A909" s="52"/>
      <c r="C909" s="45"/>
      <c r="D909" s="45"/>
      <c r="E909" s="45"/>
      <c r="F909" s="45"/>
      <c r="H909" s="45"/>
    </row>
    <row r="910">
      <c r="A910" s="52"/>
      <c r="C910" s="45"/>
      <c r="D910" s="45"/>
      <c r="E910" s="45"/>
      <c r="F910" s="45"/>
      <c r="H910" s="45"/>
    </row>
    <row r="911">
      <c r="A911" s="52"/>
      <c r="C911" s="45"/>
      <c r="D911" s="45"/>
      <c r="E911" s="45"/>
      <c r="F911" s="45"/>
      <c r="H911" s="45"/>
    </row>
    <row r="912">
      <c r="A912" s="52"/>
      <c r="C912" s="45"/>
      <c r="D912" s="45"/>
      <c r="E912" s="45"/>
      <c r="F912" s="45"/>
      <c r="H912" s="45"/>
    </row>
    <row r="913">
      <c r="A913" s="52"/>
      <c r="C913" s="45"/>
      <c r="D913" s="45"/>
      <c r="E913" s="45"/>
      <c r="F913" s="45"/>
      <c r="H913" s="45"/>
    </row>
    <row r="914">
      <c r="A914" s="52"/>
      <c r="C914" s="45"/>
      <c r="D914" s="45"/>
      <c r="E914" s="45"/>
      <c r="F914" s="45"/>
      <c r="H914" s="45"/>
    </row>
    <row r="915">
      <c r="A915" s="52"/>
      <c r="C915" s="45"/>
      <c r="D915" s="45"/>
      <c r="E915" s="45"/>
      <c r="F915" s="45"/>
      <c r="H915" s="45"/>
    </row>
    <row r="916">
      <c r="A916" s="52"/>
      <c r="C916" s="45"/>
      <c r="D916" s="45"/>
      <c r="E916" s="45"/>
      <c r="F916" s="45"/>
      <c r="H916" s="45"/>
    </row>
    <row r="917">
      <c r="A917" s="52"/>
      <c r="C917" s="45"/>
      <c r="D917" s="45"/>
      <c r="E917" s="45"/>
      <c r="F917" s="45"/>
      <c r="H917" s="45"/>
    </row>
    <row r="918">
      <c r="A918" s="52"/>
      <c r="C918" s="45"/>
      <c r="D918" s="45"/>
      <c r="E918" s="45"/>
      <c r="F918" s="45"/>
      <c r="H918" s="45"/>
    </row>
    <row r="919">
      <c r="A919" s="52"/>
      <c r="C919" s="45"/>
      <c r="D919" s="45"/>
      <c r="E919" s="45"/>
      <c r="F919" s="45"/>
      <c r="H919" s="45"/>
    </row>
    <row r="920">
      <c r="A920" s="52"/>
      <c r="C920" s="45"/>
      <c r="D920" s="45"/>
      <c r="E920" s="45"/>
      <c r="F920" s="45"/>
      <c r="H920" s="45"/>
    </row>
    <row r="921">
      <c r="A921" s="52"/>
      <c r="C921" s="45"/>
      <c r="D921" s="45"/>
      <c r="E921" s="45"/>
      <c r="F921" s="45"/>
      <c r="H921" s="45"/>
    </row>
    <row r="922">
      <c r="A922" s="52"/>
      <c r="C922" s="45"/>
      <c r="D922" s="45"/>
      <c r="E922" s="45"/>
      <c r="F922" s="45"/>
      <c r="H922" s="45"/>
    </row>
    <row r="923">
      <c r="A923" s="52"/>
      <c r="C923" s="45"/>
      <c r="D923" s="45"/>
      <c r="E923" s="45"/>
      <c r="F923" s="45"/>
      <c r="H923" s="45"/>
    </row>
    <row r="924">
      <c r="A924" s="52"/>
      <c r="C924" s="45"/>
      <c r="D924" s="45"/>
      <c r="E924" s="45"/>
      <c r="F924" s="45"/>
      <c r="H924" s="45"/>
    </row>
    <row r="925">
      <c r="A925" s="52"/>
      <c r="C925" s="45"/>
      <c r="D925" s="45"/>
      <c r="E925" s="45"/>
      <c r="F925" s="45"/>
      <c r="H925" s="45"/>
    </row>
    <row r="926">
      <c r="A926" s="52"/>
      <c r="C926" s="45"/>
      <c r="D926" s="45"/>
      <c r="E926" s="45"/>
      <c r="F926" s="45"/>
      <c r="H926" s="45"/>
    </row>
    <row r="927">
      <c r="A927" s="52"/>
      <c r="C927" s="45"/>
      <c r="D927" s="45"/>
      <c r="E927" s="45"/>
      <c r="F927" s="45"/>
      <c r="H927" s="45"/>
    </row>
    <row r="928">
      <c r="A928" s="52"/>
      <c r="C928" s="45"/>
      <c r="D928" s="45"/>
      <c r="E928" s="45"/>
      <c r="F928" s="45"/>
      <c r="H928" s="45"/>
    </row>
    <row r="929">
      <c r="A929" s="52"/>
      <c r="C929" s="45"/>
      <c r="D929" s="45"/>
      <c r="E929" s="45"/>
      <c r="F929" s="45"/>
      <c r="H929" s="45"/>
    </row>
    <row r="930">
      <c r="A930" s="52"/>
      <c r="C930" s="45"/>
      <c r="D930" s="45"/>
      <c r="E930" s="45"/>
      <c r="F930" s="45"/>
      <c r="H930" s="45"/>
    </row>
    <row r="931">
      <c r="A931" s="52"/>
      <c r="C931" s="45"/>
      <c r="D931" s="45"/>
      <c r="E931" s="45"/>
      <c r="F931" s="45"/>
      <c r="H931" s="45"/>
    </row>
    <row r="932">
      <c r="A932" s="52"/>
      <c r="C932" s="45"/>
      <c r="D932" s="45"/>
      <c r="E932" s="45"/>
      <c r="F932" s="45"/>
      <c r="H932" s="45"/>
    </row>
    <row r="933">
      <c r="A933" s="52"/>
      <c r="C933" s="45"/>
      <c r="D933" s="45"/>
      <c r="E933" s="45"/>
      <c r="F933" s="45"/>
      <c r="H933" s="45"/>
    </row>
    <row r="934">
      <c r="A934" s="52"/>
      <c r="C934" s="45"/>
      <c r="D934" s="45"/>
      <c r="E934" s="45"/>
      <c r="F934" s="45"/>
      <c r="H934" s="45"/>
    </row>
    <row r="935">
      <c r="A935" s="52"/>
      <c r="C935" s="45"/>
      <c r="D935" s="45"/>
      <c r="E935" s="45"/>
      <c r="F935" s="45"/>
      <c r="H935" s="45"/>
    </row>
    <row r="936">
      <c r="A936" s="52"/>
      <c r="C936" s="45"/>
      <c r="D936" s="45"/>
      <c r="E936" s="45"/>
      <c r="F936" s="45"/>
      <c r="H936" s="45"/>
    </row>
    <row r="937">
      <c r="A937" s="52"/>
      <c r="C937" s="45"/>
      <c r="D937" s="45"/>
      <c r="E937" s="45"/>
      <c r="F937" s="45"/>
      <c r="H937" s="45"/>
    </row>
    <row r="938">
      <c r="A938" s="52"/>
      <c r="C938" s="45"/>
      <c r="D938" s="45"/>
      <c r="E938" s="45"/>
      <c r="F938" s="45"/>
      <c r="H938" s="45"/>
    </row>
    <row r="939">
      <c r="A939" s="52"/>
      <c r="C939" s="45"/>
      <c r="D939" s="45"/>
      <c r="E939" s="45"/>
      <c r="F939" s="45"/>
      <c r="H939" s="45"/>
    </row>
    <row r="940">
      <c r="A940" s="52"/>
      <c r="C940" s="45"/>
      <c r="D940" s="45"/>
      <c r="E940" s="45"/>
      <c r="F940" s="45"/>
      <c r="H940" s="45"/>
    </row>
    <row r="941">
      <c r="A941" s="52"/>
      <c r="C941" s="45"/>
      <c r="D941" s="45"/>
      <c r="E941" s="45"/>
      <c r="F941" s="45"/>
      <c r="H941" s="45"/>
    </row>
    <row r="942">
      <c r="A942" s="52"/>
      <c r="C942" s="45"/>
      <c r="D942" s="45"/>
      <c r="E942" s="45"/>
      <c r="F942" s="45"/>
      <c r="H942" s="45"/>
    </row>
    <row r="943">
      <c r="A943" s="52"/>
      <c r="C943" s="45"/>
      <c r="D943" s="45"/>
      <c r="E943" s="45"/>
      <c r="F943" s="45"/>
      <c r="H943" s="45"/>
    </row>
    <row r="944">
      <c r="A944" s="52"/>
      <c r="C944" s="45"/>
      <c r="D944" s="45"/>
      <c r="E944" s="45"/>
      <c r="F944" s="45"/>
      <c r="H944" s="45"/>
    </row>
    <row r="945">
      <c r="A945" s="52"/>
      <c r="C945" s="45"/>
      <c r="D945" s="45"/>
      <c r="E945" s="45"/>
      <c r="F945" s="45"/>
      <c r="H945" s="45"/>
    </row>
    <row r="946">
      <c r="A946" s="52"/>
      <c r="C946" s="45"/>
      <c r="D946" s="45"/>
      <c r="E946" s="45"/>
      <c r="F946" s="45"/>
      <c r="H946" s="45"/>
    </row>
    <row r="947">
      <c r="A947" s="52"/>
      <c r="C947" s="45"/>
      <c r="D947" s="45"/>
      <c r="E947" s="45"/>
      <c r="F947" s="45"/>
      <c r="H947" s="45"/>
    </row>
    <row r="948">
      <c r="A948" s="52"/>
      <c r="C948" s="45"/>
      <c r="D948" s="45"/>
      <c r="E948" s="45"/>
      <c r="F948" s="45"/>
      <c r="H948" s="45"/>
    </row>
    <row r="949">
      <c r="A949" s="52"/>
      <c r="C949" s="45"/>
      <c r="D949" s="45"/>
      <c r="E949" s="45"/>
      <c r="F949" s="45"/>
      <c r="H949" s="45"/>
    </row>
    <row r="950">
      <c r="A950" s="52"/>
      <c r="C950" s="45"/>
      <c r="D950" s="45"/>
      <c r="E950" s="45"/>
      <c r="F950" s="45"/>
      <c r="H950" s="45"/>
    </row>
    <row r="951">
      <c r="A951" s="52"/>
      <c r="C951" s="45"/>
      <c r="D951" s="45"/>
      <c r="E951" s="45"/>
      <c r="F951" s="45"/>
      <c r="H951" s="45"/>
    </row>
    <row r="952">
      <c r="A952" s="52"/>
      <c r="C952" s="45"/>
      <c r="D952" s="45"/>
      <c r="E952" s="45"/>
      <c r="F952" s="45"/>
      <c r="H952" s="45"/>
    </row>
    <row r="953">
      <c r="A953" s="52"/>
      <c r="C953" s="45"/>
      <c r="D953" s="45"/>
      <c r="E953" s="45"/>
      <c r="F953" s="45"/>
      <c r="H953" s="45"/>
    </row>
    <row r="954">
      <c r="A954" s="52"/>
      <c r="C954" s="45"/>
      <c r="D954" s="45"/>
      <c r="E954" s="45"/>
      <c r="F954" s="45"/>
      <c r="H954" s="45"/>
    </row>
    <row r="955">
      <c r="A955" s="52"/>
      <c r="C955" s="45"/>
      <c r="D955" s="45"/>
      <c r="E955" s="45"/>
      <c r="F955" s="45"/>
      <c r="H955" s="45"/>
    </row>
    <row r="956">
      <c r="A956" s="52"/>
      <c r="C956" s="45"/>
      <c r="D956" s="45"/>
      <c r="E956" s="45"/>
      <c r="F956" s="45"/>
      <c r="H956" s="45"/>
    </row>
    <row r="957">
      <c r="A957" s="52"/>
      <c r="C957" s="45"/>
      <c r="D957" s="45"/>
      <c r="E957" s="45"/>
      <c r="F957" s="45"/>
      <c r="H957" s="45"/>
    </row>
    <row r="958">
      <c r="A958" s="52"/>
      <c r="C958" s="45"/>
      <c r="D958" s="45"/>
      <c r="E958" s="45"/>
      <c r="F958" s="45"/>
      <c r="H958" s="45"/>
    </row>
    <row r="959">
      <c r="A959" s="52"/>
      <c r="C959" s="45"/>
      <c r="D959" s="45"/>
      <c r="E959" s="45"/>
      <c r="F959" s="45"/>
      <c r="H959" s="45"/>
    </row>
    <row r="960">
      <c r="A960" s="52"/>
      <c r="C960" s="45"/>
      <c r="D960" s="45"/>
      <c r="E960" s="45"/>
      <c r="F960" s="45"/>
      <c r="H960" s="45"/>
    </row>
    <row r="961">
      <c r="A961" s="52"/>
      <c r="C961" s="45"/>
      <c r="D961" s="45"/>
      <c r="E961" s="45"/>
      <c r="F961" s="45"/>
      <c r="H961" s="45"/>
    </row>
    <row r="962">
      <c r="A962" s="52"/>
      <c r="C962" s="45"/>
      <c r="D962" s="45"/>
      <c r="E962" s="45"/>
      <c r="F962" s="45"/>
      <c r="H962" s="45"/>
    </row>
    <row r="963">
      <c r="A963" s="52"/>
      <c r="C963" s="45"/>
      <c r="D963" s="45"/>
      <c r="E963" s="45"/>
      <c r="F963" s="45"/>
      <c r="H963" s="45"/>
    </row>
    <row r="964">
      <c r="A964" s="52"/>
      <c r="C964" s="45"/>
      <c r="D964" s="45"/>
      <c r="E964" s="45"/>
      <c r="F964" s="45"/>
      <c r="H964" s="45"/>
    </row>
    <row r="965">
      <c r="A965" s="52"/>
      <c r="C965" s="45"/>
      <c r="D965" s="45"/>
      <c r="E965" s="45"/>
      <c r="F965" s="45"/>
      <c r="H965" s="45"/>
    </row>
    <row r="966">
      <c r="A966" s="52"/>
      <c r="C966" s="45"/>
      <c r="D966" s="45"/>
      <c r="E966" s="45"/>
      <c r="F966" s="45"/>
      <c r="H966" s="45"/>
    </row>
    <row r="967">
      <c r="A967" s="52"/>
      <c r="C967" s="45"/>
      <c r="D967" s="45"/>
      <c r="E967" s="45"/>
      <c r="F967" s="45"/>
      <c r="H967" s="45"/>
    </row>
    <row r="968">
      <c r="A968" s="52"/>
      <c r="C968" s="45"/>
      <c r="D968" s="45"/>
      <c r="E968" s="45"/>
      <c r="F968" s="45"/>
      <c r="H968" s="45"/>
    </row>
    <row r="969">
      <c r="A969" s="52"/>
      <c r="C969" s="45"/>
      <c r="D969" s="45"/>
      <c r="E969" s="45"/>
      <c r="F969" s="45"/>
      <c r="H969" s="45"/>
    </row>
    <row r="970">
      <c r="A970" s="52"/>
      <c r="C970" s="45"/>
      <c r="D970" s="45"/>
      <c r="E970" s="45"/>
      <c r="F970" s="45"/>
      <c r="H970" s="45"/>
    </row>
    <row r="971">
      <c r="A971" s="52"/>
      <c r="C971" s="45"/>
      <c r="D971" s="45"/>
      <c r="E971" s="45"/>
      <c r="F971" s="45"/>
      <c r="H971" s="45"/>
    </row>
    <row r="972">
      <c r="A972" s="52"/>
      <c r="C972" s="45"/>
      <c r="D972" s="45"/>
      <c r="E972" s="45"/>
      <c r="F972" s="45"/>
      <c r="H972" s="45"/>
    </row>
    <row r="973">
      <c r="A973" s="52"/>
      <c r="C973" s="45"/>
      <c r="D973" s="45"/>
      <c r="E973" s="45"/>
      <c r="F973" s="45"/>
      <c r="H973" s="45"/>
    </row>
    <row r="974">
      <c r="A974" s="52"/>
      <c r="C974" s="45"/>
      <c r="D974" s="45"/>
      <c r="E974" s="45"/>
      <c r="F974" s="45"/>
      <c r="H974" s="45"/>
    </row>
    <row r="975">
      <c r="A975" s="52"/>
      <c r="C975" s="45"/>
      <c r="D975" s="45"/>
      <c r="E975" s="45"/>
      <c r="F975" s="45"/>
      <c r="H975" s="45"/>
    </row>
    <row r="976">
      <c r="A976" s="52"/>
      <c r="C976" s="45"/>
      <c r="D976" s="45"/>
      <c r="E976" s="45"/>
      <c r="F976" s="45"/>
      <c r="H976" s="45"/>
    </row>
    <row r="977">
      <c r="A977" s="52"/>
      <c r="C977" s="45"/>
      <c r="D977" s="45"/>
      <c r="E977" s="45"/>
      <c r="F977" s="45"/>
      <c r="H977" s="45"/>
    </row>
    <row r="978">
      <c r="A978" s="52"/>
      <c r="C978" s="45"/>
      <c r="D978" s="45"/>
      <c r="E978" s="45"/>
      <c r="F978" s="45"/>
      <c r="H978" s="45"/>
    </row>
    <row r="979">
      <c r="A979" s="52"/>
      <c r="C979" s="45"/>
      <c r="D979" s="45"/>
      <c r="E979" s="45"/>
      <c r="F979" s="45"/>
      <c r="H979" s="45"/>
    </row>
    <row r="980">
      <c r="A980" s="52"/>
      <c r="C980" s="45"/>
      <c r="D980" s="45"/>
      <c r="E980" s="45"/>
      <c r="F980" s="45"/>
      <c r="H980" s="45"/>
    </row>
    <row r="981">
      <c r="A981" s="52"/>
      <c r="C981" s="45"/>
      <c r="D981" s="45"/>
      <c r="E981" s="45"/>
      <c r="F981" s="45"/>
      <c r="H981" s="45"/>
    </row>
    <row r="982">
      <c r="A982" s="52"/>
      <c r="C982" s="45"/>
      <c r="D982" s="45"/>
      <c r="E982" s="45"/>
      <c r="F982" s="45"/>
      <c r="H982" s="45"/>
    </row>
    <row r="983">
      <c r="A983" s="52"/>
      <c r="C983" s="45"/>
      <c r="D983" s="45"/>
      <c r="E983" s="45"/>
      <c r="F983" s="45"/>
      <c r="H983" s="45"/>
    </row>
    <row r="984">
      <c r="A984" s="52"/>
      <c r="C984" s="45"/>
      <c r="D984" s="45"/>
      <c r="E984" s="45"/>
      <c r="F984" s="45"/>
      <c r="H984" s="45"/>
    </row>
    <row r="985">
      <c r="A985" s="52"/>
      <c r="C985" s="45"/>
      <c r="D985" s="45"/>
      <c r="E985" s="45"/>
      <c r="F985" s="45"/>
      <c r="H985" s="45"/>
    </row>
    <row r="986">
      <c r="A986" s="52"/>
      <c r="C986" s="45"/>
      <c r="D986" s="45"/>
      <c r="E986" s="45"/>
      <c r="F986" s="45"/>
      <c r="H986" s="45"/>
    </row>
    <row r="987">
      <c r="A987" s="52"/>
      <c r="C987" s="45"/>
      <c r="D987" s="45"/>
      <c r="E987" s="45"/>
      <c r="F987" s="45"/>
      <c r="H987" s="45"/>
    </row>
    <row r="988">
      <c r="A988" s="52"/>
      <c r="C988" s="45"/>
      <c r="D988" s="45"/>
      <c r="E988" s="45"/>
      <c r="F988" s="45"/>
      <c r="H988" s="45"/>
    </row>
    <row r="989">
      <c r="A989" s="52"/>
      <c r="C989" s="45"/>
      <c r="D989" s="45"/>
      <c r="E989" s="45"/>
      <c r="F989" s="45"/>
      <c r="H989" s="45"/>
    </row>
    <row r="990">
      <c r="A990" s="52"/>
      <c r="C990" s="45"/>
      <c r="D990" s="45"/>
      <c r="E990" s="45"/>
      <c r="F990" s="45"/>
      <c r="H990" s="45"/>
    </row>
    <row r="991">
      <c r="A991" s="52"/>
      <c r="C991" s="45"/>
      <c r="D991" s="45"/>
      <c r="E991" s="45"/>
      <c r="F991" s="45"/>
      <c r="H991" s="45"/>
    </row>
    <row r="992">
      <c r="A992" s="52"/>
      <c r="C992" s="45"/>
      <c r="D992" s="45"/>
      <c r="E992" s="45"/>
      <c r="F992" s="45"/>
      <c r="H992" s="45"/>
    </row>
    <row r="993">
      <c r="A993" s="52"/>
      <c r="C993" s="45"/>
      <c r="D993" s="45"/>
      <c r="E993" s="45"/>
      <c r="F993" s="45"/>
      <c r="H993" s="45"/>
    </row>
    <row r="994">
      <c r="A994" s="52"/>
      <c r="C994" s="45"/>
      <c r="D994" s="45"/>
      <c r="E994" s="45"/>
      <c r="F994" s="45"/>
      <c r="H994" s="45"/>
    </row>
    <row r="995">
      <c r="A995" s="52"/>
      <c r="C995" s="45"/>
      <c r="D995" s="45"/>
      <c r="E995" s="45"/>
      <c r="F995" s="45"/>
      <c r="H995" s="45"/>
    </row>
    <row r="996">
      <c r="A996" s="52"/>
      <c r="C996" s="45"/>
      <c r="D996" s="45"/>
      <c r="E996" s="45"/>
      <c r="F996" s="45"/>
      <c r="H996" s="45"/>
    </row>
    <row r="997">
      <c r="A997" s="52"/>
      <c r="C997" s="45"/>
      <c r="D997" s="45"/>
      <c r="E997" s="45"/>
      <c r="F997" s="45"/>
      <c r="H997" s="45"/>
    </row>
    <row r="998">
      <c r="A998" s="52"/>
      <c r="C998" s="45"/>
      <c r="D998" s="45"/>
      <c r="E998" s="45"/>
      <c r="F998" s="45"/>
      <c r="H998" s="45"/>
    </row>
    <row r="999">
      <c r="A999" s="52"/>
      <c r="C999" s="45"/>
      <c r="D999" s="45"/>
      <c r="E999" s="45"/>
      <c r="F999" s="45"/>
      <c r="H999" s="45"/>
    </row>
    <row r="1000">
      <c r="A1000" s="52"/>
      <c r="C1000" s="45"/>
      <c r="D1000" s="45"/>
      <c r="E1000" s="45"/>
      <c r="F1000" s="45"/>
      <c r="H1000" s="45"/>
    </row>
    <row r="1001">
      <c r="A1001" s="52"/>
      <c r="C1001" s="45"/>
      <c r="D1001" s="45"/>
      <c r="E1001" s="45"/>
      <c r="F1001" s="45"/>
      <c r="H1001" s="45"/>
    </row>
  </sheetData>
  <mergeCells count="1">
    <mergeCell ref="A1:B1"/>
  </mergeCells>
  <drawing r:id="rId1"/>
</worksheet>
</file>