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nity Projects\Breaking-Red\Docs\tl4\"/>
    </mc:Choice>
  </mc:AlternateContent>
  <xr:revisionPtr revIDLastSave="0" documentId="8_{CCA573BC-BA2A-4DC8-BE9E-A40EA99F5B4D}" xr6:coauthVersionLast="47" xr6:coauthVersionMax="47" xr10:uidLastSave="{00000000-0000-0000-0000-000000000000}"/>
  <bookViews>
    <workbookView xWindow="-110" yWindow="-110" windowWidth="19420" windowHeight="11500" firstSheet="1" activeTab="2" xr2:uid="{42F1FCE4-0671-4405-AF06-77D8C7C5681C}"/>
  </bookViews>
  <sheets>
    <sheet name="Summary" sheetId="5" r:id="rId1"/>
    <sheet name="Gantt" sheetId="3" r:id="rId2"/>
    <sheet name="SA" sheetId="1" r:id="rId3"/>
    <sheet name="Meetings" sheetId="2" r:id="rId4"/>
    <sheet name="Overhead" sheetId="4" r:id="rId5"/>
    <sheet name="Deliverabl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X10" i="5" s="1"/>
  <c r="Y10" i="5" s="1"/>
  <c r="G8" i="4"/>
  <c r="F8" i="4"/>
  <c r="X8" i="5" s="1"/>
  <c r="Y8" i="5" s="1"/>
  <c r="E8" i="4"/>
  <c r="C8" i="4"/>
  <c r="B8" i="4"/>
  <c r="D8" i="4"/>
  <c r="B3" i="3" a="1"/>
  <c r="B3" i="3" s="1"/>
  <c r="B3" i="1" a="1"/>
  <c r="B3" i="1" s="1"/>
  <c r="X9" i="5"/>
  <c r="Y9" i="5" s="1"/>
  <c r="X6" i="5"/>
  <c r="Y6" i="5" s="1"/>
  <c r="X5" i="5"/>
  <c r="S10" i="5"/>
  <c r="S9" i="5"/>
  <c r="S8" i="5"/>
  <c r="S7" i="5"/>
  <c r="S6" i="5"/>
  <c r="S5" i="5"/>
  <c r="R10" i="5"/>
  <c r="R9" i="5"/>
  <c r="R8" i="5"/>
  <c r="R7" i="5"/>
  <c r="R6" i="5"/>
  <c r="R5" i="5"/>
  <c r="S4" i="5"/>
  <c r="R4" i="5"/>
  <c r="N10" i="5"/>
  <c r="N9" i="5"/>
  <c r="N8" i="5"/>
  <c r="O8" i="5" s="1"/>
  <c r="N7" i="5"/>
  <c r="N6" i="5"/>
  <c r="N5" i="5"/>
  <c r="N4" i="5"/>
  <c r="O4" i="5" s="1"/>
  <c r="W11" i="5"/>
  <c r="M11" i="5"/>
  <c r="B12" i="2"/>
  <c r="E7" i="1"/>
  <c r="F7" i="1"/>
  <c r="F13" i="3"/>
  <c r="I4" i="5" s="1"/>
  <c r="E13" i="3"/>
  <c r="H4" i="5" s="1"/>
  <c r="F55" i="3"/>
  <c r="I7" i="5" s="1"/>
  <c r="E55" i="3"/>
  <c r="H7" i="5" s="1"/>
  <c r="F100" i="3"/>
  <c r="I10" i="5" s="1"/>
  <c r="E100" i="3"/>
  <c r="H10" i="5" s="1"/>
  <c r="F74" i="3"/>
  <c r="I8" i="5" s="1"/>
  <c r="E74" i="3"/>
  <c r="H8" i="5" s="1"/>
  <c r="F87" i="3"/>
  <c r="I9" i="5" s="1"/>
  <c r="E87" i="3"/>
  <c r="H9" i="5" s="1"/>
  <c r="F31" i="3"/>
  <c r="I5" i="5" s="1"/>
  <c r="E31" i="3"/>
  <c r="H5" i="5" s="1"/>
  <c r="J5" i="5" s="1"/>
  <c r="F46" i="3"/>
  <c r="I6" i="5" s="1"/>
  <c r="E46" i="3"/>
  <c r="H6" i="5" s="1"/>
  <c r="O7" i="5"/>
  <c r="O5" i="5"/>
  <c r="O6" i="5"/>
  <c r="X4" i="5"/>
  <c r="X7" i="5"/>
  <c r="Y7" i="5" s="1"/>
  <c r="E43" i="1"/>
  <c r="F43" i="1"/>
  <c r="B5" i="2"/>
  <c r="B8" i="2"/>
  <c r="B11" i="2"/>
  <c r="B9" i="2"/>
  <c r="B10" i="2"/>
  <c r="B6" i="2"/>
  <c r="B7" i="2"/>
  <c r="E50" i="1"/>
  <c r="F50" i="1"/>
  <c r="F29" i="1"/>
  <c r="E29" i="1"/>
  <c r="E37" i="1"/>
  <c r="F37" i="1"/>
  <c r="E16" i="1"/>
  <c r="G2" i="3" a="1"/>
  <c r="G2" i="3" s="1"/>
  <c r="G2" i="1" a="1"/>
  <c r="G2" i="1" s="1"/>
  <c r="E22" i="1"/>
  <c r="F16" i="1"/>
  <c r="F22" i="1"/>
  <c r="J6" i="5" l="1"/>
  <c r="J11" i="5" s="1"/>
  <c r="J9" i="5"/>
  <c r="J8" i="5"/>
  <c r="J10" i="5"/>
  <c r="J7" i="5"/>
  <c r="J4" i="5"/>
  <c r="C5" i="5"/>
  <c r="T6" i="5"/>
  <c r="T9" i="5"/>
  <c r="T10" i="5"/>
  <c r="C8" i="5"/>
  <c r="I11" i="5"/>
  <c r="X11" i="5"/>
  <c r="D6" i="5"/>
  <c r="D5" i="5"/>
  <c r="E5" i="5" s="1"/>
  <c r="Y5" i="5"/>
  <c r="Y4" i="5"/>
  <c r="Y11" i="5" s="1"/>
  <c r="D10" i="5"/>
  <c r="D9" i="5"/>
  <c r="T8" i="5"/>
  <c r="D7" i="5"/>
  <c r="T7" i="5"/>
  <c r="S11" i="5"/>
  <c r="C10" i="5"/>
  <c r="C9" i="5"/>
  <c r="C6" i="5"/>
  <c r="E6" i="5" s="1"/>
  <c r="C7" i="5"/>
  <c r="E7" i="5" s="1"/>
  <c r="T5" i="5"/>
  <c r="T4" i="5"/>
  <c r="R11" i="5"/>
  <c r="O10" i="5"/>
  <c r="O9" i="5"/>
  <c r="N11" i="5"/>
  <c r="D8" i="5"/>
  <c r="O11" i="5"/>
  <c r="D4" i="5"/>
  <c r="H11" i="5"/>
  <c r="C4" i="5"/>
  <c r="E4" i="5" s="1"/>
  <c r="E9" i="5" l="1"/>
  <c r="E10" i="5"/>
  <c r="E8" i="5"/>
  <c r="D11" i="5"/>
  <c r="T11" i="5"/>
  <c r="C11" i="5"/>
  <c r="E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<sst xmlns="http://schemas.openxmlformats.org/spreadsheetml/2006/main" count="428" uniqueCount="158">
  <si>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</si>
  <si>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</si>
  <si>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</si>
  <si>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</si>
  <si>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</si>
  <si>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</si>
  <si>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</si>
  <si>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</si>
  <si>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Bidhan</t>
  </si>
  <si>
    <t>Todd</t>
  </si>
  <si>
    <t>Alex</t>
  </si>
  <si>
    <t>Mark</t>
  </si>
  <si>
    <t>Shan</t>
  </si>
  <si>
    <t>Liz</t>
  </si>
  <si>
    <t>Hengyi</t>
  </si>
  <si>
    <t>Gantt Chart</t>
  </si>
  <si>
    <t>Task</t>
  </si>
  <si>
    <t>Status</t>
  </si>
  <si>
    <t>Predicted (hrs)</t>
  </si>
  <si>
    <t>Time Spent (hrs)</t>
  </si>
  <si>
    <t>Define Save System Requirements</t>
  </si>
  <si>
    <t>Done</t>
  </si>
  <si>
    <t>Design Data Flow Diagrams</t>
  </si>
  <si>
    <t>Implement Save Logic</t>
  </si>
  <si>
    <t>Implement Load Logic</t>
  </si>
  <si>
    <t>Create Data Storage Schema</t>
  </si>
  <si>
    <t>Planned</t>
  </si>
  <si>
    <t>Testing Save Functionality</t>
  </si>
  <si>
    <t>Testing Load Functionality</t>
  </si>
  <si>
    <t>Integration and System Testing</t>
  </si>
  <si>
    <t>Deployment</t>
  </si>
  <si>
    <t>User Documentation and Training</t>
  </si>
  <si>
    <t>Requirements</t>
  </si>
  <si>
    <t>Program NPC Manager</t>
  </si>
  <si>
    <t>Program Game Object Manager</t>
  </si>
  <si>
    <t>Program NPCs superclass</t>
  </si>
  <si>
    <t>Program NPC dialogue system</t>
  </si>
  <si>
    <t>Programming NPC combat response</t>
  </si>
  <si>
    <t>In Progress</t>
  </si>
  <si>
    <t>Programming NPC dialogue  for The Wolf</t>
  </si>
  <si>
    <t>Programming NPC dialogue for The Bear</t>
  </si>
  <si>
    <t>Programming NPC dialogue for The Hunter</t>
  </si>
  <si>
    <t>Programming NPC dialogue for The Hiker</t>
  </si>
  <si>
    <t>Programming NPC dialogue for The Wizard</t>
  </si>
  <si>
    <t>Programming NPC dialogue for The Hippie</t>
  </si>
  <si>
    <t>Programming NPC dialogue for The Axman</t>
  </si>
  <si>
    <t>Programming NPC dialogue for The Cat</t>
  </si>
  <si>
    <t>Programming NPC dialogue for The Owl</t>
  </si>
  <si>
    <t>Programming NPC dialogue for The Fish</t>
  </si>
  <si>
    <t>Testing</t>
  </si>
  <si>
    <t>Determine requirements and constraints for levels and movement</t>
  </si>
  <si>
    <t>Program levelMap and terrainObjects Classes and Scene Manager Script</t>
  </si>
  <si>
    <t>Programming environmental objects that are stagnant but may cause damage or impede player movement</t>
  </si>
  <si>
    <t>Programming a movable player object that interacts with environmental objects</t>
  </si>
  <si>
    <t>Programming moving platforms between terrain areas on the same level</t>
  </si>
  <si>
    <t>Programming death event for falling off the map or impacting deadly environmental objects</t>
  </si>
  <si>
    <t>Programming passageways for additional levels or map areas</t>
  </si>
  <si>
    <t>Programming locked passageways hiding and preventing movement through passageways</t>
  </si>
  <si>
    <t>Programming and initializing Level 1</t>
  </si>
  <si>
    <t>Programming and initializing Level 2</t>
  </si>
  <si>
    <t>Programming and initializing Level 3</t>
  </si>
  <si>
    <t>Programming and initializing Level 4</t>
  </si>
  <si>
    <t>Programming and initializing Level 5</t>
  </si>
  <si>
    <t>Basic Character Customization</t>
  </si>
  <si>
    <t>Expand Character Customiza on (Track Combat Stat, etc.)</t>
  </si>
  <si>
    <t>Enable Basic Character Progression (Gaining XP, etc.)</t>
  </si>
  <si>
    <t>Expand Character Progression (Track Power-Ups, etc.)</t>
  </si>
  <si>
    <t>Implement NPC tracking</t>
  </si>
  <si>
    <t>Finalize Special Cases (Respawning when Health == 0, etc.)</t>
  </si>
  <si>
    <t>Finalize Tracking Stats</t>
  </si>
  <si>
    <t>Requirements Collection</t>
  </si>
  <si>
    <t>Program Initial Inventory System and subclasses</t>
  </si>
  <si>
    <t>Make sprites for items</t>
  </si>
  <si>
    <t>Program effects for Power-Ups + PoisonApple</t>
  </si>
  <si>
    <t>Program all Item reactions to Player collision – item description text placeholder, Use Now vs. Store for Later</t>
  </si>
  <si>
    <t>Program how/when Inventory is displayed</t>
  </si>
  <si>
    <t>Program placeholder for text shown when item is selected in Inventory</t>
  </si>
  <si>
    <t>Program functionality of adding items to Inventory + notification to Player</t>
  </si>
  <si>
    <t>Program effect of Player trying to add too many items to Inventory excluding Collectibles</t>
  </si>
  <si>
    <t>Program automatic addition to Inventory for Collectibles with message (even if Inventory is full)</t>
  </si>
  <si>
    <t>Program increase in Inventory slots when clueCount increases</t>
  </si>
  <si>
    <t>Program result of Player clicking Use Now on Golden Apple (depends on health) and Player Clicking Store Later</t>
  </si>
  <si>
    <t>Program result of Player clicking Use Now and Player clicking Store Later on all other powerups</t>
  </si>
  <si>
    <t>Program disappearance of Items when used/discarded/read (in case of SecretScroll)</t>
  </si>
  <si>
    <t>Program result of Player clicking Use on Golden Apple in Inventory (depends on health)</t>
  </si>
  <si>
    <t>Program OwlsWing effect when Player clicks Use (both talking to and not talking to Cat)</t>
  </si>
  <si>
    <t>Program CanOfTuna effect when Player clicks Use (both talking to and not talking to Cat)</t>
  </si>
  <si>
    <t xml:space="preserve">Creating Visual Main Menu Screen </t>
  </si>
  <si>
    <t xml:space="preserve">Coding Main Menu behavior scripts </t>
  </si>
  <si>
    <t>Creating Pause menu Screen</t>
  </si>
  <si>
    <t>Coding Pause menu behavior and scripts</t>
  </si>
  <si>
    <t>Creating inventory button and menu</t>
  </si>
  <si>
    <t>Coding Inventory button and behavior script</t>
  </si>
  <si>
    <t>Designing Victory Screen</t>
  </si>
  <si>
    <t>Coding Victory Screen behavior scripts</t>
  </si>
  <si>
    <t>Designing Game Over Screen</t>
  </si>
  <si>
    <t>Coding Game Over screen behavior scripts</t>
  </si>
  <si>
    <t>Environment elements design and audio collection</t>
  </si>
  <si>
    <t>Environment Manager Design</t>
  </si>
  <si>
    <t>Audio Manager Design</t>
  </si>
  <si>
    <t>Scene Engine Implementation</t>
  </si>
  <si>
    <t>Weather Implementation</t>
  </si>
  <si>
    <t>Tiles Implementation</t>
  </si>
  <si>
    <t>Background Implementation</t>
  </si>
  <si>
    <t>Background Music Implementation</t>
  </si>
  <si>
    <t>Sound Effect Implementation</t>
  </si>
  <si>
    <t>Testing and Optimization</t>
  </si>
  <si>
    <t>Final Integration</t>
  </si>
  <si>
    <t>Systems Analysis Chart</t>
  </si>
  <si>
    <t>Install Unity</t>
  </si>
  <si>
    <t>Class Diagram</t>
  </si>
  <si>
    <t>Champion</t>
  </si>
  <si>
    <t>Sequence Diagram</t>
  </si>
  <si>
    <t>Make Version 1.0 of RFP</t>
  </si>
  <si>
    <t>Update RFP to Version 2.0</t>
  </si>
  <si>
    <t>Diagram 0</t>
  </si>
  <si>
    <t>Class Diagram v2</t>
  </si>
  <si>
    <t>Update RFP to Version 3.0</t>
  </si>
  <si>
    <t>Class Diagram v1</t>
  </si>
  <si>
    <t>Champion v1</t>
  </si>
  <si>
    <t>Champion v2</t>
  </si>
  <si>
    <t>Update RFP</t>
  </si>
  <si>
    <t>Create Schedule Charts</t>
  </si>
  <si>
    <t>Update RFP to Version 5.0</t>
  </si>
  <si>
    <t>Update RFP to Version 4.0</t>
  </si>
  <si>
    <t>Team Meetings</t>
  </si>
  <si>
    <t>Date</t>
  </si>
  <si>
    <t>Diagram 0 and Champion Discussion</t>
  </si>
  <si>
    <t>Class Diagram Reviewing w/BC</t>
  </si>
  <si>
    <t>SA Presentation Planning</t>
  </si>
  <si>
    <t>Champion and Storyboard Reviewing w/BC</t>
  </si>
  <si>
    <t>SA Pres Review w/BC</t>
  </si>
  <si>
    <t>MVP Discussion</t>
  </si>
  <si>
    <t>Hours</t>
  </si>
  <si>
    <t>Training</t>
  </si>
  <si>
    <t>SA Presentation Prep</t>
  </si>
  <si>
    <t>Software Development Specialists Presentation Prep</t>
  </si>
  <si>
    <t>Team Lead Presentation Prep</t>
  </si>
  <si>
    <t>Github Troubleshooting</t>
  </si>
  <si>
    <t>Deliverables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</si>
  <si>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</si>
  <si>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</si>
  <si>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</si>
  <si>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</si>
  <si>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</si>
  <si>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</si>
  <si>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 xml:space="preserve">Date Due: </t>
  </si>
  <si>
    <t>Date Due: 2/25</t>
  </si>
  <si>
    <t>Date Due:</t>
  </si>
  <si>
    <t xml:space="preserve">Have a function that the MVP can call in GIT </t>
  </si>
  <si>
    <t>Deliverable Tracker</t>
  </si>
  <si>
    <t>TL 1</t>
  </si>
  <si>
    <t>TL 2</t>
  </si>
  <si>
    <t>ü</t>
  </si>
  <si>
    <t xml:space="preserve">TL 3 </t>
  </si>
  <si>
    <t>TL 4</t>
  </si>
  <si>
    <t>TL 5</t>
  </si>
  <si>
    <t>TL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</si>
</sst>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Wingdings"/>
      <charset val="2"/>
    </font>
    <font>
      <sz val="11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8" fontId="0" fillId="0" borderId="0" xfId="0" applyNumberFormat="1"/>
    <xf numFmtId="8" fontId="0" fillId="0" borderId="4" xfId="0" applyNumberFormat="1" applyBorder="1"/>
    <xf numFmtId="8" fontId="0" fillId="5" borderId="6" xfId="0" applyNumberFormat="1" applyFill="1" applyBorder="1"/>
    <xf numFmtId="8" fontId="0" fillId="0" borderId="1" xfId="0" applyNumberFormat="1" applyBorder="1"/>
    <xf numFmtId="0" fontId="0" fillId="5" borderId="0" xfId="0" applyFill="1"/>
    <xf numFmtId="8" fontId="0" fillId="0" borderId="3" xfId="0" applyNumberFormat="1" applyBorder="1"/>
    <xf numFmtId="8" fontId="0" fillId="5" borderId="5" xfId="0" applyNumberFormat="1" applyFill="1" applyBorder="1"/>
    <xf numFmtId="8" fontId="4" fillId="0" borderId="3" xfId="0" applyNumberFormat="1" applyFont="1" applyBorder="1"/>
    <xf numFmtId="40" fontId="0" fillId="0" borderId="0" xfId="0" applyNumberFormat="1"/>
    <xf numFmtId="8" fontId="0" fillId="5" borderId="12" xfId="0" applyNumberFormat="1" applyFill="1" applyBorder="1" applyAlignment="1">
      <alignment horizontal="center"/>
    </xf>
    <xf numFmtId="8" fontId="0" fillId="5" borderId="13" xfId="0" applyNumberFormat="1" applyFill="1" applyBorder="1" applyAlignment="1">
      <alignment horizontal="center"/>
    </xf>
    <xf numFmtId="8" fontId="0" fillId="5" borderId="14" xfId="0" applyNumberFormat="1" applyFill="1" applyBorder="1" applyAlignment="1">
      <alignment horizontal="center"/>
    </xf>
    <xf numFmtId="8" fontId="0" fillId="5" borderId="7" xfId="0" applyNumberFormat="1" applyFill="1" applyBorder="1"/>
    <xf numFmtId="8" fontId="0" fillId="5" borderId="8" xfId="0" applyNumberFormat="1" applyFill="1" applyBorder="1"/>
    <xf numFmtId="8" fontId="0" fillId="0" borderId="17" xfId="0" applyNumberFormat="1" applyBorder="1"/>
    <xf numFmtId="0" fontId="0" fillId="6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8" fontId="0" fillId="5" borderId="3" xfId="0" applyNumberFormat="1" applyFill="1" applyBorder="1" applyAlignment="1">
      <alignment horizontal="center"/>
    </xf>
    <xf numFmtId="8" fontId="0" fillId="5" borderId="19" xfId="0" applyNumberFormat="1" applyFill="1" applyBorder="1"/>
    <xf numFmtId="8" fontId="0" fillId="5" borderId="9" xfId="0" applyNumberFormat="1" applyFill="1" applyBorder="1"/>
    <xf numFmtId="8" fontId="0" fillId="5" borderId="20" xfId="0" applyNumberFormat="1" applyFill="1" applyBorder="1" applyAlignment="1">
      <alignment horizontal="center"/>
    </xf>
    <xf numFmtId="8" fontId="0" fillId="0" borderId="10" xfId="0" applyNumberFormat="1" applyBorder="1"/>
    <xf numFmtId="8" fontId="0" fillId="0" borderId="9" xfId="0" applyNumberFormat="1" applyBorder="1"/>
    <xf numFmtId="8" fontId="0" fillId="0" borderId="11" xfId="0" applyNumberFormat="1" applyBorder="1"/>
    <xf numFmtId="8" fontId="0" fillId="0" borderId="0" xfId="0" applyNumberFormat="1" applyAlignment="1">
      <alignment horizontal="center"/>
    </xf>
    <xf numFmtId="8" fontId="0" fillId="5" borderId="21" xfId="0" applyNumberFormat="1" applyFill="1" applyBorder="1"/>
    <xf numFmtId="8" fontId="0" fillId="0" borderId="11" xfId="0" applyNumberFormat="1" applyBorder="1" applyAlignment="1">
      <alignment horizontal="center"/>
    </xf>
    <xf numFmtId="8" fontId="0" fillId="0" borderId="17" xfId="0" applyNumberFormat="1" applyBorder="1" applyAlignment="1">
      <alignment horizontal="center"/>
    </xf>
    <xf numFmtId="8" fontId="0" fillId="0" borderId="22" xfId="0" applyNumberFormat="1" applyBorder="1" applyAlignment="1">
      <alignment horizontal="center"/>
    </xf>
    <xf numFmtId="8" fontId="0" fillId="5" borderId="23" xfId="0" applyNumberFormat="1" applyFill="1" applyBorder="1"/>
    <xf numFmtId="8" fontId="0" fillId="5" borderId="24" xfId="0" applyNumberFormat="1" applyFill="1" applyBorder="1"/>
    <xf numFmtId="8" fontId="0" fillId="5" borderId="17" xfId="0" applyNumberFormat="1" applyFill="1" applyBorder="1" applyAlignment="1">
      <alignment horizontal="center"/>
    </xf>
    <xf numFmtId="8" fontId="0" fillId="5" borderId="25" xfId="0" applyNumberFormat="1" applyFill="1" applyBorder="1"/>
    <xf numFmtId="8" fontId="0" fillId="5" borderId="18" xfId="0" applyNumberFormat="1" applyFill="1" applyBorder="1" applyAlignment="1">
      <alignment horizontal="center"/>
    </xf>
    <xf numFmtId="8" fontId="4" fillId="0" borderId="11" xfId="0" applyNumberFormat="1" applyFont="1" applyBorder="1"/>
    <xf numFmtId="16" fontId="0" fillId="5" borderId="0" xfId="0" applyNumberFormat="1" applyFill="1"/>
    <xf numFmtId="0" fontId="0" fillId="5" borderId="0" xfId="0" applyFill="1" applyAlignment="1">
      <alignment wrapText="1"/>
    </xf>
    <xf numFmtId="0" fontId="6" fillId="0" borderId="0" xfId="0" applyFont="1"/>
    <xf numFmtId="0" fontId="7" fillId="7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7" borderId="8" xfId="0" applyFont="1" applyFill="1" applyBorder="1" applyAlignment="1">
      <alignment horizontal="left"/>
    </xf>
    <xf numFmtId="0" fontId="9" fillId="4" borderId="0" xfId="0" applyFont="1" applyFill="1"/>
    <xf numFmtId="8" fontId="0" fillId="5" borderId="9" xfId="0" applyNumberFormat="1" applyFill="1" applyBorder="1" applyAlignment="1">
      <alignment horizontal="center"/>
    </xf>
    <xf numFmtId="8" fontId="0" fillId="5" borderId="10" xfId="0" applyNumberFormat="1" applyFill="1" applyBorder="1" applyAlignment="1">
      <alignment horizontal="center"/>
    </xf>
    <xf numFmtId="8" fontId="0" fillId="5" borderId="11" xfId="0" applyNumberFormat="1" applyFill="1" applyBorder="1" applyAlignment="1">
      <alignment horizontal="center"/>
    </xf>
    <xf numFmtId="8" fontId="0" fillId="5" borderId="15" xfId="0" applyNumberFormat="1" applyFill="1" applyBorder="1" applyAlignment="1">
      <alignment horizontal="center"/>
    </xf>
    <xf numFmtId="8" fontId="0" fillId="5" borderId="16" xfId="0" applyNumberFormat="1" applyFill="1" applyBorder="1" applyAlignment="1">
      <alignment horizontal="center"/>
    </xf>
    <xf numFmtId="8" fontId="0" fillId="5" borderId="2" xfId="0" applyNumberForma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A21-F74C-4AA0-9403-B2088CCDCAAC}">
  <dimension ref="A1:AC96"/>
  <sheetViews>
    <sheetView zoomScale="109" workbookViewId="0">
      <selection activeCell="J14" sqref="J14"/>
    </sheetView>
  </sheetViews>
  <sheetFormatPr defaultRowHeight="14.5" x14ac:dyDescent="0.35"/>
  <cols>
    <col min="3" max="5" width="10.54296875" customWidth="1"/>
    <col min="8" max="10" width="10.54296875" customWidth="1"/>
    <col min="13" max="15" width="10.54296875" customWidth="1"/>
    <col min="18" max="20" width="10.54296875" customWidth="1"/>
    <col min="23" max="25" width="10.54296875" customWidth="1"/>
  </cols>
  <sheetData>
    <row r="1" spans="1:29" ht="15" thickBot="1" x14ac:dyDescent="0.4">
      <c r="A1" s="12"/>
      <c r="B1" s="12"/>
      <c r="C1" s="15"/>
      <c r="D1" s="15"/>
      <c r="E1" s="15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35">
      <c r="A2" s="12"/>
      <c r="B2" s="17"/>
      <c r="C2" s="71" t="s">
        <v>0</v>
      </c>
      <c r="D2" s="72"/>
      <c r="E2" s="73"/>
      <c r="F2" s="12"/>
      <c r="G2" s="12"/>
      <c r="H2" s="68" t="s">
        <v>1</v>
      </c>
      <c r="I2" s="69"/>
      <c r="J2" s="70"/>
      <c r="K2" s="12"/>
      <c r="L2" s="12"/>
      <c r="M2" s="68" t="s">
        <v>2</v>
      </c>
      <c r="N2" s="69"/>
      <c r="O2" s="70"/>
      <c r="P2" s="12"/>
      <c r="Q2" s="12"/>
      <c r="R2" s="68" t="s">
        <v>3</v>
      </c>
      <c r="S2" s="69"/>
      <c r="T2" s="70"/>
      <c r="U2" s="12"/>
      <c r="V2" s="12"/>
      <c r="W2" s="68" t="s">
        <v>4</v>
      </c>
      <c r="X2" s="69"/>
      <c r="Y2" s="70"/>
      <c r="Z2" s="12"/>
      <c r="AA2" s="12"/>
      <c r="AB2" s="12"/>
      <c r="AC2" s="12"/>
    </row>
    <row r="3" spans="1:29" ht="15" thickBot="1" x14ac:dyDescent="0.4">
      <c r="A3" s="12"/>
      <c r="B3" s="17"/>
      <c r="C3" s="34" t="s">
        <v>5</v>
      </c>
      <c r="D3" s="30" t="s">
        <v>6</v>
      </c>
      <c r="E3" s="31" t="s">
        <v>7</v>
      </c>
      <c r="F3" s="12"/>
      <c r="G3" s="15"/>
      <c r="H3" s="21" t="s">
        <v>5</v>
      </c>
      <c r="I3" s="22" t="s">
        <v>6</v>
      </c>
      <c r="J3" s="23" t="s">
        <v>7</v>
      </c>
      <c r="K3" s="12"/>
      <c r="L3" s="15"/>
      <c r="M3" s="21" t="s">
        <v>5</v>
      </c>
      <c r="N3" s="30" t="s">
        <v>6</v>
      </c>
      <c r="O3" s="45" t="s">
        <v>7</v>
      </c>
      <c r="P3" s="12"/>
      <c r="Q3" s="15"/>
      <c r="R3" s="47" t="s">
        <v>5</v>
      </c>
      <c r="S3" s="30" t="s">
        <v>6</v>
      </c>
      <c r="T3" s="45" t="s">
        <v>7</v>
      </c>
      <c r="U3" s="12"/>
      <c r="V3" s="15"/>
      <c r="W3" s="21" t="s">
        <v>5</v>
      </c>
      <c r="X3" s="30" t="s">
        <v>6</v>
      </c>
      <c r="Y3" s="45" t="s">
        <v>7</v>
      </c>
      <c r="Z3" s="12"/>
      <c r="AA3" s="12"/>
      <c r="AB3" s="12"/>
      <c r="AC3" s="12"/>
    </row>
    <row r="4" spans="1:29" x14ac:dyDescent="0.35">
      <c r="A4" s="12"/>
      <c r="B4" s="33" t="s">
        <v>8</v>
      </c>
      <c r="C4" s="36">
        <f t="shared" ref="C4:D10" si="0">H4+M4+R4+W4</f>
        <v>7300</v>
      </c>
      <c r="D4" s="35">
        <f t="shared" si="0"/>
        <v>4900</v>
      </c>
      <c r="E4" s="37">
        <f t="shared" ref="E4:E10" si="1">C4-D4</f>
        <v>2400</v>
      </c>
      <c r="F4" s="12"/>
      <c r="G4" s="39" t="s">
        <v>8</v>
      </c>
      <c r="H4" s="12">
        <f>(Gantt!$E13)*100</f>
        <v>2600</v>
      </c>
      <c r="I4" s="38">
        <f>(Gantt!$F13)*100</f>
        <v>1600</v>
      </c>
      <c r="J4" s="40">
        <f t="shared" ref="J4:J10" si="2">H4-I4</f>
        <v>1000</v>
      </c>
      <c r="K4" s="12"/>
      <c r="L4" s="39" t="s">
        <v>8</v>
      </c>
      <c r="M4" s="12">
        <v>1000</v>
      </c>
      <c r="N4" s="35">
        <f>(Meetings!$B5)*100</f>
        <v>700</v>
      </c>
      <c r="O4" s="37">
        <f t="shared" ref="O4:O10" si="3">M4-N4</f>
        <v>300</v>
      </c>
      <c r="P4" s="12"/>
      <c r="Q4" s="46" t="s">
        <v>8</v>
      </c>
      <c r="R4" s="36">
        <f>(SA!$E7)*100</f>
        <v>700</v>
      </c>
      <c r="S4" s="35">
        <f>(SA!$F7)*100</f>
        <v>1300</v>
      </c>
      <c r="T4" s="48">
        <f t="shared" ref="T4:T10" si="4">R4-S4</f>
        <v>-600</v>
      </c>
      <c r="U4" s="12"/>
      <c r="V4" s="39" t="s">
        <v>8</v>
      </c>
      <c r="W4" s="12">
        <v>3000</v>
      </c>
      <c r="X4" s="35">
        <f>(Overhead!$B8)*100</f>
        <v>1300</v>
      </c>
      <c r="Y4" s="37">
        <f t="shared" ref="Y4:Y10" si="5">W4-X4</f>
        <v>1700</v>
      </c>
      <c r="Z4" s="12"/>
      <c r="AA4" s="12"/>
      <c r="AB4" s="12"/>
      <c r="AC4" s="12"/>
    </row>
    <row r="5" spans="1:29" x14ac:dyDescent="0.35">
      <c r="A5" s="12"/>
      <c r="B5" s="32" t="s">
        <v>9</v>
      </c>
      <c r="C5" s="12">
        <f t="shared" si="0"/>
        <v>12200</v>
      </c>
      <c r="D5" s="12">
        <f t="shared" si="0"/>
        <v>10600</v>
      </c>
      <c r="E5" s="26">
        <f t="shared" si="1"/>
        <v>1600</v>
      </c>
      <c r="F5" s="12"/>
      <c r="G5" s="32" t="s">
        <v>9</v>
      </c>
      <c r="H5" s="12">
        <f>(Gantt!$E31)*100</f>
        <v>6200</v>
      </c>
      <c r="I5" s="38">
        <f>(Gantt!$F31)*100</f>
        <v>3500</v>
      </c>
      <c r="J5" s="41">
        <f t="shared" si="2"/>
        <v>2700</v>
      </c>
      <c r="K5" s="12"/>
      <c r="L5" s="32" t="s">
        <v>9</v>
      </c>
      <c r="M5" s="12">
        <v>1000</v>
      </c>
      <c r="N5" s="12">
        <f>(Meetings!$B6)*100</f>
        <v>1200</v>
      </c>
      <c r="O5" s="17">
        <f t="shared" si="3"/>
        <v>-200</v>
      </c>
      <c r="P5" s="12"/>
      <c r="Q5" s="32" t="s">
        <v>9</v>
      </c>
      <c r="R5" s="12">
        <f>(SA!$E16)*100</f>
        <v>2000</v>
      </c>
      <c r="S5" s="12">
        <f>(SA!$F16)*100</f>
        <v>3000</v>
      </c>
      <c r="T5" s="19">
        <f t="shared" si="4"/>
        <v>-1000</v>
      </c>
      <c r="U5" s="12"/>
      <c r="V5" s="32" t="s">
        <v>9</v>
      </c>
      <c r="W5" s="12">
        <v>3000</v>
      </c>
      <c r="X5" s="12">
        <f>(Overhead!$C8)*100</f>
        <v>2900</v>
      </c>
      <c r="Y5" s="17">
        <f t="shared" si="5"/>
        <v>100</v>
      </c>
      <c r="Z5" s="12"/>
      <c r="AA5" s="12"/>
      <c r="AB5" s="12"/>
      <c r="AC5" s="12"/>
    </row>
    <row r="6" spans="1:29" x14ac:dyDescent="0.35">
      <c r="A6" s="12"/>
      <c r="B6" s="18" t="s">
        <v>10</v>
      </c>
      <c r="C6" s="12">
        <f t="shared" si="0"/>
        <v>11400</v>
      </c>
      <c r="D6" s="12">
        <f t="shared" si="0"/>
        <v>9300</v>
      </c>
      <c r="E6" s="17">
        <f t="shared" si="1"/>
        <v>2100</v>
      </c>
      <c r="F6" s="12"/>
      <c r="G6" s="18" t="s">
        <v>10</v>
      </c>
      <c r="H6" s="12">
        <f>(Gantt!$E46)*100</f>
        <v>5900</v>
      </c>
      <c r="I6" s="38">
        <f>(Gantt!$F46)*100</f>
        <v>3400</v>
      </c>
      <c r="J6" s="41">
        <f t="shared" si="2"/>
        <v>2500</v>
      </c>
      <c r="K6" s="12"/>
      <c r="L6" s="18" t="s">
        <v>10</v>
      </c>
      <c r="M6" s="12">
        <v>1000</v>
      </c>
      <c r="N6" s="12">
        <f>(Meetings!$B7)*100</f>
        <v>1100</v>
      </c>
      <c r="O6" s="17">
        <f t="shared" si="3"/>
        <v>-100</v>
      </c>
      <c r="P6" s="12"/>
      <c r="Q6" s="18" t="s">
        <v>10</v>
      </c>
      <c r="R6" s="12">
        <f>(SA!$E22)*100</f>
        <v>1500</v>
      </c>
      <c r="S6" s="12">
        <f>(SA!$F22)*100</f>
        <v>2100</v>
      </c>
      <c r="T6" s="19">
        <f t="shared" si="4"/>
        <v>-600</v>
      </c>
      <c r="U6" s="12"/>
      <c r="V6" s="18" t="s">
        <v>10</v>
      </c>
      <c r="W6" s="12">
        <v>3000</v>
      </c>
      <c r="X6" s="12">
        <f>(Overhead!$D8)*100</f>
        <v>2700</v>
      </c>
      <c r="Y6" s="17">
        <f t="shared" si="5"/>
        <v>300</v>
      </c>
      <c r="Z6" s="12"/>
      <c r="AA6" s="12"/>
      <c r="AB6" s="12"/>
      <c r="AC6" s="12"/>
    </row>
    <row r="7" spans="1:29" x14ac:dyDescent="0.35">
      <c r="A7" s="12"/>
      <c r="B7" s="18" t="s">
        <v>11</v>
      </c>
      <c r="C7" s="12">
        <f t="shared" si="0"/>
        <v>11100</v>
      </c>
      <c r="D7" s="12">
        <f t="shared" si="0"/>
        <v>4600</v>
      </c>
      <c r="E7" s="17">
        <f t="shared" si="1"/>
        <v>6500</v>
      </c>
      <c r="F7" s="12"/>
      <c r="G7" s="18" t="s">
        <v>11</v>
      </c>
      <c r="H7" s="12">
        <f>(Gantt!$E55)*100</f>
        <v>5800</v>
      </c>
      <c r="I7" s="38">
        <f>(Gantt!$F55)*100</f>
        <v>1000</v>
      </c>
      <c r="J7" s="41">
        <f t="shared" si="2"/>
        <v>4800</v>
      </c>
      <c r="K7" s="12"/>
      <c r="L7" s="18" t="s">
        <v>11</v>
      </c>
      <c r="M7" s="12">
        <v>1000</v>
      </c>
      <c r="N7" s="12">
        <f>(Meetings!$B8)*100</f>
        <v>700</v>
      </c>
      <c r="O7" s="17">
        <f t="shared" si="3"/>
        <v>300</v>
      </c>
      <c r="P7" s="12"/>
      <c r="Q7" s="18" t="s">
        <v>11</v>
      </c>
      <c r="R7" s="12">
        <f>(SA!$E29)*100</f>
        <v>1300</v>
      </c>
      <c r="S7" s="12">
        <f>(SA!$F29)*100</f>
        <v>1400</v>
      </c>
      <c r="T7" s="17">
        <f t="shared" si="4"/>
        <v>-100</v>
      </c>
      <c r="U7" s="12"/>
      <c r="V7" s="18" t="s">
        <v>11</v>
      </c>
      <c r="W7" s="12">
        <v>3000</v>
      </c>
      <c r="X7" s="12">
        <f>(Overhead!$E8)*100</f>
        <v>1500</v>
      </c>
      <c r="Y7" s="17">
        <f t="shared" si="5"/>
        <v>1500</v>
      </c>
      <c r="Z7" s="12"/>
      <c r="AA7" s="12"/>
      <c r="AB7" s="12"/>
      <c r="AC7" s="12"/>
    </row>
    <row r="8" spans="1:29" x14ac:dyDescent="0.35">
      <c r="A8" s="12"/>
      <c r="B8" s="18" t="s">
        <v>12</v>
      </c>
      <c r="C8" s="12">
        <f t="shared" si="0"/>
        <v>11600</v>
      </c>
      <c r="D8" s="12">
        <f t="shared" si="0"/>
        <v>6000</v>
      </c>
      <c r="E8" s="17">
        <f t="shared" si="1"/>
        <v>5600</v>
      </c>
      <c r="F8" s="12"/>
      <c r="G8" s="18" t="s">
        <v>12</v>
      </c>
      <c r="H8" s="12">
        <f>(Gantt!$E74)*100</f>
        <v>5800</v>
      </c>
      <c r="I8" s="38">
        <f>(Gantt!$F74)*100</f>
        <v>700</v>
      </c>
      <c r="J8" s="41">
        <f t="shared" si="2"/>
        <v>5100</v>
      </c>
      <c r="K8" s="12"/>
      <c r="L8" s="18" t="s">
        <v>12</v>
      </c>
      <c r="M8" s="12">
        <v>1000</v>
      </c>
      <c r="N8" s="12">
        <f>(Meetings!$B9)*100</f>
        <v>1100</v>
      </c>
      <c r="O8" s="26">
        <f t="shared" si="3"/>
        <v>-100</v>
      </c>
      <c r="P8" s="12"/>
      <c r="Q8" s="18" t="s">
        <v>12</v>
      </c>
      <c r="R8" s="12">
        <f>(SA!$E37)*100</f>
        <v>1800</v>
      </c>
      <c r="S8" s="12">
        <f>(SA!$F37)*100</f>
        <v>2900</v>
      </c>
      <c r="T8" s="17">
        <f t="shared" si="4"/>
        <v>-1100</v>
      </c>
      <c r="U8" s="12"/>
      <c r="V8" s="18" t="s">
        <v>12</v>
      </c>
      <c r="W8" s="12">
        <v>3000</v>
      </c>
      <c r="X8" s="12">
        <f>(Overhead!$F8)*100</f>
        <v>1300</v>
      </c>
      <c r="Y8" s="17">
        <f t="shared" si="5"/>
        <v>1700</v>
      </c>
      <c r="Z8" s="12"/>
      <c r="AA8" s="12"/>
      <c r="AB8" s="12"/>
      <c r="AC8" s="12"/>
    </row>
    <row r="9" spans="1:29" x14ac:dyDescent="0.35">
      <c r="A9" s="12"/>
      <c r="B9" s="18" t="s">
        <v>13</v>
      </c>
      <c r="C9" s="12">
        <f t="shared" si="0"/>
        <v>8100</v>
      </c>
      <c r="D9" s="12">
        <f t="shared" si="0"/>
        <v>6400</v>
      </c>
      <c r="E9" s="17">
        <f t="shared" si="1"/>
        <v>1700</v>
      </c>
      <c r="F9" s="12"/>
      <c r="G9" s="18" t="s">
        <v>13</v>
      </c>
      <c r="H9" s="12">
        <f>(Gantt!$E87)*100</f>
        <v>3200</v>
      </c>
      <c r="I9" s="38">
        <f>(Gantt!$F87)*100</f>
        <v>1900</v>
      </c>
      <c r="J9" s="41">
        <f t="shared" si="2"/>
        <v>1300</v>
      </c>
      <c r="K9" s="12"/>
      <c r="L9" s="18" t="s">
        <v>13</v>
      </c>
      <c r="M9" s="12">
        <v>1000</v>
      </c>
      <c r="N9" s="12">
        <f>(Meetings!$B10)*100</f>
        <v>1200</v>
      </c>
      <c r="O9" s="17">
        <f t="shared" si="3"/>
        <v>-200</v>
      </c>
      <c r="P9" s="12"/>
      <c r="Q9" s="18" t="s">
        <v>13</v>
      </c>
      <c r="R9" s="12">
        <f>(SA!$E43)*100</f>
        <v>900</v>
      </c>
      <c r="S9" s="12">
        <f>(SA!$F43)*100</f>
        <v>2300</v>
      </c>
      <c r="T9" s="19">
        <f t="shared" si="4"/>
        <v>-1400</v>
      </c>
      <c r="U9" s="12"/>
      <c r="V9" s="18" t="s">
        <v>13</v>
      </c>
      <c r="W9" s="12">
        <v>3000</v>
      </c>
      <c r="X9" s="12">
        <f>(Overhead!$G8)*100</f>
        <v>1000</v>
      </c>
      <c r="Y9" s="17">
        <f t="shared" si="5"/>
        <v>2000</v>
      </c>
      <c r="Z9" s="12"/>
      <c r="AA9" s="12"/>
      <c r="AB9" s="12"/>
      <c r="AC9" s="12"/>
    </row>
    <row r="10" spans="1:29" ht="15" thickBot="1" x14ac:dyDescent="0.4">
      <c r="A10" s="12"/>
      <c r="B10" s="18" t="s">
        <v>14</v>
      </c>
      <c r="C10" s="12">
        <f t="shared" si="0"/>
        <v>10900</v>
      </c>
      <c r="D10" s="12">
        <f t="shared" si="0"/>
        <v>7400</v>
      </c>
      <c r="E10" s="17">
        <f t="shared" si="1"/>
        <v>3500</v>
      </c>
      <c r="F10" s="12"/>
      <c r="G10" s="18" t="s">
        <v>14</v>
      </c>
      <c r="H10" s="13">
        <f>(Gantt!$E100)*100</f>
        <v>5100</v>
      </c>
      <c r="I10" s="38">
        <f>(Gantt!$F100)*100</f>
        <v>2100</v>
      </c>
      <c r="J10" s="42">
        <f t="shared" si="2"/>
        <v>3000</v>
      </c>
      <c r="K10" s="12"/>
      <c r="L10" s="18" t="s">
        <v>14</v>
      </c>
      <c r="M10" s="12">
        <v>1000</v>
      </c>
      <c r="N10" s="12">
        <f>(Meetings!$B11)*100</f>
        <v>1000</v>
      </c>
      <c r="O10" s="17">
        <f t="shared" si="3"/>
        <v>0</v>
      </c>
      <c r="P10" s="12"/>
      <c r="Q10" s="18" t="s">
        <v>14</v>
      </c>
      <c r="R10" s="12">
        <f>(SA!$E50)*100</f>
        <v>1800</v>
      </c>
      <c r="S10" s="12">
        <f>(SA!$F50)*100</f>
        <v>2700</v>
      </c>
      <c r="T10" s="19">
        <f t="shared" si="4"/>
        <v>-900</v>
      </c>
      <c r="U10" s="12"/>
      <c r="V10" s="18" t="s">
        <v>14</v>
      </c>
      <c r="W10" s="12">
        <v>3000</v>
      </c>
      <c r="X10" s="12">
        <f>(Overhead!$H8)*100</f>
        <v>1600</v>
      </c>
      <c r="Y10" s="17">
        <f t="shared" si="5"/>
        <v>1400</v>
      </c>
      <c r="Z10" s="12"/>
      <c r="AA10" s="12"/>
      <c r="AB10" s="12"/>
      <c r="AC10" s="12"/>
    </row>
    <row r="11" spans="1:29" ht="15" thickBot="1" x14ac:dyDescent="0.4">
      <c r="A11" s="12"/>
      <c r="B11" s="25" t="s">
        <v>0</v>
      </c>
      <c r="C11" s="14">
        <f>SUM(C4:C10)</f>
        <v>72600</v>
      </c>
      <c r="D11" s="14">
        <f>SUM(D4:D10)</f>
        <v>49200</v>
      </c>
      <c r="E11" s="24">
        <f>SUM(E4:E10)</f>
        <v>23400</v>
      </c>
      <c r="F11" s="12"/>
      <c r="G11" s="25" t="s">
        <v>0</v>
      </c>
      <c r="H11" s="14">
        <f>SUM(H4:H10)</f>
        <v>34600</v>
      </c>
      <c r="I11" s="14">
        <f>SUM(I4:I10)</f>
        <v>14200</v>
      </c>
      <c r="J11" s="24">
        <f>SUM(J4:J10)</f>
        <v>20400</v>
      </c>
      <c r="K11" s="12"/>
      <c r="L11" s="25" t="s">
        <v>0</v>
      </c>
      <c r="M11" s="43">
        <f>SUM(M4:M10)</f>
        <v>7000</v>
      </c>
      <c r="N11" s="43">
        <f>SUM(N4:N10)</f>
        <v>7000</v>
      </c>
      <c r="O11" s="44">
        <f>SUM(O4:O10)</f>
        <v>0</v>
      </c>
      <c r="P11" s="12"/>
      <c r="Q11" s="25" t="s">
        <v>0</v>
      </c>
      <c r="R11" s="43">
        <f>SUM(R4:R10)</f>
        <v>10000</v>
      </c>
      <c r="S11" s="43">
        <f>SUM(S4:S10)</f>
        <v>15700</v>
      </c>
      <c r="T11" s="44">
        <f>SUM(T4:T10)</f>
        <v>-5700</v>
      </c>
      <c r="U11" s="12"/>
      <c r="V11" s="25" t="s">
        <v>0</v>
      </c>
      <c r="W11" s="43">
        <f>SUM(W4:W10)</f>
        <v>21000</v>
      </c>
      <c r="X11" s="43">
        <f>SUM(X4:X10)</f>
        <v>12300</v>
      </c>
      <c r="Y11" s="44">
        <f>SUM(Y4:Y10)</f>
        <v>8700</v>
      </c>
      <c r="Z11" s="12"/>
      <c r="AA11" s="12"/>
      <c r="AB11" s="12"/>
      <c r="AC11" s="12"/>
    </row>
    <row r="12" spans="1:29" x14ac:dyDescent="0.35">
      <c r="A12" s="12"/>
      <c r="F12" s="12"/>
      <c r="G12" s="12"/>
      <c r="I12" s="12"/>
      <c r="J12" s="12"/>
      <c r="K12" s="12"/>
      <c r="L12" s="12"/>
      <c r="P12" s="12"/>
      <c r="Q12" s="12"/>
      <c r="U12" s="12"/>
      <c r="V12" s="12"/>
      <c r="Z12" s="12"/>
      <c r="AA12" s="12"/>
      <c r="AB12" s="12"/>
      <c r="AC12" s="12"/>
    </row>
    <row r="13" spans="1:29" x14ac:dyDescent="0.35">
      <c r="A13" s="12"/>
      <c r="F13" s="12"/>
      <c r="G13" s="12"/>
      <c r="I13" s="12"/>
      <c r="J13" s="12"/>
      <c r="K13" s="12"/>
      <c r="L13" s="12"/>
      <c r="P13" s="12"/>
      <c r="Q13" s="12"/>
      <c r="U13" s="12"/>
      <c r="V13" s="12"/>
      <c r="Z13" s="12"/>
      <c r="AA13" s="12"/>
      <c r="AB13" s="12"/>
      <c r="AC13" s="12"/>
    </row>
    <row r="14" spans="1:29" x14ac:dyDescent="0.35">
      <c r="A14" s="12"/>
      <c r="F14" s="12"/>
      <c r="G14" s="12"/>
      <c r="I14" s="12"/>
      <c r="J14" s="12"/>
      <c r="K14" s="12"/>
      <c r="L14" s="12"/>
      <c r="P14" s="12"/>
      <c r="Q14" s="12"/>
      <c r="U14" s="12"/>
      <c r="V14" s="12"/>
      <c r="Z14" s="12"/>
      <c r="AA14" s="12"/>
      <c r="AB14" s="12"/>
      <c r="AC14" s="12"/>
    </row>
    <row r="15" spans="1:29" x14ac:dyDescent="0.35">
      <c r="A15" s="12"/>
      <c r="F15" s="12"/>
      <c r="G15" s="12"/>
      <c r="I15" s="12"/>
      <c r="J15" s="12"/>
      <c r="K15" s="12"/>
      <c r="L15" s="12"/>
      <c r="P15" s="12"/>
      <c r="Q15" s="12"/>
      <c r="U15" s="12"/>
      <c r="V15" s="12"/>
      <c r="Z15" s="12"/>
      <c r="AA15" s="12"/>
      <c r="AB15" s="12"/>
      <c r="AC15" s="12"/>
    </row>
    <row r="16" spans="1:29" x14ac:dyDescent="0.35">
      <c r="A16" s="12"/>
      <c r="F16" s="12"/>
      <c r="G16" s="12"/>
      <c r="I16" s="12"/>
      <c r="J16" s="12"/>
      <c r="K16" s="12"/>
      <c r="L16" s="12"/>
      <c r="P16" s="12"/>
      <c r="Q16" s="12"/>
      <c r="U16" s="12"/>
      <c r="V16" s="12"/>
      <c r="Z16" s="12"/>
      <c r="AA16" s="12"/>
      <c r="AB16" s="12"/>
      <c r="AC16" s="12"/>
    </row>
    <row r="17" spans="1:29" x14ac:dyDescent="0.35">
      <c r="A17" s="12"/>
      <c r="F17" s="12"/>
      <c r="G17" s="12"/>
      <c r="I17" s="12"/>
      <c r="J17" s="12"/>
      <c r="K17" s="12"/>
      <c r="L17" s="12"/>
      <c r="P17" s="12"/>
      <c r="Q17" s="12"/>
      <c r="U17" s="12"/>
      <c r="V17" s="12"/>
      <c r="Z17" s="12"/>
      <c r="AA17" s="12"/>
      <c r="AB17" s="12"/>
      <c r="AC17" s="12"/>
    </row>
    <row r="18" spans="1:29" x14ac:dyDescent="0.35">
      <c r="A18" s="12"/>
      <c r="F18" s="12"/>
      <c r="G18" s="12"/>
      <c r="I18" s="12"/>
      <c r="J18" s="12"/>
      <c r="K18" s="12"/>
      <c r="L18" s="12"/>
      <c r="P18" s="12"/>
      <c r="Q18" s="12"/>
      <c r="U18" s="12"/>
      <c r="V18" s="12"/>
      <c r="Z18" s="12"/>
      <c r="AA18" s="12"/>
      <c r="AB18" s="12"/>
      <c r="AC18" s="12"/>
    </row>
    <row r="19" spans="1:29" x14ac:dyDescent="0.35">
      <c r="A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3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29" x14ac:dyDescent="0.3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29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29" x14ac:dyDescent="0.3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29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29" x14ac:dyDescent="0.3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29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29" x14ac:dyDescent="0.3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29" x14ac:dyDescent="0.3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29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1:29" x14ac:dyDescent="0.3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29" x14ac:dyDescent="0.3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29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6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6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16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spans="1:16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16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16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16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16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16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</sheetData>
  <mergeCells count="5">
    <mergeCell ref="R2:T2"/>
    <mergeCell ref="M2:O2"/>
    <mergeCell ref="H2:J2"/>
    <mergeCell ref="C2:E2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4884-3C58-431B-9F55-20F5A0E72663}">
  <dimension ref="A1:BX112"/>
  <sheetViews>
    <sheetView workbookViewId="0">
      <selection activeCell="J91" sqref="J91"/>
    </sheetView>
  </sheetViews>
  <sheetFormatPr defaultRowHeight="14.5" x14ac:dyDescent="0.35"/>
  <cols>
    <col min="2" max="2" width="4.1796875" customWidth="1"/>
    <col min="3" max="3" width="39.54296875" customWidth="1"/>
    <col min="4" max="4" width="16.54296875" customWidth="1"/>
    <col min="5" max="5" width="13.1796875" style="4" customWidth="1"/>
    <col min="6" max="6" width="14.54296875" style="4" customWidth="1"/>
    <col min="7" max="76" width="3" customWidth="1"/>
  </cols>
  <sheetData>
    <row r="1" spans="1:76" ht="28.5" x14ac:dyDescent="0.65">
      <c r="A1" s="1" t="s">
        <v>15</v>
      </c>
      <c r="B1" s="1"/>
    </row>
    <row r="2" spans="1:76" x14ac:dyDescent="0.35">
      <c r="C2" t="s">
        <v>16</v>
      </c>
      <c r="D2" t="s">
        <v>17</v>
      </c>
      <c r="E2" s="4" t="s">
        <v>18</v>
      </c>
      <c r="F2" s="4" t="s">
        <v>19</v>
      </c>
      <c r="G2" cm="1">
        <f t="array" ref="G2:BX2">_xlfn.SEQUENCE(,70)</f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</row>
    <row r="3" spans="1:76" x14ac:dyDescent="0.35">
      <c r="A3" s="3" t="s">
        <v>8</v>
      </c>
      <c r="B3" cm="1">
        <f t="array" ref="B3:B112">_xlfn.SEQUENCE(110)</f>
        <v>1</v>
      </c>
      <c r="C3" t="s">
        <v>20</v>
      </c>
      <c r="D3" s="7" t="s">
        <v>21</v>
      </c>
      <c r="E3" s="4">
        <v>2</v>
      </c>
      <c r="F3" s="4">
        <v>2</v>
      </c>
      <c r="G3" s="7"/>
      <c r="H3" s="7"/>
    </row>
    <row r="4" spans="1:76" x14ac:dyDescent="0.35">
      <c r="B4">
        <v>2</v>
      </c>
      <c r="C4" t="s">
        <v>22</v>
      </c>
      <c r="D4" s="7" t="s">
        <v>21</v>
      </c>
      <c r="E4" s="4">
        <v>3</v>
      </c>
      <c r="F4" s="4">
        <v>2</v>
      </c>
      <c r="I4" s="7"/>
      <c r="J4" s="7"/>
    </row>
    <row r="5" spans="1:76" x14ac:dyDescent="0.35">
      <c r="B5">
        <v>3</v>
      </c>
      <c r="C5" t="s">
        <v>23</v>
      </c>
      <c r="D5" s="7" t="s">
        <v>21</v>
      </c>
      <c r="E5" s="4">
        <v>4</v>
      </c>
      <c r="F5" s="4">
        <v>6</v>
      </c>
      <c r="K5" s="7"/>
      <c r="L5" s="7"/>
      <c r="M5" s="7"/>
      <c r="N5" s="7"/>
      <c r="O5" s="7"/>
      <c r="P5" s="7"/>
    </row>
    <row r="6" spans="1:76" x14ac:dyDescent="0.35">
      <c r="B6">
        <v>4</v>
      </c>
      <c r="C6" t="s">
        <v>24</v>
      </c>
      <c r="D6" s="7" t="s">
        <v>21</v>
      </c>
      <c r="E6" s="4">
        <v>4</v>
      </c>
      <c r="F6" s="4">
        <v>6</v>
      </c>
      <c r="Q6" s="7"/>
      <c r="R6" s="7"/>
      <c r="S6" s="7"/>
      <c r="T6" s="7"/>
      <c r="U6" s="7"/>
      <c r="V6" s="7"/>
    </row>
    <row r="7" spans="1:76" x14ac:dyDescent="0.35">
      <c r="B7">
        <v>5</v>
      </c>
      <c r="C7" t="s">
        <v>25</v>
      </c>
      <c r="D7" s="27" t="s">
        <v>26</v>
      </c>
      <c r="E7" s="4">
        <v>3</v>
      </c>
    </row>
    <row r="8" spans="1:76" x14ac:dyDescent="0.35">
      <c r="B8">
        <v>6</v>
      </c>
      <c r="C8" t="s">
        <v>27</v>
      </c>
      <c r="D8" s="27" t="s">
        <v>26</v>
      </c>
      <c r="E8" s="4">
        <v>3</v>
      </c>
    </row>
    <row r="9" spans="1:76" x14ac:dyDescent="0.35">
      <c r="B9">
        <v>7</v>
      </c>
      <c r="C9" t="s">
        <v>28</v>
      </c>
      <c r="D9" s="27" t="s">
        <v>26</v>
      </c>
      <c r="E9" s="4">
        <v>2</v>
      </c>
    </row>
    <row r="10" spans="1:76" x14ac:dyDescent="0.35">
      <c r="B10">
        <v>8</v>
      </c>
      <c r="C10" t="s">
        <v>29</v>
      </c>
      <c r="D10" s="27" t="s">
        <v>26</v>
      </c>
      <c r="E10" s="4">
        <v>2</v>
      </c>
    </row>
    <row r="11" spans="1:76" x14ac:dyDescent="0.35">
      <c r="B11">
        <v>9</v>
      </c>
      <c r="C11" t="s">
        <v>30</v>
      </c>
      <c r="D11" s="27" t="s">
        <v>26</v>
      </c>
      <c r="E11" s="4">
        <v>1</v>
      </c>
    </row>
    <row r="12" spans="1:76" x14ac:dyDescent="0.35">
      <c r="B12">
        <v>10</v>
      </c>
      <c r="C12" t="s">
        <v>31</v>
      </c>
      <c r="D12" s="27" t="s">
        <v>26</v>
      </c>
      <c r="E12" s="4">
        <v>2</v>
      </c>
    </row>
    <row r="13" spans="1:76" x14ac:dyDescent="0.35">
      <c r="B13">
        <v>11</v>
      </c>
      <c r="C13" s="28" t="s">
        <v>0</v>
      </c>
      <c r="D13" s="3"/>
      <c r="E13" s="29">
        <f>SUM(E3:E12)</f>
        <v>26</v>
      </c>
      <c r="F13" s="29">
        <f>SUM(F3:F12)</f>
        <v>16</v>
      </c>
    </row>
    <row r="14" spans="1:76" x14ac:dyDescent="0.35">
      <c r="A14" s="3" t="s">
        <v>9</v>
      </c>
      <c r="B14">
        <v>12</v>
      </c>
      <c r="C14" t="s">
        <v>32</v>
      </c>
      <c r="D14" s="7" t="s">
        <v>21</v>
      </c>
      <c r="E14" s="4">
        <v>3</v>
      </c>
      <c r="F14" s="4">
        <v>3</v>
      </c>
      <c r="G14" s="7"/>
      <c r="H14" s="7"/>
      <c r="I14" s="7"/>
    </row>
    <row r="15" spans="1:76" x14ac:dyDescent="0.35">
      <c r="B15">
        <v>13</v>
      </c>
      <c r="C15" t="s">
        <v>33</v>
      </c>
      <c r="D15" s="7" t="s">
        <v>21</v>
      </c>
      <c r="E15" s="4">
        <v>5</v>
      </c>
      <c r="F15" s="4">
        <v>6</v>
      </c>
      <c r="J15" s="7"/>
      <c r="K15" s="7"/>
      <c r="L15" s="7"/>
      <c r="M15" s="7"/>
      <c r="N15" s="7"/>
      <c r="O15" s="7"/>
    </row>
    <row r="16" spans="1:76" x14ac:dyDescent="0.35">
      <c r="B16">
        <v>14</v>
      </c>
      <c r="C16" t="s">
        <v>34</v>
      </c>
      <c r="D16" s="7" t="s">
        <v>21</v>
      </c>
      <c r="E16" s="4">
        <v>2</v>
      </c>
      <c r="F16" s="4">
        <v>4</v>
      </c>
      <c r="P16" s="7"/>
      <c r="Q16" s="7"/>
      <c r="R16" s="7"/>
      <c r="S16" s="7"/>
    </row>
    <row r="17" spans="1:41" x14ac:dyDescent="0.35">
      <c r="B17">
        <v>15</v>
      </c>
      <c r="C17" t="s">
        <v>35</v>
      </c>
      <c r="D17" s="7" t="s">
        <v>21</v>
      </c>
      <c r="E17" s="4">
        <v>2</v>
      </c>
      <c r="F17" s="4">
        <v>4</v>
      </c>
      <c r="T17" s="7"/>
      <c r="U17" s="7"/>
      <c r="V17" s="7"/>
      <c r="W17" s="7"/>
    </row>
    <row r="18" spans="1:41" x14ac:dyDescent="0.35">
      <c r="B18">
        <v>16</v>
      </c>
      <c r="C18" t="s">
        <v>36</v>
      </c>
      <c r="D18" s="7" t="s">
        <v>21</v>
      </c>
      <c r="E18" s="4">
        <v>10</v>
      </c>
      <c r="F18" s="4">
        <v>10</v>
      </c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41" x14ac:dyDescent="0.35">
      <c r="B19">
        <v>17</v>
      </c>
      <c r="C19" t="s">
        <v>37</v>
      </c>
      <c r="D19" s="10" t="s">
        <v>38</v>
      </c>
      <c r="E19" s="4">
        <v>10</v>
      </c>
      <c r="F19" s="4">
        <v>8</v>
      </c>
      <c r="AH19" s="10"/>
      <c r="AI19" s="10"/>
      <c r="AJ19" s="10"/>
      <c r="AK19" s="10"/>
      <c r="AL19" s="10"/>
      <c r="AM19" s="10"/>
      <c r="AN19" s="10"/>
      <c r="AO19" s="10"/>
    </row>
    <row r="20" spans="1:41" x14ac:dyDescent="0.35">
      <c r="B20">
        <v>18</v>
      </c>
      <c r="C20" t="s">
        <v>39</v>
      </c>
      <c r="D20" s="27" t="s">
        <v>26</v>
      </c>
      <c r="E20" s="4">
        <v>2</v>
      </c>
    </row>
    <row r="21" spans="1:41" x14ac:dyDescent="0.35">
      <c r="B21">
        <v>19</v>
      </c>
      <c r="C21" t="s">
        <v>40</v>
      </c>
      <c r="D21" s="27" t="s">
        <v>26</v>
      </c>
      <c r="E21" s="4">
        <v>2</v>
      </c>
    </row>
    <row r="22" spans="1:41" x14ac:dyDescent="0.35">
      <c r="B22">
        <v>20</v>
      </c>
      <c r="C22" t="s">
        <v>41</v>
      </c>
      <c r="D22" s="27" t="s">
        <v>26</v>
      </c>
      <c r="E22" s="4">
        <v>2</v>
      </c>
    </row>
    <row r="23" spans="1:41" x14ac:dyDescent="0.35">
      <c r="B23">
        <v>21</v>
      </c>
      <c r="C23" t="s">
        <v>42</v>
      </c>
      <c r="D23" s="27" t="s">
        <v>26</v>
      </c>
      <c r="E23" s="4">
        <v>2</v>
      </c>
    </row>
    <row r="24" spans="1:41" x14ac:dyDescent="0.35">
      <c r="B24">
        <v>22</v>
      </c>
      <c r="C24" t="s">
        <v>43</v>
      </c>
      <c r="D24" s="27" t="s">
        <v>26</v>
      </c>
      <c r="E24" s="4">
        <v>2</v>
      </c>
    </row>
    <row r="25" spans="1:41" x14ac:dyDescent="0.35">
      <c r="B25">
        <v>23</v>
      </c>
      <c r="C25" t="s">
        <v>44</v>
      </c>
      <c r="D25" s="27" t="s">
        <v>26</v>
      </c>
      <c r="E25" s="4">
        <v>2</v>
      </c>
    </row>
    <row r="26" spans="1:41" x14ac:dyDescent="0.35">
      <c r="B26">
        <v>24</v>
      </c>
      <c r="C26" t="s">
        <v>45</v>
      </c>
      <c r="D26" s="27" t="s">
        <v>26</v>
      </c>
      <c r="E26" s="4">
        <v>2</v>
      </c>
    </row>
    <row r="27" spans="1:41" x14ac:dyDescent="0.35">
      <c r="B27">
        <v>25</v>
      </c>
      <c r="C27" t="s">
        <v>46</v>
      </c>
      <c r="D27" s="27" t="s">
        <v>26</v>
      </c>
      <c r="E27" s="4">
        <v>2</v>
      </c>
    </row>
    <row r="28" spans="1:41" x14ac:dyDescent="0.35">
      <c r="B28">
        <v>26</v>
      </c>
      <c r="C28" t="s">
        <v>47</v>
      </c>
      <c r="D28" s="27" t="s">
        <v>26</v>
      </c>
      <c r="E28" s="4">
        <v>2</v>
      </c>
    </row>
    <row r="29" spans="1:41" x14ac:dyDescent="0.35">
      <c r="B29">
        <v>27</v>
      </c>
      <c r="C29" t="s">
        <v>48</v>
      </c>
      <c r="D29" s="27" t="s">
        <v>26</v>
      </c>
      <c r="E29" s="4">
        <v>2</v>
      </c>
    </row>
    <row r="30" spans="1:41" x14ac:dyDescent="0.35">
      <c r="B30">
        <v>28</v>
      </c>
      <c r="C30" t="s">
        <v>49</v>
      </c>
      <c r="D30" s="27" t="s">
        <v>26</v>
      </c>
      <c r="E30" s="4">
        <v>10</v>
      </c>
    </row>
    <row r="31" spans="1:41" x14ac:dyDescent="0.35">
      <c r="B31">
        <v>29</v>
      </c>
      <c r="C31" s="28" t="s">
        <v>0</v>
      </c>
      <c r="D31" s="3"/>
      <c r="E31" s="29">
        <f>SUM(E14:E30)</f>
        <v>62</v>
      </c>
      <c r="F31" s="29">
        <f>SUM(F14:F30)</f>
        <v>35</v>
      </c>
    </row>
    <row r="32" spans="1:41" x14ac:dyDescent="0.35">
      <c r="A32" s="3" t="s">
        <v>10</v>
      </c>
      <c r="B32">
        <v>30</v>
      </c>
      <c r="C32" t="s">
        <v>50</v>
      </c>
      <c r="D32" s="7" t="s">
        <v>21</v>
      </c>
      <c r="E32" s="4">
        <v>3</v>
      </c>
      <c r="F32" s="4">
        <v>2</v>
      </c>
      <c r="G32" s="7"/>
      <c r="H32" s="7"/>
    </row>
    <row r="33" spans="1:40" x14ac:dyDescent="0.35">
      <c r="B33">
        <v>31</v>
      </c>
      <c r="C33" t="s">
        <v>51</v>
      </c>
      <c r="D33" s="7" t="s">
        <v>21</v>
      </c>
      <c r="E33" s="4">
        <v>5</v>
      </c>
      <c r="F33" s="4">
        <v>9</v>
      </c>
      <c r="I33" s="7"/>
      <c r="J33" s="7"/>
      <c r="K33" s="7"/>
      <c r="L33" s="7"/>
      <c r="M33" s="7"/>
      <c r="N33" s="7"/>
      <c r="O33" s="7"/>
      <c r="P33" s="7"/>
      <c r="Q33" s="7"/>
    </row>
    <row r="34" spans="1:40" x14ac:dyDescent="0.35">
      <c r="B34">
        <v>32</v>
      </c>
      <c r="C34" t="s">
        <v>52</v>
      </c>
      <c r="D34" s="7" t="s">
        <v>21</v>
      </c>
      <c r="E34" s="4">
        <v>1</v>
      </c>
      <c r="F34" s="4">
        <v>2</v>
      </c>
      <c r="R34" s="7"/>
      <c r="S34" s="7"/>
    </row>
    <row r="35" spans="1:40" x14ac:dyDescent="0.35">
      <c r="B35">
        <v>33</v>
      </c>
      <c r="C35" t="s">
        <v>53</v>
      </c>
      <c r="D35" s="7" t="s">
        <v>21</v>
      </c>
      <c r="E35" s="4">
        <v>8</v>
      </c>
      <c r="F35" s="4">
        <v>2</v>
      </c>
      <c r="T35" s="7"/>
      <c r="U35" s="7"/>
    </row>
    <row r="36" spans="1:40" x14ac:dyDescent="0.35">
      <c r="B36">
        <v>34</v>
      </c>
      <c r="C36" t="s">
        <v>54</v>
      </c>
      <c r="D36" s="10" t="s">
        <v>38</v>
      </c>
      <c r="E36" s="4">
        <v>2</v>
      </c>
      <c r="F36" s="4">
        <v>3</v>
      </c>
      <c r="V36" s="10"/>
      <c r="W36" s="10"/>
      <c r="X36" s="10"/>
    </row>
    <row r="37" spans="1:40" x14ac:dyDescent="0.35">
      <c r="B37">
        <v>35</v>
      </c>
      <c r="C37" t="s">
        <v>55</v>
      </c>
      <c r="D37" s="10" t="s">
        <v>38</v>
      </c>
      <c r="E37" s="4">
        <v>2</v>
      </c>
      <c r="F37" s="4">
        <v>2</v>
      </c>
      <c r="Y37" s="10"/>
      <c r="Z37" s="10"/>
    </row>
    <row r="38" spans="1:40" x14ac:dyDescent="0.35">
      <c r="B38">
        <v>36</v>
      </c>
      <c r="C38" t="s">
        <v>56</v>
      </c>
      <c r="D38" s="10" t="s">
        <v>38</v>
      </c>
      <c r="E38" s="4">
        <v>5</v>
      </c>
      <c r="F38" s="4">
        <v>3</v>
      </c>
      <c r="AA38" s="10"/>
      <c r="AB38" s="10"/>
      <c r="AC38" s="10"/>
    </row>
    <row r="39" spans="1:40" x14ac:dyDescent="0.35">
      <c r="B39">
        <v>37</v>
      </c>
      <c r="C39" t="s">
        <v>57</v>
      </c>
      <c r="D39" s="10" t="s">
        <v>38</v>
      </c>
      <c r="E39" s="4">
        <v>3</v>
      </c>
      <c r="F39" s="4">
        <v>1</v>
      </c>
      <c r="AD39" s="10"/>
    </row>
    <row r="40" spans="1:40" x14ac:dyDescent="0.35">
      <c r="B40">
        <v>38</v>
      </c>
      <c r="C40" t="s">
        <v>58</v>
      </c>
      <c r="D40" s="10" t="s">
        <v>38</v>
      </c>
      <c r="E40" s="4">
        <v>4</v>
      </c>
      <c r="F40" s="4">
        <v>10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 x14ac:dyDescent="0.35">
      <c r="B41">
        <v>39</v>
      </c>
      <c r="C41" t="s">
        <v>59</v>
      </c>
      <c r="D41" s="27" t="s">
        <v>26</v>
      </c>
      <c r="E41" s="4">
        <v>4</v>
      </c>
    </row>
    <row r="42" spans="1:40" x14ac:dyDescent="0.35">
      <c r="B42">
        <v>40</v>
      </c>
      <c r="C42" t="s">
        <v>60</v>
      </c>
      <c r="D42" s="27" t="s">
        <v>26</v>
      </c>
      <c r="E42" s="4">
        <v>4</v>
      </c>
    </row>
    <row r="43" spans="1:40" x14ac:dyDescent="0.35">
      <c r="B43">
        <v>41</v>
      </c>
      <c r="C43" t="s">
        <v>61</v>
      </c>
      <c r="D43" s="27" t="s">
        <v>26</v>
      </c>
      <c r="E43" s="4">
        <v>4</v>
      </c>
    </row>
    <row r="44" spans="1:40" x14ac:dyDescent="0.35">
      <c r="B44">
        <v>42</v>
      </c>
      <c r="C44" t="s">
        <v>62</v>
      </c>
      <c r="D44" s="27" t="s">
        <v>26</v>
      </c>
      <c r="E44" s="4">
        <v>4</v>
      </c>
    </row>
    <row r="45" spans="1:40" x14ac:dyDescent="0.35">
      <c r="B45">
        <v>43</v>
      </c>
      <c r="C45" t="s">
        <v>49</v>
      </c>
      <c r="D45" s="27" t="s">
        <v>26</v>
      </c>
      <c r="E45" s="4">
        <v>10</v>
      </c>
    </row>
    <row r="46" spans="1:40" x14ac:dyDescent="0.35">
      <c r="B46">
        <v>44</v>
      </c>
      <c r="C46" s="28" t="s">
        <v>0</v>
      </c>
      <c r="D46" s="3"/>
      <c r="E46" s="29">
        <f>SUM(E32:E45)</f>
        <v>59</v>
      </c>
      <c r="F46" s="29">
        <f>SUM(F32:F45)</f>
        <v>34</v>
      </c>
    </row>
    <row r="47" spans="1:40" x14ac:dyDescent="0.35">
      <c r="A47" s="3" t="s">
        <v>11</v>
      </c>
      <c r="B47">
        <v>45</v>
      </c>
      <c r="C47" t="s">
        <v>63</v>
      </c>
      <c r="D47" s="7" t="s">
        <v>21</v>
      </c>
      <c r="E47" s="4">
        <v>6</v>
      </c>
      <c r="F47" s="4">
        <v>10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40" x14ac:dyDescent="0.35">
      <c r="B48">
        <v>46</v>
      </c>
      <c r="C48" t="s">
        <v>64</v>
      </c>
      <c r="D48" s="10" t="s">
        <v>38</v>
      </c>
      <c r="E48" s="4">
        <v>6</v>
      </c>
      <c r="Q48" s="10"/>
    </row>
    <row r="49" spans="1:21" x14ac:dyDescent="0.35">
      <c r="B49">
        <v>47</v>
      </c>
      <c r="C49" t="s">
        <v>65</v>
      </c>
      <c r="D49" s="10" t="s">
        <v>38</v>
      </c>
      <c r="E49" s="4">
        <v>16</v>
      </c>
      <c r="R49" s="10"/>
    </row>
    <row r="50" spans="1:21" x14ac:dyDescent="0.35">
      <c r="B50">
        <v>48</v>
      </c>
      <c r="C50" t="s">
        <v>66</v>
      </c>
      <c r="D50" s="10" t="s">
        <v>38</v>
      </c>
      <c r="E50" s="4">
        <v>6</v>
      </c>
      <c r="S50" s="10"/>
    </row>
    <row r="51" spans="1:21" x14ac:dyDescent="0.35">
      <c r="B51">
        <v>49</v>
      </c>
      <c r="C51" t="s">
        <v>67</v>
      </c>
      <c r="D51" s="10" t="s">
        <v>38</v>
      </c>
      <c r="E51" s="4">
        <v>10</v>
      </c>
      <c r="T51" s="10"/>
    </row>
    <row r="52" spans="1:21" x14ac:dyDescent="0.35">
      <c r="B52">
        <v>50</v>
      </c>
      <c r="C52" t="s">
        <v>68</v>
      </c>
      <c r="D52" s="10" t="s">
        <v>38</v>
      </c>
      <c r="E52" s="4">
        <v>6</v>
      </c>
      <c r="U52" s="10"/>
    </row>
    <row r="53" spans="1:21" x14ac:dyDescent="0.35">
      <c r="B53">
        <v>51</v>
      </c>
      <c r="C53" t="s">
        <v>69</v>
      </c>
      <c r="D53" s="27" t="s">
        <v>26</v>
      </c>
      <c r="E53" s="4">
        <v>6</v>
      </c>
    </row>
    <row r="54" spans="1:21" x14ac:dyDescent="0.35">
      <c r="B54">
        <v>52</v>
      </c>
      <c r="C54" t="s">
        <v>49</v>
      </c>
      <c r="D54" s="27" t="s">
        <v>26</v>
      </c>
      <c r="E54" s="4">
        <v>2</v>
      </c>
    </row>
    <row r="55" spans="1:21" x14ac:dyDescent="0.35">
      <c r="B55">
        <v>53</v>
      </c>
      <c r="C55" s="28" t="s">
        <v>0</v>
      </c>
      <c r="D55" s="3"/>
      <c r="E55" s="29">
        <f>SUM(E47:E54)</f>
        <v>58</v>
      </c>
      <c r="F55" s="29">
        <f>SUM(F47:F54)</f>
        <v>10</v>
      </c>
    </row>
    <row r="56" spans="1:21" x14ac:dyDescent="0.35">
      <c r="A56" s="3" t="s">
        <v>12</v>
      </c>
      <c r="B56">
        <v>54</v>
      </c>
      <c r="C56" t="s">
        <v>70</v>
      </c>
      <c r="D56" s="7" t="s">
        <v>21</v>
      </c>
      <c r="E56" s="4">
        <v>3</v>
      </c>
      <c r="F56" s="4">
        <v>4</v>
      </c>
      <c r="G56" s="7"/>
      <c r="H56" s="7"/>
      <c r="I56" s="7"/>
      <c r="J56" s="7"/>
    </row>
    <row r="57" spans="1:21" x14ac:dyDescent="0.35">
      <c r="B57">
        <v>55</v>
      </c>
      <c r="C57" t="s">
        <v>71</v>
      </c>
      <c r="D57" s="27" t="s">
        <v>26</v>
      </c>
      <c r="E57" s="4">
        <v>8</v>
      </c>
    </row>
    <row r="58" spans="1:21" x14ac:dyDescent="0.35">
      <c r="B58">
        <v>56</v>
      </c>
      <c r="C58" t="s">
        <v>72</v>
      </c>
      <c r="D58" s="10" t="s">
        <v>38</v>
      </c>
      <c r="E58" s="4">
        <v>7</v>
      </c>
      <c r="F58" s="4">
        <v>1</v>
      </c>
      <c r="K58" s="10"/>
    </row>
    <row r="59" spans="1:21" x14ac:dyDescent="0.35">
      <c r="B59">
        <v>57</v>
      </c>
      <c r="C59" t="s">
        <v>73</v>
      </c>
      <c r="D59" s="10" t="s">
        <v>38</v>
      </c>
      <c r="E59" s="4">
        <v>3</v>
      </c>
      <c r="F59" s="4">
        <v>1</v>
      </c>
      <c r="L59" s="10"/>
    </row>
    <row r="60" spans="1:21" x14ac:dyDescent="0.35">
      <c r="B60">
        <v>58</v>
      </c>
      <c r="C60" t="s">
        <v>74</v>
      </c>
      <c r="D60" s="10" t="s">
        <v>38</v>
      </c>
      <c r="E60" s="4">
        <v>2</v>
      </c>
      <c r="F60" s="4">
        <v>1</v>
      </c>
      <c r="M60" s="10"/>
    </row>
    <row r="61" spans="1:21" x14ac:dyDescent="0.35">
      <c r="B61">
        <v>59</v>
      </c>
      <c r="C61" t="s">
        <v>75</v>
      </c>
      <c r="D61" s="27" t="s">
        <v>26</v>
      </c>
      <c r="E61" s="4">
        <v>1</v>
      </c>
    </row>
    <row r="62" spans="1:21" x14ac:dyDescent="0.35">
      <c r="B62">
        <v>60</v>
      </c>
      <c r="C62" t="s">
        <v>76</v>
      </c>
      <c r="D62" s="27" t="s">
        <v>26</v>
      </c>
      <c r="E62" s="4">
        <v>2</v>
      </c>
    </row>
    <row r="63" spans="1:21" x14ac:dyDescent="0.35">
      <c r="B63">
        <v>61</v>
      </c>
      <c r="C63" t="s">
        <v>77</v>
      </c>
      <c r="D63" s="27" t="s">
        <v>26</v>
      </c>
      <c r="E63" s="4">
        <v>4</v>
      </c>
    </row>
    <row r="64" spans="1:21" x14ac:dyDescent="0.35">
      <c r="B64">
        <v>62</v>
      </c>
      <c r="C64" t="s">
        <v>78</v>
      </c>
      <c r="D64" s="27" t="s">
        <v>26</v>
      </c>
      <c r="E64" s="4">
        <v>1</v>
      </c>
    </row>
    <row r="65" spans="1:25" x14ac:dyDescent="0.35">
      <c r="B65">
        <v>63</v>
      </c>
      <c r="C65" t="s">
        <v>79</v>
      </c>
      <c r="D65" s="27" t="s">
        <v>26</v>
      </c>
      <c r="E65" s="4">
        <v>2</v>
      </c>
    </row>
    <row r="66" spans="1:25" x14ac:dyDescent="0.35">
      <c r="B66">
        <v>64</v>
      </c>
      <c r="C66" t="s">
        <v>80</v>
      </c>
      <c r="D66" s="27" t="s">
        <v>26</v>
      </c>
      <c r="E66" s="4">
        <v>4</v>
      </c>
    </row>
    <row r="67" spans="1:25" x14ac:dyDescent="0.35">
      <c r="B67">
        <v>65</v>
      </c>
      <c r="C67" t="s">
        <v>81</v>
      </c>
      <c r="D67" s="27" t="s">
        <v>26</v>
      </c>
      <c r="E67" s="4">
        <v>2</v>
      </c>
    </row>
    <row r="68" spans="1:25" x14ac:dyDescent="0.35">
      <c r="B68">
        <v>66</v>
      </c>
      <c r="C68" t="s">
        <v>82</v>
      </c>
      <c r="D68" s="27" t="s">
        <v>26</v>
      </c>
      <c r="E68" s="4">
        <v>3</v>
      </c>
    </row>
    <row r="69" spans="1:25" x14ac:dyDescent="0.35">
      <c r="B69">
        <v>67</v>
      </c>
      <c r="C69" t="s">
        <v>83</v>
      </c>
      <c r="D69" s="27" t="s">
        <v>26</v>
      </c>
      <c r="E69" s="4">
        <v>1</v>
      </c>
    </row>
    <row r="70" spans="1:25" x14ac:dyDescent="0.35">
      <c r="B70">
        <v>68</v>
      </c>
      <c r="C70" t="s">
        <v>84</v>
      </c>
      <c r="D70" s="27" t="s">
        <v>26</v>
      </c>
      <c r="E70" s="4">
        <v>1</v>
      </c>
    </row>
    <row r="71" spans="1:25" x14ac:dyDescent="0.35">
      <c r="B71">
        <v>69</v>
      </c>
      <c r="C71" t="s">
        <v>85</v>
      </c>
      <c r="D71" s="27" t="s">
        <v>26</v>
      </c>
      <c r="E71" s="4">
        <v>2</v>
      </c>
    </row>
    <row r="72" spans="1:25" x14ac:dyDescent="0.35">
      <c r="B72">
        <v>70</v>
      </c>
      <c r="C72" t="s">
        <v>86</v>
      </c>
      <c r="D72" s="27" t="s">
        <v>26</v>
      </c>
      <c r="E72" s="4">
        <v>2</v>
      </c>
    </row>
    <row r="73" spans="1:25" x14ac:dyDescent="0.35">
      <c r="B73">
        <v>71</v>
      </c>
      <c r="C73" t="s">
        <v>49</v>
      </c>
      <c r="D73" s="27" t="s">
        <v>26</v>
      </c>
      <c r="E73" s="4">
        <v>10</v>
      </c>
    </row>
    <row r="74" spans="1:25" x14ac:dyDescent="0.35">
      <c r="B74">
        <v>72</v>
      </c>
      <c r="C74" s="28" t="s">
        <v>0</v>
      </c>
      <c r="D74" s="3"/>
      <c r="E74" s="29">
        <f>SUM(E56:E73)</f>
        <v>58</v>
      </c>
      <c r="F74" s="29">
        <f>SUM(F56:F73)</f>
        <v>7</v>
      </c>
    </row>
    <row r="75" spans="1:25" x14ac:dyDescent="0.35">
      <c r="A75" s="3" t="s">
        <v>13</v>
      </c>
      <c r="B75">
        <v>73</v>
      </c>
      <c r="C75" t="s">
        <v>32</v>
      </c>
      <c r="D75" s="7" t="s">
        <v>21</v>
      </c>
      <c r="E75" s="4">
        <v>5</v>
      </c>
      <c r="F75" s="4">
        <v>3</v>
      </c>
      <c r="G75" s="7"/>
      <c r="H75" s="7"/>
      <c r="I75" s="7"/>
    </row>
    <row r="76" spans="1:25" x14ac:dyDescent="0.35">
      <c r="B76">
        <v>74</v>
      </c>
      <c r="C76" t="s">
        <v>87</v>
      </c>
      <c r="D76" s="7" t="s">
        <v>21</v>
      </c>
      <c r="E76" s="4">
        <v>3</v>
      </c>
      <c r="F76" s="4">
        <v>5</v>
      </c>
      <c r="J76" s="7"/>
      <c r="K76" s="7"/>
      <c r="L76" s="7"/>
      <c r="M76" s="7"/>
      <c r="N76" s="7"/>
    </row>
    <row r="77" spans="1:25" x14ac:dyDescent="0.35">
      <c r="B77">
        <v>75</v>
      </c>
      <c r="C77" t="s">
        <v>88</v>
      </c>
      <c r="D77" s="7" t="s">
        <v>21</v>
      </c>
      <c r="E77" s="4">
        <v>2</v>
      </c>
      <c r="F77" s="4">
        <v>4</v>
      </c>
      <c r="O77" s="7"/>
      <c r="P77" s="7"/>
      <c r="Q77" s="7"/>
      <c r="R77" s="7"/>
    </row>
    <row r="78" spans="1:25" x14ac:dyDescent="0.35">
      <c r="B78">
        <v>76</v>
      </c>
      <c r="C78" t="s">
        <v>89</v>
      </c>
      <c r="D78" s="10" t="s">
        <v>38</v>
      </c>
      <c r="E78" s="4">
        <v>2</v>
      </c>
      <c r="F78" s="4">
        <v>5</v>
      </c>
      <c r="S78" s="10"/>
      <c r="T78" s="10"/>
      <c r="U78" s="10"/>
      <c r="V78" s="10"/>
      <c r="W78" s="10"/>
    </row>
    <row r="79" spans="1:25" x14ac:dyDescent="0.35">
      <c r="B79">
        <v>77</v>
      </c>
      <c r="C79" t="s">
        <v>90</v>
      </c>
      <c r="D79" s="7" t="s">
        <v>21</v>
      </c>
      <c r="E79" s="4">
        <v>3</v>
      </c>
      <c r="F79" s="4">
        <v>2</v>
      </c>
      <c r="X79" s="7"/>
      <c r="Y79" s="7"/>
    </row>
    <row r="80" spans="1:25" x14ac:dyDescent="0.35">
      <c r="B80">
        <v>78</v>
      </c>
      <c r="C80" t="s">
        <v>91</v>
      </c>
      <c r="D80" s="27" t="s">
        <v>26</v>
      </c>
      <c r="E80" s="4">
        <v>2</v>
      </c>
    </row>
    <row r="81" spans="1:25" x14ac:dyDescent="0.35">
      <c r="B81">
        <v>79</v>
      </c>
      <c r="C81" t="s">
        <v>92</v>
      </c>
      <c r="D81" s="27" t="s">
        <v>26</v>
      </c>
      <c r="E81" s="4">
        <v>3</v>
      </c>
    </row>
    <row r="82" spans="1:25" x14ac:dyDescent="0.35">
      <c r="B82">
        <v>80</v>
      </c>
      <c r="C82" t="s">
        <v>93</v>
      </c>
      <c r="D82" s="27" t="s">
        <v>26</v>
      </c>
      <c r="E82" s="4">
        <v>1</v>
      </c>
    </row>
    <row r="83" spans="1:25" x14ac:dyDescent="0.35">
      <c r="B83">
        <v>81</v>
      </c>
      <c r="C83" t="s">
        <v>94</v>
      </c>
      <c r="D83" s="27" t="s">
        <v>26</v>
      </c>
      <c r="E83" s="4">
        <v>3</v>
      </c>
    </row>
    <row r="84" spans="1:25" x14ac:dyDescent="0.35">
      <c r="B84">
        <v>82</v>
      </c>
      <c r="C84" t="s">
        <v>95</v>
      </c>
      <c r="D84" s="27" t="s">
        <v>26</v>
      </c>
      <c r="E84" s="4">
        <v>1</v>
      </c>
    </row>
    <row r="85" spans="1:25" x14ac:dyDescent="0.35">
      <c r="B85">
        <v>83</v>
      </c>
      <c r="C85" t="s">
        <v>96</v>
      </c>
      <c r="D85" s="27" t="s">
        <v>26</v>
      </c>
      <c r="E85" s="4">
        <v>3</v>
      </c>
    </row>
    <row r="86" spans="1:25" x14ac:dyDescent="0.35">
      <c r="B86">
        <v>84</v>
      </c>
      <c r="C86" t="s">
        <v>49</v>
      </c>
      <c r="D86" s="27" t="s">
        <v>26</v>
      </c>
      <c r="E86" s="4">
        <v>4</v>
      </c>
    </row>
    <row r="87" spans="1:25" x14ac:dyDescent="0.35">
      <c r="B87">
        <v>85</v>
      </c>
      <c r="C87" s="28" t="s">
        <v>0</v>
      </c>
      <c r="D87" s="3"/>
      <c r="E87" s="29">
        <f>SUM(E75:E86)</f>
        <v>32</v>
      </c>
      <c r="F87" s="29">
        <f>SUM(F75:F86)</f>
        <v>19</v>
      </c>
    </row>
    <row r="88" spans="1:25" x14ac:dyDescent="0.35">
      <c r="A88" s="3" t="s">
        <v>14</v>
      </c>
      <c r="B88">
        <v>86</v>
      </c>
      <c r="C88" t="s">
        <v>70</v>
      </c>
      <c r="D88" s="7" t="s">
        <v>21</v>
      </c>
      <c r="E88" s="4">
        <v>5</v>
      </c>
      <c r="F88" s="4">
        <v>3</v>
      </c>
      <c r="G88" s="7"/>
      <c r="H88" s="7"/>
      <c r="I88" s="7"/>
      <c r="J88" s="7"/>
    </row>
    <row r="89" spans="1:25" x14ac:dyDescent="0.35">
      <c r="B89">
        <v>87</v>
      </c>
      <c r="C89" t="s">
        <v>97</v>
      </c>
      <c r="D89" s="7" t="s">
        <v>21</v>
      </c>
      <c r="E89" s="4">
        <v>5</v>
      </c>
      <c r="F89" s="4">
        <v>5</v>
      </c>
      <c r="K89" s="7"/>
      <c r="L89" s="7"/>
      <c r="M89" s="7"/>
      <c r="N89" s="7"/>
      <c r="O89" s="7"/>
    </row>
    <row r="90" spans="1:25" x14ac:dyDescent="0.35">
      <c r="B90">
        <v>88</v>
      </c>
      <c r="C90" t="s">
        <v>98</v>
      </c>
      <c r="D90" s="10" t="s">
        <v>38</v>
      </c>
      <c r="E90" s="4">
        <v>6</v>
      </c>
      <c r="F90" s="4">
        <v>2</v>
      </c>
      <c r="O90" s="10"/>
      <c r="P90" s="10"/>
    </row>
    <row r="91" spans="1:25" x14ac:dyDescent="0.35">
      <c r="B91">
        <v>89</v>
      </c>
      <c r="C91" t="s">
        <v>99</v>
      </c>
      <c r="D91" s="10" t="s">
        <v>38</v>
      </c>
      <c r="E91" s="4">
        <v>5</v>
      </c>
      <c r="F91" s="4">
        <v>2</v>
      </c>
      <c r="Q91" s="10"/>
      <c r="R91" s="10"/>
    </row>
    <row r="92" spans="1:25" x14ac:dyDescent="0.35">
      <c r="B92">
        <v>90</v>
      </c>
      <c r="C92" t="s">
        <v>100</v>
      </c>
      <c r="D92" s="10" t="s">
        <v>38</v>
      </c>
      <c r="E92" s="4">
        <v>10</v>
      </c>
      <c r="F92" s="4">
        <v>3</v>
      </c>
      <c r="S92" s="10"/>
      <c r="T92" s="10"/>
      <c r="U92" s="10"/>
    </row>
    <row r="93" spans="1:25" x14ac:dyDescent="0.35">
      <c r="B93">
        <v>91</v>
      </c>
      <c r="C93" t="s">
        <v>101</v>
      </c>
      <c r="D93" s="27" t="s">
        <v>26</v>
      </c>
      <c r="E93" s="4">
        <v>2</v>
      </c>
    </row>
    <row r="94" spans="1:25" x14ac:dyDescent="0.35">
      <c r="B94">
        <v>92</v>
      </c>
      <c r="C94" t="s">
        <v>102</v>
      </c>
      <c r="D94" s="27" t="s">
        <v>26</v>
      </c>
      <c r="E94" s="4">
        <v>2</v>
      </c>
    </row>
    <row r="95" spans="1:25" x14ac:dyDescent="0.35">
      <c r="B95">
        <v>93</v>
      </c>
      <c r="C95" t="s">
        <v>103</v>
      </c>
      <c r="D95" s="10" t="s">
        <v>38</v>
      </c>
      <c r="E95" s="4">
        <v>2</v>
      </c>
      <c r="F95" s="4">
        <v>2</v>
      </c>
      <c r="V95" s="67"/>
      <c r="W95" s="67"/>
    </row>
    <row r="96" spans="1:25" x14ac:dyDescent="0.35">
      <c r="B96">
        <v>94</v>
      </c>
      <c r="C96" t="s">
        <v>104</v>
      </c>
      <c r="D96" s="10" t="s">
        <v>38</v>
      </c>
      <c r="E96" s="4">
        <v>2</v>
      </c>
      <c r="F96" s="4">
        <v>2</v>
      </c>
      <c r="X96" s="10"/>
      <c r="Y96" s="10"/>
    </row>
    <row r="97" spans="2:27" x14ac:dyDescent="0.35">
      <c r="B97">
        <v>95</v>
      </c>
      <c r="C97" t="s">
        <v>105</v>
      </c>
      <c r="D97" s="10" t="s">
        <v>38</v>
      </c>
      <c r="E97" s="4">
        <v>2</v>
      </c>
      <c r="F97" s="4">
        <v>2</v>
      </c>
      <c r="Z97" s="10"/>
      <c r="AA97" s="10"/>
    </row>
    <row r="98" spans="2:27" x14ac:dyDescent="0.35">
      <c r="B98">
        <v>96</v>
      </c>
      <c r="C98" t="s">
        <v>106</v>
      </c>
      <c r="D98" s="27" t="s">
        <v>26</v>
      </c>
      <c r="E98" s="4">
        <v>5</v>
      </c>
    </row>
    <row r="99" spans="2:27" x14ac:dyDescent="0.35">
      <c r="B99">
        <v>97</v>
      </c>
      <c r="C99" t="s">
        <v>107</v>
      </c>
      <c r="D99" s="27" t="s">
        <v>26</v>
      </c>
      <c r="E99" s="4">
        <v>5</v>
      </c>
    </row>
    <row r="100" spans="2:27" x14ac:dyDescent="0.35">
      <c r="B100">
        <v>98</v>
      </c>
      <c r="C100" s="28" t="s">
        <v>0</v>
      </c>
      <c r="D100" s="3"/>
      <c r="E100" s="29">
        <f>SUM(E88:E99)</f>
        <v>51</v>
      </c>
      <c r="F100" s="29">
        <f>SUM(F88:F99)</f>
        <v>21</v>
      </c>
    </row>
    <row r="101" spans="2:27" x14ac:dyDescent="0.35">
      <c r="B101">
        <v>99</v>
      </c>
    </row>
    <row r="102" spans="2:27" x14ac:dyDescent="0.35">
      <c r="B102">
        <v>100</v>
      </c>
    </row>
    <row r="103" spans="2:27" x14ac:dyDescent="0.35">
      <c r="B103">
        <v>101</v>
      </c>
    </row>
    <row r="104" spans="2:27" x14ac:dyDescent="0.35">
      <c r="B104">
        <v>102</v>
      </c>
    </row>
    <row r="105" spans="2:27" x14ac:dyDescent="0.35">
      <c r="B105">
        <v>103</v>
      </c>
    </row>
    <row r="106" spans="2:27" x14ac:dyDescent="0.35">
      <c r="B106">
        <v>104</v>
      </c>
    </row>
    <row r="107" spans="2:27" x14ac:dyDescent="0.35">
      <c r="B107">
        <v>105</v>
      </c>
    </row>
    <row r="108" spans="2:27" x14ac:dyDescent="0.35">
      <c r="B108">
        <v>106</v>
      </c>
    </row>
    <row r="109" spans="2:27" x14ac:dyDescent="0.35">
      <c r="B109">
        <v>107</v>
      </c>
    </row>
    <row r="110" spans="2:27" x14ac:dyDescent="0.35">
      <c r="B110">
        <v>108</v>
      </c>
    </row>
    <row r="111" spans="2:27" x14ac:dyDescent="0.35">
      <c r="B111">
        <v>109</v>
      </c>
    </row>
    <row r="112" spans="2:27" x14ac:dyDescent="0.35">
      <c r="B11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20A-7E40-48E3-8DCE-48FA677F09D5}">
  <dimension ref="A1:BX57"/>
  <sheetViews>
    <sheetView tabSelected="1" workbookViewId="0">
      <selection activeCell="I37" sqref="I37"/>
    </sheetView>
  </sheetViews>
  <sheetFormatPr defaultRowHeight="14.5" x14ac:dyDescent="0.35"/>
  <cols>
    <col min="1" max="1" width="9.54296875" customWidth="1"/>
    <col min="2" max="2" width="3.54296875" customWidth="1"/>
    <col min="3" max="3" width="24.54296875" customWidth="1"/>
    <col min="4" max="4" width="12.1796875" customWidth="1"/>
    <col min="5" max="5" width="13.453125" style="4" customWidth="1"/>
    <col min="6" max="6" width="14.453125" style="4" customWidth="1"/>
    <col min="7" max="76" width="3.1796875" style="2" customWidth="1"/>
  </cols>
  <sheetData>
    <row r="1" spans="1:76" ht="28.5" x14ac:dyDescent="0.65">
      <c r="A1" s="1" t="s">
        <v>108</v>
      </c>
      <c r="B1" s="1"/>
    </row>
    <row r="2" spans="1:76" x14ac:dyDescent="0.35">
      <c r="C2" s="6" t="s">
        <v>16</v>
      </c>
      <c r="D2" t="s">
        <v>17</v>
      </c>
      <c r="E2" s="4" t="s">
        <v>18</v>
      </c>
      <c r="F2" s="4" t="s">
        <v>19</v>
      </c>
      <c r="G2" s="2" cm="1">
        <f t="array" ref="G2:BX2">_xlfn.SEQUENCE(,70)</f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>
        <v>46</v>
      </c>
      <c r="BA2" s="2">
        <v>47</v>
      </c>
      <c r="BB2" s="2">
        <v>48</v>
      </c>
      <c r="BC2" s="2">
        <v>49</v>
      </c>
      <c r="BD2" s="2">
        <v>50</v>
      </c>
      <c r="BE2" s="2">
        <v>51</v>
      </c>
      <c r="BF2" s="2">
        <v>52</v>
      </c>
      <c r="BG2" s="2">
        <v>53</v>
      </c>
      <c r="BH2" s="2">
        <v>54</v>
      </c>
      <c r="BI2" s="2">
        <v>55</v>
      </c>
      <c r="BJ2" s="2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</row>
    <row r="3" spans="1:76" x14ac:dyDescent="0.35">
      <c r="A3" s="3" t="s">
        <v>8</v>
      </c>
      <c r="B3" cm="1">
        <f t="array" ref="B3:B57">_xlfn.SEQUENCE(55)</f>
        <v>1</v>
      </c>
      <c r="C3" t="s">
        <v>109</v>
      </c>
      <c r="D3" s="7" t="s">
        <v>21</v>
      </c>
      <c r="E3" s="4">
        <v>1</v>
      </c>
      <c r="F3" s="4">
        <v>2</v>
      </c>
      <c r="G3" s="5"/>
      <c r="H3" s="5"/>
    </row>
    <row r="4" spans="1:76" x14ac:dyDescent="0.35">
      <c r="B4">
        <v>2</v>
      </c>
      <c r="C4" t="s">
        <v>110</v>
      </c>
      <c r="D4" s="7" t="s">
        <v>21</v>
      </c>
      <c r="E4" s="4">
        <v>3</v>
      </c>
      <c r="F4" s="4">
        <v>6</v>
      </c>
      <c r="G4" s="11"/>
      <c r="I4" s="5"/>
      <c r="J4" s="5"/>
      <c r="K4" s="5"/>
      <c r="L4" s="5"/>
      <c r="M4" s="5"/>
      <c r="N4" s="5"/>
    </row>
    <row r="5" spans="1:76" x14ac:dyDescent="0.35">
      <c r="B5">
        <v>3</v>
      </c>
      <c r="C5" t="s">
        <v>111</v>
      </c>
      <c r="D5" s="7" t="s">
        <v>21</v>
      </c>
      <c r="E5" s="4">
        <v>2</v>
      </c>
      <c r="F5" s="4">
        <v>4</v>
      </c>
      <c r="O5" s="5"/>
      <c r="P5" s="5"/>
      <c r="Q5" s="5"/>
      <c r="R5" s="5"/>
    </row>
    <row r="6" spans="1:76" x14ac:dyDescent="0.35">
      <c r="B6">
        <v>4</v>
      </c>
      <c r="C6" t="s">
        <v>112</v>
      </c>
      <c r="D6" s="7" t="s">
        <v>21</v>
      </c>
      <c r="E6" s="4">
        <v>1</v>
      </c>
      <c r="F6" s="4">
        <v>1</v>
      </c>
      <c r="S6" s="5"/>
    </row>
    <row r="7" spans="1:76" x14ac:dyDescent="0.35">
      <c r="B7">
        <v>5</v>
      </c>
      <c r="C7" s="28" t="s">
        <v>0</v>
      </c>
      <c r="D7" s="3"/>
      <c r="E7" s="29">
        <f>SUM(E3:E6)</f>
        <v>7</v>
      </c>
      <c r="F7" s="29">
        <f>SUM(F3:F6)</f>
        <v>13</v>
      </c>
    </row>
    <row r="8" spans="1:76" x14ac:dyDescent="0.35">
      <c r="A8" s="3" t="s">
        <v>9</v>
      </c>
      <c r="B8">
        <v>6</v>
      </c>
      <c r="C8" t="s">
        <v>109</v>
      </c>
      <c r="D8" s="7" t="s">
        <v>21</v>
      </c>
      <c r="E8" s="4">
        <v>1</v>
      </c>
      <c r="F8" s="4">
        <v>1</v>
      </c>
      <c r="G8" s="5"/>
    </row>
    <row r="9" spans="1:76" x14ac:dyDescent="0.35">
      <c r="B9">
        <v>7</v>
      </c>
      <c r="C9" t="s">
        <v>113</v>
      </c>
      <c r="D9" s="7" t="s">
        <v>21</v>
      </c>
      <c r="E9" s="4">
        <v>1</v>
      </c>
      <c r="F9" s="4">
        <v>1</v>
      </c>
      <c r="H9" s="5"/>
    </row>
    <row r="10" spans="1:76" x14ac:dyDescent="0.35">
      <c r="B10">
        <v>8</v>
      </c>
      <c r="C10" t="s">
        <v>114</v>
      </c>
      <c r="D10" s="7" t="s">
        <v>21</v>
      </c>
      <c r="E10" s="4">
        <v>1</v>
      </c>
      <c r="F10" s="4">
        <v>1</v>
      </c>
      <c r="I10" s="5"/>
    </row>
    <row r="11" spans="1:76" x14ac:dyDescent="0.35">
      <c r="B11">
        <v>9</v>
      </c>
      <c r="C11" t="s">
        <v>111</v>
      </c>
      <c r="D11" s="7" t="s">
        <v>21</v>
      </c>
      <c r="E11" s="4">
        <v>8</v>
      </c>
      <c r="F11" s="4">
        <v>15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76" x14ac:dyDescent="0.35">
      <c r="B12">
        <v>10</v>
      </c>
      <c r="C12" t="s">
        <v>110</v>
      </c>
      <c r="D12" s="7" t="s">
        <v>21</v>
      </c>
      <c r="E12" s="4">
        <v>2</v>
      </c>
      <c r="F12" s="4">
        <v>3</v>
      </c>
      <c r="Y12" s="5"/>
      <c r="Z12" s="5"/>
      <c r="AA12" s="5"/>
    </row>
    <row r="13" spans="1:76" x14ac:dyDescent="0.35">
      <c r="B13">
        <v>11</v>
      </c>
      <c r="C13" t="s">
        <v>115</v>
      </c>
      <c r="D13" s="7" t="s">
        <v>21</v>
      </c>
      <c r="E13" s="4">
        <v>4</v>
      </c>
      <c r="F13" s="4">
        <v>5</v>
      </c>
      <c r="AB13" s="5"/>
      <c r="AC13" s="5"/>
      <c r="AD13" s="5"/>
      <c r="AE13" s="5"/>
      <c r="AF13" s="5"/>
    </row>
    <row r="14" spans="1:76" x14ac:dyDescent="0.35">
      <c r="B14">
        <v>12</v>
      </c>
      <c r="C14" t="s">
        <v>116</v>
      </c>
      <c r="D14" s="7" t="s">
        <v>21</v>
      </c>
      <c r="E14" s="4">
        <v>1</v>
      </c>
      <c r="F14" s="4">
        <v>2</v>
      </c>
      <c r="AG14" s="5"/>
      <c r="AH14" s="5"/>
    </row>
    <row r="15" spans="1:76" x14ac:dyDescent="0.35">
      <c r="B15">
        <v>13</v>
      </c>
      <c r="C15" t="s">
        <v>112</v>
      </c>
      <c r="D15" s="7" t="s">
        <v>21</v>
      </c>
      <c r="E15" s="4">
        <v>2</v>
      </c>
      <c r="F15" s="4">
        <v>2</v>
      </c>
      <c r="AI15" s="5"/>
      <c r="AJ15" s="5"/>
    </row>
    <row r="16" spans="1:76" x14ac:dyDescent="0.35">
      <c r="B16">
        <v>14</v>
      </c>
      <c r="C16" s="28" t="s">
        <v>0</v>
      </c>
      <c r="D16" s="3"/>
      <c r="E16" s="29">
        <f>SUM(E8:E15)</f>
        <v>20</v>
      </c>
      <c r="F16" s="29">
        <f>SUM(F8:F15)</f>
        <v>30</v>
      </c>
    </row>
    <row r="17" spans="1:27" x14ac:dyDescent="0.35">
      <c r="A17" s="3" t="s">
        <v>10</v>
      </c>
      <c r="B17">
        <v>15</v>
      </c>
      <c r="C17" t="s">
        <v>109</v>
      </c>
      <c r="D17" s="7" t="s">
        <v>21</v>
      </c>
      <c r="E17" s="4">
        <v>1</v>
      </c>
      <c r="F17" s="4">
        <v>2</v>
      </c>
      <c r="G17" s="5"/>
      <c r="H17" s="5"/>
    </row>
    <row r="18" spans="1:27" x14ac:dyDescent="0.35">
      <c r="B18">
        <v>16</v>
      </c>
      <c r="C18" t="s">
        <v>117</v>
      </c>
      <c r="D18" s="7" t="s">
        <v>21</v>
      </c>
      <c r="E18" s="4">
        <v>1</v>
      </c>
      <c r="F18" s="4">
        <v>2</v>
      </c>
      <c r="I18" s="5"/>
      <c r="J18" s="5"/>
    </row>
    <row r="19" spans="1:27" x14ac:dyDescent="0.35">
      <c r="B19">
        <v>17</v>
      </c>
      <c r="C19" t="s">
        <v>110</v>
      </c>
      <c r="D19" s="7" t="s">
        <v>21</v>
      </c>
      <c r="E19" s="4">
        <v>6</v>
      </c>
      <c r="F19" s="4">
        <v>5</v>
      </c>
      <c r="K19" s="5"/>
      <c r="L19" s="5"/>
      <c r="M19" s="5"/>
      <c r="N19" s="5"/>
      <c r="O19" s="5"/>
    </row>
    <row r="20" spans="1:27" x14ac:dyDescent="0.35">
      <c r="B20">
        <v>18</v>
      </c>
      <c r="C20" t="s">
        <v>111</v>
      </c>
      <c r="D20" s="7" t="s">
        <v>21</v>
      </c>
      <c r="E20" s="4">
        <v>5</v>
      </c>
      <c r="F20" s="4">
        <v>10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7" x14ac:dyDescent="0.35">
      <c r="B21">
        <v>19</v>
      </c>
      <c r="C21" t="s">
        <v>112</v>
      </c>
      <c r="D21" s="7" t="s">
        <v>21</v>
      </c>
      <c r="E21" s="4">
        <v>2</v>
      </c>
      <c r="F21" s="4">
        <v>2</v>
      </c>
      <c r="Z21" s="5"/>
      <c r="AA21" s="5"/>
    </row>
    <row r="22" spans="1:27" x14ac:dyDescent="0.35">
      <c r="B22">
        <v>20</v>
      </c>
      <c r="C22" s="28" t="s">
        <v>0</v>
      </c>
      <c r="D22" s="3"/>
      <c r="E22" s="29">
        <f>SUM(E17:E21)</f>
        <v>15</v>
      </c>
      <c r="F22" s="29">
        <f>SUM(F17:F21)</f>
        <v>21</v>
      </c>
    </row>
    <row r="23" spans="1:27" x14ac:dyDescent="0.35">
      <c r="A23" s="3" t="s">
        <v>11</v>
      </c>
      <c r="B23">
        <v>21</v>
      </c>
      <c r="C23" t="s">
        <v>109</v>
      </c>
      <c r="D23" s="7" t="s">
        <v>21</v>
      </c>
      <c r="E23" s="4">
        <v>1</v>
      </c>
      <c r="F23" s="4">
        <v>2</v>
      </c>
      <c r="G23" s="5"/>
      <c r="H23" s="5"/>
    </row>
    <row r="24" spans="1:27" x14ac:dyDescent="0.35">
      <c r="B24">
        <v>22</v>
      </c>
      <c r="C24" t="s">
        <v>118</v>
      </c>
      <c r="D24" s="7" t="s">
        <v>21</v>
      </c>
      <c r="E24" s="4">
        <v>3</v>
      </c>
      <c r="F24" s="4">
        <v>1</v>
      </c>
      <c r="I24" s="5"/>
    </row>
    <row r="25" spans="1:27" x14ac:dyDescent="0.35">
      <c r="B25">
        <v>23</v>
      </c>
      <c r="C25" t="s">
        <v>116</v>
      </c>
      <c r="D25" s="10" t="s">
        <v>38</v>
      </c>
      <c r="E25" s="4">
        <v>1</v>
      </c>
    </row>
    <row r="26" spans="1:27" x14ac:dyDescent="0.35">
      <c r="B26">
        <v>24</v>
      </c>
      <c r="C26" t="s">
        <v>119</v>
      </c>
      <c r="D26" s="7" t="s">
        <v>21</v>
      </c>
      <c r="E26" s="4">
        <v>5</v>
      </c>
      <c r="F26" s="4">
        <v>10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7" x14ac:dyDescent="0.35">
      <c r="B27">
        <v>25</v>
      </c>
      <c r="C27" t="s">
        <v>120</v>
      </c>
      <c r="D27" s="10" t="s">
        <v>38</v>
      </c>
      <c r="E27" s="4">
        <v>1</v>
      </c>
    </row>
    <row r="28" spans="1:27" x14ac:dyDescent="0.35">
      <c r="B28">
        <v>26</v>
      </c>
      <c r="C28" t="s">
        <v>112</v>
      </c>
      <c r="D28" s="7" t="s">
        <v>21</v>
      </c>
      <c r="E28" s="4">
        <v>2</v>
      </c>
      <c r="F28" s="4">
        <v>1</v>
      </c>
      <c r="T28" s="5"/>
    </row>
    <row r="29" spans="1:27" x14ac:dyDescent="0.35">
      <c r="B29">
        <v>27</v>
      </c>
      <c r="C29" s="28" t="s">
        <v>0</v>
      </c>
      <c r="D29" s="3"/>
      <c r="E29" s="29">
        <f>SUM(E23:E28)</f>
        <v>13</v>
      </c>
      <c r="F29" s="29">
        <f>SUM(F23:F28)</f>
        <v>14</v>
      </c>
    </row>
    <row r="30" spans="1:27" x14ac:dyDescent="0.35">
      <c r="A30" s="3" t="s">
        <v>12</v>
      </c>
      <c r="B30">
        <v>28</v>
      </c>
      <c r="C30" t="s">
        <v>109</v>
      </c>
      <c r="D30" s="7" t="s">
        <v>21</v>
      </c>
      <c r="E30" s="4">
        <v>2</v>
      </c>
      <c r="F30" s="4">
        <v>2</v>
      </c>
      <c r="G30" s="5"/>
      <c r="H30" s="5"/>
    </row>
    <row r="31" spans="1:27" x14ac:dyDescent="0.35">
      <c r="B31">
        <v>29</v>
      </c>
      <c r="C31" t="s">
        <v>118</v>
      </c>
      <c r="D31" s="7" t="s">
        <v>21</v>
      </c>
      <c r="E31" s="4">
        <v>3</v>
      </c>
      <c r="F31" s="4">
        <v>3</v>
      </c>
      <c r="J31" s="5"/>
      <c r="K31" s="5"/>
      <c r="L31" s="5"/>
    </row>
    <row r="32" spans="1:27" x14ac:dyDescent="0.35">
      <c r="B32">
        <v>30</v>
      </c>
      <c r="C32" t="s">
        <v>121</v>
      </c>
      <c r="D32" s="7" t="s">
        <v>21</v>
      </c>
      <c r="E32" s="4">
        <v>2</v>
      </c>
      <c r="F32" s="4">
        <v>1</v>
      </c>
      <c r="M32" s="5"/>
    </row>
    <row r="33" spans="1:35" x14ac:dyDescent="0.35">
      <c r="B33">
        <v>31</v>
      </c>
      <c r="C33" t="s">
        <v>111</v>
      </c>
      <c r="D33" s="7" t="s">
        <v>21</v>
      </c>
      <c r="E33" s="4">
        <v>7</v>
      </c>
      <c r="F33" s="4">
        <v>13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35" x14ac:dyDescent="0.35">
      <c r="B34">
        <v>32</v>
      </c>
      <c r="C34" t="s">
        <v>116</v>
      </c>
      <c r="D34" s="7" t="s">
        <v>21</v>
      </c>
      <c r="E34" s="4">
        <v>1</v>
      </c>
      <c r="F34" s="4">
        <v>4</v>
      </c>
      <c r="AA34" s="5"/>
      <c r="AB34" s="5"/>
      <c r="AC34" s="5"/>
      <c r="AD34" s="5"/>
    </row>
    <row r="35" spans="1:35" x14ac:dyDescent="0.35">
      <c r="B35">
        <v>33</v>
      </c>
      <c r="C35" t="s">
        <v>112</v>
      </c>
      <c r="D35" s="7" t="s">
        <v>21</v>
      </c>
      <c r="E35" s="4">
        <v>1</v>
      </c>
      <c r="F35" s="4">
        <v>1</v>
      </c>
      <c r="AE35" s="5"/>
    </row>
    <row r="36" spans="1:35" x14ac:dyDescent="0.35">
      <c r="B36">
        <v>34</v>
      </c>
      <c r="C36" t="s">
        <v>122</v>
      </c>
      <c r="D36" s="7" t="s">
        <v>21</v>
      </c>
      <c r="E36" s="4">
        <v>2</v>
      </c>
      <c r="F36" s="4">
        <v>5</v>
      </c>
      <c r="I36" s="9"/>
      <c r="AF36" s="5"/>
      <c r="AG36" s="5"/>
      <c r="AH36" s="5"/>
      <c r="AI36" s="5"/>
    </row>
    <row r="37" spans="1:35" x14ac:dyDescent="0.35">
      <c r="B37">
        <v>35</v>
      </c>
      <c r="C37" s="28" t="s">
        <v>0</v>
      </c>
      <c r="D37" s="3"/>
      <c r="E37" s="29">
        <f>SUM(E30:E36)</f>
        <v>18</v>
      </c>
      <c r="F37" s="29">
        <f>SUM(F30:F36)</f>
        <v>29</v>
      </c>
    </row>
    <row r="38" spans="1:35" x14ac:dyDescent="0.35">
      <c r="A38" s="3" t="s">
        <v>13</v>
      </c>
      <c r="B38">
        <v>36</v>
      </c>
      <c r="C38" t="s">
        <v>109</v>
      </c>
      <c r="D38" s="7" t="s">
        <v>21</v>
      </c>
      <c r="E38" s="4">
        <v>1</v>
      </c>
      <c r="F38" s="4">
        <v>2</v>
      </c>
      <c r="G38" s="5"/>
      <c r="H38" s="5"/>
    </row>
    <row r="39" spans="1:35" x14ac:dyDescent="0.35">
      <c r="B39">
        <v>37</v>
      </c>
      <c r="C39" t="s">
        <v>123</v>
      </c>
      <c r="D39" s="7" t="s">
        <v>21</v>
      </c>
      <c r="E39" s="4">
        <v>2</v>
      </c>
      <c r="F39" s="4">
        <v>1</v>
      </c>
      <c r="I39" s="5"/>
    </row>
    <row r="40" spans="1:35" x14ac:dyDescent="0.35">
      <c r="B40">
        <v>38</v>
      </c>
      <c r="C40" t="s">
        <v>110</v>
      </c>
      <c r="D40" s="7" t="s">
        <v>21</v>
      </c>
      <c r="E40" s="4">
        <v>3</v>
      </c>
      <c r="F40" s="4">
        <v>10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35" x14ac:dyDescent="0.35">
      <c r="B41">
        <v>39</v>
      </c>
      <c r="C41" t="s">
        <v>111</v>
      </c>
      <c r="D41" s="7" t="s">
        <v>21</v>
      </c>
      <c r="E41" s="4">
        <v>2</v>
      </c>
      <c r="F41" s="4">
        <v>6</v>
      </c>
      <c r="T41" s="5"/>
      <c r="U41" s="5"/>
      <c r="V41" s="5"/>
      <c r="W41" s="5"/>
      <c r="X41" s="5"/>
      <c r="Y41" s="5"/>
    </row>
    <row r="42" spans="1:35" x14ac:dyDescent="0.35">
      <c r="B42">
        <v>40</v>
      </c>
      <c r="C42" t="s">
        <v>112</v>
      </c>
      <c r="D42" s="7" t="s">
        <v>21</v>
      </c>
      <c r="E42" s="4">
        <v>1</v>
      </c>
      <c r="F42" s="4">
        <v>4</v>
      </c>
      <c r="Z42" s="5"/>
      <c r="AA42" s="5"/>
      <c r="AB42" s="5"/>
      <c r="AC42" s="5"/>
    </row>
    <row r="43" spans="1:35" x14ac:dyDescent="0.35">
      <c r="B43">
        <v>41</v>
      </c>
      <c r="C43" s="28" t="s">
        <v>0</v>
      </c>
      <c r="D43" s="3"/>
      <c r="E43" s="29">
        <f>SUM(E38:E42)</f>
        <v>9</v>
      </c>
      <c r="F43" s="29">
        <f>SUM(F38:F42)</f>
        <v>23</v>
      </c>
    </row>
    <row r="44" spans="1:35" x14ac:dyDescent="0.35">
      <c r="A44" s="3" t="s">
        <v>14</v>
      </c>
      <c r="B44">
        <v>42</v>
      </c>
      <c r="C44" t="s">
        <v>109</v>
      </c>
      <c r="D44" s="7" t="s">
        <v>21</v>
      </c>
      <c r="E44" s="4">
        <v>1</v>
      </c>
      <c r="F44" s="4">
        <v>2</v>
      </c>
      <c r="G44" s="5"/>
      <c r="H44" s="5"/>
    </row>
    <row r="45" spans="1:35" x14ac:dyDescent="0.35">
      <c r="B45">
        <v>43</v>
      </c>
      <c r="C45" t="s">
        <v>124</v>
      </c>
      <c r="D45" s="7" t="s">
        <v>21</v>
      </c>
      <c r="E45" s="4">
        <v>2</v>
      </c>
      <c r="F45" s="4">
        <v>3</v>
      </c>
      <c r="I45" s="5"/>
      <c r="J45" s="5"/>
      <c r="K45" s="5"/>
    </row>
    <row r="46" spans="1:35" x14ac:dyDescent="0.35">
      <c r="B46">
        <v>44</v>
      </c>
      <c r="C46" t="s">
        <v>118</v>
      </c>
      <c r="D46" s="7" t="s">
        <v>21</v>
      </c>
      <c r="E46" s="4">
        <v>1</v>
      </c>
      <c r="F46" s="4">
        <v>2</v>
      </c>
      <c r="L46" s="5"/>
      <c r="M46" s="5"/>
    </row>
    <row r="47" spans="1:35" x14ac:dyDescent="0.35">
      <c r="B47">
        <v>45</v>
      </c>
      <c r="C47" t="s">
        <v>116</v>
      </c>
      <c r="D47" s="7" t="s">
        <v>21</v>
      </c>
      <c r="E47" s="4">
        <v>2</v>
      </c>
      <c r="F47" s="4">
        <v>2</v>
      </c>
      <c r="N47" s="5"/>
      <c r="O47" s="5"/>
    </row>
    <row r="48" spans="1:35" x14ac:dyDescent="0.35">
      <c r="B48">
        <v>46</v>
      </c>
      <c r="C48" t="s">
        <v>111</v>
      </c>
      <c r="D48" s="7" t="s">
        <v>21</v>
      </c>
      <c r="E48" s="4">
        <v>10</v>
      </c>
      <c r="F48" s="4">
        <v>16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2:33" x14ac:dyDescent="0.35">
      <c r="B49">
        <v>47</v>
      </c>
      <c r="C49" t="s">
        <v>112</v>
      </c>
      <c r="D49" s="7" t="s">
        <v>21</v>
      </c>
      <c r="E49" s="4">
        <v>2</v>
      </c>
      <c r="F49" s="4">
        <v>2</v>
      </c>
      <c r="AF49" s="5"/>
      <c r="AG49" s="5"/>
    </row>
    <row r="50" spans="2:33" x14ac:dyDescent="0.35">
      <c r="B50">
        <v>48</v>
      </c>
      <c r="C50" s="28" t="s">
        <v>0</v>
      </c>
      <c r="D50" s="3"/>
      <c r="E50" s="29">
        <f>SUM(E44:E49)</f>
        <v>18</v>
      </c>
      <c r="F50" s="29">
        <f>SUM(F44:F49)</f>
        <v>27</v>
      </c>
    </row>
    <row r="51" spans="2:33" x14ac:dyDescent="0.35">
      <c r="B51">
        <v>49</v>
      </c>
    </row>
    <row r="52" spans="2:33" x14ac:dyDescent="0.35">
      <c r="B52">
        <v>50</v>
      </c>
    </row>
    <row r="53" spans="2:33" x14ac:dyDescent="0.35">
      <c r="B53">
        <v>51</v>
      </c>
    </row>
    <row r="54" spans="2:33" x14ac:dyDescent="0.35">
      <c r="B54">
        <v>52</v>
      </c>
    </row>
    <row r="55" spans="2:33" x14ac:dyDescent="0.35">
      <c r="B55">
        <v>53</v>
      </c>
    </row>
    <row r="56" spans="2:33" x14ac:dyDescent="0.35">
      <c r="B56">
        <v>54</v>
      </c>
    </row>
    <row r="57" spans="2:33" x14ac:dyDescent="0.35">
      <c r="B5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D1F7-E7B7-4F36-8BB0-F9B8B2B60FEC}">
  <dimension ref="A1:H12"/>
  <sheetViews>
    <sheetView workbookViewId="0">
      <selection activeCell="L6" sqref="L6"/>
    </sheetView>
  </sheetViews>
  <sheetFormatPr defaultRowHeight="14.5" x14ac:dyDescent="0.35"/>
  <cols>
    <col min="3" max="3" width="19.54296875" customWidth="1"/>
    <col min="4" max="4" width="15.453125" customWidth="1"/>
    <col min="5" max="5" width="16.54296875" customWidth="1"/>
    <col min="6" max="6" width="14.81640625" customWidth="1"/>
    <col min="7" max="7" width="11.453125" customWidth="1"/>
    <col min="8" max="8" width="10.453125" customWidth="1"/>
  </cols>
  <sheetData>
    <row r="1" spans="1:8" ht="28.5" x14ac:dyDescent="0.65">
      <c r="A1" s="1" t="s">
        <v>125</v>
      </c>
    </row>
    <row r="2" spans="1:8" x14ac:dyDescent="0.35">
      <c r="B2" s="16" t="s">
        <v>126</v>
      </c>
      <c r="C2" s="49">
        <v>45693</v>
      </c>
      <c r="D2" s="49">
        <v>45695</v>
      </c>
      <c r="E2" s="49">
        <v>45700</v>
      </c>
      <c r="F2" s="49">
        <v>45702</v>
      </c>
      <c r="G2" s="49">
        <v>45705</v>
      </c>
      <c r="H2" s="49">
        <v>45707</v>
      </c>
    </row>
    <row r="3" spans="1:8" ht="42.65" customHeight="1" x14ac:dyDescent="0.35">
      <c r="B3" s="16"/>
      <c r="C3" s="50" t="s">
        <v>127</v>
      </c>
      <c r="D3" s="50" t="s">
        <v>128</v>
      </c>
      <c r="E3" s="50" t="s">
        <v>129</v>
      </c>
      <c r="F3" s="50" t="s">
        <v>130</v>
      </c>
      <c r="G3" s="50" t="s">
        <v>131</v>
      </c>
      <c r="H3" s="50" t="s">
        <v>132</v>
      </c>
    </row>
    <row r="4" spans="1:8" x14ac:dyDescent="0.35">
      <c r="B4" s="16" t="s">
        <v>133</v>
      </c>
      <c r="C4" s="16">
        <v>2</v>
      </c>
      <c r="D4" s="16">
        <v>3</v>
      </c>
      <c r="E4" s="16">
        <v>2</v>
      </c>
      <c r="F4" s="16">
        <v>2</v>
      </c>
      <c r="G4" s="16">
        <v>1</v>
      </c>
      <c r="H4" s="16">
        <v>2</v>
      </c>
    </row>
    <row r="5" spans="1:8" x14ac:dyDescent="0.35">
      <c r="A5" s="16" t="s">
        <v>8</v>
      </c>
      <c r="B5">
        <f>IF(C5,C4,0)+IF(D5,D4,0)+IF(E5,E4,0)+IF(G5,G4,0)+IF(H5,H4,0)</f>
        <v>7</v>
      </c>
      <c r="D5" s="8" t="b">
        <v>1</v>
      </c>
      <c r="E5" s="8" t="b">
        <v>1</v>
      </c>
      <c r="H5" s="8" t="b">
        <v>1</v>
      </c>
    </row>
    <row r="6" spans="1:8" x14ac:dyDescent="0.35">
      <c r="A6" s="16" t="s">
        <v>9</v>
      </c>
      <c r="B6">
        <f>IF(C6,C4,0)+IF(D6,D4,0)+IF(E6,E4,0)+IF(F6,F4,0)+IF(G6,G4,0)+IF(H6,H4,0)</f>
        <v>12</v>
      </c>
      <c r="C6" s="8" t="b">
        <v>1</v>
      </c>
      <c r="D6" s="8" t="b">
        <v>1</v>
      </c>
      <c r="E6" s="8" t="b">
        <v>1</v>
      </c>
      <c r="F6" s="8" t="b">
        <v>1</v>
      </c>
      <c r="G6" s="8" t="b">
        <v>1</v>
      </c>
      <c r="H6" s="8" t="b">
        <v>1</v>
      </c>
    </row>
    <row r="7" spans="1:8" x14ac:dyDescent="0.35">
      <c r="A7" s="16" t="s">
        <v>10</v>
      </c>
      <c r="B7">
        <f>IF(C7,C4,0)+IF(D7,D4,0)+IF(E7,E4,0)+IF(F7,F4,0)+IF(H7,H4,0)</f>
        <v>11</v>
      </c>
      <c r="C7" s="8" t="b">
        <v>1</v>
      </c>
      <c r="D7" s="8" t="b">
        <v>1</v>
      </c>
      <c r="E7" s="8" t="b">
        <v>1</v>
      </c>
      <c r="F7" s="8" t="b">
        <v>1</v>
      </c>
      <c r="H7" s="8" t="b">
        <v>1</v>
      </c>
    </row>
    <row r="8" spans="1:8" x14ac:dyDescent="0.35">
      <c r="A8" s="16" t="s">
        <v>11</v>
      </c>
      <c r="B8">
        <f>IF(C8,C4,0)+IF(D8,D4,0)+IF(E8,E4,0)+F8+IF(G8,G4,0)+IF(H8,H4,0)</f>
        <v>7</v>
      </c>
      <c r="C8" s="8" t="b">
        <v>1</v>
      </c>
      <c r="E8" s="8" t="b">
        <v>1</v>
      </c>
      <c r="F8" s="4">
        <v>1</v>
      </c>
      <c r="H8" s="8" t="b">
        <v>1</v>
      </c>
    </row>
    <row r="9" spans="1:8" x14ac:dyDescent="0.35">
      <c r="A9" s="16" t="s">
        <v>12</v>
      </c>
      <c r="B9">
        <f>IF(C9,C4,0)+IF(D9,D4,0)+IF(E9,E4,0)+IF(F9,F4,0)+IF(H9,H4,0)</f>
        <v>11</v>
      </c>
      <c r="C9" s="8" t="b">
        <v>1</v>
      </c>
      <c r="D9" s="8" t="b">
        <v>1</v>
      </c>
      <c r="E9" s="8" t="b">
        <v>1</v>
      </c>
      <c r="F9" s="8" t="b">
        <v>1</v>
      </c>
      <c r="H9" s="8" t="b">
        <v>1</v>
      </c>
    </row>
    <row r="10" spans="1:8" x14ac:dyDescent="0.35">
      <c r="A10" s="16" t="s">
        <v>13</v>
      </c>
      <c r="B10">
        <f>IF(C10,C4,0)+IF(D10,D4,0)+IF(E10,E4,0)+IF(F10,F4,0)+IF(G10,G4,0)+IF(H10,H4,0)</f>
        <v>12</v>
      </c>
      <c r="C10" s="8" t="b">
        <v>1</v>
      </c>
      <c r="D10" s="8" t="b">
        <v>1</v>
      </c>
      <c r="E10" s="8" t="b">
        <v>1</v>
      </c>
      <c r="F10" s="8" t="b">
        <v>1</v>
      </c>
      <c r="G10" s="8" t="b">
        <v>1</v>
      </c>
      <c r="H10" s="8" t="b">
        <v>1</v>
      </c>
    </row>
    <row r="11" spans="1:8" x14ac:dyDescent="0.35">
      <c r="A11" s="16" t="s">
        <v>14</v>
      </c>
      <c r="B11">
        <f>IF(C11,C4,0)+IF(D11,D4,0)+IF(E11,E4,0)+F11+IF(G11,G4,0)+IF(H11,H4,0)</f>
        <v>10</v>
      </c>
      <c r="C11" s="8" t="b">
        <v>1</v>
      </c>
      <c r="D11" s="8" t="b">
        <v>1</v>
      </c>
      <c r="E11" s="8" t="b">
        <v>1</v>
      </c>
      <c r="F11" s="4">
        <v>1</v>
      </c>
      <c r="H11" s="8" t="b">
        <v>1</v>
      </c>
    </row>
    <row r="12" spans="1:8" x14ac:dyDescent="0.35">
      <c r="A12" s="16" t="s">
        <v>0</v>
      </c>
      <c r="B12" s="16">
        <f xml:space="preserve"> SUM(B5:B11)</f>
        <v>70</v>
      </c>
      <c r="C12" s="16">
        <v>12</v>
      </c>
      <c r="D12" s="16">
        <v>18</v>
      </c>
      <c r="E12" s="16">
        <v>14</v>
      </c>
      <c r="F12" s="16">
        <v>10</v>
      </c>
      <c r="G12" s="16">
        <v>2</v>
      </c>
      <c r="H12" s="1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995-AE3C-4214-8F34-DAFFDE125776}">
  <dimension ref="A1:H8"/>
  <sheetViews>
    <sheetView workbookViewId="0">
      <selection activeCell="C15" sqref="C15"/>
    </sheetView>
  </sheetViews>
  <sheetFormatPr defaultRowHeight="14.5" x14ac:dyDescent="0.35"/>
  <cols>
    <col min="1" max="1" width="44.54296875" customWidth="1"/>
    <col min="2" max="8" width="7" customWidth="1"/>
  </cols>
  <sheetData>
    <row r="1" spans="1:8" ht="28.5" x14ac:dyDescent="0.65">
      <c r="A1" s="1" t="s">
        <v>4</v>
      </c>
    </row>
    <row r="2" spans="1:8" x14ac:dyDescent="0.35">
      <c r="A2" s="16"/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</row>
    <row r="3" spans="1:8" x14ac:dyDescent="0.35">
      <c r="A3" s="16" t="s">
        <v>134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</row>
    <row r="4" spans="1:8" x14ac:dyDescent="0.35">
      <c r="A4" s="16" t="s">
        <v>135</v>
      </c>
      <c r="B4">
        <v>5</v>
      </c>
      <c r="C4">
        <v>6</v>
      </c>
      <c r="D4">
        <v>5</v>
      </c>
      <c r="E4">
        <v>7</v>
      </c>
      <c r="F4">
        <v>2</v>
      </c>
      <c r="G4">
        <v>2</v>
      </c>
      <c r="H4">
        <v>8</v>
      </c>
    </row>
    <row r="5" spans="1:8" x14ac:dyDescent="0.35">
      <c r="A5" s="16" t="s">
        <v>136</v>
      </c>
    </row>
    <row r="6" spans="1:8" x14ac:dyDescent="0.35">
      <c r="A6" s="16" t="s">
        <v>137</v>
      </c>
      <c r="C6">
        <v>15</v>
      </c>
      <c r="D6">
        <v>10</v>
      </c>
      <c r="F6">
        <v>3</v>
      </c>
    </row>
    <row r="7" spans="1:8" x14ac:dyDescent="0.35">
      <c r="A7" s="16" t="s">
        <v>138</v>
      </c>
      <c r="D7">
        <v>4</v>
      </c>
    </row>
    <row r="8" spans="1:8" x14ac:dyDescent="0.35">
      <c r="A8" s="16" t="s">
        <v>0</v>
      </c>
      <c r="B8" s="16">
        <f t="shared" ref="B8:H8" si="0">SUM(B3:B7)</f>
        <v>13</v>
      </c>
      <c r="C8" s="16">
        <f t="shared" si="0"/>
        <v>29</v>
      </c>
      <c r="D8" s="16">
        <f t="shared" si="0"/>
        <v>27</v>
      </c>
      <c r="E8" s="16">
        <f t="shared" si="0"/>
        <v>15</v>
      </c>
      <c r="F8" s="16">
        <f t="shared" si="0"/>
        <v>13</v>
      </c>
      <c r="G8" s="16">
        <f t="shared" si="0"/>
        <v>10</v>
      </c>
      <c r="H8" s="16">
        <f t="shared" si="0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AD0-B07A-4C6E-B5D7-2D3B5DC47F21}">
  <dimension ref="A1:I15"/>
  <sheetViews>
    <sheetView workbookViewId="0">
      <selection activeCell="H11" sqref="H11"/>
    </sheetView>
  </sheetViews>
  <sheetFormatPr defaultRowHeight="14.5" x14ac:dyDescent="0.35"/>
  <cols>
    <col min="2" max="9" width="20.453125" customWidth="1"/>
  </cols>
  <sheetData>
    <row r="1" spans="1:9" ht="28.5" x14ac:dyDescent="0.65">
      <c r="A1" s="1" t="s">
        <v>139</v>
      </c>
    </row>
    <row r="2" spans="1:9" ht="15" thickBot="1" x14ac:dyDescent="0.4"/>
    <row r="3" spans="1:9" x14ac:dyDescent="0.35">
      <c r="B3" s="53" t="s">
        <v>140</v>
      </c>
      <c r="C3" s="54" t="s">
        <v>141</v>
      </c>
      <c r="D3" s="54" t="s">
        <v>142</v>
      </c>
      <c r="E3" s="54" t="s">
        <v>143</v>
      </c>
      <c r="F3" s="54" t="s">
        <v>144</v>
      </c>
      <c r="G3" s="55" t="s">
        <v>145</v>
      </c>
    </row>
    <row r="4" spans="1:9" ht="15" thickBot="1" x14ac:dyDescent="0.4">
      <c r="B4" s="56" t="s">
        <v>146</v>
      </c>
      <c r="C4" s="58" t="s">
        <v>147</v>
      </c>
      <c r="D4" s="58" t="s">
        <v>148</v>
      </c>
      <c r="E4" s="58" t="s">
        <v>148</v>
      </c>
      <c r="F4" s="58" t="s">
        <v>148</v>
      </c>
      <c r="G4" s="59" t="s">
        <v>148</v>
      </c>
    </row>
    <row r="5" spans="1:9" ht="31.5" customHeight="1" thickBot="1" x14ac:dyDescent="0.4">
      <c r="B5" s="56"/>
      <c r="C5" s="57" t="s">
        <v>149</v>
      </c>
      <c r="D5" s="58"/>
      <c r="E5" s="58"/>
      <c r="F5" s="58"/>
      <c r="G5" s="59"/>
    </row>
    <row r="8" spans="1:9" ht="15" thickBot="1" x14ac:dyDescent="0.4">
      <c r="B8" s="74" t="s">
        <v>150</v>
      </c>
      <c r="C8" s="74"/>
      <c r="D8" s="74"/>
      <c r="E8" s="74"/>
      <c r="F8" s="74"/>
      <c r="G8" s="74"/>
      <c r="H8" s="74"/>
      <c r="I8" s="74"/>
    </row>
    <row r="9" spans="1:9" ht="15" thickBot="1" x14ac:dyDescent="0.4">
      <c r="B9" s="51"/>
      <c r="C9" s="66" t="s">
        <v>8</v>
      </c>
      <c r="D9" s="66" t="s">
        <v>9</v>
      </c>
      <c r="E9" s="66" t="s">
        <v>10</v>
      </c>
      <c r="F9" s="66" t="s">
        <v>11</v>
      </c>
      <c r="G9" s="66" t="s">
        <v>12</v>
      </c>
      <c r="H9" s="66" t="s">
        <v>13</v>
      </c>
      <c r="I9" s="66" t="s">
        <v>14</v>
      </c>
    </row>
    <row r="10" spans="1:9" ht="15" thickBot="1" x14ac:dyDescent="0.4">
      <c r="B10" s="52" t="s">
        <v>151</v>
      </c>
      <c r="C10" s="60"/>
      <c r="D10" s="60"/>
      <c r="E10" s="60"/>
      <c r="F10" s="60"/>
      <c r="G10" s="60"/>
      <c r="H10" s="60"/>
      <c r="I10" s="61"/>
    </row>
    <row r="11" spans="1:9" ht="15" thickBot="1" x14ac:dyDescent="0.4">
      <c r="B11" s="52" t="s">
        <v>152</v>
      </c>
      <c r="C11" s="60" t="s">
        <v>153</v>
      </c>
      <c r="D11" s="60" t="s">
        <v>153</v>
      </c>
      <c r="E11" s="60" t="s">
        <v>153</v>
      </c>
      <c r="F11" s="60" t="s">
        <v>153</v>
      </c>
      <c r="G11" s="60" t="s">
        <v>153</v>
      </c>
      <c r="H11" s="60" t="s">
        <v>153</v>
      </c>
      <c r="I11" s="62" t="s">
        <v>153</v>
      </c>
    </row>
    <row r="12" spans="1:9" ht="15" thickBot="1" x14ac:dyDescent="0.4">
      <c r="B12" s="52" t="s">
        <v>154</v>
      </c>
      <c r="C12" s="60"/>
      <c r="D12" s="60"/>
      <c r="E12" s="60"/>
      <c r="F12" s="60"/>
      <c r="G12" s="60"/>
      <c r="H12" s="60"/>
      <c r="I12" s="62"/>
    </row>
    <row r="13" spans="1:9" ht="15" thickBot="1" x14ac:dyDescent="0.4">
      <c r="B13" s="52" t="s">
        <v>155</v>
      </c>
      <c r="C13" s="60"/>
      <c r="D13" s="60"/>
      <c r="E13" s="60"/>
      <c r="F13" s="60"/>
      <c r="G13" s="60"/>
      <c r="H13" s="60"/>
      <c r="I13" s="62"/>
    </row>
    <row r="14" spans="1:9" ht="15" thickBot="1" x14ac:dyDescent="0.4">
      <c r="B14" s="52" t="s">
        <v>156</v>
      </c>
      <c r="C14" s="60"/>
      <c r="D14" s="60"/>
      <c r="E14" s="60"/>
      <c r="F14" s="60"/>
      <c r="G14" s="60"/>
      <c r="H14" s="60"/>
      <c r="I14" s="62"/>
    </row>
    <row r="15" spans="1:9" ht="15" thickBot="1" x14ac:dyDescent="0.4">
      <c r="B15" s="52" t="s">
        <v>157</v>
      </c>
      <c r="C15" s="63"/>
      <c r="D15" s="64"/>
      <c r="E15" s="64"/>
      <c r="F15" s="64"/>
      <c r="G15" s="64"/>
      <c r="H15" s="64"/>
      <c r="I15" s="65"/>
    </row>
  </sheetData>
  <mergeCells count="1"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Gantt</vt:lpstr>
      <vt:lpstr>SA</vt:lpstr>
      <vt:lpstr>Meetings</vt:lpstr>
      <vt:lpstr>Overhead</vt:lpstr>
      <vt:lpstr>Deliverables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 Peck</dc:creator>
  <cp:keywords/>
  <dc:description/>
  <cp:lastModifiedBy>Peck, Shan (peck4254@vandals.uidaho.edu)</cp:lastModifiedBy>
  <cp:revision/>
  <dcterms:created xsi:type="dcterms:W3CDTF">2025-02-06T00:36:39Z</dcterms:created>
  <dcterms:modified xsi:type="dcterms:W3CDTF">2025-02-25T17:16:00Z</dcterms:modified>
  <cp:category/>
  <cp:contentStatus/>
</cp:coreProperties>
</file>