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E20" i="1"/>
  <c r="C20"/>
  <c r="F16"/>
  <c r="E16"/>
  <c r="F19"/>
  <c r="D19"/>
  <c r="H16"/>
  <c r="D17"/>
  <c r="D16"/>
  <c r="D21" l="1"/>
  <c r="F18" l="1"/>
  <c r="D18"/>
  <c r="C18"/>
  <c r="E18"/>
  <c r="F17"/>
  <c r="I15"/>
  <c r="F4"/>
  <c r="F9"/>
  <c r="F11"/>
  <c r="F13"/>
  <c r="D12"/>
  <c r="D10"/>
  <c r="C16" l="1"/>
  <c r="D8"/>
  <c r="F7"/>
  <c r="D6"/>
  <c r="F3"/>
</calcChain>
</file>

<file path=xl/comments1.xml><?xml version="1.0" encoding="utf-8"?>
<comments xmlns="http://schemas.openxmlformats.org/spreadsheetml/2006/main">
  <authors>
    <author>Автор</author>
  </authors>
  <commentList>
    <comment ref="I15" authorId="0">
      <text>
        <r>
          <rPr>
            <b/>
            <sz val="9"/>
            <color indexed="81"/>
            <rFont val="Tahoma"/>
            <family val="2"/>
            <charset val="204"/>
          </rPr>
          <t>Превышение геотрест</t>
        </r>
      </text>
    </comment>
    <comment ref="I16" authorId="0">
      <text>
        <r>
          <rPr>
            <sz val="9"/>
            <color indexed="81"/>
            <rFont val="Tahoma"/>
            <family val="2"/>
            <charset val="204"/>
          </rPr>
          <t>превышение 2024
моё</t>
        </r>
      </text>
    </comment>
  </commentList>
</comments>
</file>

<file path=xl/sharedStrings.xml><?xml version="1.0" encoding="utf-8"?>
<sst xmlns="http://schemas.openxmlformats.org/spreadsheetml/2006/main" count="18" uniqueCount="14">
  <si>
    <t>Rp 87775</t>
  </si>
  <si>
    <t>Rp74034</t>
  </si>
  <si>
    <t>1й</t>
  </si>
  <si>
    <t>2й</t>
  </si>
  <si>
    <t>300+20</t>
  </si>
  <si>
    <t>0287+60</t>
  </si>
  <si>
    <t>0265+00</t>
  </si>
  <si>
    <t>Прокшино</t>
  </si>
  <si>
    <t>Ольховая</t>
  </si>
  <si>
    <t>Коммунарка</t>
  </si>
  <si>
    <t>Филатов Луг</t>
  </si>
  <si>
    <t>0241+81,3</t>
  </si>
  <si>
    <t>Rp 87940</t>
  </si>
  <si>
    <t>Rp 87926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</si>
</sst>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&#1060;&#1080;&#1083;&#1072;&#1090;&#1086;&#1074;%20&#1051;&#1091;&#1075;%20-%20&#1057;&#1072;&#1083;&#1072;&#1088;&#1100;&#1077;&#1074;&#108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.Л - саларьево корр"/>
      <sheetName val="Ф.Л - саларьево"/>
      <sheetName val="Ведомость превышений"/>
      <sheetName val="1й путь"/>
      <sheetName val="2й путь"/>
      <sheetName val="Выноска Ф.Л."/>
      <sheetName val="перепички"/>
      <sheetName val="Выноска Ф.Л корр"/>
      <sheetName val="Журнал наблюдений"/>
      <sheetName val="Журнал2"/>
      <sheetName val="Sok242"/>
    </sheetNames>
    <sheetDataSet>
      <sheetData sheetId="0"/>
      <sheetData sheetId="1"/>
      <sheetData sheetId="2"/>
      <sheetData sheetId="3"/>
      <sheetData sheetId="4"/>
      <sheetData sheetId="5">
        <row r="31">
          <cell r="G31">
            <v>2.5845400000000023</v>
          </cell>
          <cell r="H31">
            <v>2.6833400000000021</v>
          </cell>
          <cell r="L31">
            <v>2.683110000000001</v>
          </cell>
        </row>
        <row r="33">
          <cell r="J33">
            <v>2.5852100000000009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S7" sqref="S7"/>
    </sheetView>
  </sheetViews>
  <sheetFormatPr defaultRowHeight="14.4"/>
  <cols>
    <col min="1" max="1" width="11.77734375" bestFit="1" customWidth="1"/>
    <col min="3" max="7" width="8.88671875" style="1"/>
  </cols>
  <sheetData>
    <row r="1" spans="1:9">
      <c r="C1" s="1" t="s">
        <v>2</v>
      </c>
      <c r="E1" s="1" t="s">
        <v>3</v>
      </c>
    </row>
    <row r="3" spans="1:9">
      <c r="B3" t="s">
        <v>0</v>
      </c>
      <c r="D3" s="1">
        <v>178.86099999999999</v>
      </c>
      <c r="F3" s="1">
        <f>D4-F4</f>
        <v>3.499999999996728E-3</v>
      </c>
    </row>
    <row r="4" spans="1:9">
      <c r="D4" s="1">
        <v>-2.9064999999999999</v>
      </c>
      <c r="F4" s="1">
        <f>D3-F5</f>
        <v>-2.9099999999999966</v>
      </c>
    </row>
    <row r="5" spans="1:9">
      <c r="B5" t="s">
        <v>1</v>
      </c>
      <c r="E5" s="1">
        <v>2.91</v>
      </c>
      <c r="F5" s="1">
        <v>181.77099999999999</v>
      </c>
      <c r="G5" s="1">
        <v>33</v>
      </c>
    </row>
    <row r="6" spans="1:9">
      <c r="A6" t="s">
        <v>9</v>
      </c>
      <c r="B6" t="s">
        <v>4</v>
      </c>
      <c r="C6" s="1">
        <v>-10.210000000000001</v>
      </c>
      <c r="D6" s="1">
        <f>D3+C6</f>
        <v>168.65099999999998</v>
      </c>
    </row>
    <row r="7" spans="1:9">
      <c r="B7" t="s">
        <v>4</v>
      </c>
      <c r="E7" s="1">
        <v>-13.1152</v>
      </c>
      <c r="F7" s="1">
        <f>F5+E7</f>
        <v>168.6558</v>
      </c>
      <c r="G7" s="1">
        <v>29</v>
      </c>
    </row>
    <row r="8" spans="1:9">
      <c r="A8" t="s">
        <v>8</v>
      </c>
      <c r="B8" t="s">
        <v>5</v>
      </c>
      <c r="C8" s="1">
        <v>7.7755999999999998</v>
      </c>
      <c r="D8" s="1">
        <f>D6+C8</f>
        <v>176.42659999999998</v>
      </c>
    </row>
    <row r="9" spans="1:9">
      <c r="B9" t="s">
        <v>5</v>
      </c>
      <c r="E9" s="1">
        <v>7.7736999999999998</v>
      </c>
      <c r="F9" s="1">
        <f>F7+E9</f>
        <v>176.42949999999999</v>
      </c>
      <c r="G9" s="1">
        <v>75</v>
      </c>
    </row>
    <row r="10" spans="1:9">
      <c r="A10" t="s">
        <v>7</v>
      </c>
      <c r="B10" t="s">
        <v>6</v>
      </c>
      <c r="C10" s="1">
        <v>23.877199999999998</v>
      </c>
      <c r="D10" s="1">
        <f>D8+C10</f>
        <v>200.30379999999997</v>
      </c>
    </row>
    <row r="11" spans="1:9">
      <c r="B11" t="s">
        <v>6</v>
      </c>
      <c r="E11" s="1">
        <v>23.867999999999999</v>
      </c>
      <c r="F11" s="1">
        <f>F9+E11</f>
        <v>200.29749999999999</v>
      </c>
      <c r="G11" s="1">
        <v>70</v>
      </c>
    </row>
    <row r="12" spans="1:9">
      <c r="A12" t="s">
        <v>10</v>
      </c>
      <c r="B12" t="s">
        <v>11</v>
      </c>
      <c r="C12" s="1">
        <v>-10.92122</v>
      </c>
      <c r="D12" s="1">
        <f>D10+C12</f>
        <v>189.38257999999996</v>
      </c>
    </row>
    <row r="13" spans="1:9">
      <c r="B13" t="s">
        <v>11</v>
      </c>
      <c r="E13" s="1">
        <v>-10.911389999999999</v>
      </c>
      <c r="F13" s="1">
        <f>F11+E13</f>
        <v>189.38610999999997</v>
      </c>
    </row>
    <row r="15" spans="1:9" ht="15" thickBot="1">
      <c r="G15" s="1">
        <v>20</v>
      </c>
      <c r="I15" s="1">
        <f>B18-B16</f>
        <v>-0.10200000000000387</v>
      </c>
    </row>
    <row r="16" spans="1:9" ht="15" thickBot="1">
      <c r="A16" s="2" t="s">
        <v>12</v>
      </c>
      <c r="B16" s="1">
        <v>186.81100000000001</v>
      </c>
      <c r="C16" s="1">
        <f>-'[1]Выноска Ф.Л.'!$G$31</f>
        <v>-2.5845400000000023</v>
      </c>
      <c r="D16" s="1">
        <f>D12+C16</f>
        <v>186.79803999999996</v>
      </c>
      <c r="E16" s="1">
        <f>-'[1]Выноска Ф.Л.'!$J$33</f>
        <v>-2.5852100000000009</v>
      </c>
      <c r="F16" s="1">
        <f>F13+E16</f>
        <v>186.80089999999998</v>
      </c>
      <c r="H16">
        <f>SQRT(SUM(G5:G15))/2</f>
        <v>7.5332595866596819</v>
      </c>
      <c r="I16" s="1">
        <v>-0.10000999999999993</v>
      </c>
    </row>
    <row r="17" spans="1:7" ht="15" thickBot="1">
      <c r="B17" s="1"/>
      <c r="D17" s="1">
        <f>B16-D16</f>
        <v>1.2960000000049376E-2</v>
      </c>
      <c r="E17"/>
      <c r="F17" s="1">
        <f>B16-F16</f>
        <v>1.0100000000022646E-2</v>
      </c>
      <c r="G17"/>
    </row>
    <row r="18" spans="1:7" ht="15" thickBot="1">
      <c r="A18" s="3" t="s">
        <v>13</v>
      </c>
      <c r="B18" s="1">
        <v>186.709</v>
      </c>
      <c r="C18">
        <f>-'[1]Выноска Ф.Л.'!$H$31</f>
        <v>-2.6833400000000021</v>
      </c>
      <c r="D18" s="1">
        <f>D12+C18</f>
        <v>186.69923999999995</v>
      </c>
      <c r="E18">
        <f>-'[1]Выноска Ф.Л.'!$L$31</f>
        <v>-2.683110000000001</v>
      </c>
      <c r="F18" s="1">
        <f>F13+E18</f>
        <v>186.70299999999997</v>
      </c>
      <c r="G18"/>
    </row>
    <row r="19" spans="1:7">
      <c r="B19" s="1"/>
      <c r="C19"/>
      <c r="D19" s="1">
        <f>B18-D18</f>
        <v>9.7600000000568343E-3</v>
      </c>
      <c r="E19"/>
      <c r="F19" s="1">
        <f>B18-F18</f>
        <v>6.0000000000286491E-3</v>
      </c>
      <c r="G19"/>
    </row>
    <row r="20" spans="1:7">
      <c r="B20" s="1"/>
      <c r="C20" s="1">
        <f>SUM(C6:C15)+C18</f>
        <v>7.8382399999999963</v>
      </c>
      <c r="D20"/>
      <c r="E20" s="1">
        <f>SUM(E3:E15)+E18</f>
        <v>7.8419999999999987</v>
      </c>
      <c r="F20"/>
      <c r="G20"/>
    </row>
    <row r="21" spans="1:7">
      <c r="C21"/>
      <c r="D21" s="1">
        <f>C20-E20</f>
        <v>-3.7600000000024281E-3</v>
      </c>
      <c r="E21"/>
      <c r="F21"/>
      <c r="G21"/>
    </row>
  </sheetData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2024-06-19T20:59:23Z</dcterms:modified>
</cp:coreProperties>
</file>