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492" yWindow="792" windowWidth="22428" windowHeight="8664" firstSheet="2" activeTab="2"/>
  </bookViews>
  <sheets>
    <sheet name="Ведомость превышений выноска" sheetId="1" r:id="rId1"/>
    <sheet name="Ведомость превышений Тупики" sheetId="2" r:id="rId2"/>
    <sheet name="Выноска" sheetId="3" r:id="rId3"/>
    <sheet name="Выноска2" sheetId="4" r:id="rId4"/>
    <sheet name="1й путь" sheetId="5" r:id="rId5"/>
    <sheet name="2й путь" sheetId="6" r:id="rId6"/>
    <sheet name="3й путь" sheetId="7" r:id="rId7"/>
    <sheet name="4й путь" sheetId="8" r:id="rId8"/>
    <sheet name="5й путь" sheetId="9" r:id="rId9"/>
    <sheet name="перепички" sheetId="10" r:id="rId10"/>
    <sheet name="Журнал наблюдений" sheetId="11" r:id="rId11"/>
    <sheet name="Журнал2" sheetId="12" r:id="rId12"/>
    <sheet name="Лист1" sheetId="13" r:id="rId13"/>
  </sheets>
  <definedNames>
    <definedName name="_xlnm._FilterDatabase" localSheetId="4" hidden="1">'1й путь'!$J$1:$J$351</definedName>
    <definedName name="_xlnm._FilterDatabase" localSheetId="5" hidden="1">'2й путь'!$K$1:$K$168</definedName>
    <definedName name="_xlnm._FilterDatabase" localSheetId="6" hidden="1">'3й путь'!$G$2:$G$23</definedName>
    <definedName name="_xlnm._FilterDatabase" localSheetId="7" hidden="1">'4й путь'!$G$1:$G$351</definedName>
    <definedName name="_xlnm._FilterDatabase" localSheetId="8" hidden="1">'5й путь'!$G$1:$G$351</definedName>
    <definedName name="_xlnm._FilterDatabase" localSheetId="2" hidden="1">Выноска!$A$1:$G$111</definedName>
    <definedName name="_xlnm._FilterDatabase" localSheetId="3" hidden="1">Выноска2!$A$1:$D$135</definedName>
  </definedNames>
  <calcPr calcId="125725"/>
  <extLst>
    <ext uri="GoogleSheetsCustomDataVersion2">
      <go:sheetsCustomData xmlns:go="http://customooxmlschemas.google.com/" r:id="" roundtripDataChecksum="4f828wcq9ARPPgXQhyUSJtOCu3JFNv3bq/B6+vpPx/A="/>
    </ext>
  </extLst>
</workbook>
</file>

<file path=xl/calcChain.xml><?xml version="1.0" encoding="utf-8"?>
<calcChain xmlns="http://schemas.openxmlformats.org/spreadsheetml/2006/main">
  <c r="J63" i="3"/>
  <c r="L32" i="5"/>
  <c r="L38"/>
  <c r="L43"/>
  <c r="L48"/>
  <c r="M48" l="1"/>
  <c r="H63" i="3"/>
  <c r="I61"/>
  <c r="I64" s="1"/>
  <c r="H61"/>
  <c r="I26" i="13"/>
  <c r="I22"/>
  <c r="T19"/>
  <c r="T17"/>
  <c r="T15"/>
  <c r="T13"/>
  <c r="T11"/>
  <c r="T9"/>
  <c r="T7"/>
  <c r="T5"/>
  <c r="F22" s="1"/>
  <c r="E22"/>
  <c r="E19"/>
  <c r="E17"/>
  <c r="E15"/>
  <c r="E13"/>
  <c r="E11"/>
  <c r="E9"/>
  <c r="E7"/>
  <c r="E5"/>
  <c r="D7" i="10"/>
  <c r="D6"/>
  <c r="E7" s="1"/>
  <c r="F7" s="1"/>
  <c r="G7" s="1"/>
  <c r="D4"/>
  <c r="D3"/>
  <c r="E4" s="1"/>
  <c r="F4" s="1"/>
  <c r="G4" s="1"/>
  <c r="D2"/>
  <c r="E3" s="1"/>
  <c r="F3" s="1"/>
  <c r="G3" s="1"/>
  <c r="D1"/>
  <c r="E2" s="1"/>
  <c r="F2" s="1"/>
  <c r="G2" s="1"/>
  <c r="K26" i="9"/>
  <c r="D25"/>
  <c r="H24"/>
  <c r="D24"/>
  <c r="E25" s="1"/>
  <c r="F25" s="1"/>
  <c r="G25" s="1"/>
  <c r="H23"/>
  <c r="E23"/>
  <c r="F23" s="1"/>
  <c r="G23" s="1"/>
  <c r="D23"/>
  <c r="E24" s="1"/>
  <c r="F24" s="1"/>
  <c r="G24" s="1"/>
  <c r="E22"/>
  <c r="F22" s="1"/>
  <c r="G22" s="1"/>
  <c r="D22"/>
  <c r="H21"/>
  <c r="F21"/>
  <c r="G21" s="1"/>
  <c r="H26" s="1"/>
  <c r="E21"/>
  <c r="D21"/>
  <c r="D20"/>
  <c r="D5"/>
  <c r="E5" s="1"/>
  <c r="F5" s="1"/>
  <c r="G5" s="1"/>
  <c r="D4"/>
  <c r="H3"/>
  <c r="H4" s="1"/>
  <c r="H5" s="1"/>
  <c r="D3"/>
  <c r="E4" s="1"/>
  <c r="F4" s="1"/>
  <c r="G4" s="1"/>
  <c r="D2"/>
  <c r="E3" s="1"/>
  <c r="F3" s="1"/>
  <c r="G3" s="1"/>
  <c r="G6" s="1"/>
  <c r="K43" i="8"/>
  <c r="H22"/>
  <c r="D22"/>
  <c r="H21"/>
  <c r="E21"/>
  <c r="F21" s="1"/>
  <c r="G21" s="1"/>
  <c r="D21"/>
  <c r="E22" s="1"/>
  <c r="F22" s="1"/>
  <c r="G22" s="1"/>
  <c r="H20"/>
  <c r="F20"/>
  <c r="G20" s="1"/>
  <c r="E20"/>
  <c r="D20"/>
  <c r="H19"/>
  <c r="D19"/>
  <c r="H18"/>
  <c r="D18"/>
  <c r="E19" s="1"/>
  <c r="F19" s="1"/>
  <c r="G19" s="1"/>
  <c r="H17"/>
  <c r="E17"/>
  <c r="F17" s="1"/>
  <c r="G17" s="1"/>
  <c r="D17"/>
  <c r="E18" s="1"/>
  <c r="F18" s="1"/>
  <c r="G18" s="1"/>
  <c r="H16"/>
  <c r="E16"/>
  <c r="F16" s="1"/>
  <c r="G16" s="1"/>
  <c r="D16"/>
  <c r="H15"/>
  <c r="D15"/>
  <c r="H14"/>
  <c r="D14"/>
  <c r="E15" s="1"/>
  <c r="F15" s="1"/>
  <c r="G15" s="1"/>
  <c r="H13"/>
  <c r="D13"/>
  <c r="E14" s="1"/>
  <c r="F14" s="1"/>
  <c r="G14" s="1"/>
  <c r="H12"/>
  <c r="F12"/>
  <c r="G12" s="1"/>
  <c r="E12"/>
  <c r="D12"/>
  <c r="H11"/>
  <c r="F11"/>
  <c r="G11" s="1"/>
  <c r="E11"/>
  <c r="D11"/>
  <c r="H10"/>
  <c r="D10"/>
  <c r="H9"/>
  <c r="E9"/>
  <c r="F9" s="1"/>
  <c r="G9" s="1"/>
  <c r="D9"/>
  <c r="E10" s="1"/>
  <c r="F10" s="1"/>
  <c r="G10" s="1"/>
  <c r="H8"/>
  <c r="E8"/>
  <c r="F8" s="1"/>
  <c r="G8" s="1"/>
  <c r="D8"/>
  <c r="H7"/>
  <c r="D7"/>
  <c r="H6"/>
  <c r="G6"/>
  <c r="E6"/>
  <c r="F6" s="1"/>
  <c r="D6"/>
  <c r="E7" s="1"/>
  <c r="F7" s="1"/>
  <c r="G7" s="1"/>
  <c r="H5"/>
  <c r="G5"/>
  <c r="D5"/>
  <c r="E5" s="1"/>
  <c r="F5" s="1"/>
  <c r="H4"/>
  <c r="F4"/>
  <c r="G4" s="1"/>
  <c r="E4"/>
  <c r="D4"/>
  <c r="E3"/>
  <c r="F3" s="1"/>
  <c r="G3" s="1"/>
  <c r="D3"/>
  <c r="D2"/>
  <c r="D16" i="7"/>
  <c r="E16" s="1"/>
  <c r="F16" s="1"/>
  <c r="G16" s="1"/>
  <c r="F15"/>
  <c r="G15" s="1"/>
  <c r="E15"/>
  <c r="D15"/>
  <c r="F14"/>
  <c r="G14" s="1"/>
  <c r="E14"/>
  <c r="D14"/>
  <c r="D13"/>
  <c r="E12"/>
  <c r="F12" s="1"/>
  <c r="G12" s="1"/>
  <c r="D12"/>
  <c r="E13" s="1"/>
  <c r="F13" s="1"/>
  <c r="G13" s="1"/>
  <c r="E11"/>
  <c r="F11" s="1"/>
  <c r="G11" s="1"/>
  <c r="D11"/>
  <c r="G10"/>
  <c r="F10"/>
  <c r="E10"/>
  <c r="D10"/>
  <c r="D9"/>
  <c r="D8"/>
  <c r="E9" s="1"/>
  <c r="F9" s="1"/>
  <c r="G9" s="1"/>
  <c r="F7"/>
  <c r="G7" s="1"/>
  <c r="E7"/>
  <c r="D7"/>
  <c r="F6"/>
  <c r="G6" s="1"/>
  <c r="E6"/>
  <c r="D6"/>
  <c r="H5"/>
  <c r="H6" s="1"/>
  <c r="H7" s="1"/>
  <c r="H8" s="1"/>
  <c r="H9" s="1"/>
  <c r="H10" s="1"/>
  <c r="H11" s="1"/>
  <c r="H12" s="1"/>
  <c r="H13" s="1"/>
  <c r="H14" s="1"/>
  <c r="H15" s="1"/>
  <c r="H16" s="1"/>
  <c r="D5"/>
  <c r="H4"/>
  <c r="E4"/>
  <c r="F4" s="1"/>
  <c r="G4" s="1"/>
  <c r="D4"/>
  <c r="E5" s="1"/>
  <c r="F5" s="1"/>
  <c r="G5" s="1"/>
  <c r="D3"/>
  <c r="I26" i="6"/>
  <c r="J26" s="1"/>
  <c r="K26" s="1"/>
  <c r="H26"/>
  <c r="I25"/>
  <c r="J25" s="1"/>
  <c r="K25" s="1"/>
  <c r="H25"/>
  <c r="H24"/>
  <c r="H23"/>
  <c r="I24" s="1"/>
  <c r="J24" s="1"/>
  <c r="K24" s="1"/>
  <c r="H22"/>
  <c r="I23" s="1"/>
  <c r="J23" s="1"/>
  <c r="K23" s="1"/>
  <c r="J21"/>
  <c r="K21" s="1"/>
  <c r="I21"/>
  <c r="H21"/>
  <c r="H20"/>
  <c r="L19"/>
  <c r="L20" s="1"/>
  <c r="L21" s="1"/>
  <c r="L22" s="1"/>
  <c r="L23" s="1"/>
  <c r="L24" s="1"/>
  <c r="L25" s="1"/>
  <c r="L26" s="1"/>
  <c r="I19"/>
  <c r="J19" s="1"/>
  <c r="K19" s="1"/>
  <c r="H19"/>
  <c r="I20" s="1"/>
  <c r="J20" s="1"/>
  <c r="K20" s="1"/>
  <c r="L18"/>
  <c r="H18"/>
  <c r="L17"/>
  <c r="H17"/>
  <c r="I18" s="1"/>
  <c r="J18" s="1"/>
  <c r="K18" s="1"/>
  <c r="I16"/>
  <c r="J16" s="1"/>
  <c r="K16" s="1"/>
  <c r="H16"/>
  <c r="I17" s="1"/>
  <c r="J17" s="1"/>
  <c r="K17" s="1"/>
  <c r="I15"/>
  <c r="J15" s="1"/>
  <c r="K15" s="1"/>
  <c r="H15"/>
  <c r="I14"/>
  <c r="J14" s="1"/>
  <c r="K14" s="1"/>
  <c r="H14"/>
  <c r="K13"/>
  <c r="J13"/>
  <c r="I13"/>
  <c r="H13"/>
  <c r="H12"/>
  <c r="H11"/>
  <c r="I12" s="1"/>
  <c r="J12" s="1"/>
  <c r="K12" s="1"/>
  <c r="Q10"/>
  <c r="I10"/>
  <c r="J10" s="1"/>
  <c r="K10" s="1"/>
  <c r="H10"/>
  <c r="I11" s="1"/>
  <c r="J11" s="1"/>
  <c r="K11" s="1"/>
  <c r="Q9"/>
  <c r="R10" s="1"/>
  <c r="S10" s="1"/>
  <c r="T10" s="1"/>
  <c r="H9"/>
  <c r="T8"/>
  <c r="S8"/>
  <c r="R8"/>
  <c r="Q8"/>
  <c r="R9" s="1"/>
  <c r="H8"/>
  <c r="I9" s="1"/>
  <c r="J9" s="1"/>
  <c r="K9" s="1"/>
  <c r="T7"/>
  <c r="Q7"/>
  <c r="H7"/>
  <c r="U6"/>
  <c r="U7" s="1"/>
  <c r="U8" s="1"/>
  <c r="U9" s="1"/>
  <c r="U10" s="1"/>
  <c r="T6"/>
  <c r="R6"/>
  <c r="S6" s="1"/>
  <c r="Q6"/>
  <c r="R7" s="1"/>
  <c r="S7" s="1"/>
  <c r="L6"/>
  <c r="L7" s="1"/>
  <c r="L8" s="1"/>
  <c r="L9" s="1"/>
  <c r="L10" s="1"/>
  <c r="L11" s="1"/>
  <c r="L12" s="1"/>
  <c r="L13" s="1"/>
  <c r="L14" s="1"/>
  <c r="L15" s="1"/>
  <c r="I6"/>
  <c r="J6" s="1"/>
  <c r="K6" s="1"/>
  <c r="H6"/>
  <c r="I7" s="1"/>
  <c r="J7" s="1"/>
  <c r="K7" s="1"/>
  <c r="U5"/>
  <c r="T5"/>
  <c r="R5"/>
  <c r="S5" s="1"/>
  <c r="Q5"/>
  <c r="L5"/>
  <c r="K5"/>
  <c r="J5"/>
  <c r="I5"/>
  <c r="H48" i="5"/>
  <c r="I48" s="1"/>
  <c r="J48" s="1"/>
  <c r="G48"/>
  <c r="H47"/>
  <c r="I47" s="1"/>
  <c r="J47" s="1"/>
  <c r="G47"/>
  <c r="G46"/>
  <c r="G45"/>
  <c r="H46" s="1"/>
  <c r="I46" s="1"/>
  <c r="J46" s="1"/>
  <c r="H44"/>
  <c r="I44" s="1"/>
  <c r="J44" s="1"/>
  <c r="G44"/>
  <c r="H45" s="1"/>
  <c r="I45" s="1"/>
  <c r="J45" s="1"/>
  <c r="G43"/>
  <c r="K42"/>
  <c r="K43" s="1"/>
  <c r="K44" s="1"/>
  <c r="K45" s="1"/>
  <c r="K46" s="1"/>
  <c r="K47" s="1"/>
  <c r="K48" s="1"/>
  <c r="J42"/>
  <c r="I42"/>
  <c r="H42"/>
  <c r="G42"/>
  <c r="H43" s="1"/>
  <c r="I43" s="1"/>
  <c r="J43" s="1"/>
  <c r="K41"/>
  <c r="G41"/>
  <c r="G40"/>
  <c r="H41" s="1"/>
  <c r="I41" s="1"/>
  <c r="J41" s="1"/>
  <c r="G38"/>
  <c r="H38" s="1"/>
  <c r="I38" s="1"/>
  <c r="J38" s="1"/>
  <c r="G37"/>
  <c r="P36"/>
  <c r="G36"/>
  <c r="H37" s="1"/>
  <c r="I37" s="1"/>
  <c r="J37" s="1"/>
  <c r="P35"/>
  <c r="H35"/>
  <c r="I35" s="1"/>
  <c r="J35" s="1"/>
  <c r="G35"/>
  <c r="H36" s="1"/>
  <c r="I36" s="1"/>
  <c r="J36" s="1"/>
  <c r="P34"/>
  <c r="G34"/>
  <c r="H34" s="1"/>
  <c r="I34" s="1"/>
  <c r="J34" s="1"/>
  <c r="P33"/>
  <c r="I33"/>
  <c r="J33" s="1"/>
  <c r="H33"/>
  <c r="G33"/>
  <c r="P32"/>
  <c r="H32"/>
  <c r="I32" s="1"/>
  <c r="J32" s="1"/>
  <c r="G32"/>
  <c r="P31"/>
  <c r="G31"/>
  <c r="P30"/>
  <c r="G30"/>
  <c r="H31" s="1"/>
  <c r="I31" s="1"/>
  <c r="J31" s="1"/>
  <c r="P29"/>
  <c r="G29"/>
  <c r="H30" s="1"/>
  <c r="I30" s="1"/>
  <c r="J30" s="1"/>
  <c r="P28"/>
  <c r="H28"/>
  <c r="I28" s="1"/>
  <c r="J28" s="1"/>
  <c r="G28"/>
  <c r="H29" s="1"/>
  <c r="I29" s="1"/>
  <c r="J29" s="1"/>
  <c r="P27"/>
  <c r="G27"/>
  <c r="P26"/>
  <c r="G26"/>
  <c r="H27" s="1"/>
  <c r="I27" s="1"/>
  <c r="J27" s="1"/>
  <c r="P25"/>
  <c r="G25"/>
  <c r="H26" s="1"/>
  <c r="I26" s="1"/>
  <c r="J26" s="1"/>
  <c r="P24"/>
  <c r="H24"/>
  <c r="I24" s="1"/>
  <c r="J24" s="1"/>
  <c r="G24"/>
  <c r="H25" s="1"/>
  <c r="I25" s="1"/>
  <c r="J25" s="1"/>
  <c r="P23"/>
  <c r="I23"/>
  <c r="J23" s="1"/>
  <c r="H23"/>
  <c r="G23"/>
  <c r="P22"/>
  <c r="G22"/>
  <c r="P21"/>
  <c r="G21"/>
  <c r="H22" s="1"/>
  <c r="I22" s="1"/>
  <c r="J22" s="1"/>
  <c r="P20"/>
  <c r="K20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H20"/>
  <c r="I20" s="1"/>
  <c r="J20" s="1"/>
  <c r="G20"/>
  <c r="H21" s="1"/>
  <c r="I21" s="1"/>
  <c r="J21" s="1"/>
  <c r="G19"/>
  <c r="C2" i="4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F104" i="3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G61" s="1"/>
  <c r="G59"/>
  <c r="F59"/>
  <c r="F58"/>
  <c r="G57"/>
  <c r="F57"/>
  <c r="F56"/>
  <c r="L55"/>
  <c r="G55"/>
  <c r="F55"/>
  <c r="F54"/>
  <c r="H53"/>
  <c r="F53"/>
  <c r="G54" s="1"/>
  <c r="F52"/>
  <c r="H51"/>
  <c r="I53" s="1"/>
  <c r="G51"/>
  <c r="F51"/>
  <c r="A5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G50"/>
  <c r="F50"/>
  <c r="H49"/>
  <c r="F49"/>
  <c r="F48"/>
  <c r="H47"/>
  <c r="I49" s="1"/>
  <c r="F47"/>
  <c r="F46"/>
  <c r="F45"/>
  <c r="F44"/>
  <c r="K43"/>
  <c r="H43"/>
  <c r="F43"/>
  <c r="G46" s="1"/>
  <c r="F42"/>
  <c r="G47" s="1"/>
  <c r="K45" s="1"/>
  <c r="H41"/>
  <c r="I43" s="1"/>
  <c r="F41"/>
  <c r="F40"/>
  <c r="H39"/>
  <c r="F39"/>
  <c r="G40" s="1"/>
  <c r="F38"/>
  <c r="G41" s="1"/>
  <c r="F37"/>
  <c r="H37" s="1"/>
  <c r="I39" s="1"/>
  <c r="G36"/>
  <c r="F36"/>
  <c r="F35"/>
  <c r="H35" s="1"/>
  <c r="F34"/>
  <c r="G37" s="1"/>
  <c r="A34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F33"/>
  <c r="F32"/>
  <c r="H33" s="1"/>
  <c r="H31"/>
  <c r="F31"/>
  <c r="G32" s="1"/>
  <c r="F30"/>
  <c r="G33" s="1"/>
  <c r="F29"/>
  <c r="H29" s="1"/>
  <c r="I31" s="1"/>
  <c r="G28"/>
  <c r="F28"/>
  <c r="F27"/>
  <c r="H27" s="1"/>
  <c r="F26"/>
  <c r="G29" s="1"/>
  <c r="L25"/>
  <c r="F25"/>
  <c r="G24"/>
  <c r="F24"/>
  <c r="H25" s="1"/>
  <c r="I27" s="1"/>
  <c r="F23"/>
  <c r="F22"/>
  <c r="H23" s="1"/>
  <c r="G21"/>
  <c r="F21"/>
  <c r="F20"/>
  <c r="H21" s="1"/>
  <c r="G19"/>
  <c r="F18"/>
  <c r="F17"/>
  <c r="G18" s="1"/>
  <c r="F16"/>
  <c r="H15"/>
  <c r="F15"/>
  <c r="F14"/>
  <c r="H13"/>
  <c r="F13"/>
  <c r="G14" s="1"/>
  <c r="F12"/>
  <c r="G15" s="1"/>
  <c r="H11"/>
  <c r="I13" s="1"/>
  <c r="F11"/>
  <c r="G10"/>
  <c r="F10"/>
  <c r="F9"/>
  <c r="H9" s="1"/>
  <c r="F8"/>
  <c r="G11" s="1"/>
  <c r="G7"/>
  <c r="F7"/>
  <c r="F6"/>
  <c r="H7" s="1"/>
  <c r="I9" s="1"/>
  <c r="F5"/>
  <c r="G6" s="1"/>
  <c r="F4"/>
  <c r="G3"/>
  <c r="F3"/>
  <c r="G2"/>
  <c r="F2"/>
  <c r="H3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20" s="1"/>
  <c r="A21" s="1"/>
  <c r="A22" s="1"/>
  <c r="A23" s="1"/>
  <c r="A24" s="1"/>
  <c r="A25" s="1"/>
  <c r="A26" s="1"/>
  <c r="A27" s="1"/>
  <c r="A28" s="1"/>
  <c r="A29" s="1"/>
  <c r="A30" s="1"/>
  <c r="A31" s="1"/>
  <c r="F1"/>
  <c r="G54" i="2"/>
  <c r="C48"/>
  <c r="G44"/>
  <c r="G23"/>
  <c r="C23"/>
  <c r="G9" i="1"/>
  <c r="C9"/>
  <c r="H65" i="3" l="1"/>
  <c r="K17"/>
  <c r="L24"/>
  <c r="L46"/>
  <c r="M38" i="5"/>
  <c r="I35" i="3"/>
  <c r="L56"/>
  <c r="K16"/>
  <c r="L17" s="1"/>
  <c r="I23"/>
  <c r="K44"/>
  <c r="S9" i="6"/>
  <c r="T9" s="1"/>
  <c r="T11" s="1"/>
  <c r="G20" i="3"/>
  <c r="L23" s="1"/>
  <c r="I8" i="6"/>
  <c r="J8" s="1"/>
  <c r="K8" s="1"/>
  <c r="M17" s="1"/>
  <c r="I22"/>
  <c r="J22" s="1"/>
  <c r="K22" s="1"/>
  <c r="M27" s="1"/>
  <c r="E8" i="7"/>
  <c r="F8" s="1"/>
  <c r="G8" s="1"/>
  <c r="G17" s="1"/>
  <c r="E13" i="8"/>
  <c r="F13" s="1"/>
  <c r="G13" s="1"/>
  <c r="G24" s="1"/>
  <c r="I4" i="9"/>
  <c r="H5" i="3"/>
  <c r="I5" s="1"/>
  <c r="H17"/>
  <c r="I17" s="1"/>
  <c r="H19"/>
  <c r="G45"/>
  <c r="G25"/>
  <c r="M56"/>
  <c r="M59" s="1"/>
  <c r="G44"/>
  <c r="N17" i="6" l="1"/>
  <c r="U11"/>
  <c r="K27"/>
  <c r="M23" i="3"/>
</calcChain>
</file>

<file path=xl/sharedStrings.xml><?xml version="1.0" encoding="utf-8"?>
<sst xmlns="http://schemas.openxmlformats.org/spreadsheetml/2006/main" count="7035" uniqueCount="740">
  <si>
    <t>Ведомость превышений</t>
  </si>
  <si>
    <t xml:space="preserve"> </t>
  </si>
  <si>
    <t>ПЧ-1</t>
  </si>
  <si>
    <t>Коммунарка</t>
  </si>
  <si>
    <t>I путь</t>
  </si>
  <si>
    <t>II путь</t>
  </si>
  <si>
    <t>N п/п</t>
  </si>
  <si>
    <t>Пикетаж</t>
  </si>
  <si>
    <t>h, м</t>
  </si>
  <si>
    <t>Дата</t>
  </si>
  <si>
    <t>0300+20</t>
  </si>
  <si>
    <t>Rp 87775</t>
  </si>
  <si>
    <t>Rp 74034</t>
  </si>
  <si>
    <t>0300+20 1й путь</t>
  </si>
  <si>
    <t>Сумма</t>
  </si>
  <si>
    <t>Выполнил инженер ОГ                                                         Сурков А.В.</t>
  </si>
  <si>
    <t>Электронный полевой журнал сдал</t>
  </si>
  <si>
    <t>Электронный полевой журнал принял</t>
  </si>
  <si>
    <t>20.03.2024</t>
  </si>
  <si>
    <t>21.03.2024</t>
  </si>
  <si>
    <t>0304+20</t>
  </si>
  <si>
    <t>0304+00</t>
  </si>
  <si>
    <t>0303+80</t>
  </si>
  <si>
    <t>0303+60</t>
  </si>
  <si>
    <t>0303+40</t>
  </si>
  <si>
    <t>0303+20</t>
  </si>
  <si>
    <t>0303+00</t>
  </si>
  <si>
    <t>0302+80</t>
  </si>
  <si>
    <t>0302+40</t>
  </si>
  <si>
    <t>0302+00</t>
  </si>
  <si>
    <t>0302+20</t>
  </si>
  <si>
    <t>0301+79,1</t>
  </si>
  <si>
    <t>0301+59,1</t>
  </si>
  <si>
    <t>0301+79,2</t>
  </si>
  <si>
    <t>0301+39,1</t>
  </si>
  <si>
    <t>0301+24,2</t>
  </si>
  <si>
    <t>0301+24</t>
  </si>
  <si>
    <t>0301+00</t>
  </si>
  <si>
    <t>301+00</t>
  </si>
  <si>
    <t>0300+82</t>
  </si>
  <si>
    <t>300+82</t>
  </si>
  <si>
    <t>0300+62,7</t>
  </si>
  <si>
    <t>300+20</t>
  </si>
  <si>
    <t>III путь</t>
  </si>
  <si>
    <t>IV путь</t>
  </si>
  <si>
    <t>19.03.2024</t>
  </si>
  <si>
    <t>0302+60</t>
  </si>
  <si>
    <t>0301+80</t>
  </si>
  <si>
    <t>0301+62.1</t>
  </si>
  <si>
    <t>0301+40</t>
  </si>
  <si>
    <t>0300+80</t>
  </si>
  <si>
    <t>0300+65</t>
  </si>
  <si>
    <t>0301+62</t>
  </si>
  <si>
    <t>V путь</t>
  </si>
  <si>
    <t>0301+20</t>
  </si>
  <si>
    <t>0005+13,9</t>
  </si>
  <si>
    <t>0005+00</t>
  </si>
  <si>
    <t>VI путь</t>
  </si>
  <si>
    <t>0004+60</t>
  </si>
  <si>
    <t>0005+41</t>
  </si>
  <si>
    <t>0005+14.9</t>
  </si>
  <si>
    <t>0005+04.9</t>
  </si>
  <si>
    <t>1й - 2й</t>
  </si>
  <si>
    <t>1и2</t>
  </si>
  <si>
    <t>2й-1й</t>
  </si>
  <si>
    <t>инфосос</t>
  </si>
  <si>
    <t>1й-2й</t>
  </si>
  <si>
    <t>болт 1</t>
  </si>
  <si>
    <t>болт 2</t>
  </si>
  <si>
    <t>0299+80</t>
  </si>
  <si>
    <t>болт</t>
  </si>
  <si>
    <t>87775 - 300+20 1й</t>
  </si>
  <si>
    <t>74034 - 300+20 2й</t>
  </si>
  <si>
    <t>74034 - 87775 - 1й</t>
  </si>
  <si>
    <t>0299+85</t>
  </si>
  <si>
    <t>0299+60</t>
  </si>
  <si>
    <t>0299+40</t>
  </si>
  <si>
    <t>0299+20</t>
  </si>
  <si>
    <t>0299+00</t>
  </si>
  <si>
    <t>0298+80</t>
  </si>
  <si>
    <t>0298+60</t>
  </si>
  <si>
    <t>0298+40</t>
  </si>
  <si>
    <t>0297+80</t>
  </si>
  <si>
    <t>0297+60</t>
  </si>
  <si>
    <t>0297+00</t>
  </si>
  <si>
    <t>в</t>
  </si>
  <si>
    <t>н</t>
  </si>
  <si>
    <t>0301+39,2</t>
  </si>
  <si>
    <t>0300+42,7</t>
  </si>
  <si>
    <t>обратно</t>
  </si>
  <si>
    <t>перем</t>
  </si>
  <si>
    <t>0301+62,1</t>
  </si>
  <si>
    <t>302+00</t>
  </si>
  <si>
    <t>302+80</t>
  </si>
  <si>
    <t>300+65</t>
  </si>
  <si>
    <t>For</t>
  </si>
  <si>
    <t>M5|Adr</t>
  </si>
  <si>
    <t>1|TO</t>
  </si>
  <si>
    <t>sok24.dat</t>
  </si>
  <si>
    <t>|</t>
  </si>
  <si>
    <t>2|TO</t>
  </si>
  <si>
    <t>0302+21</t>
  </si>
  <si>
    <t>3|TO</t>
  </si>
  <si>
    <t>4|KD1</t>
  </si>
  <si>
    <t>|R</t>
  </si>
  <si>
    <t>m</t>
  </si>
  <si>
    <t>|HD</t>
  </si>
  <si>
    <t>5|KD1</t>
  </si>
  <si>
    <t>6|KD1</t>
  </si>
  <si>
    <t>7|KD1</t>
  </si>
  <si>
    <t>8|KD1</t>
  </si>
  <si>
    <t>9|TO</t>
  </si>
  <si>
    <t>Reading E327</t>
  </si>
  <si>
    <t>10|KD1</t>
  </si>
  <si>
    <t>11|TO</t>
  </si>
  <si>
    <t>12|KD1</t>
  </si>
  <si>
    <t>13|KD1</t>
  </si>
  <si>
    <t>14|KD1</t>
  </si>
  <si>
    <t>15|KD1</t>
  </si>
  <si>
    <t>16|KD1</t>
  </si>
  <si>
    <t>17|KD1</t>
  </si>
  <si>
    <t>18|KD1</t>
  </si>
  <si>
    <t>19|TO</t>
  </si>
  <si>
    <t>20|KD1</t>
  </si>
  <si>
    <t>21|TO</t>
  </si>
  <si>
    <t>22|KD1</t>
  </si>
  <si>
    <t>23|KD1</t>
  </si>
  <si>
    <t>24|KD1</t>
  </si>
  <si>
    <t>25|KD1</t>
  </si>
  <si>
    <t>26|KD1</t>
  </si>
  <si>
    <t>27|KD1</t>
  </si>
  <si>
    <t>28|TO</t>
  </si>
  <si>
    <t>29|KD1</t>
  </si>
  <si>
    <t>30|TO</t>
  </si>
  <si>
    <t>31|KD1</t>
  </si>
  <si>
    <t>32|KD1</t>
  </si>
  <si>
    <t>33|KD1</t>
  </si>
  <si>
    <t>34|TO</t>
  </si>
  <si>
    <t>35|KD1</t>
  </si>
  <si>
    <t>36|TO</t>
  </si>
  <si>
    <t>37|KD1</t>
  </si>
  <si>
    <t>38|KD1</t>
  </si>
  <si>
    <t>39|KD1</t>
  </si>
  <si>
    <t>40|TO</t>
  </si>
  <si>
    <t>41|KD1</t>
  </si>
  <si>
    <t>42|KD1</t>
  </si>
  <si>
    <t>43|TO</t>
  </si>
  <si>
    <t>44|KD1</t>
  </si>
  <si>
    <t>45|TO</t>
  </si>
  <si>
    <t>46|KD1</t>
  </si>
  <si>
    <t>47|KD1</t>
  </si>
  <si>
    <t>48|KD1</t>
  </si>
  <si>
    <t>49|KD1</t>
  </si>
  <si>
    <t>50|KD1</t>
  </si>
  <si>
    <t>51|KD1</t>
  </si>
  <si>
    <t>52|KD1</t>
  </si>
  <si>
    <t>53|KD1</t>
  </si>
  <si>
    <t>54|KD1</t>
  </si>
  <si>
    <t>55|KD1</t>
  </si>
  <si>
    <t>56|KD1</t>
  </si>
  <si>
    <t>57|KD1</t>
  </si>
  <si>
    <t>58|KD1</t>
  </si>
  <si>
    <t>59|KD1</t>
  </si>
  <si>
    <t>60|KD1</t>
  </si>
  <si>
    <t>61|TO</t>
  </si>
  <si>
    <t>62|KD1</t>
  </si>
  <si>
    <t>63|KD1</t>
  </si>
  <si>
    <t>64|KD1</t>
  </si>
  <si>
    <t>65|KD1</t>
  </si>
  <si>
    <t>66|KD1</t>
  </si>
  <si>
    <t>67|KD1</t>
  </si>
  <si>
    <t>68|KD1</t>
  </si>
  <si>
    <t>69|KD1</t>
  </si>
  <si>
    <t>70|KD1</t>
  </si>
  <si>
    <t>71|KD1</t>
  </si>
  <si>
    <t>72|KD1</t>
  </si>
  <si>
    <t>73|KD1</t>
  </si>
  <si>
    <t>74|KD1</t>
  </si>
  <si>
    <t>75|KD1</t>
  </si>
  <si>
    <t>76|KD1</t>
  </si>
  <si>
    <t>77|KD1</t>
  </si>
  <si>
    <t>78|KD1</t>
  </si>
  <si>
    <t>79|KD1</t>
  </si>
  <si>
    <t>80|KD1</t>
  </si>
  <si>
    <t>81|KD1</t>
  </si>
  <si>
    <t>82|KD1</t>
  </si>
  <si>
    <t>83|KD1</t>
  </si>
  <si>
    <t>84|KD1</t>
  </si>
  <si>
    <t>85|KD1</t>
  </si>
  <si>
    <t>86|KD1</t>
  </si>
  <si>
    <t>87|KD1</t>
  </si>
  <si>
    <t>88|KD1</t>
  </si>
  <si>
    <t>89|KD1</t>
  </si>
  <si>
    <t>90|KD1</t>
  </si>
  <si>
    <t>91|KD1</t>
  </si>
  <si>
    <t>92|KD1</t>
  </si>
  <si>
    <t>93|KD1</t>
  </si>
  <si>
    <t>94|KD1</t>
  </si>
  <si>
    <t>95|KD1</t>
  </si>
  <si>
    <t>96|KD1</t>
  </si>
  <si>
    <t>97|KD1</t>
  </si>
  <si>
    <t>98|KD1</t>
  </si>
  <si>
    <t>99|KD1</t>
  </si>
  <si>
    <t>100|KD1</t>
  </si>
  <si>
    <t>101|KD1</t>
  </si>
  <si>
    <t>102|KD1</t>
  </si>
  <si>
    <t>103|KD1</t>
  </si>
  <si>
    <t>104|KD1</t>
  </si>
  <si>
    <t>105|KD1</t>
  </si>
  <si>
    <t>106|KD1</t>
  </si>
  <si>
    <t>107|KD1</t>
  </si>
  <si>
    <t>108|KD1</t>
  </si>
  <si>
    <t>109|KD1</t>
  </si>
  <si>
    <t>110|KD1</t>
  </si>
  <si>
    <t>111|KD1</t>
  </si>
  <si>
    <t>112|KD1</t>
  </si>
  <si>
    <t>113|KD1</t>
  </si>
  <si>
    <t>114|KD1</t>
  </si>
  <si>
    <t>115|KD1</t>
  </si>
  <si>
    <t>116|KD1</t>
  </si>
  <si>
    <t>117|KD1</t>
  </si>
  <si>
    <t>118|KD1</t>
  </si>
  <si>
    <t>119|KD1</t>
  </si>
  <si>
    <t>120|KD1</t>
  </si>
  <si>
    <t>121|KD1</t>
  </si>
  <si>
    <t>122|TO</t>
  </si>
  <si>
    <t>123|KD1</t>
  </si>
  <si>
    <t>124|KD1</t>
  </si>
  <si>
    <t>125|KD1</t>
  </si>
  <si>
    <t>126|TO</t>
  </si>
  <si>
    <t>Adjustment FA1</t>
  </si>
  <si>
    <t>|sR</t>
  </si>
  <si>
    <t>0.00000 m   |</t>
  </si>
  <si>
    <t>127|TO</t>
  </si>
  <si>
    <t>Adjustment FB1</t>
  </si>
  <si>
    <t>0.00001 m   |</t>
  </si>
  <si>
    <t>128|TO</t>
  </si>
  <si>
    <t>Adjustment FB2</t>
  </si>
  <si>
    <t>129|TO</t>
  </si>
  <si>
    <t>Adjustment FA2</t>
  </si>
  <si>
    <t>130|TO</t>
  </si>
  <si>
    <t>Adjustment</t>
  </si>
  <si>
    <t>|c_</t>
  </si>
  <si>
    <t>DM</t>
  </si>
  <si>
    <t>S |</t>
  </si>
  <si>
    <t>131|TO</t>
  </si>
  <si>
    <t>21.03.2024   02:30:04</t>
  </si>
  <si>
    <t>132|TO</t>
  </si>
  <si>
    <t>Curva OFF/Refract OFF</t>
  </si>
  <si>
    <t>133|KD1</t>
  </si>
  <si>
    <t>134|KD1</t>
  </si>
  <si>
    <t>135|KD1</t>
  </si>
  <si>
    <t>136|KD1</t>
  </si>
  <si>
    <t>137|KD1</t>
  </si>
  <si>
    <t>138|KD1</t>
  </si>
  <si>
    <t>139|KD1</t>
  </si>
  <si>
    <t>140|KD1</t>
  </si>
  <si>
    <t>141|KD1</t>
  </si>
  <si>
    <t>142|KD1</t>
  </si>
  <si>
    <t>143|KD1</t>
  </si>
  <si>
    <t>144|KD1</t>
  </si>
  <si>
    <t>145|KD1</t>
  </si>
  <si>
    <t>146|KD1</t>
  </si>
  <si>
    <t>147|KD1</t>
  </si>
  <si>
    <t>148|TO</t>
  </si>
  <si>
    <t>149|KD1</t>
  </si>
  <si>
    <t>150|KD1</t>
  </si>
  <si>
    <t>151|KD1</t>
  </si>
  <si>
    <t>152|KD1</t>
  </si>
  <si>
    <t>153|KD1</t>
  </si>
  <si>
    <t>154|KD1</t>
  </si>
  <si>
    <t>155|KD1</t>
  </si>
  <si>
    <t>156|KD1</t>
  </si>
  <si>
    <t>157|TO</t>
  </si>
  <si>
    <t>158|KD1</t>
  </si>
  <si>
    <t>159|KD1</t>
  </si>
  <si>
    <t>160|TO</t>
  </si>
  <si>
    <t>161|KD1</t>
  </si>
  <si>
    <t>162|KD1</t>
  </si>
  <si>
    <t>163|KD1</t>
  </si>
  <si>
    <t>164|KD1</t>
  </si>
  <si>
    <t>165|KD1</t>
  </si>
  <si>
    <t>166|TO</t>
  </si>
  <si>
    <t>167|KD1</t>
  </si>
  <si>
    <t>168|KD1</t>
  </si>
  <si>
    <t>169|KD1</t>
  </si>
  <si>
    <t>170|KD1</t>
  </si>
  <si>
    <t>171|KD1</t>
  </si>
  <si>
    <t>172|KD1</t>
  </si>
  <si>
    <t>173|KD1</t>
  </si>
  <si>
    <t>174|KD1</t>
  </si>
  <si>
    <t>175|KD1</t>
  </si>
  <si>
    <t>176|KD1</t>
  </si>
  <si>
    <t>177|KD1</t>
  </si>
  <si>
    <t>178|KD1</t>
  </si>
  <si>
    <t>179|KD1</t>
  </si>
  <si>
    <t>180|KD1</t>
  </si>
  <si>
    <t>181|KD1</t>
  </si>
  <si>
    <t>182|KD1</t>
  </si>
  <si>
    <t>183|KD1</t>
  </si>
  <si>
    <t>184|KD1</t>
  </si>
  <si>
    <t>185|KD1</t>
  </si>
  <si>
    <t>186|KD1</t>
  </si>
  <si>
    <t>187|KD1</t>
  </si>
  <si>
    <t>188|KD1</t>
  </si>
  <si>
    <t>189|KD1</t>
  </si>
  <si>
    <t>190|KD1</t>
  </si>
  <si>
    <t>191|KD1</t>
  </si>
  <si>
    <t>192|TO</t>
  </si>
  <si>
    <t>193|KD1</t>
  </si>
  <si>
    <t>194|KD1</t>
  </si>
  <si>
    <t>195|KD1</t>
  </si>
  <si>
    <t>196|KD1</t>
  </si>
  <si>
    <t>197|KD1</t>
  </si>
  <si>
    <t>198|TO</t>
  </si>
  <si>
    <t>199|KD1</t>
  </si>
  <si>
    <t>200|KD1</t>
  </si>
  <si>
    <t>201|KD1</t>
  </si>
  <si>
    <t>202|KD1</t>
  </si>
  <si>
    <t>203|KD1</t>
  </si>
  <si>
    <t>204|KD1</t>
  </si>
  <si>
    <t>205|TO</t>
  </si>
  <si>
    <t>206|KD1</t>
  </si>
  <si>
    <t>207|KD1</t>
  </si>
  <si>
    <t>208|KD1</t>
  </si>
  <si>
    <t>209|KD1</t>
  </si>
  <si>
    <t>181    2</t>
  </si>
  <si>
    <t>210|KD1</t>
  </si>
  <si>
    <t>182    2</t>
  </si>
  <si>
    <t>211|KD1</t>
  </si>
  <si>
    <t>183    2</t>
  </si>
  <si>
    <t>212|KD1</t>
  </si>
  <si>
    <t>184    2</t>
  </si>
  <si>
    <t>213|KD1</t>
  </si>
  <si>
    <t>185    2</t>
  </si>
  <si>
    <t>214|KD1</t>
  </si>
  <si>
    <t>186    2</t>
  </si>
  <si>
    <t>215|KD1</t>
  </si>
  <si>
    <t>187    2</t>
  </si>
  <si>
    <t>216|KD1</t>
  </si>
  <si>
    <t>188    2</t>
  </si>
  <si>
    <t>217|KD1</t>
  </si>
  <si>
    <t>189    2</t>
  </si>
  <si>
    <t>218|KD1</t>
  </si>
  <si>
    <t>190    2</t>
  </si>
  <si>
    <t>219|KD1</t>
  </si>
  <si>
    <t>191    2</t>
  </si>
  <si>
    <t>220|KD1</t>
  </si>
  <si>
    <t>192    2</t>
  </si>
  <si>
    <t>221|KD1</t>
  </si>
  <si>
    <t>193    2</t>
  </si>
  <si>
    <t>222|KD1</t>
  </si>
  <si>
    <t>194    2</t>
  </si>
  <si>
    <t>223|KD1</t>
  </si>
  <si>
    <t>195    2</t>
  </si>
  <si>
    <t>224|KD1</t>
  </si>
  <si>
    <t>196    2</t>
  </si>
  <si>
    <t>225|KD1</t>
  </si>
  <si>
    <t>197    2</t>
  </si>
  <si>
    <t>226|KD1</t>
  </si>
  <si>
    <t>198    2</t>
  </si>
  <si>
    <t>227|KD1</t>
  </si>
  <si>
    <t>199    2</t>
  </si>
  <si>
    <t>228|KD1</t>
  </si>
  <si>
    <t>200    2</t>
  </si>
  <si>
    <t>229|KD1</t>
  </si>
  <si>
    <t>201    2</t>
  </si>
  <si>
    <t>230|KD1</t>
  </si>
  <si>
    <t>202    2</t>
  </si>
  <si>
    <t>231|KD1</t>
  </si>
  <si>
    <t>203    2</t>
  </si>
  <si>
    <t>232|KD1</t>
  </si>
  <si>
    <t>204    2</t>
  </si>
  <si>
    <t>233|KD1</t>
  </si>
  <si>
    <t>205    2</t>
  </si>
  <si>
    <t>234|KD1</t>
  </si>
  <si>
    <t>206    2</t>
  </si>
  <si>
    <t>235|KD1</t>
  </si>
  <si>
    <t>207    2</t>
  </si>
  <si>
    <t>236|TO</t>
  </si>
  <si>
    <t>237|KD1</t>
  </si>
  <si>
    <t>208    2</t>
  </si>
  <si>
    <t>238|KD1</t>
  </si>
  <si>
    <t>209    2</t>
  </si>
  <si>
    <t>239|KD1</t>
  </si>
  <si>
    <t>210    2</t>
  </si>
  <si>
    <t>240|KD1</t>
  </si>
  <si>
    <t>211    2</t>
  </si>
  <si>
    <t>241|KD1</t>
  </si>
  <si>
    <t>212    2</t>
  </si>
  <si>
    <t>242|KD1</t>
  </si>
  <si>
    <t>213    2</t>
  </si>
  <si>
    <t>243|KD1</t>
  </si>
  <si>
    <t>214    2</t>
  </si>
  <si>
    <t>244|KD1</t>
  </si>
  <si>
    <t>215    2</t>
  </si>
  <si>
    <t>245|KD1</t>
  </si>
  <si>
    <t>216    2</t>
  </si>
  <si>
    <t>246|KD1</t>
  </si>
  <si>
    <t>217    2</t>
  </si>
  <si>
    <t>247|KD1</t>
  </si>
  <si>
    <t>218    2</t>
  </si>
  <si>
    <t>248|KD1</t>
  </si>
  <si>
    <t>219    2</t>
  </si>
  <si>
    <t>249|KD1</t>
  </si>
  <si>
    <t>220    2</t>
  </si>
  <si>
    <t>250|KD1</t>
  </si>
  <si>
    <t>221    2</t>
  </si>
  <si>
    <t>251|KD1</t>
  </si>
  <si>
    <t>222    2</t>
  </si>
  <si>
    <t>252|KD1</t>
  </si>
  <si>
    <t>223    2</t>
  </si>
  <si>
    <t>253|KD1</t>
  </si>
  <si>
    <t>254|KD1</t>
  </si>
  <si>
    <t>255|KD1</t>
  </si>
  <si>
    <t>256|KD1</t>
  </si>
  <si>
    <t>257|KD1</t>
  </si>
  <si>
    <t>258|KD1</t>
  </si>
  <si>
    <t>259|KD1</t>
  </si>
  <si>
    <t>260|KD1</t>
  </si>
  <si>
    <t>261|TO</t>
  </si>
  <si>
    <t>262|KD1</t>
  </si>
  <si>
    <t>263|TO</t>
  </si>
  <si>
    <t>264|KD1</t>
  </si>
  <si>
    <t>265|KD1</t>
  </si>
  <si>
    <t>266|KD1</t>
  </si>
  <si>
    <t>267|KD1</t>
  </si>
  <si>
    <t>268|TO</t>
  </si>
  <si>
    <t>269|KD1</t>
  </si>
  <si>
    <t>270|KD1</t>
  </si>
  <si>
    <t>271|TO</t>
  </si>
  <si>
    <t>272|KD1</t>
  </si>
  <si>
    <t>273|KD1</t>
  </si>
  <si>
    <t>274|KD1</t>
  </si>
  <si>
    <t>275|TO</t>
  </si>
  <si>
    <t>276|KD1</t>
  </si>
  <si>
    <t>277|KD1</t>
  </si>
  <si>
    <t>278|KD1</t>
  </si>
  <si>
    <t>279|KD1</t>
  </si>
  <si>
    <t>280|KD1</t>
  </si>
  <si>
    <t>281|KD1</t>
  </si>
  <si>
    <t>282|TO</t>
  </si>
  <si>
    <t>283|KD1</t>
  </si>
  <si>
    <t>284|KD1</t>
  </si>
  <si>
    <t>285|KD1</t>
  </si>
  <si>
    <t>286|KD1</t>
  </si>
  <si>
    <t>287|KD1</t>
  </si>
  <si>
    <t>288|KD1</t>
  </si>
  <si>
    <t>289|KD1</t>
  </si>
  <si>
    <t>290|KD1</t>
  </si>
  <si>
    <t>291|KD1</t>
  </si>
  <si>
    <t>292|KD1</t>
  </si>
  <si>
    <t>293|KD1</t>
  </si>
  <si>
    <t>294|KD1</t>
  </si>
  <si>
    <t>295|KD1</t>
  </si>
  <si>
    <t>296|KD1</t>
  </si>
  <si>
    <t>297|KD1</t>
  </si>
  <si>
    <t>298|KD1</t>
  </si>
  <si>
    <t>299|KD1</t>
  </si>
  <si>
    <t>300|KD1</t>
  </si>
  <si>
    <t>301|KD1</t>
  </si>
  <si>
    <t>302|KD1</t>
  </si>
  <si>
    <t>303|KD1</t>
  </si>
  <si>
    <t>304|KD1</t>
  </si>
  <si>
    <t>305|KD1</t>
  </si>
  <si>
    <t>306|KD1</t>
  </si>
  <si>
    <t>307|KD1</t>
  </si>
  <si>
    <t>308|KD1</t>
  </si>
  <si>
    <t>309|KD1</t>
  </si>
  <si>
    <t>310|TO</t>
  </si>
  <si>
    <t>311|KD1</t>
  </si>
  <si>
    <t>312|KD1</t>
  </si>
  <si>
    <t>313|KD1</t>
  </si>
  <si>
    <t>314|KD1</t>
  </si>
  <si>
    <t>315|KD1</t>
  </si>
  <si>
    <t>316|KD1</t>
  </si>
  <si>
    <t>317|KD1</t>
  </si>
  <si>
    <t>318|KD1</t>
  </si>
  <si>
    <t>319|KD1</t>
  </si>
  <si>
    <t>320|KD1</t>
  </si>
  <si>
    <t>321|KD1</t>
  </si>
  <si>
    <t>322|KD1</t>
  </si>
  <si>
    <t>323|KD1</t>
  </si>
  <si>
    <t>324|KD1</t>
  </si>
  <si>
    <t>325|KD1</t>
  </si>
  <si>
    <t>326|KD1</t>
  </si>
  <si>
    <t>327|KD1</t>
  </si>
  <si>
    <t>328|KD1</t>
  </si>
  <si>
    <t>329|KD1</t>
  </si>
  <si>
    <t>330|KD1</t>
  </si>
  <si>
    <t>331|KD1</t>
  </si>
  <si>
    <t>332|TO</t>
  </si>
  <si>
    <t>333|KD1</t>
  </si>
  <si>
    <t>334|KD1</t>
  </si>
  <si>
    <t>335|KD1</t>
  </si>
  <si>
    <t>336|KD1</t>
  </si>
  <si>
    <t>337|KD1</t>
  </si>
  <si>
    <t>338|TO</t>
  </si>
  <si>
    <t>339|KD1</t>
  </si>
  <si>
    <t>340|TO</t>
  </si>
  <si>
    <t>341|KD1</t>
  </si>
  <si>
    <t>342|KD1</t>
  </si>
  <si>
    <t>343|KD1</t>
  </si>
  <si>
    <t>344|KD1</t>
  </si>
  <si>
    <t>345|KD1</t>
  </si>
  <si>
    <t>346|TO</t>
  </si>
  <si>
    <t>347|KD1</t>
  </si>
  <si>
    <t>348|TO</t>
  </si>
  <si>
    <t>349|KD1</t>
  </si>
  <si>
    <t>350|TO</t>
  </si>
  <si>
    <t>351|KD1</t>
  </si>
  <si>
    <t>352|KD1</t>
  </si>
  <si>
    <t>353|TO</t>
  </si>
  <si>
    <t>354|KD1</t>
  </si>
  <si>
    <t>355|TO</t>
  </si>
  <si>
    <t>356|KD1</t>
  </si>
  <si>
    <t>357|KD1</t>
  </si>
  <si>
    <t>358|KD1</t>
  </si>
  <si>
    <t>359|TO</t>
  </si>
  <si>
    <t>360|KD1</t>
  </si>
  <si>
    <t>361|KD1</t>
  </si>
  <si>
    <t>362|KD1</t>
  </si>
  <si>
    <t>363|KD1</t>
  </si>
  <si>
    <t>364|KD1</t>
  </si>
  <si>
    <t>365|KD1</t>
  </si>
  <si>
    <t>366|KD1</t>
  </si>
  <si>
    <t>367|KD1</t>
  </si>
  <si>
    <t>368|KD1</t>
  </si>
  <si>
    <t>369|KD1</t>
  </si>
  <si>
    <t>370|KD1</t>
  </si>
  <si>
    <t>371|KD1</t>
  </si>
  <si>
    <t>372|KD1</t>
  </si>
  <si>
    <t>373|KD1</t>
  </si>
  <si>
    <t>374|KD1</t>
  </si>
  <si>
    <t>375|KD1</t>
  </si>
  <si>
    <t>376|KD1</t>
  </si>
  <si>
    <t>377|KD1</t>
  </si>
  <si>
    <t>378|KD1</t>
  </si>
  <si>
    <t>379|KD1</t>
  </si>
  <si>
    <t>380|KD1</t>
  </si>
  <si>
    <t>381|KD1</t>
  </si>
  <si>
    <t>382|KD1</t>
  </si>
  <si>
    <t>383|KD1</t>
  </si>
  <si>
    <t>384|KD1</t>
  </si>
  <si>
    <t>385|KD1</t>
  </si>
  <si>
    <t>386|KD1</t>
  </si>
  <si>
    <t>387|KD1</t>
  </si>
  <si>
    <t>388|KD1</t>
  </si>
  <si>
    <t>389|KD1</t>
  </si>
  <si>
    <t>390|KD1</t>
  </si>
  <si>
    <t>391|KD1</t>
  </si>
  <si>
    <t>392|KD1</t>
  </si>
  <si>
    <t>393|KD1</t>
  </si>
  <si>
    <t>394|KD1</t>
  </si>
  <si>
    <t>395|KD1</t>
  </si>
  <si>
    <t>396|KD1</t>
  </si>
  <si>
    <t>397|KD1</t>
  </si>
  <si>
    <t>398|KD1</t>
  </si>
  <si>
    <t>399|KD1</t>
  </si>
  <si>
    <t>400|KD1</t>
  </si>
  <si>
    <t>401|KD1</t>
  </si>
  <si>
    <t>402|KD1</t>
  </si>
  <si>
    <t>403|KD1</t>
  </si>
  <si>
    <t>404|KD1</t>
  </si>
  <si>
    <t>405|KD1</t>
  </si>
  <si>
    <t>406|KD1</t>
  </si>
  <si>
    <t>407|KD1</t>
  </si>
  <si>
    <t>408|KD1</t>
  </si>
  <si>
    <t>409|KD1</t>
  </si>
  <si>
    <t>410|KD1</t>
  </si>
  <si>
    <t>411|KD1</t>
  </si>
  <si>
    <t>412|KD1</t>
  </si>
  <si>
    <t>413|KD1</t>
  </si>
  <si>
    <t>414|KD1</t>
  </si>
  <si>
    <t>415|KD1</t>
  </si>
  <si>
    <t>416|KD1</t>
  </si>
  <si>
    <t>417|TO</t>
  </si>
  <si>
    <t>418|KD1</t>
  </si>
  <si>
    <t>419|KD1</t>
  </si>
  <si>
    <t>420|KD1</t>
  </si>
  <si>
    <t>421|KD1</t>
  </si>
  <si>
    <t>422|KD1</t>
  </si>
  <si>
    <t>423|KD1</t>
  </si>
  <si>
    <t>424|TO</t>
  </si>
  <si>
    <t>425|KD1</t>
  </si>
  <si>
    <t>426|KD1</t>
  </si>
  <si>
    <t>427|KD1</t>
  </si>
  <si>
    <t>428|KD1</t>
  </si>
  <si>
    <t>429|KD1</t>
  </si>
  <si>
    <t>430|KD1</t>
  </si>
  <si>
    <t>431|KD1</t>
  </si>
  <si>
    <t>432|KD1</t>
  </si>
  <si>
    <t>433|KD1</t>
  </si>
  <si>
    <t>434|KD1</t>
  </si>
  <si>
    <t>435|KD1</t>
  </si>
  <si>
    <t>436|KD1</t>
  </si>
  <si>
    <t>437|KD1</t>
  </si>
  <si>
    <t>438|KD1</t>
  </si>
  <si>
    <t>439|KD1</t>
  </si>
  <si>
    <t>440|KD1</t>
  </si>
  <si>
    <t>441|KD1</t>
  </si>
  <si>
    <t>442|KD1</t>
  </si>
  <si>
    <t>443|KD1</t>
  </si>
  <si>
    <t>444|KD1</t>
  </si>
  <si>
    <t>445|KD1</t>
  </si>
  <si>
    <t>446|KD1</t>
  </si>
  <si>
    <t>447|KD1</t>
  </si>
  <si>
    <t>448|KD1</t>
  </si>
  <si>
    <t>449|KD1</t>
  </si>
  <si>
    <t>450|KD1</t>
  </si>
  <si>
    <t>451|KD1</t>
  </si>
  <si>
    <t>452|KD1</t>
  </si>
  <si>
    <t>453|KD1</t>
  </si>
  <si>
    <t>454|KD1</t>
  </si>
  <si>
    <t>455|KD1</t>
  </si>
  <si>
    <t>456|KD1</t>
  </si>
  <si>
    <t>457|KD1</t>
  </si>
  <si>
    <t>458|KD1</t>
  </si>
  <si>
    <t>459|KD1</t>
  </si>
  <si>
    <t>460|KD1</t>
  </si>
  <si>
    <t>461|KD1</t>
  </si>
  <si>
    <t>462|KD1</t>
  </si>
  <si>
    <t>463|TO</t>
  </si>
  <si>
    <t>464|TO</t>
  </si>
  <si>
    <t>465|TO</t>
  </si>
  <si>
    <t>466|TO</t>
  </si>
  <si>
    <t>467|TO</t>
  </si>
  <si>
    <t>468|TO</t>
  </si>
  <si>
    <t>03.04.2024   02:31:49</t>
  </si>
  <si>
    <t>469|TO</t>
  </si>
  <si>
    <t>470|TO</t>
  </si>
  <si>
    <t>Start-Line         BF</t>
  </si>
  <si>
    <t>3|</t>
  </si>
  <si>
    <t>471|KD1</t>
  </si>
  <si>
    <t>|Z</t>
  </si>
  <si>
    <t>472|KD1</t>
  </si>
  <si>
    <t>3|Rb</t>
  </si>
  <si>
    <t>473|KD1</t>
  </si>
  <si>
    <t>3|Rf</t>
  </si>
  <si>
    <t>474|KD1</t>
  </si>
  <si>
    <t>0.18785 m   |</t>
  </si>
  <si>
    <t>475|KD1</t>
  </si>
  <si>
    <t>3|Sh</t>
  </si>
  <si>
    <t>476|KD2</t>
  </si>
  <si>
    <t>2        1</t>
  </si>
  <si>
    <t>3|Db</t>
  </si>
  <si>
    <t>|Df</t>
  </si>
  <si>
    <t>477|TO</t>
  </si>
  <si>
    <t>End-Line</t>
  </si>
  <si>
    <t>478|KD1</t>
  </si>
  <si>
    <t>479|KD1</t>
  </si>
  <si>
    <t>480|KD1</t>
  </si>
  <si>
    <t>481|KD1</t>
  </si>
  <si>
    <t>482|KD1</t>
  </si>
  <si>
    <t>483|KD1</t>
  </si>
  <si>
    <t>484|KD1</t>
  </si>
  <si>
    <t>485|KD1</t>
  </si>
  <si>
    <t>486|KD1</t>
  </si>
  <si>
    <t>487|KD1</t>
  </si>
  <si>
    <t>488|KD1</t>
  </si>
  <si>
    <t>489|KD1</t>
  </si>
  <si>
    <t>490|KD1</t>
  </si>
  <si>
    <t>491|KD1</t>
  </si>
  <si>
    <t>492|KD1</t>
  </si>
  <si>
    <t>493|TO</t>
  </si>
  <si>
    <t>494|KD1</t>
  </si>
  <si>
    <t>495|KD1</t>
  </si>
  <si>
    <t>496|KD1</t>
  </si>
  <si>
    <t>497|TO</t>
  </si>
  <si>
    <t>498|KD1</t>
  </si>
  <si>
    <t>499|KD1</t>
  </si>
  <si>
    <t>500|KD1</t>
  </si>
  <si>
    <t>501|KD1</t>
  </si>
  <si>
    <t>502|KD1</t>
  </si>
  <si>
    <t>503|KD1</t>
  </si>
  <si>
    <t>504|KD1</t>
  </si>
  <si>
    <t>505|KD1</t>
  </si>
  <si>
    <t>506|KD1</t>
  </si>
  <si>
    <t>507|KD1</t>
  </si>
  <si>
    <t>508|KD1</t>
  </si>
  <si>
    <t>509|KD1</t>
  </si>
  <si>
    <t>510|KD1</t>
  </si>
  <si>
    <t>511|KD1</t>
  </si>
  <si>
    <t>512|KD1</t>
  </si>
  <si>
    <t>513|KD1</t>
  </si>
  <si>
    <t>514|KD1</t>
  </si>
  <si>
    <t>515|KD1</t>
  </si>
  <si>
    <t>516|KD1</t>
  </si>
  <si>
    <t>517|KD1</t>
  </si>
  <si>
    <t>518|KD1</t>
  </si>
  <si>
    <t>519|KD1</t>
  </si>
  <si>
    <t>030424.dat</t>
  </si>
  <si>
    <t>Start-Line</t>
  </si>
  <si>
    <t>BF</t>
  </si>
  <si>
    <t>1|</t>
  </si>
  <si>
    <t>3|KD1</t>
  </si>
  <si>
    <t>1|Rb</t>
  </si>
  <si>
    <t>1|Rf</t>
  </si>
  <si>
    <t>-0.00001 m   |</t>
  </si>
  <si>
    <t>9|KD1</t>
  </si>
  <si>
    <t>0.18436 m   |</t>
  </si>
  <si>
    <t>11|KD1</t>
  </si>
  <si>
    <t>19|KD1</t>
  </si>
  <si>
    <t>28|KD1</t>
  </si>
  <si>
    <t>30|KD1</t>
  </si>
  <si>
    <t>31|TO</t>
  </si>
  <si>
    <t>34|KD1</t>
  </si>
  <si>
    <t>36|KD1</t>
  </si>
  <si>
    <t>40|KD1</t>
  </si>
  <si>
    <t>43|KD1</t>
  </si>
  <si>
    <t>45|KD1</t>
  </si>
  <si>
    <t>48|TO</t>
  </si>
  <si>
    <t>55|TO</t>
  </si>
  <si>
    <t>61|KD1</t>
  </si>
  <si>
    <t>63|TO</t>
  </si>
  <si>
    <t>66|TO</t>
  </si>
  <si>
    <t>70|TO</t>
  </si>
  <si>
    <t>79|TO</t>
  </si>
  <si>
    <t>92|TO</t>
  </si>
  <si>
    <t>110|TO</t>
  </si>
  <si>
    <t>117|TO</t>
  </si>
  <si>
    <t>122|KD1</t>
  </si>
  <si>
    <t>126|KD1</t>
  </si>
  <si>
    <t>127|KD1</t>
  </si>
  <si>
    <t>128|KD1</t>
  </si>
  <si>
    <t>129|KD1</t>
  </si>
  <si>
    <t>130|KD1</t>
  </si>
  <si>
    <t>131|KD1</t>
  </si>
  <si>
    <t>132|KD1</t>
  </si>
  <si>
    <t>152|TO</t>
  </si>
  <si>
    <t>160|KD1</t>
  </si>
  <si>
    <t>164|TO</t>
  </si>
  <si>
    <t>166|KD1</t>
  </si>
  <si>
    <t>170|TO</t>
  </si>
  <si>
    <t>179|TO</t>
  </si>
  <si>
    <t>183|TO</t>
  </si>
  <si>
    <t>191|TO</t>
  </si>
  <si>
    <t>192|KD1</t>
  </si>
  <si>
    <t>196|TO</t>
  </si>
  <si>
    <t>198|KD1</t>
  </si>
</sst>
</file>

<file path=xl/styles.xml><?xml version="1.0" encoding="utf-8"?>
<styleSheet xmlns="http://schemas.openxmlformats.org/spreadsheetml/2006/main">
  <numFmts count="3">
    <numFmt numFmtId="164" formatCode="0.0000"/>
    <numFmt numFmtId="165" formatCode="dd\.mm"/>
    <numFmt numFmtId="166" formatCode="dd\.mm\.yy"/>
  </numFmts>
  <fonts count="7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sz val="11"/>
      <color theme="1"/>
      <name val="Calibri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1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1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wrapText="1"/>
    </xf>
    <xf numFmtId="14" fontId="1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64" fontId="3" fillId="0" borderId="4" xfId="0" applyNumberFormat="1" applyFont="1" applyBorder="1" applyAlignment="1">
      <alignment vertical="center" wrapText="1"/>
    </xf>
    <xf numFmtId="0" fontId="1" fillId="0" borderId="0" xfId="0" applyFont="1"/>
    <xf numFmtId="164" fontId="3" fillId="0" borderId="0" xfId="0" applyNumberFormat="1" applyFont="1"/>
    <xf numFmtId="0" fontId="6" fillId="0" borderId="0" xfId="0" applyFont="1"/>
    <xf numFmtId="165" fontId="6" fillId="0" borderId="0" xfId="0" applyNumberFormat="1" applyFont="1"/>
    <xf numFmtId="0" fontId="4" fillId="0" borderId="5" xfId="0" applyFont="1" applyBorder="1" applyAlignment="1">
      <alignment horizontal="right" wrapText="1"/>
    </xf>
    <xf numFmtId="164" fontId="4" fillId="0" borderId="5" xfId="0" applyNumberFormat="1" applyFont="1" applyBorder="1" applyAlignment="1">
      <alignment horizontal="right" wrapText="1"/>
    </xf>
    <xf numFmtId="0" fontId="4" fillId="0" borderId="5" xfId="0" applyFont="1" applyBorder="1" applyAlignment="1">
      <alignment wrapText="1"/>
    </xf>
    <xf numFmtId="164" fontId="4" fillId="0" borderId="0" xfId="0" applyNumberFormat="1" applyFont="1"/>
    <xf numFmtId="0" fontId="4" fillId="0" borderId="0" xfId="0" applyFont="1" applyAlignment="1">
      <alignment horizontal="right" wrapText="1"/>
    </xf>
    <xf numFmtId="0" fontId="6" fillId="2" borderId="6" xfId="0" applyFont="1" applyFill="1" applyBorder="1"/>
    <xf numFmtId="16" fontId="4" fillId="0" borderId="0" xfId="0" applyNumberFormat="1" applyFont="1"/>
    <xf numFmtId="166" fontId="6" fillId="0" borderId="0" xfId="0" applyNumberFormat="1" applyFont="1"/>
    <xf numFmtId="0" fontId="4" fillId="0" borderId="5" xfId="0" applyFont="1" applyBorder="1" applyAlignment="1">
      <alignment horizontal="right" wrapText="1"/>
    </xf>
    <xf numFmtId="0" fontId="4" fillId="0" borderId="5" xfId="0" applyFont="1" applyBorder="1"/>
    <xf numFmtId="2" fontId="4" fillId="0" borderId="0" xfId="0" applyNumberFormat="1" applyFont="1"/>
    <xf numFmtId="0" fontId="1" fillId="0" borderId="0" xfId="0" applyFont="1" applyAlignment="1">
      <alignment horizontal="center" wrapText="1"/>
    </xf>
    <xf numFmtId="0" fontId="0" fillId="0" borderId="0" xfId="0" applyFont="1" applyAlignment="1"/>
    <xf numFmtId="0" fontId="3" fillId="0" borderId="2" xfId="0" applyFont="1" applyBorder="1" applyAlignment="1">
      <alignment horizontal="center" vertical="center" wrapText="1"/>
    </xf>
    <xf numFmtId="0" fontId="5" fillId="0" borderId="3" xfId="0" applyFont="1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209550</xdr:colOff>
      <xdr:row>0</xdr:row>
      <xdr:rowOff>104775</xdr:rowOff>
    </xdr:from>
    <xdr:ext cx="7667625" cy="3162300"/>
    <xdr:pic>
      <xdr:nvPicPr>
        <xdr:cNvPr id="2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123825</xdr:colOff>
      <xdr:row>2</xdr:row>
      <xdr:rowOff>142875</xdr:rowOff>
    </xdr:from>
    <xdr:ext cx="7362825" cy="2638425"/>
    <xdr:pic>
      <xdr:nvPicPr>
        <xdr:cNvPr id="2" name="image2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G1"/>
    </sheetView>
  </sheetViews>
  <sheetFormatPr defaultColWidth="12.6640625" defaultRowHeight="15" customHeight="1"/>
  <cols>
    <col min="1" max="1" width="5.44140625" customWidth="1"/>
    <col min="2" max="2" width="11.109375" customWidth="1"/>
    <col min="3" max="4" width="9.33203125" customWidth="1"/>
    <col min="5" max="5" width="5" customWidth="1"/>
    <col min="6" max="6" width="13.77734375" customWidth="1"/>
    <col min="7" max="7" width="8.88671875" customWidth="1"/>
    <col min="8" max="13" width="11" customWidth="1"/>
    <col min="14" max="14" width="11.109375" customWidth="1"/>
    <col min="15" max="15" width="21.88671875" customWidth="1"/>
    <col min="16" max="18" width="12.6640625" customWidth="1"/>
    <col min="19" max="19" width="18.6640625" customWidth="1"/>
    <col min="20" max="26" width="12.6640625" customWidth="1"/>
  </cols>
  <sheetData>
    <row r="1" spans="1:26" ht="15.6">
      <c r="A1" s="32" t="s">
        <v>0</v>
      </c>
      <c r="B1" s="33"/>
      <c r="C1" s="33"/>
      <c r="D1" s="33"/>
      <c r="E1" s="33"/>
      <c r="F1" s="33"/>
      <c r="G1" s="33"/>
      <c r="H1" s="2"/>
      <c r="I1" s="3" t="s">
        <v>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6">
      <c r="A2" s="2" t="s">
        <v>2</v>
      </c>
      <c r="B2" s="4"/>
      <c r="C2" s="32" t="s">
        <v>3</v>
      </c>
      <c r="D2" s="33"/>
      <c r="E2" s="33"/>
      <c r="F2" s="33"/>
      <c r="G2" s="33"/>
      <c r="H2" s="1"/>
      <c r="I2" s="3"/>
      <c r="J2" s="3"/>
      <c r="K2" s="3"/>
      <c r="L2" s="3"/>
      <c r="M2" s="3"/>
      <c r="N2" s="3"/>
      <c r="O2" s="3"/>
      <c r="P2" s="5"/>
      <c r="Q2" s="5"/>
      <c r="R2" s="3"/>
      <c r="S2" s="3"/>
      <c r="T2" s="3"/>
      <c r="U2" s="3"/>
      <c r="V2" s="3"/>
      <c r="W2" s="3"/>
      <c r="X2" s="3"/>
      <c r="Y2" s="3"/>
      <c r="Z2" s="3"/>
    </row>
    <row r="3" spans="1:26" ht="15.6">
      <c r="A3" s="2"/>
      <c r="B3" s="2" t="s">
        <v>4</v>
      </c>
      <c r="C3" s="2"/>
      <c r="D3" s="2"/>
      <c r="E3" s="2"/>
      <c r="F3" s="2" t="s">
        <v>5</v>
      </c>
      <c r="G3" s="2"/>
      <c r="H3" s="4"/>
      <c r="I3" s="3"/>
      <c r="J3" s="3"/>
      <c r="K3" s="3"/>
      <c r="L3" s="3"/>
      <c r="M3" s="3"/>
      <c r="N3" s="3"/>
      <c r="O3" s="6"/>
      <c r="P3" s="5"/>
      <c r="Q3" s="5"/>
      <c r="R3" s="3"/>
      <c r="S3" s="6"/>
      <c r="T3" s="3"/>
      <c r="U3" s="3"/>
      <c r="V3" s="3"/>
      <c r="W3" s="3"/>
      <c r="X3" s="3"/>
      <c r="Y3" s="3"/>
      <c r="Z3" s="3"/>
    </row>
    <row r="4" spans="1:26" ht="28.8">
      <c r="A4" s="7" t="s">
        <v>6</v>
      </c>
      <c r="B4" s="7" t="s">
        <v>7</v>
      </c>
      <c r="C4" s="7" t="s">
        <v>8</v>
      </c>
      <c r="D4" s="4"/>
      <c r="E4" s="7" t="s">
        <v>6</v>
      </c>
      <c r="F4" s="7" t="s">
        <v>7</v>
      </c>
      <c r="G4" s="7" t="s">
        <v>8</v>
      </c>
      <c r="H4" s="8"/>
      <c r="I4" s="3"/>
      <c r="J4" s="3"/>
      <c r="K4" s="3"/>
      <c r="L4" s="3"/>
      <c r="M4" s="3"/>
      <c r="N4" s="3"/>
      <c r="O4" s="3"/>
      <c r="P4" s="5"/>
      <c r="Q4" s="5"/>
      <c r="R4" s="3"/>
      <c r="S4" s="3"/>
      <c r="T4" s="3"/>
      <c r="U4" s="3"/>
      <c r="V4" s="3"/>
      <c r="W4" s="3"/>
      <c r="X4" s="3"/>
      <c r="Y4" s="3"/>
      <c r="Z4" s="3"/>
    </row>
    <row r="5" spans="1:26" ht="28.8">
      <c r="A5" s="9" t="s">
        <v>9</v>
      </c>
      <c r="B5" s="10">
        <v>45007</v>
      </c>
      <c r="C5" s="3"/>
      <c r="D5" s="11"/>
      <c r="E5" s="9" t="s">
        <v>9</v>
      </c>
      <c r="F5" s="10">
        <v>45374</v>
      </c>
      <c r="G5" s="3"/>
      <c r="H5" s="12"/>
      <c r="I5" s="3"/>
      <c r="J5" s="3"/>
      <c r="K5" s="3"/>
      <c r="L5" s="3"/>
      <c r="M5" s="3"/>
      <c r="N5" s="3"/>
      <c r="O5" s="3"/>
      <c r="P5" s="5"/>
      <c r="Q5" s="5"/>
      <c r="R5" s="3"/>
      <c r="S5" s="3"/>
      <c r="T5" s="3"/>
      <c r="U5" s="3"/>
      <c r="V5" s="3"/>
      <c r="W5" s="3"/>
      <c r="X5" s="3"/>
      <c r="Y5" s="3"/>
      <c r="Z5" s="3"/>
    </row>
    <row r="6" spans="1:26" ht="14.4">
      <c r="A6" s="13">
        <v>1</v>
      </c>
      <c r="B6" s="14" t="s">
        <v>10</v>
      </c>
      <c r="C6" s="15"/>
      <c r="D6" s="11"/>
      <c r="E6" s="13">
        <v>1</v>
      </c>
      <c r="F6" s="14" t="s">
        <v>11</v>
      </c>
      <c r="G6" s="15"/>
      <c r="H6" s="11"/>
      <c r="I6" s="3"/>
      <c r="J6" s="3"/>
      <c r="K6" s="3"/>
      <c r="L6" s="3"/>
      <c r="M6" s="3"/>
      <c r="N6" s="3"/>
      <c r="O6" s="3"/>
      <c r="P6" s="5"/>
      <c r="Q6" s="5"/>
      <c r="R6" s="3"/>
      <c r="S6" s="3"/>
      <c r="T6" s="3"/>
      <c r="U6" s="3"/>
      <c r="V6" s="3"/>
      <c r="W6" s="3"/>
      <c r="X6" s="3"/>
      <c r="Y6" s="3"/>
      <c r="Z6" s="3"/>
    </row>
    <row r="7" spans="1:26" ht="14.4">
      <c r="A7" s="13">
        <v>2</v>
      </c>
      <c r="B7" s="14" t="s">
        <v>12</v>
      </c>
      <c r="C7" s="15">
        <v>13.130800000000001</v>
      </c>
      <c r="D7" s="11"/>
      <c r="E7" s="13">
        <v>2</v>
      </c>
      <c r="F7" s="14" t="s">
        <v>10</v>
      </c>
      <c r="G7" s="15">
        <v>-10.2219</v>
      </c>
      <c r="H7" s="11"/>
      <c r="I7" s="3"/>
      <c r="J7" s="3"/>
      <c r="K7" s="3"/>
      <c r="L7" s="3"/>
      <c r="M7" s="3"/>
      <c r="N7" s="3"/>
      <c r="O7" s="3"/>
      <c r="P7" s="5"/>
      <c r="Q7" s="5"/>
      <c r="R7" s="3"/>
      <c r="S7" s="3"/>
      <c r="T7" s="3"/>
      <c r="U7" s="3"/>
      <c r="V7" s="3"/>
      <c r="W7" s="3"/>
      <c r="X7" s="3"/>
      <c r="Y7" s="3"/>
      <c r="Z7" s="3"/>
    </row>
    <row r="8" spans="1:26" ht="28.8">
      <c r="A8" s="13">
        <v>3</v>
      </c>
      <c r="B8" s="14" t="s">
        <v>11</v>
      </c>
      <c r="C8" s="15">
        <v>-2.9066999999999998</v>
      </c>
      <c r="D8" s="11"/>
      <c r="E8" s="13">
        <v>3</v>
      </c>
      <c r="F8" s="14" t="s">
        <v>13</v>
      </c>
      <c r="G8" s="15">
        <v>-2.5000000000000001E-3</v>
      </c>
      <c r="H8" s="11"/>
      <c r="I8" s="3"/>
      <c r="J8" s="3"/>
      <c r="K8" s="3"/>
      <c r="L8" s="3"/>
      <c r="M8" s="3"/>
      <c r="N8" s="3"/>
      <c r="O8" s="3"/>
      <c r="P8" s="5"/>
      <c r="Q8" s="5"/>
      <c r="R8" s="3"/>
      <c r="S8" s="3"/>
      <c r="T8" s="3"/>
      <c r="U8" s="3"/>
      <c r="V8" s="3"/>
      <c r="W8" s="3"/>
      <c r="X8" s="3"/>
      <c r="Y8" s="3"/>
      <c r="Z8" s="3"/>
    </row>
    <row r="9" spans="1:26" ht="14.4">
      <c r="A9" s="34" t="s">
        <v>14</v>
      </c>
      <c r="B9" s="35"/>
      <c r="C9" s="16">
        <f>SUM(C7:C8)</f>
        <v>10.2241</v>
      </c>
      <c r="D9" s="11"/>
      <c r="E9" s="34" t="s">
        <v>14</v>
      </c>
      <c r="F9" s="35"/>
      <c r="G9" s="16">
        <f>SUM(G7:G8)</f>
        <v>-10.224399999999999</v>
      </c>
      <c r="H9" s="11"/>
      <c r="I9" s="3"/>
      <c r="J9" s="3"/>
      <c r="K9" s="3"/>
      <c r="L9" s="3"/>
      <c r="M9" s="3"/>
      <c r="N9" s="3"/>
      <c r="O9" s="3"/>
      <c r="P9" s="5"/>
      <c r="Q9" s="5"/>
      <c r="R9" s="3"/>
      <c r="S9" s="3"/>
      <c r="T9" s="3"/>
      <c r="U9" s="3"/>
      <c r="V9" s="3"/>
      <c r="W9" s="3"/>
      <c r="X9" s="3"/>
      <c r="Y9" s="3"/>
      <c r="Z9" s="3"/>
    </row>
    <row r="10" spans="1:26" ht="14.4">
      <c r="A10" s="3"/>
      <c r="B10" s="3"/>
      <c r="C10" s="3"/>
      <c r="D10" s="11"/>
      <c r="E10" s="5"/>
      <c r="F10" s="5"/>
      <c r="G10" s="5"/>
      <c r="H10" s="11"/>
      <c r="I10" s="3"/>
      <c r="J10" s="3"/>
      <c r="K10" s="3"/>
      <c r="L10" s="3"/>
      <c r="M10" s="3"/>
      <c r="N10" s="3"/>
      <c r="O10" s="3"/>
      <c r="P10" s="5"/>
      <c r="Q10" s="5"/>
      <c r="R10" s="3"/>
      <c r="S10" s="3"/>
      <c r="T10" s="3"/>
      <c r="U10" s="3"/>
      <c r="V10" s="3"/>
      <c r="W10" s="3"/>
      <c r="X10" s="3"/>
      <c r="Y10" s="3"/>
      <c r="Z10" s="3"/>
    </row>
    <row r="11" spans="1:26" ht="14.4">
      <c r="A11" s="32" t="s">
        <v>15</v>
      </c>
      <c r="B11" s="33"/>
      <c r="C11" s="33"/>
      <c r="D11" s="33"/>
      <c r="E11" s="33"/>
      <c r="F11" s="33"/>
      <c r="G11" s="33"/>
      <c r="H11" s="11"/>
      <c r="I11" s="3"/>
      <c r="J11" s="3"/>
      <c r="K11" s="3"/>
      <c r="L11" s="3"/>
      <c r="M11" s="3"/>
      <c r="N11" s="3"/>
      <c r="O11" s="3"/>
      <c r="P11" s="5"/>
      <c r="Q11" s="5"/>
      <c r="R11" s="3"/>
      <c r="S11" s="3"/>
      <c r="T11" s="3"/>
      <c r="U11" s="3"/>
      <c r="V11" s="3"/>
      <c r="W11" s="3"/>
      <c r="X11" s="3"/>
      <c r="Y11" s="3"/>
      <c r="Z11" s="3"/>
    </row>
    <row r="12" spans="1:26" ht="14.4">
      <c r="A12" s="3"/>
      <c r="B12" s="17" t="s">
        <v>16</v>
      </c>
      <c r="C12" s="3"/>
      <c r="D12" s="11"/>
      <c r="E12" s="3"/>
      <c r="F12" s="3"/>
      <c r="G12" s="3"/>
      <c r="H12" s="11"/>
      <c r="I12" s="3"/>
      <c r="J12" s="3"/>
      <c r="K12" s="3"/>
      <c r="L12" s="3"/>
      <c r="M12" s="3"/>
      <c r="N12" s="3"/>
      <c r="O12" s="3"/>
      <c r="P12" s="5"/>
      <c r="Q12" s="5"/>
      <c r="R12" s="3"/>
      <c r="S12" s="3"/>
      <c r="T12" s="3"/>
      <c r="U12" s="3"/>
      <c r="V12" s="3"/>
      <c r="W12" s="3"/>
      <c r="X12" s="3"/>
      <c r="Y12" s="3"/>
      <c r="Z12" s="3"/>
    </row>
    <row r="13" spans="1:26" ht="14.4">
      <c r="A13" s="3"/>
      <c r="B13" s="17" t="s">
        <v>17</v>
      </c>
      <c r="C13" s="3"/>
      <c r="D13" s="11"/>
      <c r="E13" s="3"/>
      <c r="F13" s="3"/>
      <c r="G13" s="3"/>
      <c r="H13" s="11"/>
      <c r="I13" s="3"/>
      <c r="J13" s="3"/>
      <c r="K13" s="3"/>
      <c r="L13" s="3"/>
      <c r="M13" s="3"/>
      <c r="N13" s="3"/>
      <c r="O13" s="3"/>
      <c r="P13" s="5"/>
      <c r="Q13" s="5"/>
      <c r="R13" s="3"/>
      <c r="S13" s="3"/>
      <c r="T13" s="3"/>
      <c r="U13" s="3"/>
      <c r="V13" s="3"/>
      <c r="W13" s="3"/>
      <c r="X13" s="3"/>
      <c r="Y13" s="3"/>
      <c r="Z13" s="3"/>
    </row>
    <row r="14" spans="1:26" ht="14.4">
      <c r="A14" s="3"/>
      <c r="B14" s="3"/>
      <c r="C14" s="3"/>
      <c r="D14" s="11"/>
      <c r="E14" s="5"/>
      <c r="F14" s="5"/>
      <c r="G14" s="5"/>
      <c r="H14" s="11"/>
      <c r="I14" s="3"/>
      <c r="J14" s="3"/>
      <c r="K14" s="3"/>
      <c r="L14" s="3"/>
      <c r="M14" s="3"/>
      <c r="N14" s="3"/>
      <c r="O14" s="3"/>
      <c r="P14" s="5"/>
      <c r="Q14" s="5"/>
      <c r="R14" s="3"/>
      <c r="S14" s="3"/>
      <c r="T14" s="3"/>
      <c r="U14" s="3"/>
      <c r="V14" s="3"/>
      <c r="W14" s="3"/>
      <c r="X14" s="3"/>
      <c r="Y14" s="3"/>
      <c r="Z14" s="3"/>
    </row>
    <row r="15" spans="1:26" ht="14.4">
      <c r="A15" s="3"/>
      <c r="B15" s="3"/>
      <c r="C15" s="3"/>
      <c r="D15" s="5"/>
      <c r="E15" s="5"/>
      <c r="F15" s="5"/>
      <c r="G15" s="5"/>
      <c r="H15" s="11"/>
      <c r="I15" s="3"/>
      <c r="J15" s="3"/>
      <c r="K15" s="3"/>
      <c r="L15" s="3"/>
      <c r="M15" s="3"/>
      <c r="N15" s="3"/>
      <c r="O15" s="3"/>
      <c r="P15" s="5"/>
      <c r="Q15" s="5"/>
      <c r="R15" s="3"/>
      <c r="S15" s="3"/>
      <c r="T15" s="3"/>
      <c r="U15" s="3"/>
      <c r="V15" s="3"/>
      <c r="W15" s="3"/>
      <c r="X15" s="3"/>
      <c r="Y15" s="3"/>
      <c r="Z15" s="3"/>
    </row>
    <row r="16" spans="1:26" ht="14.4">
      <c r="A16" s="3"/>
      <c r="B16" s="3"/>
      <c r="C16" s="3"/>
      <c r="D16" s="5"/>
      <c r="E16" s="5"/>
      <c r="F16" s="5"/>
      <c r="G16" s="5"/>
      <c r="H16" s="11"/>
      <c r="I16" s="3"/>
      <c r="J16" s="3"/>
      <c r="K16" s="3"/>
      <c r="L16" s="3"/>
      <c r="M16" s="3"/>
      <c r="N16" s="3"/>
      <c r="O16" s="3"/>
      <c r="P16" s="5"/>
      <c r="Q16" s="5"/>
      <c r="R16" s="3"/>
      <c r="S16" s="3"/>
      <c r="T16" s="3"/>
      <c r="U16" s="3"/>
      <c r="V16" s="3"/>
      <c r="W16" s="3"/>
      <c r="X16" s="3"/>
      <c r="Y16" s="3"/>
      <c r="Z16" s="3"/>
    </row>
    <row r="17" spans="1:26" ht="14.4">
      <c r="A17" s="3"/>
      <c r="B17" s="3"/>
      <c r="C17" s="3"/>
      <c r="D17" s="5"/>
      <c r="E17" s="5"/>
      <c r="F17" s="5"/>
      <c r="G17" s="5"/>
      <c r="H17" s="11"/>
      <c r="I17" s="3"/>
      <c r="J17" s="3"/>
      <c r="K17" s="3"/>
      <c r="L17" s="3"/>
      <c r="M17" s="3"/>
      <c r="N17" s="3"/>
      <c r="O17" s="3"/>
      <c r="P17" s="5"/>
      <c r="Q17" s="5"/>
      <c r="R17" s="3"/>
      <c r="S17" s="3"/>
      <c r="T17" s="3"/>
      <c r="U17" s="3"/>
      <c r="V17" s="3"/>
      <c r="W17" s="3"/>
      <c r="X17" s="3"/>
      <c r="Y17" s="3"/>
      <c r="Z17" s="3"/>
    </row>
    <row r="18" spans="1:26" ht="14.4">
      <c r="A18" s="3"/>
      <c r="B18" s="3"/>
      <c r="C18" s="3"/>
      <c r="D18" s="5"/>
      <c r="E18" s="5"/>
      <c r="F18" s="5"/>
      <c r="G18" s="5"/>
      <c r="H18" s="11"/>
      <c r="I18" s="3"/>
      <c r="J18" s="3"/>
      <c r="K18" s="3"/>
      <c r="L18" s="3"/>
      <c r="M18" s="3"/>
      <c r="N18" s="3"/>
      <c r="O18" s="3"/>
      <c r="P18" s="5"/>
      <c r="Q18" s="5"/>
      <c r="R18" s="3"/>
      <c r="S18" s="3"/>
      <c r="T18" s="3"/>
      <c r="U18" s="3"/>
      <c r="V18" s="3"/>
      <c r="W18" s="3"/>
      <c r="X18" s="3"/>
      <c r="Y18" s="3"/>
      <c r="Z18" s="3"/>
    </row>
    <row r="19" spans="1:26" ht="14.4">
      <c r="A19" s="3"/>
      <c r="B19" s="3"/>
      <c r="C19" s="3"/>
      <c r="D19" s="3"/>
      <c r="E19" s="5"/>
      <c r="F19" s="5"/>
      <c r="G19" s="5"/>
      <c r="H19" s="11"/>
      <c r="I19" s="3"/>
      <c r="J19" s="3"/>
      <c r="K19" s="3"/>
      <c r="L19" s="3"/>
      <c r="M19" s="3"/>
      <c r="N19" s="3"/>
      <c r="O19" s="3"/>
      <c r="P19" s="5"/>
      <c r="Q19" s="5"/>
      <c r="R19" s="3"/>
      <c r="S19" s="3"/>
      <c r="T19" s="3"/>
      <c r="U19" s="3"/>
      <c r="V19" s="3"/>
      <c r="W19" s="3"/>
      <c r="X19" s="3"/>
      <c r="Y19" s="3"/>
      <c r="Z19" s="3"/>
    </row>
    <row r="20" spans="1:26" ht="14.4">
      <c r="A20" s="3"/>
      <c r="B20" s="3"/>
      <c r="C20" s="3"/>
      <c r="D20" s="3"/>
      <c r="E20" s="5"/>
      <c r="F20" s="5"/>
      <c r="G20" s="5"/>
      <c r="H20" s="11"/>
      <c r="I20" s="3"/>
      <c r="J20" s="3"/>
      <c r="K20" s="3"/>
      <c r="L20" s="3"/>
      <c r="M20" s="3"/>
      <c r="N20" s="3"/>
      <c r="O20" s="3"/>
      <c r="P20" s="5"/>
      <c r="Q20" s="5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3"/>
      <c r="B21" s="3"/>
      <c r="C21" s="3"/>
      <c r="D21" s="3"/>
      <c r="E21" s="5"/>
      <c r="F21" s="5"/>
      <c r="G21" s="5"/>
      <c r="H21" s="11"/>
      <c r="I21" s="3"/>
      <c r="J21" s="3"/>
      <c r="K21" s="3"/>
      <c r="L21" s="3"/>
      <c r="M21" s="3"/>
      <c r="N21" s="3"/>
      <c r="O21" s="3"/>
      <c r="P21" s="5"/>
      <c r="Q21" s="5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3"/>
      <c r="B22" s="3"/>
      <c r="C22" s="3"/>
      <c r="D22" s="3"/>
      <c r="E22" s="5"/>
      <c r="F22" s="5"/>
      <c r="G22" s="5"/>
      <c r="H22" s="3"/>
      <c r="I22" s="3"/>
      <c r="J22" s="3"/>
      <c r="K22" s="3"/>
      <c r="L22" s="3"/>
      <c r="M22" s="3"/>
      <c r="N22" s="3"/>
      <c r="O22" s="3"/>
      <c r="P22" s="5"/>
      <c r="Q22" s="5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3"/>
      <c r="B23" s="3"/>
      <c r="C23" s="3"/>
      <c r="D23" s="3"/>
      <c r="E23" s="5"/>
      <c r="F23" s="5"/>
      <c r="G23" s="5"/>
      <c r="H23" s="3"/>
      <c r="I23" s="3"/>
      <c r="J23" s="3"/>
      <c r="K23" s="3"/>
      <c r="L23" s="3"/>
      <c r="M23" s="3"/>
      <c r="N23" s="3"/>
      <c r="O23" s="3"/>
      <c r="P23" s="5"/>
      <c r="Q23" s="5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3"/>
      <c r="B24" s="3"/>
      <c r="C24" s="3"/>
      <c r="D24" s="3"/>
      <c r="E24" s="5"/>
      <c r="F24" s="5"/>
      <c r="G24" s="5"/>
      <c r="H24" s="3"/>
      <c r="I24" s="3"/>
      <c r="J24" s="3"/>
      <c r="K24" s="3"/>
      <c r="L24" s="3"/>
      <c r="M24" s="3"/>
      <c r="N24" s="3"/>
      <c r="O24" s="3"/>
      <c r="P24" s="5"/>
      <c r="Q24" s="5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3"/>
      <c r="B25" s="3"/>
      <c r="C25" s="3"/>
      <c r="D25" s="3"/>
      <c r="E25" s="5"/>
      <c r="F25" s="5"/>
      <c r="G25" s="5"/>
      <c r="H25" s="11"/>
      <c r="I25" s="3"/>
      <c r="J25" s="3"/>
      <c r="K25" s="3"/>
      <c r="L25" s="3"/>
      <c r="M25" s="3"/>
      <c r="N25" s="3"/>
      <c r="O25" s="3"/>
      <c r="P25" s="5"/>
      <c r="Q25" s="5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3"/>
      <c r="B26" s="3"/>
      <c r="C26" s="3"/>
      <c r="D26" s="3"/>
      <c r="E26" s="5"/>
      <c r="F26" s="5"/>
      <c r="G26" s="5"/>
      <c r="H26" s="11"/>
      <c r="I26" s="3"/>
      <c r="J26" s="3"/>
      <c r="K26" s="3"/>
      <c r="L26" s="3"/>
      <c r="M26" s="3"/>
      <c r="N26" s="3"/>
      <c r="O26" s="3"/>
      <c r="P26" s="5"/>
      <c r="Q26" s="5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3"/>
      <c r="B27" s="3"/>
      <c r="C27" s="3"/>
      <c r="D27" s="3"/>
      <c r="E27" s="5"/>
      <c r="F27" s="5"/>
      <c r="G27" s="5"/>
      <c r="H27" s="11"/>
      <c r="I27" s="3"/>
      <c r="J27" s="3"/>
      <c r="K27" s="3"/>
      <c r="L27" s="3"/>
      <c r="M27" s="3"/>
      <c r="N27" s="3"/>
      <c r="O27" s="3"/>
      <c r="P27" s="5"/>
      <c r="Q27" s="5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3"/>
      <c r="B28" s="3"/>
      <c r="C28" s="3"/>
      <c r="D28" s="3"/>
      <c r="E28" s="5"/>
      <c r="F28" s="5"/>
      <c r="G28" s="5"/>
      <c r="H28" s="11"/>
      <c r="I28" s="3"/>
      <c r="J28" s="3"/>
      <c r="K28" s="3"/>
      <c r="L28" s="3"/>
      <c r="M28" s="3"/>
      <c r="N28" s="3"/>
      <c r="O28" s="3"/>
      <c r="P28" s="5"/>
      <c r="Q28" s="5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3"/>
      <c r="B29" s="3"/>
      <c r="C29" s="3"/>
      <c r="D29" s="3"/>
      <c r="E29" s="5"/>
      <c r="F29" s="5"/>
      <c r="G29" s="5"/>
      <c r="H29" s="11"/>
      <c r="I29" s="3"/>
      <c r="J29" s="3"/>
      <c r="K29" s="3"/>
      <c r="L29" s="3"/>
      <c r="M29" s="3"/>
      <c r="N29" s="3"/>
      <c r="O29" s="3"/>
      <c r="P29" s="5"/>
      <c r="Q29" s="5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3"/>
      <c r="B30" s="3"/>
      <c r="C30" s="3"/>
      <c r="D30" s="3"/>
      <c r="E30" s="5"/>
      <c r="F30" s="5"/>
      <c r="G30" s="5"/>
      <c r="H30" s="11"/>
      <c r="I30" s="3"/>
      <c r="J30" s="3"/>
      <c r="K30" s="3"/>
      <c r="L30" s="3"/>
      <c r="M30" s="3"/>
      <c r="N30" s="3"/>
      <c r="O30" s="3"/>
      <c r="P30" s="5"/>
      <c r="Q30" s="5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5"/>
      <c r="B31" s="5"/>
      <c r="C31" s="5"/>
      <c r="D31" s="3"/>
      <c r="E31" s="5"/>
      <c r="F31" s="5"/>
      <c r="G31" s="5"/>
      <c r="H31" s="11"/>
      <c r="I31" s="3"/>
      <c r="J31" s="3"/>
      <c r="K31" s="3"/>
      <c r="L31" s="3"/>
      <c r="M31" s="3"/>
      <c r="N31" s="3"/>
      <c r="O31" s="3"/>
      <c r="P31" s="5"/>
      <c r="Q31" s="5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5"/>
      <c r="B32" s="5"/>
      <c r="C32" s="5"/>
      <c r="D32" s="3"/>
      <c r="E32" s="5"/>
      <c r="F32" s="5"/>
      <c r="G32" s="5"/>
      <c r="H32" s="11"/>
      <c r="I32" s="3"/>
      <c r="J32" s="3"/>
      <c r="K32" s="3"/>
      <c r="L32" s="3"/>
      <c r="M32" s="3"/>
      <c r="N32" s="3"/>
      <c r="O32" s="3"/>
      <c r="P32" s="5"/>
      <c r="Q32" s="5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5"/>
      <c r="B33" s="5"/>
      <c r="C33" s="5"/>
      <c r="D33" s="3"/>
      <c r="E33" s="5"/>
      <c r="F33" s="5"/>
      <c r="G33" s="5"/>
      <c r="H33" s="11"/>
      <c r="I33" s="3"/>
      <c r="J33" s="3"/>
      <c r="K33" s="3"/>
      <c r="L33" s="3"/>
      <c r="M33" s="3"/>
      <c r="N33" s="3"/>
      <c r="O33" s="3"/>
      <c r="P33" s="5"/>
      <c r="Q33" s="5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3"/>
      <c r="B34" s="3"/>
      <c r="C34" s="3"/>
      <c r="D34" s="3"/>
      <c r="E34" s="5"/>
      <c r="F34" s="5"/>
      <c r="G34" s="5"/>
      <c r="H34" s="11"/>
      <c r="I34" s="3"/>
      <c r="J34" s="3"/>
      <c r="K34" s="3"/>
      <c r="L34" s="3"/>
      <c r="M34" s="3"/>
      <c r="N34" s="3"/>
      <c r="O34" s="3"/>
      <c r="P34" s="5"/>
      <c r="Q34" s="5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3"/>
      <c r="B35" s="3"/>
      <c r="C35" s="3"/>
      <c r="D35" s="3"/>
      <c r="E35" s="5"/>
      <c r="F35" s="5"/>
      <c r="G35" s="5"/>
      <c r="H35" s="11"/>
      <c r="I35" s="3"/>
      <c r="J35" s="3"/>
      <c r="K35" s="3"/>
      <c r="L35" s="3"/>
      <c r="M35" s="3"/>
      <c r="N35" s="3"/>
      <c r="O35" s="3"/>
      <c r="P35" s="5"/>
      <c r="Q35" s="5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3"/>
      <c r="B36" s="3"/>
      <c r="C36" s="3"/>
      <c r="D36" s="3"/>
      <c r="E36" s="5"/>
      <c r="F36" s="5"/>
      <c r="G36" s="5"/>
      <c r="H36" s="11"/>
      <c r="I36" s="3"/>
      <c r="J36" s="3"/>
      <c r="K36" s="3"/>
      <c r="L36" s="3"/>
      <c r="M36" s="3"/>
      <c r="N36" s="3"/>
      <c r="O36" s="3"/>
      <c r="P36" s="5"/>
      <c r="Q36" s="5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3"/>
      <c r="B37" s="3"/>
      <c r="C37" s="3"/>
      <c r="D37" s="3"/>
      <c r="E37" s="5"/>
      <c r="F37" s="5"/>
      <c r="G37" s="5"/>
      <c r="H37" s="11"/>
      <c r="I37" s="3"/>
      <c r="J37" s="3"/>
      <c r="K37" s="3"/>
      <c r="L37" s="3"/>
      <c r="M37" s="3"/>
      <c r="N37" s="3"/>
      <c r="O37" s="3"/>
      <c r="P37" s="5"/>
      <c r="Q37" s="5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3"/>
      <c r="B38" s="3"/>
      <c r="C38" s="3"/>
      <c r="D38" s="3"/>
      <c r="E38" s="5"/>
      <c r="F38" s="5"/>
      <c r="G38" s="5"/>
      <c r="H38" s="11"/>
      <c r="I38" s="3"/>
      <c r="J38" s="3"/>
      <c r="K38" s="3"/>
      <c r="L38" s="3"/>
      <c r="M38" s="3"/>
      <c r="N38" s="3"/>
      <c r="O38" s="3"/>
      <c r="P38" s="5"/>
      <c r="Q38" s="5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"/>
      <c r="B39" s="3"/>
      <c r="C39" s="3"/>
      <c r="D39" s="3"/>
      <c r="E39" s="5"/>
      <c r="F39" s="5"/>
      <c r="G39" s="5"/>
      <c r="H39" s="11"/>
      <c r="I39" s="3"/>
      <c r="J39" s="3"/>
      <c r="K39" s="3"/>
      <c r="L39" s="3"/>
      <c r="M39" s="3"/>
      <c r="N39" s="3"/>
      <c r="O39" s="3"/>
      <c r="P39" s="5"/>
      <c r="Q39" s="5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5"/>
      <c r="F40" s="5"/>
      <c r="G40" s="5"/>
      <c r="H40" s="11"/>
      <c r="I40" s="3"/>
      <c r="J40" s="3"/>
      <c r="K40" s="3"/>
      <c r="L40" s="3"/>
      <c r="M40" s="3"/>
      <c r="N40" s="3"/>
      <c r="O40" s="3"/>
      <c r="P40" s="5"/>
      <c r="Q40" s="5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3"/>
      <c r="B41" s="3"/>
      <c r="C41" s="3"/>
      <c r="D41" s="3"/>
      <c r="E41" s="5"/>
      <c r="F41" s="5"/>
      <c r="G41" s="5"/>
      <c r="H41" s="11"/>
      <c r="I41" s="3"/>
      <c r="J41" s="3"/>
      <c r="K41" s="3"/>
      <c r="L41" s="3"/>
      <c r="M41" s="3"/>
      <c r="N41" s="3"/>
      <c r="O41" s="3"/>
      <c r="P41" s="5"/>
      <c r="Q41" s="5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3"/>
      <c r="B42" s="3"/>
      <c r="C42" s="3"/>
      <c r="D42" s="3"/>
      <c r="E42" s="5"/>
      <c r="F42" s="5"/>
      <c r="G42" s="5"/>
      <c r="H42" s="11"/>
      <c r="I42" s="3"/>
      <c r="J42" s="3"/>
      <c r="K42" s="3"/>
      <c r="L42" s="3"/>
      <c r="M42" s="3"/>
      <c r="N42" s="3"/>
      <c r="O42" s="3"/>
      <c r="P42" s="5"/>
      <c r="Q42" s="5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3"/>
      <c r="B43" s="3"/>
      <c r="C43" s="3"/>
      <c r="D43" s="3"/>
      <c r="E43" s="5"/>
      <c r="F43" s="5"/>
      <c r="G43" s="5"/>
      <c r="H43" s="11"/>
      <c r="I43" s="3"/>
      <c r="J43" s="3"/>
      <c r="K43" s="3"/>
      <c r="L43" s="3"/>
      <c r="M43" s="3"/>
      <c r="N43" s="3"/>
      <c r="O43" s="3"/>
      <c r="P43" s="5"/>
      <c r="Q43" s="5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3"/>
      <c r="B44" s="3"/>
      <c r="C44" s="3"/>
      <c r="D44" s="3"/>
      <c r="E44" s="5"/>
      <c r="F44" s="5"/>
      <c r="G44" s="5"/>
      <c r="H44" s="11"/>
      <c r="I44" s="3"/>
      <c r="J44" s="3"/>
      <c r="K44" s="3"/>
      <c r="L44" s="3"/>
      <c r="M44" s="3"/>
      <c r="N44" s="3"/>
      <c r="O44" s="3"/>
      <c r="P44" s="5"/>
      <c r="Q44" s="5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3"/>
      <c r="B45" s="3"/>
      <c r="C45" s="3"/>
      <c r="D45" s="3"/>
      <c r="E45" s="5"/>
      <c r="F45" s="5"/>
      <c r="G45" s="5"/>
      <c r="H45" s="11"/>
      <c r="I45" s="3"/>
      <c r="J45" s="3"/>
      <c r="K45" s="3"/>
      <c r="L45" s="3"/>
      <c r="M45" s="3"/>
      <c r="N45" s="3"/>
      <c r="O45" s="3"/>
      <c r="P45" s="5"/>
      <c r="Q45" s="5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3"/>
      <c r="B46" s="3"/>
      <c r="C46" s="3"/>
      <c r="D46" s="3"/>
      <c r="E46" s="5"/>
      <c r="F46" s="5"/>
      <c r="G46" s="5"/>
      <c r="H46" s="11"/>
      <c r="I46" s="3"/>
      <c r="J46" s="3"/>
      <c r="K46" s="3"/>
      <c r="L46" s="3"/>
      <c r="M46" s="3"/>
      <c r="N46" s="3"/>
      <c r="O46" s="3"/>
      <c r="P46" s="5"/>
      <c r="Q46" s="5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3"/>
      <c r="B47" s="3"/>
      <c r="C47" s="3"/>
      <c r="D47" s="3"/>
      <c r="E47" s="5"/>
      <c r="F47" s="5"/>
      <c r="G47" s="5"/>
      <c r="H47" s="11"/>
      <c r="I47" s="3"/>
      <c r="J47" s="3"/>
      <c r="K47" s="3"/>
      <c r="L47" s="3"/>
      <c r="M47" s="3"/>
      <c r="N47" s="3"/>
      <c r="O47" s="3"/>
      <c r="P47" s="5"/>
      <c r="Q47" s="5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5"/>
      <c r="B48" s="5"/>
      <c r="C48" s="5"/>
      <c r="D48" s="3"/>
      <c r="E48" s="5"/>
      <c r="F48" s="5"/>
      <c r="G48" s="5"/>
      <c r="H48" s="11"/>
      <c r="I48" s="3"/>
      <c r="J48" s="3"/>
      <c r="K48" s="3"/>
      <c r="L48" s="3"/>
      <c r="M48" s="3"/>
      <c r="N48" s="3"/>
      <c r="O48" s="3"/>
      <c r="P48" s="5"/>
      <c r="Q48" s="5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5"/>
      <c r="C49" s="17"/>
      <c r="D49" s="3"/>
      <c r="E49" s="5"/>
      <c r="F49" s="5"/>
      <c r="G49" s="5"/>
      <c r="H49" s="11"/>
      <c r="I49" s="3"/>
      <c r="J49" s="3"/>
      <c r="K49" s="3"/>
      <c r="L49" s="3"/>
      <c r="M49" s="3"/>
      <c r="N49" s="3"/>
      <c r="O49" s="3"/>
      <c r="P49" s="5"/>
      <c r="Q49" s="5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5"/>
      <c r="C50" s="17"/>
      <c r="D50" s="3"/>
      <c r="E50" s="5"/>
      <c r="F50" s="5"/>
      <c r="G50" s="5"/>
      <c r="H50" s="11"/>
      <c r="I50" s="3"/>
      <c r="J50" s="3"/>
      <c r="K50" s="3"/>
      <c r="L50" s="3"/>
      <c r="M50" s="3"/>
      <c r="N50" s="3"/>
      <c r="O50" s="3"/>
      <c r="P50" s="5"/>
      <c r="Q50" s="5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5"/>
      <c r="F51" s="5"/>
      <c r="G51" s="5"/>
      <c r="H51" s="11"/>
      <c r="I51" s="3"/>
      <c r="J51" s="3"/>
      <c r="K51" s="3"/>
      <c r="L51" s="3"/>
      <c r="M51" s="3"/>
      <c r="N51" s="3"/>
      <c r="O51" s="3"/>
      <c r="P51" s="5"/>
      <c r="Q51" s="5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5"/>
      <c r="F52" s="5"/>
      <c r="G52" s="5"/>
      <c r="H52" s="11"/>
      <c r="I52" s="3"/>
      <c r="J52" s="18"/>
      <c r="K52" s="3"/>
      <c r="L52" s="3"/>
      <c r="M52" s="3"/>
      <c r="N52" s="3"/>
      <c r="O52" s="3"/>
      <c r="P52" s="5"/>
      <c r="Q52" s="5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5"/>
      <c r="F53" s="5"/>
      <c r="G53" s="5"/>
      <c r="H53" s="11"/>
      <c r="I53" s="3"/>
      <c r="J53" s="18"/>
      <c r="K53" s="3"/>
      <c r="L53" s="3"/>
      <c r="M53" s="3"/>
      <c r="N53" s="3"/>
      <c r="O53" s="3"/>
      <c r="P53" s="5"/>
      <c r="Q53" s="5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5"/>
      <c r="F54" s="5"/>
      <c r="G54" s="5"/>
      <c r="H54" s="11"/>
      <c r="I54" s="3"/>
      <c r="J54" s="18"/>
      <c r="K54" s="3"/>
      <c r="L54" s="3"/>
      <c r="M54" s="3"/>
      <c r="N54" s="3"/>
      <c r="O54" s="3"/>
      <c r="P54" s="5"/>
      <c r="Q54" s="5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5"/>
      <c r="F55" s="5"/>
      <c r="G55" s="5"/>
      <c r="H55" s="11"/>
      <c r="I55" s="3"/>
      <c r="J55" s="18"/>
      <c r="K55" s="3"/>
      <c r="L55" s="3"/>
      <c r="M55" s="3"/>
      <c r="N55" s="3"/>
      <c r="O55" s="3"/>
      <c r="P55" s="5"/>
      <c r="Q55" s="5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5"/>
      <c r="F56" s="5"/>
      <c r="G56" s="5"/>
      <c r="H56" s="11"/>
      <c r="I56" s="3"/>
      <c r="J56" s="3"/>
      <c r="K56" s="3"/>
      <c r="L56" s="3"/>
      <c r="M56" s="3"/>
      <c r="N56" s="18"/>
      <c r="O56" s="3"/>
      <c r="P56" s="5"/>
      <c r="Q56" s="5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5"/>
      <c r="F57" s="5"/>
      <c r="G57" s="5"/>
      <c r="H57" s="11"/>
      <c r="I57" s="3"/>
      <c r="J57" s="18"/>
      <c r="K57" s="3"/>
      <c r="L57" s="3"/>
      <c r="M57" s="3"/>
      <c r="N57" s="3"/>
      <c r="O57" s="3"/>
      <c r="P57" s="5"/>
      <c r="Q57" s="5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5"/>
      <c r="F58" s="5"/>
      <c r="G58" s="5"/>
      <c r="H58" s="11"/>
      <c r="I58" s="3"/>
      <c r="J58" s="5"/>
      <c r="K58" s="5"/>
      <c r="L58" s="5"/>
      <c r="M58" s="5"/>
      <c r="N58" s="5"/>
      <c r="O58" s="5"/>
      <c r="P58" s="5"/>
      <c r="Q58" s="5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5"/>
      <c r="F59" s="5"/>
      <c r="G59" s="5"/>
      <c r="H59" s="3"/>
      <c r="I59" s="3"/>
      <c r="J59" s="5"/>
      <c r="K59" s="5"/>
      <c r="L59" s="5"/>
      <c r="M59" s="5"/>
      <c r="N59" s="5"/>
      <c r="O59" s="5"/>
      <c r="P59" s="5"/>
      <c r="Q59" s="5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5"/>
      <c r="F60" s="5"/>
      <c r="G60" s="5"/>
      <c r="H60" s="3"/>
      <c r="I60" s="3"/>
      <c r="J60" s="5"/>
      <c r="K60" s="5"/>
      <c r="L60" s="5"/>
      <c r="M60" s="5"/>
      <c r="N60" s="5"/>
      <c r="O60" s="5"/>
      <c r="P60" s="5"/>
      <c r="Q60" s="5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5"/>
      <c r="F61" s="5"/>
      <c r="G61" s="5"/>
      <c r="H61" s="3"/>
      <c r="I61" s="3"/>
      <c r="J61" s="3"/>
      <c r="K61" s="3"/>
      <c r="L61" s="3"/>
      <c r="M61" s="3"/>
      <c r="N61" s="3"/>
      <c r="O61" s="3"/>
      <c r="P61" s="5"/>
      <c r="Q61" s="5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5"/>
      <c r="F62" s="5"/>
      <c r="G62" s="5"/>
      <c r="H62" s="11"/>
      <c r="I62" s="3"/>
      <c r="J62" s="3"/>
      <c r="K62" s="3"/>
      <c r="L62" s="3"/>
      <c r="M62" s="3"/>
      <c r="N62" s="3"/>
      <c r="O62" s="3"/>
      <c r="P62" s="5"/>
      <c r="Q62" s="5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5"/>
      <c r="F63" s="5"/>
      <c r="G63" s="5"/>
      <c r="H63" s="11"/>
      <c r="I63" s="3"/>
      <c r="J63" s="3"/>
      <c r="K63" s="3"/>
      <c r="L63" s="3"/>
      <c r="M63" s="3"/>
      <c r="N63" s="3"/>
      <c r="O63" s="3"/>
      <c r="P63" s="5"/>
      <c r="Q63" s="5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5"/>
      <c r="F64" s="5"/>
      <c r="G64" s="5"/>
      <c r="H64" s="11"/>
      <c r="I64" s="3"/>
      <c r="J64" s="18"/>
      <c r="K64" s="3"/>
      <c r="L64" s="18"/>
      <c r="M64" s="18"/>
      <c r="N64" s="3"/>
      <c r="O64" s="3"/>
      <c r="P64" s="5"/>
      <c r="Q64" s="5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5"/>
      <c r="F65" s="5"/>
      <c r="G65" s="5"/>
      <c r="H65" s="11"/>
      <c r="I65" s="3"/>
      <c r="J65" s="3"/>
      <c r="K65" s="3"/>
      <c r="L65" s="3"/>
      <c r="M65" s="3"/>
      <c r="N65" s="3"/>
      <c r="O65" s="3"/>
      <c r="P65" s="5"/>
      <c r="Q65" s="5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5"/>
      <c r="F66" s="5"/>
      <c r="G66" s="5"/>
      <c r="H66" s="3"/>
      <c r="I66" s="3"/>
      <c r="J66" s="3"/>
      <c r="K66" s="3"/>
      <c r="L66" s="3"/>
      <c r="M66" s="3"/>
      <c r="N66" s="3"/>
      <c r="O66" s="3"/>
      <c r="P66" s="5"/>
      <c r="Q66" s="5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5"/>
      <c r="F67" s="5"/>
      <c r="G67" s="5"/>
      <c r="H67" s="3"/>
      <c r="I67" s="3"/>
      <c r="J67" s="3"/>
      <c r="K67" s="3"/>
      <c r="L67" s="3"/>
      <c r="M67" s="3"/>
      <c r="N67" s="3"/>
      <c r="O67" s="3"/>
      <c r="P67" s="5"/>
      <c r="Q67" s="5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5"/>
      <c r="F68" s="5"/>
      <c r="G68" s="5"/>
      <c r="H68" s="3"/>
      <c r="I68" s="3"/>
      <c r="J68" s="3"/>
      <c r="K68" s="3"/>
      <c r="L68" s="3"/>
      <c r="M68" s="3"/>
      <c r="N68" s="3"/>
      <c r="O68" s="3"/>
      <c r="P68" s="5"/>
      <c r="Q68" s="5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5"/>
      <c r="F69" s="5"/>
      <c r="G69" s="5"/>
      <c r="H69" s="3"/>
      <c r="I69" s="3"/>
      <c r="J69" s="3"/>
      <c r="K69" s="3"/>
      <c r="L69" s="18"/>
      <c r="M69" s="18"/>
      <c r="N69" s="3"/>
      <c r="O69" s="3"/>
      <c r="P69" s="5"/>
      <c r="Q69" s="5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5"/>
      <c r="F70" s="5"/>
      <c r="G70" s="5"/>
      <c r="H70" s="3"/>
      <c r="I70" s="3"/>
      <c r="J70" s="3"/>
      <c r="K70" s="3"/>
      <c r="L70" s="18"/>
      <c r="M70" s="18"/>
      <c r="N70" s="3"/>
      <c r="O70" s="3"/>
      <c r="P70" s="5"/>
      <c r="Q70" s="5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5"/>
      <c r="F71" s="5"/>
      <c r="G71" s="5"/>
      <c r="H71" s="3"/>
      <c r="I71" s="3"/>
      <c r="J71" s="3"/>
      <c r="K71" s="3"/>
      <c r="L71" s="18"/>
      <c r="M71" s="18"/>
      <c r="N71" s="3"/>
      <c r="O71" s="3"/>
      <c r="P71" s="5"/>
      <c r="Q71" s="5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5"/>
      <c r="F72" s="5"/>
      <c r="G72" s="5"/>
      <c r="H72" s="3"/>
      <c r="I72" s="3"/>
      <c r="J72" s="3"/>
      <c r="K72" s="3"/>
      <c r="L72" s="18"/>
      <c r="M72" s="18"/>
      <c r="N72" s="3"/>
      <c r="O72" s="3"/>
      <c r="P72" s="5"/>
      <c r="Q72" s="5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5"/>
      <c r="F73" s="5"/>
      <c r="G73" s="5"/>
      <c r="H73" s="3"/>
      <c r="I73" s="3"/>
      <c r="J73" s="3"/>
      <c r="K73" s="3"/>
      <c r="L73" s="18"/>
      <c r="M73" s="18"/>
      <c r="N73" s="3"/>
      <c r="O73" s="3"/>
      <c r="P73" s="5"/>
      <c r="Q73" s="5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5"/>
      <c r="B74" s="5"/>
      <c r="C74" s="5"/>
      <c r="D74" s="3"/>
      <c r="E74" s="5"/>
      <c r="F74" s="5"/>
      <c r="G74" s="5"/>
      <c r="H74" s="3"/>
      <c r="I74" s="3"/>
      <c r="J74" s="3"/>
      <c r="K74" s="3"/>
      <c r="L74" s="18"/>
      <c r="M74" s="18"/>
      <c r="N74" s="3"/>
      <c r="O74" s="3"/>
      <c r="P74" s="5"/>
      <c r="Q74" s="5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5"/>
      <c r="B75" s="5"/>
      <c r="C75" s="5"/>
      <c r="D75" s="3"/>
      <c r="E75" s="5"/>
      <c r="F75" s="5"/>
      <c r="G75" s="5"/>
      <c r="H75" s="3"/>
      <c r="I75" s="3"/>
      <c r="J75" s="3"/>
      <c r="K75" s="3"/>
      <c r="L75" s="18"/>
      <c r="M75" s="18"/>
      <c r="N75" s="3"/>
      <c r="O75" s="3"/>
      <c r="P75" s="5"/>
      <c r="Q75" s="5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5"/>
      <c r="B76" s="5"/>
      <c r="C76" s="5"/>
      <c r="D76" s="3"/>
      <c r="E76" s="5"/>
      <c r="F76" s="5"/>
      <c r="G76" s="5"/>
      <c r="H76" s="3"/>
      <c r="I76" s="3"/>
      <c r="J76" s="3"/>
      <c r="K76" s="3"/>
      <c r="L76" s="3"/>
      <c r="M76" s="3"/>
      <c r="N76" s="3"/>
      <c r="O76" s="3"/>
      <c r="P76" s="5"/>
      <c r="Q76" s="5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5"/>
      <c r="B77" s="5"/>
      <c r="C77" s="5"/>
      <c r="D77" s="3"/>
      <c r="E77" s="5"/>
      <c r="F77" s="5"/>
      <c r="G77" s="5"/>
      <c r="H77" s="3"/>
      <c r="I77" s="3"/>
      <c r="J77" s="3"/>
      <c r="K77" s="3"/>
      <c r="L77" s="3"/>
      <c r="M77" s="3"/>
      <c r="N77" s="3"/>
      <c r="O77" s="3"/>
      <c r="P77" s="5"/>
      <c r="Q77" s="5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5"/>
      <c r="B78" s="5"/>
      <c r="C78" s="5"/>
      <c r="D78" s="3"/>
      <c r="E78" s="5"/>
      <c r="F78" s="5"/>
      <c r="G78" s="5"/>
      <c r="H78" s="3"/>
      <c r="I78" s="3"/>
      <c r="J78" s="3"/>
      <c r="K78" s="3"/>
      <c r="L78" s="3"/>
      <c r="M78" s="3"/>
      <c r="N78" s="3"/>
      <c r="O78" s="3"/>
      <c r="P78" s="5"/>
      <c r="Q78" s="5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5"/>
      <c r="B79" s="5"/>
      <c r="C79" s="5"/>
      <c r="D79" s="3"/>
      <c r="E79" s="5"/>
      <c r="F79" s="5"/>
      <c r="G79" s="5"/>
      <c r="H79" s="3"/>
      <c r="I79" s="3"/>
      <c r="J79" s="3"/>
      <c r="K79" s="3"/>
      <c r="L79" s="3"/>
      <c r="M79" s="3"/>
      <c r="N79" s="3"/>
      <c r="O79" s="3"/>
      <c r="P79" s="5"/>
      <c r="Q79" s="5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5"/>
      <c r="B80" s="5"/>
      <c r="C80" s="5"/>
      <c r="D80" s="3"/>
      <c r="E80" s="5"/>
      <c r="F80" s="5"/>
      <c r="G80" s="5"/>
      <c r="H80" s="3"/>
      <c r="I80" s="3"/>
      <c r="J80" s="3"/>
      <c r="K80" s="3"/>
      <c r="L80" s="18"/>
      <c r="M80" s="18"/>
      <c r="N80" s="3"/>
      <c r="O80" s="3"/>
      <c r="P80" s="5"/>
      <c r="Q80" s="5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5"/>
      <c r="B81" s="5"/>
      <c r="C81" s="5"/>
      <c r="D81" s="3"/>
      <c r="E81" s="5"/>
      <c r="F81" s="5"/>
      <c r="G81" s="5"/>
      <c r="H81" s="3"/>
      <c r="I81" s="3"/>
      <c r="J81" s="3"/>
      <c r="K81" s="3"/>
      <c r="L81" s="18"/>
      <c r="M81" s="18"/>
      <c r="N81" s="3"/>
      <c r="O81" s="3"/>
      <c r="P81" s="5"/>
      <c r="Q81" s="5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5"/>
      <c r="B82" s="5"/>
      <c r="C82" s="5"/>
      <c r="D82" s="3"/>
      <c r="E82" s="5"/>
      <c r="F82" s="5"/>
      <c r="G82" s="5"/>
      <c r="H82" s="3"/>
      <c r="I82" s="3"/>
      <c r="J82" s="3"/>
      <c r="K82" s="3"/>
      <c r="L82" s="3"/>
      <c r="M82" s="18"/>
      <c r="N82" s="3"/>
      <c r="O82" s="3"/>
      <c r="P82" s="5"/>
      <c r="Q82" s="5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5"/>
      <c r="B83" s="5"/>
      <c r="C83" s="5"/>
      <c r="D83" s="3"/>
      <c r="E83" s="5"/>
      <c r="F83" s="5"/>
      <c r="G83" s="5"/>
      <c r="H83" s="3"/>
      <c r="I83" s="3"/>
      <c r="J83" s="3"/>
      <c r="K83" s="3"/>
      <c r="L83" s="18"/>
      <c r="M83" s="18"/>
      <c r="N83" s="3"/>
      <c r="O83" s="3"/>
      <c r="P83" s="5"/>
      <c r="Q83" s="5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5"/>
      <c r="B84" s="5"/>
      <c r="C84" s="5"/>
      <c r="D84" s="3"/>
      <c r="E84" s="5"/>
      <c r="F84" s="5"/>
      <c r="G84" s="5"/>
      <c r="H84" s="3"/>
      <c r="I84" s="3"/>
      <c r="J84" s="3"/>
      <c r="K84" s="3"/>
      <c r="L84" s="18"/>
      <c r="M84" s="18"/>
      <c r="N84" s="3"/>
      <c r="O84" s="3"/>
      <c r="P84" s="5"/>
      <c r="Q84" s="5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5"/>
      <c r="B85" s="5"/>
      <c r="C85" s="5"/>
      <c r="D85" s="3"/>
      <c r="E85" s="5"/>
      <c r="F85" s="5"/>
      <c r="G85" s="5"/>
      <c r="H85" s="3"/>
      <c r="I85" s="3"/>
      <c r="J85" s="3"/>
      <c r="K85" s="3"/>
      <c r="L85" s="3"/>
      <c r="M85" s="3"/>
      <c r="N85" s="3"/>
      <c r="O85" s="3"/>
      <c r="P85" s="5"/>
      <c r="Q85" s="5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5"/>
      <c r="B86" s="5"/>
      <c r="C86" s="5"/>
      <c r="D86" s="3"/>
      <c r="E86" s="5"/>
      <c r="F86" s="5"/>
      <c r="G86" s="5"/>
      <c r="H86" s="3"/>
      <c r="I86" s="3"/>
      <c r="J86" s="3"/>
      <c r="K86" s="3"/>
      <c r="L86" s="3"/>
      <c r="M86" s="3"/>
      <c r="N86" s="3"/>
      <c r="O86" s="3"/>
      <c r="P86" s="5"/>
      <c r="Q86" s="5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5"/>
      <c r="B87" s="5"/>
      <c r="C87" s="5"/>
      <c r="D87" s="3"/>
      <c r="E87" s="5"/>
      <c r="F87" s="5"/>
      <c r="G87" s="5"/>
      <c r="H87" s="3"/>
      <c r="I87" s="3"/>
      <c r="J87" s="3"/>
      <c r="K87" s="3"/>
      <c r="L87" s="3"/>
      <c r="M87" s="3"/>
      <c r="N87" s="3"/>
      <c r="O87" s="3"/>
      <c r="P87" s="5"/>
      <c r="Q87" s="5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5"/>
      <c r="B88" s="5"/>
      <c r="C88" s="5"/>
      <c r="D88" s="3"/>
      <c r="E88" s="5"/>
      <c r="F88" s="5"/>
      <c r="G88" s="5"/>
      <c r="H88" s="3"/>
      <c r="I88" s="3"/>
      <c r="J88" s="3"/>
      <c r="K88" s="3"/>
      <c r="L88" s="3"/>
      <c r="M88" s="3"/>
      <c r="N88" s="3"/>
      <c r="O88" s="3"/>
      <c r="P88" s="5"/>
      <c r="Q88" s="5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5"/>
      <c r="B89" s="5"/>
      <c r="C89" s="5"/>
      <c r="D89" s="3"/>
      <c r="E89" s="5"/>
      <c r="F89" s="5"/>
      <c r="G89" s="5"/>
      <c r="H89" s="3"/>
      <c r="I89" s="3"/>
      <c r="J89" s="3"/>
      <c r="K89" s="3"/>
      <c r="L89" s="3"/>
      <c r="M89" s="3"/>
      <c r="N89" s="3"/>
      <c r="O89" s="3"/>
      <c r="P89" s="5"/>
      <c r="Q89" s="5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5"/>
      <c r="B90" s="5"/>
      <c r="C90" s="5"/>
      <c r="D90" s="3"/>
      <c r="E90" s="5"/>
      <c r="F90" s="5"/>
      <c r="G90" s="5"/>
      <c r="H90" s="3"/>
      <c r="I90" s="3"/>
      <c r="J90" s="3"/>
      <c r="K90" s="3"/>
      <c r="L90" s="3"/>
      <c r="M90" s="3"/>
      <c r="N90" s="3"/>
      <c r="O90" s="3"/>
      <c r="P90" s="5"/>
      <c r="Q90" s="5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5"/>
      <c r="B91" s="5"/>
      <c r="C91" s="5"/>
      <c r="D91" s="3"/>
      <c r="E91" s="5"/>
      <c r="F91" s="5"/>
      <c r="G91" s="5"/>
      <c r="H91" s="3"/>
      <c r="I91" s="3"/>
      <c r="J91" s="3"/>
      <c r="K91" s="3"/>
      <c r="L91" s="3"/>
      <c r="M91" s="3"/>
      <c r="N91" s="3"/>
      <c r="O91" s="3"/>
      <c r="P91" s="5"/>
      <c r="Q91" s="5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5"/>
      <c r="B92" s="5"/>
      <c r="C92" s="5"/>
      <c r="D92" s="3"/>
      <c r="E92" s="5"/>
      <c r="F92" s="5"/>
      <c r="G92" s="5"/>
      <c r="H92" s="3"/>
      <c r="I92" s="3"/>
      <c r="J92" s="3"/>
      <c r="K92" s="3"/>
      <c r="L92" s="3"/>
      <c r="M92" s="3"/>
      <c r="N92" s="3"/>
      <c r="O92" s="3"/>
      <c r="P92" s="5"/>
      <c r="Q92" s="5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5"/>
      <c r="B93" s="5"/>
      <c r="C93" s="5"/>
      <c r="D93" s="3"/>
      <c r="E93" s="5"/>
      <c r="F93" s="5"/>
      <c r="G93" s="5"/>
      <c r="H93" s="3"/>
      <c r="I93" s="3"/>
      <c r="J93" s="3"/>
      <c r="K93" s="3"/>
      <c r="L93" s="3"/>
      <c r="M93" s="3"/>
      <c r="N93" s="3"/>
      <c r="O93" s="3"/>
      <c r="P93" s="5"/>
      <c r="Q93" s="5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5"/>
      <c r="B94" s="5"/>
      <c r="C94" s="5"/>
      <c r="D94" s="3"/>
      <c r="E94" s="5"/>
      <c r="F94" s="5"/>
      <c r="G94" s="5"/>
      <c r="H94" s="3"/>
      <c r="I94" s="3"/>
      <c r="J94" s="3"/>
      <c r="K94" s="3"/>
      <c r="L94" s="3"/>
      <c r="M94" s="3"/>
      <c r="N94" s="3"/>
      <c r="O94" s="3"/>
      <c r="P94" s="5"/>
      <c r="Q94" s="5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5"/>
      <c r="B95" s="5"/>
      <c r="C95" s="5"/>
      <c r="D95" s="3"/>
      <c r="E95" s="5"/>
      <c r="F95" s="5"/>
      <c r="G95" s="5"/>
      <c r="H95" s="3"/>
      <c r="I95" s="3"/>
      <c r="J95" s="3"/>
      <c r="K95" s="3"/>
      <c r="L95" s="3"/>
      <c r="M95" s="3"/>
      <c r="N95" s="3"/>
      <c r="O95" s="3"/>
      <c r="P95" s="5"/>
      <c r="Q95" s="5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5"/>
      <c r="B96" s="5"/>
      <c r="C96" s="5"/>
      <c r="D96" s="3"/>
      <c r="E96" s="5"/>
      <c r="F96" s="5"/>
      <c r="G96" s="5"/>
      <c r="H96" s="3"/>
      <c r="I96" s="3"/>
      <c r="J96" s="3"/>
      <c r="K96" s="3"/>
      <c r="L96" s="3"/>
      <c r="M96" s="3"/>
      <c r="N96" s="3"/>
      <c r="O96" s="3"/>
      <c r="P96" s="5"/>
      <c r="Q96" s="5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5"/>
      <c r="B97" s="5"/>
      <c r="C97" s="5"/>
      <c r="D97" s="3"/>
      <c r="E97" s="5"/>
      <c r="F97" s="5"/>
      <c r="G97" s="5"/>
      <c r="H97" s="3"/>
      <c r="I97" s="3"/>
      <c r="J97" s="3"/>
      <c r="K97" s="3"/>
      <c r="L97" s="3"/>
      <c r="M97" s="3"/>
      <c r="N97" s="3"/>
      <c r="O97" s="3"/>
      <c r="P97" s="5"/>
      <c r="Q97" s="5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5"/>
      <c r="B98" s="5"/>
      <c r="C98" s="5"/>
      <c r="D98" s="3"/>
      <c r="E98" s="5"/>
      <c r="F98" s="5"/>
      <c r="G98" s="5"/>
      <c r="H98" s="3"/>
      <c r="I98" s="3"/>
      <c r="J98" s="3"/>
      <c r="K98" s="3"/>
      <c r="L98" s="3"/>
      <c r="M98" s="3"/>
      <c r="N98" s="3"/>
      <c r="O98" s="3"/>
      <c r="P98" s="5"/>
      <c r="Q98" s="5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5"/>
      <c r="B99" s="5"/>
      <c r="C99" s="5"/>
      <c r="D99" s="3"/>
      <c r="E99" s="5"/>
      <c r="F99" s="5"/>
      <c r="G99" s="5"/>
      <c r="H99" s="3"/>
      <c r="I99" s="3"/>
      <c r="J99" s="3"/>
      <c r="K99" s="3"/>
      <c r="L99" s="3"/>
      <c r="M99" s="3"/>
      <c r="N99" s="3"/>
      <c r="O99" s="3"/>
      <c r="P99" s="5"/>
      <c r="Q99" s="5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5"/>
      <c r="B100" s="5"/>
      <c r="C100" s="5"/>
      <c r="D100" s="3"/>
      <c r="E100" s="5"/>
      <c r="F100" s="5"/>
      <c r="G100" s="5"/>
      <c r="H100" s="3"/>
      <c r="I100" s="3"/>
      <c r="J100" s="3"/>
      <c r="K100" s="3"/>
      <c r="L100" s="3"/>
      <c r="M100" s="3"/>
      <c r="N100" s="3"/>
      <c r="O100" s="3"/>
      <c r="P100" s="5"/>
      <c r="Q100" s="5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5"/>
      <c r="B101" s="5"/>
      <c r="C101" s="5"/>
      <c r="D101" s="3"/>
      <c r="E101" s="5"/>
      <c r="F101" s="5"/>
      <c r="G101" s="5"/>
      <c r="H101" s="3"/>
      <c r="I101" s="3"/>
      <c r="J101" s="3"/>
      <c r="K101" s="3"/>
      <c r="L101" s="3"/>
      <c r="M101" s="3"/>
      <c r="N101" s="3"/>
      <c r="O101" s="3"/>
      <c r="P101" s="5"/>
      <c r="Q101" s="5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5"/>
      <c r="B102" s="5"/>
      <c r="C102" s="5"/>
      <c r="D102" s="3"/>
      <c r="E102" s="5"/>
      <c r="F102" s="5"/>
      <c r="G102" s="5"/>
      <c r="H102" s="3"/>
      <c r="I102" s="3"/>
      <c r="J102" s="3"/>
      <c r="K102" s="3"/>
      <c r="L102" s="3"/>
      <c r="M102" s="3"/>
      <c r="N102" s="3"/>
      <c r="O102" s="3"/>
      <c r="P102" s="5"/>
      <c r="Q102" s="5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5"/>
      <c r="B103" s="5"/>
      <c r="C103" s="5"/>
      <c r="D103" s="3"/>
      <c r="E103" s="5"/>
      <c r="F103" s="5"/>
      <c r="G103" s="5"/>
      <c r="H103" s="3"/>
      <c r="I103" s="3"/>
      <c r="J103" s="3"/>
      <c r="K103" s="3"/>
      <c r="L103" s="3"/>
      <c r="M103" s="3"/>
      <c r="N103" s="3"/>
      <c r="O103" s="3"/>
      <c r="P103" s="5"/>
      <c r="Q103" s="5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5"/>
      <c r="B104" s="5"/>
      <c r="C104" s="5"/>
      <c r="D104" s="3"/>
      <c r="E104" s="5"/>
      <c r="F104" s="5"/>
      <c r="G104" s="5"/>
      <c r="H104" s="3"/>
      <c r="I104" s="3"/>
      <c r="J104" s="3"/>
      <c r="K104" s="3"/>
      <c r="L104" s="3"/>
      <c r="M104" s="3"/>
      <c r="N104" s="3"/>
      <c r="O104" s="3"/>
      <c r="P104" s="5"/>
      <c r="Q104" s="5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5"/>
      <c r="B105" s="5"/>
      <c r="C105" s="5"/>
      <c r="D105" s="3"/>
      <c r="E105" s="5"/>
      <c r="F105" s="5"/>
      <c r="G105" s="5"/>
      <c r="H105" s="3"/>
      <c r="I105" s="3"/>
      <c r="J105" s="3"/>
      <c r="K105" s="3"/>
      <c r="L105" s="3"/>
      <c r="M105" s="3"/>
      <c r="N105" s="3"/>
      <c r="O105" s="3"/>
      <c r="P105" s="5"/>
      <c r="Q105" s="5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5"/>
      <c r="B106" s="5"/>
      <c r="C106" s="5"/>
      <c r="D106" s="3"/>
      <c r="E106" s="5"/>
      <c r="F106" s="5"/>
      <c r="G106" s="5"/>
      <c r="H106" s="3"/>
      <c r="I106" s="5"/>
      <c r="J106" s="5"/>
      <c r="K106" s="5"/>
      <c r="L106" s="5"/>
      <c r="M106" s="5"/>
      <c r="N106" s="5"/>
      <c r="O106" s="5"/>
      <c r="P106" s="5"/>
      <c r="Q106" s="5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5"/>
      <c r="B107" s="5"/>
      <c r="C107" s="5"/>
      <c r="D107" s="5"/>
      <c r="E107" s="5"/>
      <c r="F107" s="5"/>
      <c r="G107" s="5"/>
      <c r="H107" s="3"/>
      <c r="I107" s="3"/>
      <c r="J107" s="3"/>
      <c r="K107" s="3"/>
      <c r="L107" s="3"/>
      <c r="M107" s="3"/>
      <c r="N107" s="3"/>
      <c r="O107" s="3"/>
      <c r="P107" s="5"/>
      <c r="Q107" s="5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5"/>
      <c r="B108" s="5"/>
      <c r="C108" s="5"/>
      <c r="D108" s="3"/>
      <c r="E108" s="5"/>
      <c r="F108" s="5"/>
      <c r="G108" s="5"/>
      <c r="H108" s="3"/>
      <c r="I108" s="3"/>
      <c r="J108" s="3"/>
      <c r="K108" s="3"/>
      <c r="L108" s="3"/>
      <c r="M108" s="3"/>
      <c r="N108" s="3"/>
      <c r="O108" s="3"/>
      <c r="P108" s="5"/>
      <c r="Q108" s="5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5"/>
      <c r="B109" s="5"/>
      <c r="C109" s="5"/>
      <c r="D109" s="3"/>
      <c r="E109" s="5"/>
      <c r="F109" s="5"/>
      <c r="G109" s="5"/>
      <c r="H109" s="3"/>
      <c r="I109" s="3"/>
      <c r="J109" s="3"/>
      <c r="K109" s="3"/>
      <c r="L109" s="3"/>
      <c r="M109" s="3"/>
      <c r="N109" s="3"/>
      <c r="O109" s="3"/>
      <c r="P109" s="5"/>
      <c r="Q109" s="5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5"/>
      <c r="B110" s="5"/>
      <c r="C110" s="5"/>
      <c r="D110" s="3"/>
      <c r="E110" s="5"/>
      <c r="F110" s="5"/>
      <c r="G110" s="5"/>
      <c r="H110" s="3"/>
      <c r="I110" s="3"/>
      <c r="J110" s="3"/>
      <c r="K110" s="3"/>
      <c r="L110" s="3"/>
      <c r="M110" s="3"/>
      <c r="N110" s="3"/>
      <c r="O110" s="3"/>
      <c r="P110" s="5"/>
      <c r="Q110" s="5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5"/>
      <c r="B111" s="5"/>
      <c r="C111" s="5"/>
      <c r="D111" s="3"/>
      <c r="E111" s="5"/>
      <c r="F111" s="5"/>
      <c r="G111" s="5"/>
      <c r="H111" s="3"/>
      <c r="I111" s="3"/>
      <c r="J111" s="3"/>
      <c r="K111" s="3"/>
      <c r="L111" s="3"/>
      <c r="M111" s="3"/>
      <c r="N111" s="3"/>
      <c r="O111" s="3"/>
      <c r="P111" s="5"/>
      <c r="Q111" s="5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5"/>
      <c r="B112" s="5"/>
      <c r="C112" s="5"/>
      <c r="D112" s="3"/>
      <c r="E112" s="5"/>
      <c r="F112" s="5"/>
      <c r="G112" s="5"/>
      <c r="H112" s="3"/>
      <c r="I112" s="3"/>
      <c r="J112" s="3"/>
      <c r="K112" s="3"/>
      <c r="L112" s="3"/>
      <c r="M112" s="3"/>
      <c r="N112" s="3"/>
      <c r="O112" s="3"/>
      <c r="P112" s="5"/>
      <c r="Q112" s="5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5"/>
      <c r="B113" s="5"/>
      <c r="C113" s="5"/>
      <c r="D113" s="3"/>
      <c r="E113" s="5"/>
      <c r="F113" s="5"/>
      <c r="G113" s="5"/>
      <c r="H113" s="3"/>
      <c r="I113" s="3"/>
      <c r="J113" s="3"/>
      <c r="K113" s="3"/>
      <c r="L113" s="3"/>
      <c r="M113" s="3"/>
      <c r="N113" s="3"/>
      <c r="O113" s="3"/>
      <c r="P113" s="5"/>
      <c r="Q113" s="5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5"/>
      <c r="B114" s="5"/>
      <c r="C114" s="5"/>
      <c r="D114" s="3"/>
      <c r="E114" s="5"/>
      <c r="F114" s="5"/>
      <c r="G114" s="5"/>
      <c r="H114" s="3"/>
      <c r="I114" s="3"/>
      <c r="J114" s="3"/>
      <c r="K114" s="3"/>
      <c r="L114" s="3"/>
      <c r="M114" s="3"/>
      <c r="N114" s="3"/>
      <c r="O114" s="3"/>
      <c r="P114" s="5"/>
      <c r="Q114" s="5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5"/>
      <c r="B115" s="5"/>
      <c r="C115" s="5"/>
      <c r="D115" s="3"/>
      <c r="E115" s="5"/>
      <c r="F115" s="5"/>
      <c r="G115" s="5"/>
      <c r="H115" s="3"/>
      <c r="I115" s="3"/>
      <c r="J115" s="3"/>
      <c r="K115" s="3"/>
      <c r="L115" s="3"/>
      <c r="M115" s="3"/>
      <c r="N115" s="3"/>
      <c r="O115" s="3"/>
      <c r="P115" s="5"/>
      <c r="Q115" s="5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5"/>
      <c r="B116" s="5"/>
      <c r="C116" s="5"/>
      <c r="D116" s="3"/>
      <c r="E116" s="5"/>
      <c r="F116" s="5"/>
      <c r="G116" s="5"/>
      <c r="H116" s="3"/>
      <c r="I116" s="3"/>
      <c r="J116" s="3"/>
      <c r="K116" s="3"/>
      <c r="L116" s="3"/>
      <c r="M116" s="3"/>
      <c r="N116" s="3"/>
      <c r="O116" s="3"/>
      <c r="P116" s="5"/>
      <c r="Q116" s="5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5"/>
      <c r="B117" s="5"/>
      <c r="C117" s="5"/>
      <c r="D117" s="3"/>
      <c r="E117" s="5"/>
      <c r="F117" s="5"/>
      <c r="G117" s="5"/>
      <c r="H117" s="3"/>
      <c r="I117" s="3"/>
      <c r="J117" s="3"/>
      <c r="K117" s="3"/>
      <c r="L117" s="3"/>
      <c r="M117" s="3"/>
      <c r="N117" s="3"/>
      <c r="O117" s="3"/>
      <c r="P117" s="5"/>
      <c r="Q117" s="5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5"/>
      <c r="B118" s="5"/>
      <c r="C118" s="5"/>
      <c r="D118" s="3"/>
      <c r="E118" s="5"/>
      <c r="F118" s="5"/>
      <c r="G118" s="5"/>
      <c r="H118" s="3"/>
      <c r="I118" s="3"/>
      <c r="J118" s="3"/>
      <c r="K118" s="3"/>
      <c r="L118" s="3"/>
      <c r="M118" s="3"/>
      <c r="N118" s="3"/>
      <c r="O118" s="3"/>
      <c r="P118" s="5"/>
      <c r="Q118" s="5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5"/>
      <c r="B119" s="5"/>
      <c r="C119" s="5"/>
      <c r="D119" s="3"/>
      <c r="E119" s="5"/>
      <c r="F119" s="5"/>
      <c r="G119" s="5"/>
      <c r="H119" s="3"/>
      <c r="I119" s="3"/>
      <c r="J119" s="3"/>
      <c r="K119" s="3"/>
      <c r="L119" s="3"/>
      <c r="M119" s="3"/>
      <c r="N119" s="3"/>
      <c r="O119" s="3"/>
      <c r="P119" s="5"/>
      <c r="Q119" s="5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5"/>
      <c r="B120" s="5"/>
      <c r="C120" s="5"/>
      <c r="D120" s="3"/>
      <c r="E120" s="5"/>
      <c r="F120" s="5"/>
      <c r="G120" s="5"/>
      <c r="H120" s="3"/>
      <c r="I120" s="3"/>
      <c r="J120" s="3"/>
      <c r="K120" s="3"/>
      <c r="L120" s="3"/>
      <c r="M120" s="3"/>
      <c r="N120" s="3"/>
      <c r="O120" s="3"/>
      <c r="P120" s="5"/>
      <c r="Q120" s="5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5"/>
      <c r="B121" s="5"/>
      <c r="C121" s="5"/>
      <c r="D121" s="3"/>
      <c r="E121" s="5"/>
      <c r="F121" s="5"/>
      <c r="G121" s="5"/>
      <c r="H121" s="3"/>
      <c r="I121" s="3"/>
      <c r="J121" s="3"/>
      <c r="K121" s="3"/>
      <c r="L121" s="3"/>
      <c r="M121" s="3"/>
      <c r="N121" s="3"/>
      <c r="O121" s="3"/>
      <c r="P121" s="5"/>
      <c r="Q121" s="5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5"/>
      <c r="B122" s="5"/>
      <c r="C122" s="5"/>
      <c r="D122" s="3"/>
      <c r="E122" s="5"/>
      <c r="F122" s="5"/>
      <c r="G122" s="5"/>
      <c r="H122" s="3"/>
      <c r="I122" s="3"/>
      <c r="J122" s="3"/>
      <c r="K122" s="3"/>
      <c r="L122" s="3"/>
      <c r="M122" s="3"/>
      <c r="N122" s="3"/>
      <c r="O122" s="3"/>
      <c r="P122" s="5"/>
      <c r="Q122" s="5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5"/>
      <c r="B123" s="5"/>
      <c r="C123" s="5"/>
      <c r="D123" s="3"/>
      <c r="E123" s="5"/>
      <c r="F123" s="5"/>
      <c r="G123" s="5"/>
      <c r="H123" s="3"/>
      <c r="I123" s="3"/>
      <c r="J123" s="3"/>
      <c r="K123" s="3"/>
      <c r="L123" s="3"/>
      <c r="M123" s="3"/>
      <c r="N123" s="3"/>
      <c r="O123" s="3"/>
      <c r="P123" s="5"/>
      <c r="Q123" s="5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5"/>
      <c r="B124" s="5"/>
      <c r="C124" s="5"/>
      <c r="D124" s="3"/>
      <c r="E124" s="5"/>
      <c r="F124" s="5"/>
      <c r="G124" s="5"/>
      <c r="H124" s="3"/>
      <c r="I124" s="3"/>
      <c r="J124" s="3"/>
      <c r="K124" s="3"/>
      <c r="L124" s="3"/>
      <c r="M124" s="3"/>
      <c r="N124" s="3"/>
      <c r="O124" s="3"/>
      <c r="P124" s="5"/>
      <c r="Q124" s="5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5"/>
      <c r="B125" s="5"/>
      <c r="C125" s="5"/>
      <c r="D125" s="3"/>
      <c r="E125" s="5"/>
      <c r="F125" s="5"/>
      <c r="G125" s="5"/>
      <c r="H125" s="3"/>
      <c r="I125" s="3"/>
      <c r="J125" s="3"/>
      <c r="K125" s="3"/>
      <c r="L125" s="3"/>
      <c r="M125" s="3"/>
      <c r="N125" s="3"/>
      <c r="O125" s="3"/>
      <c r="P125" s="5"/>
      <c r="Q125" s="5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5"/>
      <c r="B126" s="5"/>
      <c r="C126" s="5"/>
      <c r="D126" s="3"/>
      <c r="E126" s="5"/>
      <c r="F126" s="5"/>
      <c r="G126" s="5"/>
      <c r="H126" s="3"/>
      <c r="I126" s="3"/>
      <c r="J126" s="3"/>
      <c r="K126" s="3"/>
      <c r="L126" s="3"/>
      <c r="M126" s="3"/>
      <c r="N126" s="3"/>
      <c r="O126" s="3"/>
      <c r="P126" s="5"/>
      <c r="Q126" s="5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5"/>
      <c r="B127" s="5"/>
      <c r="C127" s="5"/>
      <c r="D127" s="3"/>
      <c r="E127" s="5"/>
      <c r="F127" s="5"/>
      <c r="G127" s="5"/>
      <c r="H127" s="3"/>
      <c r="I127" s="3"/>
      <c r="J127" s="3"/>
      <c r="K127" s="3"/>
      <c r="L127" s="3"/>
      <c r="M127" s="3"/>
      <c r="N127" s="3"/>
      <c r="O127" s="3"/>
      <c r="P127" s="5"/>
      <c r="Q127" s="5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5"/>
      <c r="B128" s="5"/>
      <c r="C128" s="5"/>
      <c r="D128" s="3"/>
      <c r="E128" s="5"/>
      <c r="F128" s="5"/>
      <c r="G128" s="5"/>
      <c r="H128" s="3"/>
      <c r="I128" s="3"/>
      <c r="J128" s="3"/>
      <c r="K128" s="3"/>
      <c r="L128" s="3"/>
      <c r="M128" s="3"/>
      <c r="N128" s="3"/>
      <c r="O128" s="3"/>
      <c r="P128" s="5"/>
      <c r="Q128" s="5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5"/>
      <c r="B129" s="5"/>
      <c r="C129" s="5"/>
      <c r="D129" s="3"/>
      <c r="E129" s="5"/>
      <c r="F129" s="5"/>
      <c r="G129" s="5"/>
      <c r="H129" s="3"/>
      <c r="I129" s="3"/>
      <c r="J129" s="3"/>
      <c r="K129" s="3"/>
      <c r="L129" s="3"/>
      <c r="M129" s="3"/>
      <c r="N129" s="3"/>
      <c r="O129" s="3"/>
      <c r="P129" s="5"/>
      <c r="Q129" s="5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5"/>
      <c r="B130" s="5"/>
      <c r="C130" s="5"/>
      <c r="D130" s="3"/>
      <c r="E130" s="5"/>
      <c r="F130" s="5"/>
      <c r="G130" s="5"/>
      <c r="H130" s="3"/>
      <c r="I130" s="3"/>
      <c r="J130" s="3"/>
      <c r="K130" s="3"/>
      <c r="L130" s="3"/>
      <c r="M130" s="3"/>
      <c r="N130" s="3"/>
      <c r="O130" s="3"/>
      <c r="P130" s="5"/>
      <c r="Q130" s="5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5"/>
      <c r="B131" s="5"/>
      <c r="C131" s="5"/>
      <c r="D131" s="3"/>
      <c r="E131" s="5"/>
      <c r="F131" s="5"/>
      <c r="G131" s="5"/>
      <c r="H131" s="3"/>
      <c r="I131" s="3"/>
      <c r="J131" s="3"/>
      <c r="K131" s="3"/>
      <c r="L131" s="3"/>
      <c r="M131" s="3"/>
      <c r="N131" s="3"/>
      <c r="O131" s="3"/>
      <c r="P131" s="5"/>
      <c r="Q131" s="5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5"/>
      <c r="B132" s="5"/>
      <c r="C132" s="5"/>
      <c r="D132" s="3"/>
      <c r="E132" s="5"/>
      <c r="F132" s="5"/>
      <c r="G132" s="5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5"/>
      <c r="B133" s="5"/>
      <c r="C133" s="5"/>
      <c r="D133" s="3"/>
      <c r="E133" s="5"/>
      <c r="F133" s="5"/>
      <c r="G133" s="5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5"/>
      <c r="B134" s="5"/>
      <c r="C134" s="5"/>
      <c r="D134" s="3"/>
      <c r="E134" s="5"/>
      <c r="F134" s="5"/>
      <c r="G134" s="5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5"/>
      <c r="B135" s="5"/>
      <c r="C135" s="5"/>
      <c r="D135" s="3"/>
      <c r="E135" s="5"/>
      <c r="F135" s="5"/>
      <c r="G135" s="5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5"/>
      <c r="B136" s="5"/>
      <c r="C136" s="5"/>
      <c r="D136" s="3"/>
      <c r="E136" s="5"/>
      <c r="F136" s="5"/>
      <c r="G136" s="5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5"/>
      <c r="B137" s="5"/>
      <c r="C137" s="5"/>
      <c r="D137" s="3"/>
      <c r="E137" s="5"/>
      <c r="F137" s="5"/>
      <c r="G137" s="5"/>
      <c r="H137" s="18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customHeight="1">
      <c r="A138" s="5"/>
      <c r="B138" s="5"/>
      <c r="C138" s="5"/>
      <c r="D138" s="3"/>
      <c r="E138" s="5"/>
      <c r="F138" s="5"/>
      <c r="G138" s="5"/>
      <c r="H138" s="18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5"/>
      <c r="B139" s="5"/>
      <c r="C139" s="5"/>
      <c r="D139" s="3"/>
      <c r="E139" s="5"/>
      <c r="F139" s="5"/>
      <c r="G139" s="5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5"/>
      <c r="B140" s="5"/>
      <c r="C140" s="5"/>
      <c r="D140" s="3"/>
      <c r="E140" s="5"/>
      <c r="F140" s="5"/>
      <c r="G140" s="5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5"/>
      <c r="B141" s="5"/>
      <c r="C141" s="5"/>
      <c r="D141" s="3"/>
      <c r="E141" s="5"/>
      <c r="F141" s="5"/>
      <c r="G141" s="5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5"/>
      <c r="B142" s="5"/>
      <c r="C142" s="5"/>
      <c r="D142" s="3"/>
      <c r="E142" s="5"/>
      <c r="F142" s="5"/>
      <c r="G142" s="5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5"/>
      <c r="B143" s="5"/>
      <c r="C143" s="5"/>
      <c r="D143" s="3"/>
      <c r="E143" s="5"/>
      <c r="F143" s="5"/>
      <c r="G143" s="5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5"/>
      <c r="B144" s="5"/>
      <c r="C144" s="5"/>
      <c r="D144" s="3"/>
      <c r="E144" s="5"/>
      <c r="F144" s="5"/>
      <c r="G144" s="5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5"/>
      <c r="B145" s="5"/>
      <c r="C145" s="5"/>
      <c r="D145" s="3"/>
      <c r="E145" s="5"/>
      <c r="F145" s="5"/>
      <c r="G145" s="5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5"/>
      <c r="B146" s="5"/>
      <c r="C146" s="5"/>
      <c r="D146" s="3"/>
      <c r="E146" s="5"/>
      <c r="F146" s="5"/>
      <c r="G146" s="5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5"/>
      <c r="B147" s="5"/>
      <c r="C147" s="5"/>
      <c r="D147" s="3"/>
      <c r="E147" s="5"/>
      <c r="F147" s="5"/>
      <c r="G147" s="5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5"/>
      <c r="B148" s="5"/>
      <c r="C148" s="5"/>
      <c r="D148" s="3"/>
      <c r="E148" s="5"/>
      <c r="F148" s="5"/>
      <c r="G148" s="5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5"/>
      <c r="B149" s="5"/>
      <c r="C149" s="5"/>
      <c r="D149" s="3"/>
      <c r="E149" s="5"/>
      <c r="F149" s="5"/>
      <c r="G149" s="5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5"/>
      <c r="B150" s="5"/>
      <c r="C150" s="5"/>
      <c r="D150" s="3"/>
      <c r="E150" s="5"/>
      <c r="F150" s="5"/>
      <c r="G150" s="5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customHeight="1">
      <c r="A151" s="5"/>
      <c r="B151" s="5"/>
      <c r="C151" s="5"/>
      <c r="D151" s="3"/>
      <c r="E151" s="5"/>
      <c r="F151" s="5"/>
      <c r="G151" s="5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5"/>
      <c r="B152" s="5"/>
      <c r="C152" s="5"/>
      <c r="D152" s="3"/>
      <c r="E152" s="5"/>
      <c r="F152" s="5"/>
      <c r="G152" s="5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5"/>
      <c r="B153" s="5"/>
      <c r="C153" s="5"/>
      <c r="D153" s="3"/>
      <c r="E153" s="5"/>
      <c r="F153" s="5"/>
      <c r="G153" s="5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5"/>
      <c r="B154" s="5"/>
      <c r="C154" s="5"/>
      <c r="D154" s="3"/>
      <c r="E154" s="5"/>
      <c r="F154" s="5"/>
      <c r="G154" s="5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5"/>
      <c r="Y154" s="5"/>
      <c r="Z154" s="5"/>
    </row>
    <row r="155" spans="1:26" ht="14.25" customHeight="1">
      <c r="A155" s="5"/>
      <c r="B155" s="5"/>
      <c r="C155" s="5"/>
      <c r="D155" s="3"/>
      <c r="E155" s="5"/>
      <c r="F155" s="5"/>
      <c r="G155" s="5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5"/>
      <c r="Y155" s="5"/>
      <c r="Z155" s="5"/>
    </row>
    <row r="156" spans="1:26" ht="15.75" customHeight="1">
      <c r="A156" s="5"/>
      <c r="B156" s="5"/>
      <c r="C156" s="5"/>
      <c r="D156" s="3"/>
      <c r="E156" s="5"/>
      <c r="F156" s="5"/>
      <c r="G156" s="5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5"/>
      <c r="Y156" s="5"/>
      <c r="Z156" s="5"/>
    </row>
    <row r="157" spans="1:26" ht="15.75" customHeight="1">
      <c r="A157" s="5"/>
      <c r="B157" s="5"/>
      <c r="C157" s="5"/>
      <c r="D157" s="3"/>
      <c r="E157" s="5"/>
      <c r="F157" s="5"/>
      <c r="G157" s="5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5"/>
      <c r="Y157" s="5"/>
      <c r="Z157" s="5"/>
    </row>
    <row r="158" spans="1:26" ht="15.75" customHeight="1">
      <c r="A158" s="5"/>
      <c r="B158" s="5"/>
      <c r="C158" s="5"/>
      <c r="D158" s="3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3"/>
      <c r="P158" s="3"/>
      <c r="Q158" s="3"/>
      <c r="R158" s="3"/>
      <c r="S158" s="3"/>
      <c r="T158" s="3"/>
      <c r="U158" s="3"/>
      <c r="V158" s="3"/>
      <c r="W158" s="3"/>
      <c r="X158" s="5"/>
      <c r="Y158" s="5"/>
      <c r="Z158" s="5"/>
    </row>
    <row r="159" spans="1:26" ht="15.75" customHeight="1">
      <c r="A159" s="5"/>
      <c r="B159" s="5"/>
      <c r="C159" s="5"/>
      <c r="D159" s="3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3"/>
      <c r="P159" s="3"/>
      <c r="Q159" s="3"/>
      <c r="R159" s="3"/>
      <c r="S159" s="3"/>
      <c r="T159" s="3"/>
      <c r="U159" s="3"/>
      <c r="V159" s="3"/>
      <c r="W159" s="3"/>
      <c r="X159" s="5"/>
      <c r="Y159" s="5"/>
      <c r="Z159" s="5"/>
    </row>
    <row r="160" spans="1:26" ht="15.75" customHeight="1">
      <c r="A160" s="5"/>
      <c r="B160" s="5"/>
      <c r="C160" s="5"/>
      <c r="D160" s="3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3"/>
      <c r="P160" s="3"/>
      <c r="Q160" s="3"/>
      <c r="R160" s="3"/>
      <c r="S160" s="3"/>
      <c r="T160" s="3"/>
      <c r="U160" s="3"/>
      <c r="V160" s="3"/>
      <c r="W160" s="3"/>
      <c r="X160" s="5"/>
      <c r="Y160" s="5"/>
      <c r="Z160" s="5"/>
    </row>
    <row r="161" spans="1:26" ht="15.75" customHeight="1">
      <c r="A161" s="5"/>
      <c r="B161" s="5"/>
      <c r="C161" s="5"/>
      <c r="D161" s="3"/>
      <c r="E161" s="5"/>
      <c r="F161" s="5"/>
      <c r="G161" s="5"/>
      <c r="H161" s="3"/>
      <c r="I161" s="3"/>
      <c r="J161" s="5"/>
      <c r="K161" s="5"/>
      <c r="L161" s="5"/>
      <c r="M161" s="5"/>
      <c r="N161" s="5"/>
      <c r="O161" s="5"/>
      <c r="P161" s="5"/>
      <c r="Q161" s="3"/>
      <c r="R161" s="3"/>
      <c r="S161" s="3"/>
      <c r="T161" s="3"/>
      <c r="U161" s="3"/>
      <c r="V161" s="3"/>
      <c r="W161" s="3"/>
      <c r="X161" s="5"/>
      <c r="Y161" s="5"/>
      <c r="Z161" s="5"/>
    </row>
    <row r="162" spans="1:26" ht="15.75" customHeight="1">
      <c r="A162" s="5"/>
      <c r="B162" s="5"/>
      <c r="C162" s="5"/>
      <c r="D162" s="3"/>
      <c r="E162" s="5"/>
      <c r="F162" s="5"/>
      <c r="G162" s="5"/>
      <c r="H162" s="3"/>
      <c r="I162" s="3"/>
      <c r="J162" s="5"/>
      <c r="K162" s="5"/>
      <c r="L162" s="5"/>
      <c r="M162" s="5"/>
      <c r="N162" s="5"/>
      <c r="O162" s="5"/>
      <c r="P162" s="5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5"/>
      <c r="B166" s="5"/>
      <c r="C166" s="5"/>
      <c r="D166" s="3"/>
      <c r="E166" s="5"/>
      <c r="F166" s="5"/>
      <c r="G166" s="5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5"/>
      <c r="B167" s="5"/>
      <c r="C167" s="5"/>
      <c r="D167" s="3"/>
      <c r="E167" s="5"/>
      <c r="F167" s="5"/>
      <c r="G167" s="5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5"/>
      <c r="B168" s="5"/>
      <c r="C168" s="5"/>
      <c r="D168" s="3"/>
      <c r="E168" s="5"/>
      <c r="F168" s="5"/>
      <c r="G168" s="5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5"/>
      <c r="B169" s="5"/>
      <c r="C169" s="5"/>
      <c r="D169" s="3"/>
      <c r="E169" s="5"/>
      <c r="F169" s="5"/>
      <c r="G169" s="5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5"/>
      <c r="B170" s="5"/>
      <c r="C170" s="5"/>
      <c r="D170" s="3"/>
      <c r="E170" s="5"/>
      <c r="F170" s="5"/>
      <c r="G170" s="5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5"/>
      <c r="B171" s="5"/>
      <c r="C171" s="5"/>
      <c r="D171" s="3"/>
      <c r="E171" s="5"/>
      <c r="F171" s="5"/>
      <c r="G171" s="5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5"/>
      <c r="B172" s="5"/>
      <c r="C172" s="5"/>
      <c r="D172" s="3"/>
      <c r="E172" s="5"/>
      <c r="F172" s="5"/>
      <c r="G172" s="5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5"/>
      <c r="B173" s="5"/>
      <c r="C173" s="5"/>
      <c r="D173" s="3"/>
      <c r="E173" s="5"/>
      <c r="F173" s="5"/>
      <c r="G173" s="5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5"/>
      <c r="B174" s="5"/>
      <c r="C174" s="5"/>
      <c r="D174" s="3"/>
      <c r="E174" s="5"/>
      <c r="F174" s="5"/>
      <c r="G174" s="5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5"/>
      <c r="B175" s="5"/>
      <c r="C175" s="5"/>
      <c r="D175" s="3"/>
      <c r="E175" s="5"/>
      <c r="F175" s="5"/>
      <c r="G175" s="5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5"/>
      <c r="B176" s="5"/>
      <c r="C176" s="5"/>
      <c r="D176" s="3"/>
      <c r="E176" s="5"/>
      <c r="F176" s="5"/>
      <c r="G176" s="5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5"/>
      <c r="B177" s="5"/>
      <c r="C177" s="5"/>
      <c r="D177" s="3"/>
      <c r="E177" s="5"/>
      <c r="F177" s="5"/>
      <c r="G177" s="5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5"/>
      <c r="B178" s="5"/>
      <c r="C178" s="5"/>
      <c r="D178" s="3"/>
      <c r="E178" s="5"/>
      <c r="F178" s="5"/>
      <c r="G178" s="5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5"/>
      <c r="B179" s="5"/>
      <c r="C179" s="5"/>
      <c r="D179" s="3"/>
      <c r="E179" s="5"/>
      <c r="F179" s="5"/>
      <c r="G179" s="5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5"/>
      <c r="B180" s="5"/>
      <c r="C180" s="5"/>
      <c r="D180" s="3"/>
      <c r="E180" s="5"/>
      <c r="F180" s="5"/>
      <c r="G180" s="5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5"/>
      <c r="B181" s="5"/>
      <c r="C181" s="5"/>
      <c r="D181" s="3"/>
      <c r="E181" s="5"/>
      <c r="F181" s="5"/>
      <c r="G181" s="5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5"/>
      <c r="B182" s="5"/>
      <c r="C182" s="5"/>
      <c r="D182" s="3"/>
      <c r="E182" s="5"/>
      <c r="F182" s="5"/>
      <c r="G182" s="5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5"/>
      <c r="B183" s="5"/>
      <c r="C183" s="5"/>
      <c r="D183" s="3"/>
      <c r="E183" s="5"/>
      <c r="F183" s="5"/>
      <c r="G183" s="5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5"/>
      <c r="B184" s="5"/>
      <c r="C184" s="5"/>
      <c r="D184" s="3"/>
      <c r="E184" s="5"/>
      <c r="F184" s="5"/>
      <c r="G184" s="5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5"/>
      <c r="B185" s="5"/>
      <c r="C185" s="5"/>
      <c r="D185" s="3"/>
      <c r="E185" s="5"/>
      <c r="F185" s="5"/>
      <c r="G185" s="5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5"/>
      <c r="B186" s="5"/>
      <c r="C186" s="5"/>
      <c r="D186" s="3"/>
      <c r="E186" s="5"/>
      <c r="F186" s="5"/>
      <c r="G186" s="5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5"/>
      <c r="B187" s="5"/>
      <c r="C187" s="5"/>
      <c r="D187" s="3"/>
      <c r="E187" s="5"/>
      <c r="F187" s="5"/>
      <c r="G187" s="5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5"/>
      <c r="B188" s="5"/>
      <c r="C188" s="5"/>
      <c r="D188" s="3"/>
      <c r="E188" s="5"/>
      <c r="F188" s="5"/>
      <c r="G188" s="5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5"/>
      <c r="B189" s="5"/>
      <c r="C189" s="5"/>
      <c r="D189" s="3"/>
      <c r="E189" s="5"/>
      <c r="F189" s="5"/>
      <c r="G189" s="5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5"/>
      <c r="B190" s="5"/>
      <c r="C190" s="5"/>
      <c r="D190" s="3"/>
      <c r="E190" s="5"/>
      <c r="F190" s="5"/>
      <c r="G190" s="5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5"/>
      <c r="B191" s="5"/>
      <c r="C191" s="5"/>
      <c r="D191" s="3"/>
      <c r="E191" s="5"/>
      <c r="F191" s="5"/>
      <c r="G191" s="5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5"/>
      <c r="B192" s="5"/>
      <c r="C192" s="5"/>
      <c r="D192" s="3"/>
      <c r="E192" s="5"/>
      <c r="F192" s="5"/>
      <c r="G192" s="5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5"/>
      <c r="B193" s="5"/>
      <c r="C193" s="5"/>
      <c r="D193" s="3"/>
      <c r="E193" s="5"/>
      <c r="F193" s="5"/>
      <c r="G193" s="5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5"/>
      <c r="B194" s="5"/>
      <c r="C194" s="5"/>
      <c r="D194" s="3"/>
      <c r="E194" s="5"/>
      <c r="F194" s="5"/>
      <c r="G194" s="5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5"/>
      <c r="B195" s="5"/>
      <c r="C195" s="5"/>
      <c r="D195" s="3"/>
      <c r="E195" s="5"/>
      <c r="F195" s="5"/>
      <c r="G195" s="5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5"/>
      <c r="B196" s="5"/>
      <c r="C196" s="5"/>
      <c r="D196" s="3"/>
      <c r="E196" s="5"/>
      <c r="F196" s="5"/>
      <c r="G196" s="5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5"/>
      <c r="B197" s="5"/>
      <c r="C197" s="5"/>
      <c r="D197" s="3"/>
      <c r="E197" s="5"/>
      <c r="F197" s="5"/>
      <c r="G197" s="5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5"/>
      <c r="B198" s="5"/>
      <c r="C198" s="5"/>
      <c r="D198" s="3"/>
      <c r="E198" s="5"/>
      <c r="F198" s="5"/>
      <c r="G198" s="5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5"/>
      <c r="B199" s="5"/>
      <c r="C199" s="5"/>
      <c r="D199" s="3"/>
      <c r="E199" s="5"/>
      <c r="F199" s="5"/>
      <c r="G199" s="5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5"/>
      <c r="B200" s="5"/>
      <c r="C200" s="5"/>
      <c r="D200" s="3"/>
      <c r="E200" s="5"/>
      <c r="F200" s="5"/>
      <c r="G200" s="5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5"/>
      <c r="B201" s="5"/>
      <c r="C201" s="5"/>
      <c r="D201" s="5"/>
      <c r="E201" s="5"/>
      <c r="F201" s="5"/>
      <c r="G201" s="5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5"/>
      <c r="B202" s="5"/>
      <c r="C202" s="5"/>
      <c r="D202" s="5"/>
      <c r="E202" s="5"/>
      <c r="F202" s="5"/>
      <c r="G202" s="5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5"/>
      <c r="B203" s="5"/>
      <c r="C203" s="5"/>
      <c r="D203" s="5"/>
      <c r="E203" s="5"/>
      <c r="F203" s="5"/>
      <c r="G203" s="5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5"/>
      <c r="B204" s="5"/>
      <c r="C204" s="5"/>
      <c r="D204" s="5"/>
      <c r="E204" s="5"/>
      <c r="F204" s="5"/>
      <c r="G204" s="5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5"/>
      <c r="B205" s="5"/>
      <c r="C205" s="5"/>
      <c r="D205" s="5"/>
      <c r="E205" s="5"/>
      <c r="F205" s="5"/>
      <c r="G205" s="5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5"/>
      <c r="B206" s="5"/>
      <c r="C206" s="5"/>
      <c r="D206" s="5"/>
      <c r="E206" s="5"/>
      <c r="F206" s="5"/>
      <c r="G206" s="5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5"/>
      <c r="B207" s="5"/>
      <c r="C207" s="5"/>
      <c r="D207" s="5"/>
      <c r="E207" s="5"/>
      <c r="F207" s="5"/>
      <c r="G207" s="5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5"/>
      <c r="B208" s="5"/>
      <c r="C208" s="5"/>
      <c r="D208" s="5"/>
      <c r="E208" s="5"/>
      <c r="F208" s="5"/>
      <c r="G208" s="5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5"/>
      <c r="B209" s="5"/>
      <c r="C209" s="5"/>
      <c r="D209" s="5"/>
      <c r="E209" s="5"/>
      <c r="F209" s="5"/>
      <c r="G209" s="5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5"/>
      <c r="B210" s="5"/>
      <c r="C210" s="5"/>
      <c r="D210" s="5"/>
      <c r="E210" s="5"/>
      <c r="F210" s="5"/>
      <c r="G210" s="5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5"/>
      <c r="B211" s="5"/>
      <c r="C211" s="5"/>
      <c r="D211" s="5"/>
      <c r="E211" s="5"/>
      <c r="F211" s="5"/>
      <c r="G211" s="5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5"/>
      <c r="B212" s="5"/>
      <c r="C212" s="5"/>
      <c r="D212" s="5"/>
      <c r="E212" s="5"/>
      <c r="F212" s="5"/>
      <c r="G212" s="5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5"/>
      <c r="B213" s="5"/>
      <c r="C213" s="5"/>
      <c r="D213" s="5"/>
      <c r="E213" s="5"/>
      <c r="F213" s="5"/>
      <c r="G213" s="5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5"/>
      <c r="B214" s="5"/>
      <c r="C214" s="5"/>
      <c r="D214" s="5"/>
      <c r="E214" s="5"/>
      <c r="F214" s="5"/>
      <c r="G214" s="5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5"/>
      <c r="B215" s="5"/>
      <c r="C215" s="5"/>
      <c r="D215" s="5"/>
      <c r="E215" s="5"/>
      <c r="F215" s="5"/>
      <c r="G215" s="5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5"/>
      <c r="B216" s="5"/>
      <c r="C216" s="5"/>
      <c r="D216" s="5"/>
      <c r="E216" s="5"/>
      <c r="F216" s="5"/>
      <c r="G216" s="5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5"/>
      <c r="B217" s="5"/>
      <c r="C217" s="5"/>
      <c r="D217" s="5"/>
      <c r="E217" s="5"/>
      <c r="F217" s="5"/>
      <c r="G217" s="5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5"/>
      <c r="B218" s="5"/>
      <c r="C218" s="5"/>
      <c r="D218" s="5"/>
      <c r="E218" s="5"/>
      <c r="F218" s="5"/>
      <c r="G218" s="5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5"/>
      <c r="B219" s="5"/>
      <c r="C219" s="5"/>
      <c r="D219" s="5"/>
      <c r="E219" s="5"/>
      <c r="F219" s="5"/>
      <c r="G219" s="5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5"/>
      <c r="B220" s="5"/>
      <c r="C220" s="5"/>
      <c r="D220" s="5"/>
      <c r="E220" s="5"/>
      <c r="F220" s="5"/>
      <c r="G220" s="5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">
    <mergeCell ref="A1:G1"/>
    <mergeCell ref="C2:G2"/>
    <mergeCell ref="A9:B9"/>
    <mergeCell ref="E9:F9"/>
    <mergeCell ref="A11:G11"/>
  </mergeCells>
  <printOptions gridLines="1"/>
  <pageMargins left="0.70866141732283472" right="0.70866141732283472" top="0.74803149606299213" bottom="0.74803149606299213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G1"/>
    </sheetView>
  </sheetViews>
  <sheetFormatPr defaultColWidth="12.6640625" defaultRowHeight="15" customHeight="1"/>
  <cols>
    <col min="1" max="1" width="5.44140625" customWidth="1"/>
    <col min="2" max="2" width="11.109375" customWidth="1"/>
    <col min="3" max="4" width="9.33203125" customWidth="1"/>
    <col min="5" max="5" width="5" customWidth="1"/>
    <col min="6" max="6" width="13.77734375" customWidth="1"/>
    <col min="7" max="7" width="8.88671875" customWidth="1"/>
    <col min="8" max="13" width="11" customWidth="1"/>
    <col min="14" max="14" width="11.109375" customWidth="1"/>
    <col min="15" max="15" width="21.88671875" customWidth="1"/>
    <col min="16" max="18" width="12.6640625" customWidth="1"/>
    <col min="19" max="19" width="18.6640625" customWidth="1"/>
    <col min="20" max="26" width="12.6640625" customWidth="1"/>
  </cols>
  <sheetData>
    <row r="1" spans="1:26" ht="15.6">
      <c r="A1" s="32" t="s">
        <v>0</v>
      </c>
      <c r="B1" s="33"/>
      <c r="C1" s="33"/>
      <c r="D1" s="33"/>
      <c r="E1" s="33"/>
      <c r="F1" s="33"/>
      <c r="G1" s="33"/>
      <c r="H1" s="2"/>
      <c r="I1" s="3" t="s">
        <v>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6">
      <c r="A2" s="2" t="s">
        <v>2</v>
      </c>
      <c r="B2" s="4"/>
      <c r="C2" s="32" t="s">
        <v>3</v>
      </c>
      <c r="D2" s="33"/>
      <c r="E2" s="33"/>
      <c r="F2" s="33"/>
      <c r="G2" s="33"/>
      <c r="H2" s="1"/>
      <c r="I2" s="3"/>
      <c r="J2" s="3"/>
      <c r="K2" s="3"/>
      <c r="L2" s="3"/>
      <c r="M2" s="3"/>
      <c r="N2" s="3"/>
      <c r="O2" s="3"/>
      <c r="P2" s="5"/>
      <c r="Q2" s="5"/>
      <c r="R2" s="3"/>
      <c r="S2" s="3"/>
      <c r="T2" s="3"/>
      <c r="U2" s="3"/>
      <c r="V2" s="3"/>
      <c r="W2" s="3"/>
      <c r="X2" s="3"/>
      <c r="Y2" s="3"/>
      <c r="Z2" s="3"/>
    </row>
    <row r="3" spans="1:26" ht="15.6">
      <c r="A3" s="2"/>
      <c r="B3" s="2" t="s">
        <v>4</v>
      </c>
      <c r="C3" s="2"/>
      <c r="D3" s="2"/>
      <c r="E3" s="2"/>
      <c r="F3" s="2" t="s">
        <v>5</v>
      </c>
      <c r="G3" s="2"/>
      <c r="H3" s="4"/>
      <c r="I3" s="3"/>
      <c r="J3" s="3"/>
      <c r="K3" s="3"/>
      <c r="L3" s="3"/>
      <c r="M3" s="3"/>
      <c r="N3" s="3"/>
      <c r="O3" s="6"/>
      <c r="P3" s="5"/>
      <c r="Q3" s="5"/>
      <c r="R3" s="3"/>
      <c r="S3" s="6"/>
      <c r="T3" s="3"/>
      <c r="U3" s="3"/>
      <c r="V3" s="3"/>
      <c r="W3" s="3"/>
      <c r="X3" s="3"/>
      <c r="Y3" s="3"/>
      <c r="Z3" s="3"/>
    </row>
    <row r="4" spans="1:26" ht="28.8">
      <c r="A4" s="7" t="s">
        <v>6</v>
      </c>
      <c r="B4" s="7" t="s">
        <v>7</v>
      </c>
      <c r="C4" s="7" t="s">
        <v>8</v>
      </c>
      <c r="D4" s="4"/>
      <c r="E4" s="7" t="s">
        <v>6</v>
      </c>
      <c r="F4" s="7" t="s">
        <v>7</v>
      </c>
      <c r="G4" s="7" t="s">
        <v>8</v>
      </c>
      <c r="H4" s="8"/>
      <c r="I4" s="3"/>
      <c r="J4" s="3"/>
      <c r="K4" s="3"/>
      <c r="L4" s="3"/>
      <c r="M4" s="3"/>
      <c r="N4" s="3"/>
      <c r="O4" s="3"/>
      <c r="P4" s="5"/>
      <c r="Q4" s="5"/>
      <c r="R4" s="3"/>
      <c r="S4" s="3"/>
      <c r="T4" s="3"/>
      <c r="U4" s="3"/>
      <c r="V4" s="3"/>
      <c r="W4" s="3"/>
      <c r="X4" s="3"/>
      <c r="Y4" s="3"/>
      <c r="Z4" s="3"/>
    </row>
    <row r="5" spans="1:26" ht="28.8">
      <c r="A5" s="9" t="s">
        <v>9</v>
      </c>
      <c r="B5" s="10" t="s">
        <v>18</v>
      </c>
      <c r="C5" s="3"/>
      <c r="D5" s="11"/>
      <c r="E5" s="9" t="s">
        <v>9</v>
      </c>
      <c r="F5" s="10" t="s">
        <v>19</v>
      </c>
      <c r="G5" s="3"/>
      <c r="H5" s="12"/>
      <c r="I5" s="3"/>
      <c r="J5" s="3"/>
      <c r="K5" s="3"/>
      <c r="L5" s="3"/>
      <c r="M5" s="3"/>
      <c r="N5" s="3"/>
      <c r="O5" s="3"/>
      <c r="P5" s="5"/>
      <c r="Q5" s="5"/>
      <c r="R5" s="3"/>
      <c r="S5" s="3"/>
      <c r="T5" s="3"/>
      <c r="U5" s="3"/>
      <c r="V5" s="3"/>
      <c r="W5" s="3"/>
      <c r="X5" s="3"/>
      <c r="Y5" s="3"/>
      <c r="Z5" s="3"/>
    </row>
    <row r="6" spans="1:26" ht="14.4">
      <c r="A6" s="13">
        <v>1</v>
      </c>
      <c r="B6" s="14" t="s">
        <v>20</v>
      </c>
      <c r="C6" s="15"/>
      <c r="D6" s="11"/>
      <c r="E6" s="14">
        <v>1</v>
      </c>
      <c r="F6" s="15" t="s">
        <v>20</v>
      </c>
      <c r="G6" s="14"/>
      <c r="H6" s="11"/>
      <c r="I6" s="3"/>
      <c r="J6" s="3"/>
      <c r="K6" s="3"/>
      <c r="L6" s="3"/>
      <c r="M6" s="3"/>
      <c r="N6" s="3"/>
      <c r="O6" s="3"/>
      <c r="P6" s="5"/>
      <c r="Q6" s="5"/>
      <c r="R6" s="3"/>
      <c r="S6" s="3"/>
      <c r="T6" s="3"/>
      <c r="U6" s="3"/>
      <c r="V6" s="3"/>
      <c r="W6" s="3"/>
      <c r="X6" s="3"/>
      <c r="Y6" s="3"/>
      <c r="Z6" s="3"/>
    </row>
    <row r="7" spans="1:26" ht="14.4">
      <c r="A7" s="13">
        <v>2</v>
      </c>
      <c r="B7" s="14" t="s">
        <v>21</v>
      </c>
      <c r="C7" s="15">
        <v>-5.9760000000000035E-2</v>
      </c>
      <c r="D7" s="11"/>
      <c r="E7" s="14">
        <v>2</v>
      </c>
      <c r="F7" s="15" t="s">
        <v>21</v>
      </c>
      <c r="G7" s="14">
        <v>6.3000000000000167E-2</v>
      </c>
      <c r="H7" s="11"/>
      <c r="I7" s="3"/>
      <c r="J7" s="3"/>
      <c r="K7" s="3"/>
      <c r="L7" s="3"/>
      <c r="M7" s="3"/>
      <c r="N7" s="3"/>
      <c r="O7" s="3"/>
      <c r="P7" s="5"/>
      <c r="Q7" s="5"/>
      <c r="R7" s="3"/>
      <c r="S7" s="3"/>
      <c r="T7" s="3"/>
      <c r="U7" s="3"/>
      <c r="V7" s="3"/>
      <c r="W7" s="3"/>
      <c r="X7" s="3"/>
      <c r="Y7" s="3"/>
      <c r="Z7" s="3"/>
    </row>
    <row r="8" spans="1:26" ht="14.4">
      <c r="A8" s="13">
        <v>3</v>
      </c>
      <c r="B8" s="14" t="s">
        <v>22</v>
      </c>
      <c r="C8" s="15">
        <v>-6.465999999999994E-2</v>
      </c>
      <c r="D8" s="11"/>
      <c r="E8" s="14">
        <v>3</v>
      </c>
      <c r="F8" s="15" t="s">
        <v>22</v>
      </c>
      <c r="G8" s="14">
        <v>5.9739999999999904E-2</v>
      </c>
      <c r="H8" s="11"/>
      <c r="I8" s="3"/>
      <c r="J8" s="3"/>
      <c r="K8" s="3"/>
      <c r="L8" s="3"/>
      <c r="M8" s="3"/>
      <c r="N8" s="3"/>
      <c r="O8" s="3"/>
      <c r="P8" s="5"/>
      <c r="Q8" s="5"/>
      <c r="R8" s="3"/>
      <c r="S8" s="3"/>
      <c r="T8" s="3"/>
      <c r="U8" s="3"/>
      <c r="V8" s="3"/>
      <c r="W8" s="3"/>
      <c r="X8" s="3"/>
      <c r="Y8" s="3"/>
      <c r="Z8" s="3"/>
    </row>
    <row r="9" spans="1:26" ht="14.4">
      <c r="A9" s="13">
        <v>4</v>
      </c>
      <c r="B9" s="14" t="s">
        <v>23</v>
      </c>
      <c r="C9" s="15">
        <v>-5.9469999999999912E-2</v>
      </c>
      <c r="D9" s="5"/>
      <c r="E9" s="14">
        <v>4</v>
      </c>
      <c r="F9" s="15" t="s">
        <v>23</v>
      </c>
      <c r="G9" s="14">
        <v>6.034000000000006E-2</v>
      </c>
      <c r="H9" s="11"/>
      <c r="I9" s="3"/>
      <c r="J9" s="3"/>
      <c r="K9" s="3"/>
      <c r="L9" s="3"/>
      <c r="M9" s="3"/>
      <c r="N9" s="3"/>
      <c r="O9" s="3"/>
      <c r="P9" s="5"/>
      <c r="Q9" s="5"/>
      <c r="R9" s="3"/>
      <c r="S9" s="3"/>
      <c r="T9" s="3"/>
      <c r="U9" s="3"/>
      <c r="V9" s="3"/>
      <c r="W9" s="3"/>
      <c r="X9" s="3"/>
      <c r="Y9" s="3"/>
      <c r="Z9" s="3"/>
    </row>
    <row r="10" spans="1:26" ht="14.4">
      <c r="A10" s="13">
        <v>5</v>
      </c>
      <c r="B10" s="14" t="s">
        <v>24</v>
      </c>
      <c r="C10" s="15">
        <v>-5.9440000000000159E-2</v>
      </c>
      <c r="D10" s="11"/>
      <c r="E10" s="14">
        <v>5</v>
      </c>
      <c r="F10" s="15" t="s">
        <v>24</v>
      </c>
      <c r="G10" s="14">
        <v>5.9420000000000028E-2</v>
      </c>
      <c r="H10" s="11"/>
      <c r="I10" s="3"/>
      <c r="J10" s="3"/>
      <c r="K10" s="3"/>
      <c r="L10" s="3"/>
      <c r="M10" s="3"/>
      <c r="N10" s="3"/>
      <c r="O10" s="3"/>
      <c r="P10" s="5"/>
      <c r="Q10" s="5"/>
      <c r="R10" s="3"/>
      <c r="S10" s="3"/>
      <c r="T10" s="3"/>
      <c r="U10" s="3"/>
      <c r="V10" s="3"/>
      <c r="W10" s="3"/>
      <c r="X10" s="3"/>
      <c r="Y10" s="3"/>
      <c r="Z10" s="3"/>
    </row>
    <row r="11" spans="1:26" ht="14.4">
      <c r="A11" s="13">
        <v>6</v>
      </c>
      <c r="B11" s="14" t="s">
        <v>25</v>
      </c>
      <c r="C11" s="15">
        <v>-5.7559999999999834E-2</v>
      </c>
      <c r="D11" s="5"/>
      <c r="E11" s="14">
        <v>6</v>
      </c>
      <c r="F11" s="15" t="s">
        <v>25</v>
      </c>
      <c r="G11" s="14">
        <v>5.9659999999999824E-2</v>
      </c>
      <c r="H11" s="11"/>
      <c r="I11" s="3"/>
      <c r="J11" s="3"/>
      <c r="K11" s="3"/>
      <c r="L11" s="3"/>
      <c r="M11" s="3"/>
      <c r="N11" s="3"/>
      <c r="O11" s="3"/>
      <c r="P11" s="5"/>
      <c r="Q11" s="5"/>
      <c r="R11" s="3"/>
      <c r="S11" s="3"/>
      <c r="T11" s="3"/>
      <c r="U11" s="3"/>
      <c r="V11" s="3"/>
      <c r="W11" s="3"/>
      <c r="X11" s="3"/>
      <c r="Y11" s="3"/>
      <c r="Z11" s="3"/>
    </row>
    <row r="12" spans="1:26" ht="14.4">
      <c r="A12" s="13">
        <v>7</v>
      </c>
      <c r="B12" s="14" t="s">
        <v>26</v>
      </c>
      <c r="C12" s="15">
        <v>-5.9520000000000017E-2</v>
      </c>
      <c r="D12" s="11"/>
      <c r="E12" s="14">
        <v>7</v>
      </c>
      <c r="F12" s="15" t="s">
        <v>26</v>
      </c>
      <c r="G12" s="14">
        <v>5.7520000000000016E-2</v>
      </c>
      <c r="H12" s="11"/>
      <c r="I12" s="3"/>
      <c r="J12" s="3"/>
      <c r="K12" s="3"/>
      <c r="L12" s="3"/>
      <c r="M12" s="3"/>
      <c r="N12" s="3"/>
      <c r="O12" s="3"/>
      <c r="P12" s="5"/>
      <c r="Q12" s="5"/>
      <c r="R12" s="3"/>
      <c r="S12" s="3"/>
      <c r="T12" s="3"/>
      <c r="U12" s="3"/>
      <c r="V12" s="3"/>
      <c r="W12" s="3"/>
      <c r="X12" s="3"/>
      <c r="Y12" s="3"/>
      <c r="Z12" s="3"/>
    </row>
    <row r="13" spans="1:26" ht="14.4">
      <c r="A13" s="13">
        <v>8</v>
      </c>
      <c r="B13" s="14" t="s">
        <v>27</v>
      </c>
      <c r="C13" s="15">
        <v>-5.5769999999999875E-2</v>
      </c>
      <c r="D13" s="11"/>
      <c r="E13" s="14">
        <v>8</v>
      </c>
      <c r="F13" s="15" t="s">
        <v>27</v>
      </c>
      <c r="G13" s="14">
        <v>5.918000000000001E-2</v>
      </c>
      <c r="H13" s="11"/>
      <c r="I13" s="3"/>
      <c r="J13" s="3"/>
      <c r="K13" s="3"/>
      <c r="L13" s="3"/>
      <c r="M13" s="3"/>
      <c r="N13" s="3"/>
      <c r="O13" s="3"/>
      <c r="P13" s="5"/>
      <c r="Q13" s="5"/>
      <c r="R13" s="3"/>
      <c r="S13" s="3"/>
      <c r="T13" s="3"/>
      <c r="U13" s="3"/>
      <c r="V13" s="3"/>
      <c r="W13" s="3"/>
      <c r="X13" s="3"/>
      <c r="Y13" s="3"/>
      <c r="Z13" s="3"/>
    </row>
    <row r="14" spans="1:26" ht="14.4">
      <c r="A14" s="13">
        <v>9</v>
      </c>
      <c r="B14" s="14" t="s">
        <v>28</v>
      </c>
      <c r="C14" s="15">
        <v>-0.12661000000000011</v>
      </c>
      <c r="D14" s="11"/>
      <c r="E14" s="14">
        <v>9</v>
      </c>
      <c r="F14" s="15" t="s">
        <v>29</v>
      </c>
      <c r="G14" s="14">
        <v>0.20616000000000012</v>
      </c>
      <c r="H14" s="11"/>
      <c r="I14" s="3"/>
      <c r="J14" s="3"/>
      <c r="K14" s="3"/>
      <c r="L14" s="3"/>
      <c r="M14" s="3"/>
      <c r="N14" s="3"/>
      <c r="O14" s="3"/>
      <c r="P14" s="5"/>
      <c r="Q14" s="5"/>
      <c r="R14" s="3"/>
      <c r="S14" s="3"/>
      <c r="T14" s="3"/>
      <c r="U14" s="3"/>
      <c r="V14" s="3"/>
      <c r="W14" s="3"/>
      <c r="X14" s="3"/>
      <c r="Y14" s="3"/>
      <c r="Z14" s="3"/>
    </row>
    <row r="15" spans="1:26" ht="14.4">
      <c r="A15" s="13">
        <v>10</v>
      </c>
      <c r="B15" s="14" t="s">
        <v>30</v>
      </c>
      <c r="C15" s="15">
        <v>-5.9469999999999912E-2</v>
      </c>
      <c r="D15" s="5"/>
      <c r="E15" s="14">
        <v>10</v>
      </c>
      <c r="F15" s="15" t="s">
        <v>31</v>
      </c>
      <c r="G15" s="14">
        <v>9.4229999999999814E-2</v>
      </c>
      <c r="H15" s="11"/>
      <c r="I15" s="3"/>
      <c r="J15" s="3"/>
      <c r="K15" s="3"/>
      <c r="L15" s="3"/>
      <c r="M15" s="3"/>
      <c r="N15" s="3"/>
      <c r="O15" s="3"/>
      <c r="P15" s="5"/>
      <c r="Q15" s="5"/>
      <c r="R15" s="3"/>
      <c r="S15" s="3"/>
      <c r="T15" s="3"/>
      <c r="U15" s="3"/>
      <c r="V15" s="3"/>
      <c r="W15" s="3"/>
      <c r="X15" s="3"/>
      <c r="Y15" s="3"/>
      <c r="Z15" s="3"/>
    </row>
    <row r="16" spans="1:26" ht="14.4">
      <c r="A16" s="13">
        <v>11</v>
      </c>
      <c r="B16" s="14" t="s">
        <v>29</v>
      </c>
      <c r="C16" s="15">
        <v>-5.9439999999999937E-2</v>
      </c>
      <c r="D16" s="5"/>
      <c r="E16" s="14">
        <v>11</v>
      </c>
      <c r="F16" s="15" t="s">
        <v>32</v>
      </c>
      <c r="G16" s="14">
        <v>5.8170000000000055E-2</v>
      </c>
      <c r="H16" s="11"/>
      <c r="I16" s="3"/>
      <c r="J16" s="3"/>
      <c r="K16" s="3"/>
      <c r="L16" s="3"/>
      <c r="M16" s="3"/>
      <c r="N16" s="3"/>
      <c r="O16" s="3"/>
      <c r="P16" s="5"/>
      <c r="Q16" s="5"/>
      <c r="R16" s="3"/>
      <c r="S16" s="3"/>
      <c r="T16" s="3"/>
      <c r="U16" s="3"/>
      <c r="V16" s="3"/>
      <c r="W16" s="3"/>
      <c r="X16" s="3"/>
      <c r="Y16" s="3"/>
      <c r="Z16" s="3"/>
    </row>
    <row r="17" spans="1:26" ht="14.4">
      <c r="A17" s="13">
        <v>12</v>
      </c>
      <c r="B17" s="14" t="s">
        <v>33</v>
      </c>
      <c r="C17" s="15">
        <v>-5.7260000000000089E-2</v>
      </c>
      <c r="D17" s="5"/>
      <c r="E17" s="14">
        <v>12</v>
      </c>
      <c r="F17" s="15" t="s">
        <v>34</v>
      </c>
      <c r="G17" s="14">
        <v>6.1770000000000103E-2</v>
      </c>
      <c r="H17" s="11"/>
      <c r="I17" s="3"/>
      <c r="J17" s="3"/>
      <c r="K17" s="3"/>
      <c r="L17" s="3"/>
      <c r="M17" s="3"/>
      <c r="N17" s="3"/>
      <c r="O17" s="3"/>
      <c r="P17" s="5"/>
      <c r="Q17" s="5"/>
      <c r="R17" s="3"/>
      <c r="S17" s="3"/>
      <c r="T17" s="3"/>
      <c r="U17" s="3"/>
      <c r="V17" s="3"/>
      <c r="W17" s="3"/>
      <c r="X17" s="3"/>
      <c r="Y17" s="3"/>
      <c r="Z17" s="3"/>
    </row>
    <row r="18" spans="1:26" ht="14.4">
      <c r="A18" s="13">
        <v>13</v>
      </c>
      <c r="B18" s="14" t="s">
        <v>32</v>
      </c>
      <c r="C18" s="15">
        <v>-5.9609999999999941E-2</v>
      </c>
      <c r="D18" s="5"/>
      <c r="E18" s="14">
        <v>13</v>
      </c>
      <c r="F18" s="15" t="s">
        <v>35</v>
      </c>
      <c r="G18" s="14">
        <v>4.7719999999999985E-2</v>
      </c>
      <c r="H18" s="11"/>
      <c r="I18" s="3"/>
      <c r="J18" s="3"/>
      <c r="K18" s="3"/>
      <c r="L18" s="3"/>
      <c r="M18" s="3"/>
      <c r="N18" s="3"/>
      <c r="O18" s="3"/>
      <c r="P18" s="5"/>
      <c r="Q18" s="5"/>
      <c r="R18" s="3"/>
      <c r="S18" s="3"/>
      <c r="T18" s="3"/>
      <c r="U18" s="3"/>
      <c r="V18" s="3"/>
      <c r="W18" s="3"/>
      <c r="X18" s="3"/>
      <c r="Y18" s="3"/>
      <c r="Z18" s="3"/>
    </row>
    <row r="19" spans="1:26" ht="14.4">
      <c r="A19" s="13">
        <v>14</v>
      </c>
      <c r="B19" s="14" t="s">
        <v>36</v>
      </c>
      <c r="C19" s="15">
        <v>-0.10692999999999997</v>
      </c>
      <c r="D19" s="3"/>
      <c r="E19" s="14">
        <v>14</v>
      </c>
      <c r="F19" s="15" t="s">
        <v>37</v>
      </c>
      <c r="G19" s="14">
        <v>7.2300000000000031E-2</v>
      </c>
      <c r="H19" s="11"/>
      <c r="I19" s="5"/>
      <c r="J19" s="5"/>
      <c r="K19" s="5"/>
      <c r="L19" s="5"/>
      <c r="M19" s="5"/>
      <c r="N19" s="5"/>
      <c r="O19" s="5"/>
      <c r="P19" s="5"/>
      <c r="Q19" s="5"/>
      <c r="R19" s="3"/>
      <c r="S19" s="3"/>
      <c r="T19" s="3"/>
      <c r="U19" s="3"/>
      <c r="V19" s="3"/>
      <c r="W19" s="3"/>
      <c r="X19" s="3"/>
      <c r="Y19" s="3"/>
      <c r="Z19" s="3"/>
    </row>
    <row r="20" spans="1:26" ht="14.4">
      <c r="A20" s="13">
        <v>15</v>
      </c>
      <c r="B20" s="14" t="s">
        <v>38</v>
      </c>
      <c r="C20" s="15">
        <v>-7.0740000000000025E-2</v>
      </c>
      <c r="D20" s="3"/>
      <c r="E20" s="14">
        <v>15</v>
      </c>
      <c r="F20" s="15" t="s">
        <v>39</v>
      </c>
      <c r="G20" s="14">
        <v>4.9839999999999884E-2</v>
      </c>
      <c r="H20" s="11"/>
      <c r="I20" s="5"/>
      <c r="J20" s="5"/>
      <c r="K20" s="5"/>
      <c r="L20" s="5"/>
      <c r="M20" s="5"/>
      <c r="N20" s="5"/>
      <c r="O20" s="5"/>
      <c r="P20" s="5"/>
      <c r="Q20" s="5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3">
        <v>16</v>
      </c>
      <c r="B21" s="14" t="s">
        <v>40</v>
      </c>
      <c r="C21" s="15">
        <v>-4.9839999999999884E-2</v>
      </c>
      <c r="D21" s="3"/>
      <c r="E21" s="14">
        <v>16</v>
      </c>
      <c r="F21" s="15" t="s">
        <v>41</v>
      </c>
      <c r="G21" s="14">
        <v>5.9930000000000039E-2</v>
      </c>
      <c r="H21" s="11"/>
      <c r="I21" s="5"/>
      <c r="J21" s="5"/>
      <c r="K21" s="5"/>
      <c r="L21" s="5"/>
      <c r="M21" s="5"/>
      <c r="N21" s="5"/>
      <c r="O21" s="5"/>
      <c r="P21" s="5"/>
      <c r="Q21" s="5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3">
        <v>17</v>
      </c>
      <c r="B22" s="14" t="s">
        <v>42</v>
      </c>
      <c r="C22" s="15">
        <v>-0.19440000000000013</v>
      </c>
      <c r="D22" s="3"/>
      <c r="E22" s="14">
        <v>17</v>
      </c>
      <c r="F22" s="15" t="s">
        <v>10</v>
      </c>
      <c r="G22" s="14">
        <v>0.13109999999999999</v>
      </c>
      <c r="H22" s="3"/>
      <c r="I22" s="3"/>
      <c r="J22" s="3"/>
      <c r="K22" s="3"/>
      <c r="L22" s="3"/>
      <c r="M22" s="3"/>
      <c r="N22" s="3"/>
      <c r="O22" s="3"/>
      <c r="P22" s="5"/>
      <c r="Q22" s="5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34" t="s">
        <v>14</v>
      </c>
      <c r="B23" s="35"/>
      <c r="C23" s="16">
        <f>SUM(C6:C22)</f>
        <v>-1.2004799999999998</v>
      </c>
      <c r="D23" s="3"/>
      <c r="E23" s="34" t="s">
        <v>14</v>
      </c>
      <c r="F23" s="35"/>
      <c r="G23" s="16">
        <f>SUM(G6:G22)</f>
        <v>1.20008</v>
      </c>
      <c r="H23" s="3"/>
      <c r="I23" s="3"/>
      <c r="J23" s="3"/>
      <c r="K23" s="3"/>
      <c r="L23" s="3"/>
      <c r="M23" s="5"/>
      <c r="N23" s="5"/>
      <c r="O23" s="3"/>
      <c r="P23" s="3"/>
      <c r="Q23" s="3"/>
      <c r="R23" s="3"/>
      <c r="S23" s="3"/>
      <c r="T23" s="3"/>
      <c r="U23" s="3"/>
      <c r="V23" s="3"/>
      <c r="W23" s="3"/>
      <c r="X23" s="5"/>
      <c r="Y23" s="5"/>
      <c r="Z23" s="5"/>
    </row>
    <row r="24" spans="1:26" ht="15.75" customHeight="1">
      <c r="A24" s="3"/>
      <c r="B24" s="3"/>
      <c r="C24" s="3"/>
      <c r="D24" s="3"/>
      <c r="E24" s="5"/>
      <c r="F24" s="5"/>
      <c r="G24" s="5"/>
      <c r="H24" s="3"/>
      <c r="I24" s="3"/>
      <c r="J24" s="3"/>
      <c r="K24" s="3"/>
      <c r="L24" s="3"/>
      <c r="M24" s="5"/>
      <c r="N24" s="5"/>
      <c r="O24" s="3"/>
      <c r="P24" s="3"/>
      <c r="Q24" s="3"/>
      <c r="R24" s="3"/>
      <c r="S24" s="3"/>
      <c r="T24" s="3"/>
      <c r="U24" s="3"/>
      <c r="V24" s="3"/>
      <c r="W24" s="3"/>
      <c r="X24" s="5"/>
      <c r="Y24" s="5"/>
      <c r="Z24" s="5"/>
    </row>
    <row r="25" spans="1:26" ht="15.75" customHeight="1">
      <c r="A25" s="2"/>
      <c r="B25" s="2" t="s">
        <v>43</v>
      </c>
      <c r="C25" s="2"/>
      <c r="D25" s="3"/>
      <c r="E25" s="2"/>
      <c r="F25" s="2" t="s">
        <v>44</v>
      </c>
      <c r="G25" s="2"/>
      <c r="H25" s="11"/>
      <c r="I25" s="3"/>
      <c r="J25" s="5"/>
      <c r="K25" s="5"/>
      <c r="L25" s="5"/>
      <c r="M25" s="5"/>
      <c r="N25" s="5"/>
      <c r="O25" s="3"/>
      <c r="P25" s="3"/>
      <c r="Q25" s="3"/>
      <c r="R25" s="3"/>
      <c r="S25" s="3"/>
      <c r="T25" s="3"/>
      <c r="U25" s="3"/>
      <c r="V25" s="3"/>
      <c r="W25" s="3"/>
      <c r="X25" s="5"/>
      <c r="Y25" s="5"/>
      <c r="Z25" s="5"/>
    </row>
    <row r="26" spans="1:26" ht="15.75" customHeight="1">
      <c r="A26" s="7" t="s">
        <v>6</v>
      </c>
      <c r="B26" s="7" t="s">
        <v>7</v>
      </c>
      <c r="C26" s="7" t="s">
        <v>8</v>
      </c>
      <c r="D26" s="3"/>
      <c r="E26" s="7" t="s">
        <v>6</v>
      </c>
      <c r="F26" s="7" t="s">
        <v>7</v>
      </c>
      <c r="G26" s="7" t="s">
        <v>8</v>
      </c>
      <c r="H26" s="11"/>
      <c r="I26" s="3"/>
      <c r="J26" s="3"/>
      <c r="K26" s="3"/>
      <c r="L26" s="3"/>
      <c r="M26" s="5"/>
      <c r="N26" s="5"/>
      <c r="O26" s="3"/>
      <c r="P26" s="3"/>
      <c r="Q26" s="3"/>
      <c r="R26" s="3"/>
      <c r="S26" s="3"/>
      <c r="T26" s="3"/>
      <c r="U26" s="3"/>
      <c r="V26" s="3"/>
      <c r="W26" s="3"/>
      <c r="X26" s="5"/>
      <c r="Y26" s="5"/>
      <c r="Z26" s="5"/>
    </row>
    <row r="27" spans="1:26" ht="15.75" customHeight="1">
      <c r="A27" s="9" t="s">
        <v>9</v>
      </c>
      <c r="B27" s="10">
        <v>45370</v>
      </c>
      <c r="C27" s="3"/>
      <c r="D27" s="3"/>
      <c r="E27" s="9" t="s">
        <v>9</v>
      </c>
      <c r="F27" s="10" t="s">
        <v>45</v>
      </c>
      <c r="G27" s="3"/>
      <c r="H27" s="11"/>
      <c r="I27" s="3"/>
      <c r="J27" s="3"/>
      <c r="K27" s="3"/>
      <c r="L27" s="3"/>
      <c r="M27" s="5"/>
      <c r="N27" s="5"/>
      <c r="O27" s="3"/>
      <c r="P27" s="3"/>
      <c r="Q27" s="3"/>
      <c r="R27" s="3"/>
      <c r="S27" s="3"/>
      <c r="T27" s="3"/>
      <c r="U27" s="3"/>
      <c r="V27" s="3"/>
      <c r="W27" s="3"/>
      <c r="X27" s="5"/>
      <c r="Y27" s="5"/>
      <c r="Z27" s="5"/>
    </row>
    <row r="28" spans="1:26" ht="15.75" customHeight="1">
      <c r="A28" s="13">
        <v>1</v>
      </c>
      <c r="B28" s="14" t="s">
        <v>22</v>
      </c>
      <c r="C28" s="15"/>
      <c r="D28" s="3"/>
      <c r="E28" s="13">
        <v>1</v>
      </c>
      <c r="F28" s="14" t="s">
        <v>21</v>
      </c>
      <c r="G28" s="15"/>
      <c r="H28" s="11"/>
      <c r="I28" s="3"/>
      <c r="J28" s="3"/>
      <c r="K28" s="3"/>
      <c r="L28" s="3"/>
      <c r="M28" s="3"/>
      <c r="N28" s="3"/>
      <c r="O28" s="3"/>
      <c r="P28" s="5"/>
      <c r="Q28" s="5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3">
        <v>2</v>
      </c>
      <c r="B29" s="14" t="s">
        <v>24</v>
      </c>
      <c r="C29" s="15">
        <v>0.12101000000000006</v>
      </c>
      <c r="D29" s="3"/>
      <c r="E29" s="13">
        <v>2</v>
      </c>
      <c r="F29" s="14" t="s">
        <v>22</v>
      </c>
      <c r="G29" s="15">
        <v>6.1579999999999968E-2</v>
      </c>
      <c r="H29" s="11"/>
      <c r="I29" s="3"/>
      <c r="J29" s="3"/>
      <c r="K29" s="3"/>
      <c r="L29" s="3"/>
      <c r="M29" s="3"/>
      <c r="N29" s="3"/>
      <c r="O29" s="3"/>
      <c r="P29" s="5"/>
      <c r="Q29" s="5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3">
        <v>3</v>
      </c>
      <c r="B30" s="14" t="s">
        <v>25</v>
      </c>
      <c r="C30" s="15">
        <v>5.8599999999999985E-2</v>
      </c>
      <c r="D30" s="3"/>
      <c r="E30" s="13">
        <v>3</v>
      </c>
      <c r="F30" s="14" t="s">
        <v>23</v>
      </c>
      <c r="G30" s="15">
        <v>6.034000000000006E-2</v>
      </c>
      <c r="H30" s="11"/>
      <c r="I30" s="3"/>
      <c r="J30" s="3"/>
      <c r="K30" s="3"/>
      <c r="L30" s="3"/>
      <c r="M30" s="3"/>
      <c r="N30" s="3"/>
      <c r="O30" s="3"/>
      <c r="P30" s="5"/>
      <c r="Q30" s="5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3">
        <v>4</v>
      </c>
      <c r="B31" s="14" t="s">
        <v>27</v>
      </c>
      <c r="C31" s="15">
        <v>0.1160000000000001</v>
      </c>
      <c r="D31" s="3"/>
      <c r="E31" s="13">
        <v>4</v>
      </c>
      <c r="F31" s="14" t="s">
        <v>24</v>
      </c>
      <c r="G31" s="15">
        <v>5.8599999999999985E-2</v>
      </c>
      <c r="H31" s="11"/>
      <c r="I31" s="3"/>
      <c r="J31" s="3"/>
      <c r="K31" s="3"/>
      <c r="L31" s="3"/>
      <c r="M31" s="3"/>
      <c r="N31" s="3"/>
      <c r="O31" s="3"/>
      <c r="P31" s="5"/>
      <c r="Q31" s="5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3">
        <v>5</v>
      </c>
      <c r="B32" s="14" t="s">
        <v>46</v>
      </c>
      <c r="C32" s="15">
        <v>6.2189999999999968E-2</v>
      </c>
      <c r="D32" s="3"/>
      <c r="E32" s="13">
        <v>5</v>
      </c>
      <c r="F32" s="14" t="s">
        <v>25</v>
      </c>
      <c r="G32" s="15">
        <v>6.0519999999999907E-2</v>
      </c>
      <c r="H32" s="11"/>
      <c r="I32" s="3"/>
      <c r="J32" s="3"/>
      <c r="K32" s="3"/>
      <c r="L32" s="3"/>
      <c r="M32" s="3"/>
      <c r="N32" s="3"/>
      <c r="O32" s="3"/>
      <c r="P32" s="5"/>
      <c r="Q32" s="5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3">
        <v>6</v>
      </c>
      <c r="B33" s="14" t="s">
        <v>30</v>
      </c>
      <c r="C33" s="15">
        <v>0.12284000000000006</v>
      </c>
      <c r="D33" s="3"/>
      <c r="E33" s="13">
        <v>6</v>
      </c>
      <c r="F33" s="14" t="s">
        <v>26</v>
      </c>
      <c r="G33" s="15">
        <v>5.8009999999999895E-2</v>
      </c>
      <c r="H33" s="11"/>
      <c r="I33" s="3"/>
      <c r="J33" s="3"/>
      <c r="K33" s="3"/>
      <c r="L33" s="3"/>
      <c r="M33" s="3"/>
      <c r="N33" s="3"/>
      <c r="O33" s="3"/>
      <c r="P33" s="5"/>
      <c r="Q33" s="5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3">
        <v>7</v>
      </c>
      <c r="B34" s="14" t="s">
        <v>47</v>
      </c>
      <c r="C34" s="15">
        <v>0.11925999999999992</v>
      </c>
      <c r="D34" s="3"/>
      <c r="E34" s="13">
        <v>7</v>
      </c>
      <c r="F34" s="14" t="s">
        <v>27</v>
      </c>
      <c r="G34" s="15">
        <v>5.7479999999999976E-2</v>
      </c>
      <c r="H34" s="11"/>
      <c r="I34" s="3"/>
      <c r="J34" s="3"/>
      <c r="K34" s="3"/>
      <c r="L34" s="3"/>
      <c r="M34" s="3"/>
      <c r="N34" s="3"/>
      <c r="O34" s="3"/>
      <c r="P34" s="5"/>
      <c r="Q34" s="5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3">
        <v>8</v>
      </c>
      <c r="B35" s="14" t="s">
        <v>48</v>
      </c>
      <c r="C35" s="15">
        <v>5.5230000000000112E-2</v>
      </c>
      <c r="D35" s="3"/>
      <c r="E35" s="13">
        <v>8</v>
      </c>
      <c r="F35" s="14" t="s">
        <v>46</v>
      </c>
      <c r="G35" s="15">
        <v>6.1430000000000096E-2</v>
      </c>
      <c r="H35" s="11"/>
      <c r="I35" s="3"/>
      <c r="J35" s="3"/>
      <c r="K35" s="3"/>
      <c r="L35" s="3"/>
      <c r="M35" s="3"/>
      <c r="N35" s="3"/>
      <c r="O35" s="3"/>
      <c r="P35" s="5"/>
      <c r="Q35" s="5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3">
        <v>9</v>
      </c>
      <c r="B36" s="14" t="s">
        <v>49</v>
      </c>
      <c r="C36" s="15">
        <v>5.9309999999999974E-2</v>
      </c>
      <c r="D36" s="3"/>
      <c r="E36" s="13">
        <v>9</v>
      </c>
      <c r="F36" s="14" t="s">
        <v>28</v>
      </c>
      <c r="G36" s="15">
        <v>6.1590000000000034E-2</v>
      </c>
      <c r="H36" s="11"/>
      <c r="I36" s="3"/>
      <c r="J36" s="3"/>
      <c r="K36" s="3"/>
      <c r="L36" s="3"/>
      <c r="M36" s="3"/>
      <c r="N36" s="3"/>
      <c r="O36" s="3"/>
      <c r="P36" s="5"/>
      <c r="Q36" s="5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3">
        <v>10</v>
      </c>
      <c r="B37" s="14" t="s">
        <v>50</v>
      </c>
      <c r="C37" s="15">
        <v>0.17655999999999983</v>
      </c>
      <c r="D37" s="3"/>
      <c r="E37" s="13">
        <v>10</v>
      </c>
      <c r="F37" s="14" t="s">
        <v>30</v>
      </c>
      <c r="G37" s="15">
        <v>6.1159999999999881E-2</v>
      </c>
      <c r="H37" s="11"/>
      <c r="I37" s="3"/>
      <c r="J37" s="3"/>
      <c r="K37" s="3"/>
      <c r="L37" s="3"/>
      <c r="M37" s="3"/>
      <c r="N37" s="3"/>
      <c r="O37" s="3"/>
      <c r="P37" s="5"/>
      <c r="Q37" s="5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3">
        <v>11</v>
      </c>
      <c r="B38" s="14" t="s">
        <v>51</v>
      </c>
      <c r="C38" s="15">
        <v>4.7580000000000178E-2</v>
      </c>
      <c r="D38" s="3"/>
      <c r="E38" s="13">
        <v>11</v>
      </c>
      <c r="F38" s="14" t="s">
        <v>29</v>
      </c>
      <c r="G38" s="15">
        <v>5.9590000000000032E-2</v>
      </c>
      <c r="H38" s="11"/>
      <c r="I38" s="3"/>
      <c r="J38" s="3"/>
      <c r="K38" s="3"/>
      <c r="L38" s="3"/>
      <c r="M38" s="3"/>
      <c r="N38" s="3"/>
      <c r="O38" s="3"/>
      <c r="P38" s="5"/>
      <c r="Q38" s="5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4" t="s">
        <v>14</v>
      </c>
      <c r="B39" s="35"/>
      <c r="C39" s="16">
        <v>0.93858000000000019</v>
      </c>
      <c r="D39" s="3"/>
      <c r="E39" s="13">
        <v>12</v>
      </c>
      <c r="F39" s="14" t="s">
        <v>47</v>
      </c>
      <c r="G39" s="15">
        <v>5.8980000000000032E-2</v>
      </c>
      <c r="H39" s="11"/>
      <c r="I39" s="3"/>
      <c r="J39" s="3"/>
      <c r="K39" s="3"/>
      <c r="L39" s="3"/>
      <c r="M39" s="3"/>
      <c r="N39" s="3"/>
      <c r="O39" s="3"/>
      <c r="P39" s="5"/>
      <c r="Q39" s="5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13">
        <v>13</v>
      </c>
      <c r="F40" s="14" t="s">
        <v>52</v>
      </c>
      <c r="G40" s="15">
        <v>5.4169999999999829E-2</v>
      </c>
      <c r="H40" s="11"/>
      <c r="I40" s="3"/>
      <c r="J40" s="3"/>
      <c r="K40" s="3"/>
      <c r="L40" s="3"/>
      <c r="M40" s="3"/>
      <c r="N40" s="3"/>
      <c r="O40" s="3"/>
      <c r="P40" s="5"/>
      <c r="Q40" s="5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2"/>
      <c r="B41" s="2" t="s">
        <v>53</v>
      </c>
      <c r="C41" s="2"/>
      <c r="D41" s="3"/>
      <c r="E41" s="13">
        <v>14</v>
      </c>
      <c r="F41" s="14" t="s">
        <v>54</v>
      </c>
      <c r="G41" s="15">
        <v>0.12157000000000018</v>
      </c>
      <c r="H41" s="11"/>
      <c r="I41" s="3"/>
      <c r="J41" s="3"/>
      <c r="K41" s="3"/>
      <c r="L41" s="3"/>
      <c r="M41" s="3"/>
      <c r="N41" s="3"/>
      <c r="O41" s="3"/>
      <c r="P41" s="5"/>
      <c r="Q41" s="5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7" t="s">
        <v>6</v>
      </c>
      <c r="B42" s="7" t="s">
        <v>7</v>
      </c>
      <c r="C42" s="7" t="s">
        <v>8</v>
      </c>
      <c r="D42" s="3"/>
      <c r="E42" s="13">
        <v>15</v>
      </c>
      <c r="F42" s="14" t="s">
        <v>37</v>
      </c>
      <c r="G42" s="15">
        <v>5.6589999999999918E-2</v>
      </c>
      <c r="H42" s="11"/>
      <c r="I42" s="3"/>
      <c r="J42" s="3"/>
      <c r="K42" s="3"/>
      <c r="L42" s="3"/>
      <c r="M42" s="3"/>
      <c r="N42" s="3"/>
      <c r="O42" s="3"/>
      <c r="P42" s="5"/>
      <c r="Q42" s="5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9" t="s">
        <v>9</v>
      </c>
      <c r="B43" s="10">
        <v>45371</v>
      </c>
      <c r="C43" s="3"/>
      <c r="D43" s="3"/>
      <c r="E43" s="13">
        <v>16</v>
      </c>
      <c r="F43" s="14" t="s">
        <v>51</v>
      </c>
      <c r="G43" s="15">
        <v>0.11028000000000016</v>
      </c>
      <c r="H43" s="11"/>
      <c r="I43" s="3"/>
      <c r="J43" s="3"/>
      <c r="K43" s="3"/>
      <c r="L43" s="3"/>
      <c r="M43" s="3"/>
      <c r="N43" s="3"/>
      <c r="O43" s="3"/>
      <c r="P43" s="5"/>
      <c r="Q43" s="5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3">
        <v>1</v>
      </c>
      <c r="B44" s="14" t="s">
        <v>30</v>
      </c>
      <c r="C44" s="15"/>
      <c r="D44" s="3"/>
      <c r="E44" s="34" t="s">
        <v>14</v>
      </c>
      <c r="F44" s="35"/>
      <c r="G44" s="16">
        <f>SUM(G28:G43)</f>
        <v>1.0018899999999999</v>
      </c>
      <c r="H44" s="11"/>
      <c r="I44" s="3"/>
      <c r="J44" s="3"/>
      <c r="K44" s="3"/>
      <c r="L44" s="3"/>
      <c r="M44" s="3"/>
      <c r="N44" s="3"/>
      <c r="O44" s="3"/>
      <c r="P44" s="5"/>
      <c r="Q44" s="5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13">
        <v>2</v>
      </c>
      <c r="B45" s="14" t="s">
        <v>55</v>
      </c>
      <c r="C45" s="15">
        <v>8.8999999999983537E-4</v>
      </c>
      <c r="D45" s="3"/>
      <c r="E45" s="5"/>
      <c r="F45" s="5"/>
      <c r="G45" s="5"/>
      <c r="H45" s="11"/>
      <c r="I45" s="3"/>
      <c r="J45" s="3"/>
      <c r="K45" s="3"/>
      <c r="L45" s="3"/>
      <c r="M45" s="3"/>
      <c r="N45" s="3"/>
      <c r="O45" s="3"/>
      <c r="P45" s="5"/>
      <c r="Q45" s="5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13">
        <v>3</v>
      </c>
      <c r="B46" s="14" t="s">
        <v>56</v>
      </c>
      <c r="C46" s="15">
        <v>4.1390000000000038E-2</v>
      </c>
      <c r="D46" s="3"/>
      <c r="E46" s="2"/>
      <c r="F46" s="2" t="s">
        <v>57</v>
      </c>
      <c r="G46" s="2"/>
      <c r="H46" s="11"/>
      <c r="I46" s="3"/>
      <c r="J46" s="3"/>
      <c r="K46" s="3"/>
      <c r="L46" s="3"/>
      <c r="M46" s="3"/>
      <c r="N46" s="3"/>
      <c r="O46" s="3"/>
      <c r="P46" s="5"/>
      <c r="Q46" s="5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13">
        <v>4</v>
      </c>
      <c r="B47" s="14" t="s">
        <v>58</v>
      </c>
      <c r="C47" s="15">
        <v>-0.11909999999999998</v>
      </c>
      <c r="D47" s="3"/>
      <c r="E47" s="7" t="s">
        <v>6</v>
      </c>
      <c r="F47" s="7" t="s">
        <v>7</v>
      </c>
      <c r="G47" s="7" t="s">
        <v>8</v>
      </c>
      <c r="H47" s="11"/>
      <c r="I47" s="3"/>
      <c r="J47" s="3"/>
      <c r="K47" s="3"/>
      <c r="L47" s="3"/>
      <c r="M47" s="3"/>
      <c r="N47" s="3"/>
      <c r="O47" s="3"/>
      <c r="P47" s="5"/>
      <c r="Q47" s="5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34" t="s">
        <v>14</v>
      </c>
      <c r="B48" s="35"/>
      <c r="C48" s="16">
        <f>SUM(C45:C47)</f>
        <v>-7.682000000000011E-2</v>
      </c>
      <c r="D48" s="3"/>
      <c r="E48" s="9" t="s">
        <v>9</v>
      </c>
      <c r="F48" s="10">
        <v>45372</v>
      </c>
      <c r="G48" s="3"/>
      <c r="H48" s="11"/>
      <c r="I48" s="3"/>
      <c r="J48" s="3"/>
      <c r="K48" s="3"/>
      <c r="L48" s="3"/>
      <c r="M48" s="3"/>
      <c r="N48" s="3"/>
      <c r="O48" s="3"/>
      <c r="P48" s="5"/>
      <c r="Q48" s="5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3"/>
      <c r="C49" s="3"/>
      <c r="D49" s="3"/>
      <c r="E49" s="13">
        <v>1</v>
      </c>
      <c r="F49" s="14" t="s">
        <v>29</v>
      </c>
      <c r="G49" s="15"/>
      <c r="H49" s="11"/>
      <c r="I49" s="3"/>
      <c r="J49" s="3"/>
      <c r="K49" s="3"/>
      <c r="L49" s="3"/>
      <c r="M49" s="3"/>
      <c r="N49" s="3"/>
      <c r="O49" s="3"/>
      <c r="P49" s="5"/>
      <c r="Q49" s="5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3"/>
      <c r="C50" s="3"/>
      <c r="D50" s="3"/>
      <c r="E50" s="13">
        <v>2</v>
      </c>
      <c r="F50" s="14" t="s">
        <v>59</v>
      </c>
      <c r="G50" s="15">
        <v>-3.3239999999999936E-2</v>
      </c>
      <c r="H50" s="11"/>
      <c r="I50" s="3"/>
      <c r="J50" s="3"/>
      <c r="K50" s="3"/>
      <c r="L50" s="3"/>
      <c r="M50" s="3"/>
      <c r="N50" s="3"/>
      <c r="O50" s="3"/>
      <c r="P50" s="5"/>
      <c r="Q50" s="5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13">
        <v>3</v>
      </c>
      <c r="F51" s="14" t="s">
        <v>60</v>
      </c>
      <c r="G51" s="15">
        <v>7.7489999999999837E-2</v>
      </c>
      <c r="H51" s="11"/>
      <c r="I51" s="3"/>
      <c r="J51" s="3"/>
      <c r="K51" s="3"/>
      <c r="L51" s="3"/>
      <c r="M51" s="3"/>
      <c r="N51" s="3"/>
      <c r="O51" s="3"/>
      <c r="P51" s="5"/>
      <c r="Q51" s="5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13">
        <v>4</v>
      </c>
      <c r="F52" s="14" t="s">
        <v>61</v>
      </c>
      <c r="G52" s="15">
        <v>-2.8599999999998627E-3</v>
      </c>
      <c r="H52" s="11"/>
      <c r="I52" s="3"/>
      <c r="J52" s="18"/>
      <c r="K52" s="3"/>
      <c r="L52" s="3"/>
      <c r="M52" s="3"/>
      <c r="N52" s="3"/>
      <c r="O52" s="3"/>
      <c r="P52" s="5"/>
      <c r="Q52" s="5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13">
        <v>5</v>
      </c>
      <c r="F53" s="14" t="s">
        <v>56</v>
      </c>
      <c r="G53" s="15">
        <v>-2.4089999999999945E-2</v>
      </c>
      <c r="H53" s="11"/>
      <c r="I53" s="3"/>
      <c r="J53" s="18"/>
      <c r="K53" s="3"/>
      <c r="L53" s="3"/>
      <c r="M53" s="3"/>
      <c r="N53" s="3"/>
      <c r="O53" s="3"/>
      <c r="P53" s="5"/>
      <c r="Q53" s="5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4" t="s">
        <v>14</v>
      </c>
      <c r="F54" s="35"/>
      <c r="G54" s="16">
        <f>SUM(G49:G53)</f>
        <v>1.7300000000000093E-2</v>
      </c>
      <c r="H54" s="11"/>
      <c r="I54" s="3"/>
      <c r="J54" s="18"/>
      <c r="K54" s="3"/>
      <c r="L54" s="3"/>
      <c r="M54" s="3"/>
      <c r="N54" s="3"/>
      <c r="O54" s="3"/>
      <c r="P54" s="5"/>
      <c r="Q54" s="5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5"/>
      <c r="F55" s="5"/>
      <c r="G55" s="5"/>
      <c r="H55" s="11"/>
      <c r="I55" s="3"/>
      <c r="J55" s="18"/>
      <c r="K55" s="3"/>
      <c r="L55" s="3"/>
      <c r="M55" s="3"/>
      <c r="N55" s="3"/>
      <c r="O55" s="3"/>
      <c r="P55" s="5"/>
      <c r="Q55" s="5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2" t="s">
        <v>15</v>
      </c>
      <c r="B56" s="33"/>
      <c r="C56" s="33"/>
      <c r="D56" s="33"/>
      <c r="E56" s="33"/>
      <c r="F56" s="33"/>
      <c r="G56" s="33"/>
      <c r="H56" s="11"/>
      <c r="I56" s="3"/>
      <c r="J56" s="3"/>
      <c r="K56" s="3"/>
      <c r="L56" s="3"/>
      <c r="M56" s="3"/>
      <c r="N56" s="18"/>
      <c r="O56" s="3"/>
      <c r="P56" s="5"/>
      <c r="Q56" s="5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17" t="s">
        <v>16</v>
      </c>
      <c r="C57" s="3"/>
      <c r="D57" s="3"/>
      <c r="E57" s="3"/>
      <c r="F57" s="3"/>
      <c r="G57" s="3"/>
      <c r="H57" s="11"/>
      <c r="I57" s="3"/>
      <c r="J57" s="18"/>
      <c r="K57" s="3"/>
      <c r="L57" s="3"/>
      <c r="M57" s="3"/>
      <c r="N57" s="3"/>
      <c r="O57" s="3"/>
      <c r="P57" s="5"/>
      <c r="Q57" s="5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17" t="s">
        <v>17</v>
      </c>
      <c r="C58" s="3"/>
      <c r="D58" s="3"/>
      <c r="E58" s="3"/>
      <c r="F58" s="3"/>
      <c r="G58" s="3"/>
      <c r="H58" s="11"/>
      <c r="I58" s="3"/>
      <c r="J58" s="5"/>
      <c r="K58" s="5"/>
      <c r="L58" s="5"/>
      <c r="M58" s="5"/>
      <c r="N58" s="5"/>
      <c r="O58" s="5"/>
      <c r="P58" s="5"/>
      <c r="Q58" s="5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5"/>
      <c r="F59" s="5"/>
      <c r="G59" s="5"/>
      <c r="H59" s="3"/>
      <c r="I59" s="3"/>
      <c r="J59" s="5"/>
      <c r="K59" s="5"/>
      <c r="L59" s="5"/>
      <c r="M59" s="5"/>
      <c r="N59" s="5"/>
      <c r="O59" s="5"/>
      <c r="P59" s="5"/>
      <c r="Q59" s="5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5"/>
      <c r="F60" s="5"/>
      <c r="G60" s="5"/>
      <c r="H60" s="3"/>
      <c r="I60" s="3"/>
      <c r="J60" s="5"/>
      <c r="K60" s="5"/>
      <c r="L60" s="5"/>
      <c r="M60" s="5"/>
      <c r="N60" s="5"/>
      <c r="O60" s="5"/>
      <c r="P60" s="5"/>
      <c r="Q60" s="5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5"/>
      <c r="B61" s="5"/>
      <c r="C61" s="5"/>
      <c r="D61" s="3"/>
      <c r="E61" s="5"/>
      <c r="F61" s="5"/>
      <c r="G61" s="5"/>
      <c r="H61" s="3"/>
      <c r="I61" s="3"/>
      <c r="J61" s="3"/>
      <c r="K61" s="3"/>
      <c r="L61" s="3"/>
      <c r="M61" s="3"/>
      <c r="N61" s="3"/>
      <c r="O61" s="3"/>
      <c r="P61" s="5"/>
      <c r="Q61" s="5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5"/>
      <c r="B62" s="5"/>
      <c r="C62" s="5"/>
      <c r="D62" s="3"/>
      <c r="E62" s="5"/>
      <c r="F62" s="5"/>
      <c r="G62" s="5"/>
      <c r="H62" s="11"/>
      <c r="I62" s="3"/>
      <c r="J62" s="3"/>
      <c r="K62" s="3"/>
      <c r="L62" s="3"/>
      <c r="M62" s="3"/>
      <c r="N62" s="3"/>
      <c r="O62" s="3"/>
      <c r="P62" s="5"/>
      <c r="Q62" s="5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5"/>
      <c r="B63" s="5"/>
      <c r="C63" s="5"/>
      <c r="D63" s="3"/>
      <c r="E63" s="5"/>
      <c r="F63" s="5"/>
      <c r="G63" s="5"/>
      <c r="H63" s="11"/>
      <c r="I63" s="3"/>
      <c r="J63" s="3"/>
      <c r="K63" s="3"/>
      <c r="L63" s="3"/>
      <c r="M63" s="3"/>
      <c r="N63" s="3"/>
      <c r="O63" s="3"/>
      <c r="P63" s="5"/>
      <c r="Q63" s="5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5"/>
      <c r="B64" s="5"/>
      <c r="C64" s="5"/>
      <c r="D64" s="3"/>
      <c r="E64" s="5"/>
      <c r="F64" s="5"/>
      <c r="G64" s="5"/>
      <c r="H64" s="11"/>
      <c r="I64" s="3"/>
      <c r="J64" s="18"/>
      <c r="K64" s="3"/>
      <c r="L64" s="18"/>
      <c r="M64" s="18"/>
      <c r="N64" s="3"/>
      <c r="O64" s="3"/>
      <c r="P64" s="5"/>
      <c r="Q64" s="5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5"/>
      <c r="B65" s="5"/>
      <c r="C65" s="5"/>
      <c r="D65" s="3"/>
      <c r="E65" s="5"/>
      <c r="F65" s="5"/>
      <c r="G65" s="5"/>
      <c r="H65" s="11"/>
      <c r="I65" s="3"/>
      <c r="J65" s="3"/>
      <c r="K65" s="3"/>
      <c r="L65" s="3"/>
      <c r="M65" s="3"/>
      <c r="N65" s="3"/>
      <c r="O65" s="3"/>
      <c r="P65" s="5"/>
      <c r="Q65" s="5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5"/>
      <c r="B66" s="5"/>
      <c r="C66" s="5"/>
      <c r="D66" s="3"/>
      <c r="E66" s="5"/>
      <c r="F66" s="5"/>
      <c r="G66" s="5"/>
      <c r="H66" s="3"/>
      <c r="I66" s="3"/>
      <c r="J66" s="3"/>
      <c r="K66" s="3"/>
      <c r="L66" s="3"/>
      <c r="M66" s="3"/>
      <c r="N66" s="3"/>
      <c r="O66" s="3"/>
      <c r="P66" s="5"/>
      <c r="Q66" s="5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5"/>
      <c r="B67" s="5"/>
      <c r="C67" s="5"/>
      <c r="D67" s="3"/>
      <c r="E67" s="5"/>
      <c r="F67" s="5"/>
      <c r="G67" s="5"/>
      <c r="H67" s="3"/>
      <c r="I67" s="3"/>
      <c r="J67" s="3"/>
      <c r="K67" s="3"/>
      <c r="L67" s="3"/>
      <c r="M67" s="3"/>
      <c r="N67" s="3"/>
      <c r="O67" s="3"/>
      <c r="P67" s="5"/>
      <c r="Q67" s="5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5"/>
      <c r="B68" s="5"/>
      <c r="C68" s="5"/>
      <c r="D68" s="3"/>
      <c r="E68" s="5"/>
      <c r="F68" s="5"/>
      <c r="G68" s="5"/>
      <c r="H68" s="3"/>
      <c r="I68" s="3"/>
      <c r="J68" s="3"/>
      <c r="K68" s="3"/>
      <c r="L68" s="3"/>
      <c r="M68" s="3"/>
      <c r="N68" s="3"/>
      <c r="O68" s="3"/>
      <c r="P68" s="5"/>
      <c r="Q68" s="5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5"/>
      <c r="B69" s="5"/>
      <c r="C69" s="5"/>
      <c r="D69" s="3"/>
      <c r="E69" s="5"/>
      <c r="F69" s="5"/>
      <c r="G69" s="5"/>
      <c r="H69" s="3"/>
      <c r="I69" s="3"/>
      <c r="J69" s="3"/>
      <c r="K69" s="3"/>
      <c r="L69" s="18"/>
      <c r="M69" s="18"/>
      <c r="N69" s="3"/>
      <c r="O69" s="3"/>
      <c r="P69" s="5"/>
      <c r="Q69" s="5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5"/>
      <c r="B70" s="5"/>
      <c r="C70" s="5"/>
      <c r="D70" s="3"/>
      <c r="E70" s="5"/>
      <c r="F70" s="5"/>
      <c r="G70" s="5"/>
      <c r="H70" s="3"/>
      <c r="I70" s="3"/>
      <c r="J70" s="3"/>
      <c r="K70" s="3"/>
      <c r="L70" s="18"/>
      <c r="M70" s="18"/>
      <c r="N70" s="3"/>
      <c r="O70" s="3"/>
      <c r="P70" s="5"/>
      <c r="Q70" s="5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5"/>
      <c r="B71" s="5"/>
      <c r="C71" s="5"/>
      <c r="D71" s="3"/>
      <c r="E71" s="5"/>
      <c r="F71" s="5"/>
      <c r="G71" s="5"/>
      <c r="H71" s="3"/>
      <c r="I71" s="3"/>
      <c r="J71" s="3"/>
      <c r="K71" s="3"/>
      <c r="L71" s="18"/>
      <c r="M71" s="18"/>
      <c r="N71" s="3"/>
      <c r="O71" s="3"/>
      <c r="P71" s="5"/>
      <c r="Q71" s="5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5"/>
      <c r="B72" s="5"/>
      <c r="C72" s="5"/>
      <c r="D72" s="3"/>
      <c r="E72" s="5"/>
      <c r="F72" s="5"/>
      <c r="G72" s="5"/>
      <c r="H72" s="3"/>
      <c r="I72" s="3"/>
      <c r="J72" s="3"/>
      <c r="K72" s="3"/>
      <c r="L72" s="18"/>
      <c r="M72" s="18"/>
      <c r="N72" s="3"/>
      <c r="O72" s="3"/>
      <c r="P72" s="5"/>
      <c r="Q72" s="5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5"/>
      <c r="B73" s="5"/>
      <c r="C73" s="5"/>
      <c r="D73" s="3"/>
      <c r="E73" s="5"/>
      <c r="F73" s="5"/>
      <c r="G73" s="5"/>
      <c r="H73" s="3"/>
      <c r="I73" s="3"/>
      <c r="J73" s="3"/>
      <c r="K73" s="3"/>
      <c r="L73" s="18"/>
      <c r="M73" s="18"/>
      <c r="N73" s="3"/>
      <c r="O73" s="3"/>
      <c r="P73" s="5"/>
      <c r="Q73" s="5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5"/>
      <c r="B74" s="5"/>
      <c r="C74" s="5"/>
      <c r="D74" s="3"/>
      <c r="E74" s="5"/>
      <c r="F74" s="5"/>
      <c r="G74" s="5"/>
      <c r="H74" s="3"/>
      <c r="I74" s="3"/>
      <c r="J74" s="3"/>
      <c r="K74" s="3"/>
      <c r="L74" s="18"/>
      <c r="M74" s="18"/>
      <c r="N74" s="3"/>
      <c r="O74" s="3"/>
      <c r="P74" s="5"/>
      <c r="Q74" s="5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5"/>
      <c r="B75" s="5"/>
      <c r="C75" s="5"/>
      <c r="D75" s="3"/>
      <c r="E75" s="5"/>
      <c r="F75" s="5"/>
      <c r="G75" s="5"/>
      <c r="H75" s="3"/>
      <c r="I75" s="3"/>
      <c r="J75" s="3"/>
      <c r="K75" s="3"/>
      <c r="L75" s="18"/>
      <c r="M75" s="18"/>
      <c r="N75" s="3"/>
      <c r="O75" s="3"/>
      <c r="P75" s="5"/>
      <c r="Q75" s="5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5"/>
      <c r="B76" s="5"/>
      <c r="C76" s="5"/>
      <c r="D76" s="3"/>
      <c r="E76" s="5"/>
      <c r="F76" s="5"/>
      <c r="G76" s="5"/>
      <c r="H76" s="3"/>
      <c r="I76" s="3"/>
      <c r="J76" s="3"/>
      <c r="K76" s="3"/>
      <c r="L76" s="3"/>
      <c r="M76" s="3"/>
      <c r="N76" s="3"/>
      <c r="O76" s="3"/>
      <c r="P76" s="5"/>
      <c r="Q76" s="5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5"/>
      <c r="B77" s="5"/>
      <c r="C77" s="5"/>
      <c r="D77" s="3"/>
      <c r="E77" s="5"/>
      <c r="F77" s="5"/>
      <c r="G77" s="5"/>
      <c r="H77" s="3"/>
      <c r="I77" s="3"/>
      <c r="J77" s="3"/>
      <c r="K77" s="3"/>
      <c r="L77" s="3"/>
      <c r="M77" s="3"/>
      <c r="N77" s="3"/>
      <c r="O77" s="3"/>
      <c r="P77" s="5"/>
      <c r="Q77" s="5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5"/>
      <c r="B78" s="5"/>
      <c r="C78" s="5"/>
      <c r="D78" s="3"/>
      <c r="E78" s="5"/>
      <c r="F78" s="5"/>
      <c r="G78" s="5"/>
      <c r="H78" s="3"/>
      <c r="I78" s="3"/>
      <c r="J78" s="3"/>
      <c r="K78" s="3"/>
      <c r="L78" s="3"/>
      <c r="M78" s="3"/>
      <c r="N78" s="3"/>
      <c r="O78" s="3"/>
      <c r="P78" s="5"/>
      <c r="Q78" s="5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5"/>
      <c r="B79" s="5"/>
      <c r="C79" s="5"/>
      <c r="D79" s="3"/>
      <c r="E79" s="5"/>
      <c r="F79" s="5"/>
      <c r="G79" s="5"/>
      <c r="H79" s="3"/>
      <c r="I79" s="3"/>
      <c r="J79" s="3"/>
      <c r="K79" s="3"/>
      <c r="L79" s="3"/>
      <c r="M79" s="3"/>
      <c r="N79" s="3"/>
      <c r="O79" s="3"/>
      <c r="P79" s="5"/>
      <c r="Q79" s="5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5"/>
      <c r="B80" s="5"/>
      <c r="C80" s="5"/>
      <c r="D80" s="3"/>
      <c r="E80" s="5"/>
      <c r="F80" s="5"/>
      <c r="G80" s="5"/>
      <c r="H80" s="3"/>
      <c r="I80" s="3"/>
      <c r="J80" s="3"/>
      <c r="K80" s="3"/>
      <c r="L80" s="18"/>
      <c r="M80" s="18"/>
      <c r="N80" s="3"/>
      <c r="O80" s="3"/>
      <c r="P80" s="5"/>
      <c r="Q80" s="5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5"/>
      <c r="B81" s="5"/>
      <c r="C81" s="5"/>
      <c r="D81" s="3"/>
      <c r="E81" s="5"/>
      <c r="F81" s="5"/>
      <c r="G81" s="5"/>
      <c r="H81" s="3"/>
      <c r="I81" s="3"/>
      <c r="J81" s="3"/>
      <c r="K81" s="3"/>
      <c r="L81" s="18"/>
      <c r="M81" s="18"/>
      <c r="N81" s="3"/>
      <c r="O81" s="3"/>
      <c r="P81" s="5"/>
      <c r="Q81" s="5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5"/>
      <c r="B82" s="5"/>
      <c r="C82" s="5"/>
      <c r="D82" s="3"/>
      <c r="E82" s="5"/>
      <c r="F82" s="5"/>
      <c r="G82" s="5"/>
      <c r="H82" s="3"/>
      <c r="I82" s="3"/>
      <c r="J82" s="3"/>
      <c r="K82" s="3"/>
      <c r="L82" s="3"/>
      <c r="M82" s="18"/>
      <c r="N82" s="3"/>
      <c r="O82" s="3"/>
      <c r="P82" s="5"/>
      <c r="Q82" s="5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5"/>
      <c r="B83" s="5"/>
      <c r="C83" s="5"/>
      <c r="D83" s="3"/>
      <c r="E83" s="5"/>
      <c r="F83" s="5"/>
      <c r="G83" s="5"/>
      <c r="H83" s="3"/>
      <c r="I83" s="3"/>
      <c r="J83" s="3"/>
      <c r="K83" s="3"/>
      <c r="L83" s="18"/>
      <c r="M83" s="18"/>
      <c r="N83" s="3"/>
      <c r="O83" s="3"/>
      <c r="P83" s="5"/>
      <c r="Q83" s="5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5"/>
      <c r="B84" s="5"/>
      <c r="C84" s="5"/>
      <c r="D84" s="3"/>
      <c r="E84" s="5"/>
      <c r="F84" s="5"/>
      <c r="G84" s="5"/>
      <c r="H84" s="3"/>
      <c r="I84" s="3"/>
      <c r="J84" s="3"/>
      <c r="K84" s="3"/>
      <c r="L84" s="18"/>
      <c r="M84" s="18"/>
      <c r="N84" s="3"/>
      <c r="O84" s="3"/>
      <c r="P84" s="5"/>
      <c r="Q84" s="5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5"/>
      <c r="B85" s="5"/>
      <c r="C85" s="5"/>
      <c r="D85" s="3"/>
      <c r="E85" s="5"/>
      <c r="F85" s="5"/>
      <c r="G85" s="5"/>
      <c r="H85" s="3"/>
      <c r="I85" s="3"/>
      <c r="J85" s="3"/>
      <c r="K85" s="3"/>
      <c r="L85" s="3"/>
      <c r="M85" s="3"/>
      <c r="N85" s="3"/>
      <c r="O85" s="3"/>
      <c r="P85" s="5"/>
      <c r="Q85" s="5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5"/>
      <c r="B86" s="5"/>
      <c r="C86" s="5"/>
      <c r="D86" s="3"/>
      <c r="E86" s="5"/>
      <c r="F86" s="5"/>
      <c r="G86" s="5"/>
      <c r="H86" s="3"/>
      <c r="I86" s="3"/>
      <c r="J86" s="3"/>
      <c r="K86" s="3"/>
      <c r="L86" s="3"/>
      <c r="M86" s="3"/>
      <c r="N86" s="3"/>
      <c r="O86" s="3"/>
      <c r="P86" s="5"/>
      <c r="Q86" s="5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5"/>
      <c r="B87" s="5"/>
      <c r="C87" s="5"/>
      <c r="D87" s="3"/>
      <c r="E87" s="5"/>
      <c r="F87" s="5"/>
      <c r="G87" s="5"/>
      <c r="H87" s="3"/>
      <c r="I87" s="3"/>
      <c r="J87" s="3"/>
      <c r="K87" s="3"/>
      <c r="L87" s="3"/>
      <c r="M87" s="3"/>
      <c r="N87" s="3"/>
      <c r="O87" s="3"/>
      <c r="P87" s="5"/>
      <c r="Q87" s="5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5"/>
      <c r="B88" s="5"/>
      <c r="C88" s="5"/>
      <c r="D88" s="3"/>
      <c r="E88" s="5"/>
      <c r="F88" s="5"/>
      <c r="G88" s="5"/>
      <c r="H88" s="3"/>
      <c r="I88" s="3"/>
      <c r="J88" s="3"/>
      <c r="K88" s="3"/>
      <c r="L88" s="3"/>
      <c r="M88" s="3"/>
      <c r="N88" s="3"/>
      <c r="O88" s="3"/>
      <c r="P88" s="5"/>
      <c r="Q88" s="5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5"/>
      <c r="B89" s="5"/>
      <c r="C89" s="5"/>
      <c r="D89" s="3"/>
      <c r="E89" s="5"/>
      <c r="F89" s="5"/>
      <c r="G89" s="5"/>
      <c r="H89" s="3"/>
      <c r="I89" s="3"/>
      <c r="J89" s="3"/>
      <c r="K89" s="3"/>
      <c r="L89" s="3"/>
      <c r="M89" s="3"/>
      <c r="N89" s="3"/>
      <c r="O89" s="3"/>
      <c r="P89" s="5"/>
      <c r="Q89" s="5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5"/>
      <c r="B90" s="5"/>
      <c r="C90" s="5"/>
      <c r="D90" s="3"/>
      <c r="E90" s="5"/>
      <c r="F90" s="5"/>
      <c r="G90" s="5"/>
      <c r="H90" s="3"/>
      <c r="I90" s="3"/>
      <c r="J90" s="3"/>
      <c r="K90" s="3"/>
      <c r="L90" s="3"/>
      <c r="M90" s="3"/>
      <c r="N90" s="3"/>
      <c r="O90" s="3"/>
      <c r="P90" s="5"/>
      <c r="Q90" s="5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5"/>
      <c r="B91" s="5"/>
      <c r="C91" s="5"/>
      <c r="D91" s="3"/>
      <c r="E91" s="5"/>
      <c r="F91" s="5"/>
      <c r="G91" s="5"/>
      <c r="H91" s="3"/>
      <c r="I91" s="3"/>
      <c r="J91" s="3"/>
      <c r="K91" s="3"/>
      <c r="L91" s="3"/>
      <c r="M91" s="3"/>
      <c r="N91" s="3"/>
      <c r="O91" s="3"/>
      <c r="P91" s="5"/>
      <c r="Q91" s="5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5"/>
      <c r="B92" s="5"/>
      <c r="C92" s="5"/>
      <c r="D92" s="3"/>
      <c r="E92" s="5"/>
      <c r="F92" s="5"/>
      <c r="G92" s="5"/>
      <c r="H92" s="3"/>
      <c r="I92" s="3"/>
      <c r="J92" s="3"/>
      <c r="K92" s="3"/>
      <c r="L92" s="3"/>
      <c r="M92" s="3"/>
      <c r="N92" s="3"/>
      <c r="O92" s="3"/>
      <c r="P92" s="5"/>
      <c r="Q92" s="5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5"/>
      <c r="B93" s="5"/>
      <c r="C93" s="5"/>
      <c r="D93" s="3"/>
      <c r="E93" s="5"/>
      <c r="F93" s="5"/>
      <c r="G93" s="5"/>
      <c r="H93" s="3"/>
      <c r="I93" s="3"/>
      <c r="J93" s="3"/>
      <c r="K93" s="3"/>
      <c r="L93" s="3"/>
      <c r="M93" s="3"/>
      <c r="N93" s="3"/>
      <c r="O93" s="3"/>
      <c r="P93" s="5"/>
      <c r="Q93" s="5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5"/>
      <c r="B94" s="5"/>
      <c r="C94" s="5"/>
      <c r="D94" s="3"/>
      <c r="E94" s="5"/>
      <c r="F94" s="5"/>
      <c r="G94" s="5"/>
      <c r="H94" s="3"/>
      <c r="I94" s="3"/>
      <c r="J94" s="3"/>
      <c r="K94" s="3"/>
      <c r="L94" s="3"/>
      <c r="M94" s="3"/>
      <c r="N94" s="3"/>
      <c r="O94" s="3"/>
      <c r="P94" s="5"/>
      <c r="Q94" s="5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5"/>
      <c r="B95" s="5"/>
      <c r="C95" s="5"/>
      <c r="D95" s="3"/>
      <c r="E95" s="5"/>
      <c r="F95" s="5"/>
      <c r="G95" s="5"/>
      <c r="H95" s="3"/>
      <c r="I95" s="3"/>
      <c r="J95" s="3"/>
      <c r="K95" s="3"/>
      <c r="L95" s="3"/>
      <c r="M95" s="3"/>
      <c r="N95" s="3"/>
      <c r="O95" s="3"/>
      <c r="P95" s="5"/>
      <c r="Q95" s="5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5"/>
      <c r="B96" s="5"/>
      <c r="C96" s="5"/>
      <c r="D96" s="3"/>
      <c r="E96" s="5"/>
      <c r="F96" s="5"/>
      <c r="G96" s="5"/>
      <c r="H96" s="3"/>
      <c r="I96" s="3"/>
      <c r="J96" s="3"/>
      <c r="K96" s="3"/>
      <c r="L96" s="3"/>
      <c r="M96" s="3"/>
      <c r="N96" s="3"/>
      <c r="O96" s="3"/>
      <c r="P96" s="5"/>
      <c r="Q96" s="5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5"/>
      <c r="B97" s="5"/>
      <c r="C97" s="5"/>
      <c r="D97" s="3"/>
      <c r="E97" s="5"/>
      <c r="F97" s="5"/>
      <c r="G97" s="5"/>
      <c r="H97" s="3"/>
      <c r="I97" s="3"/>
      <c r="J97" s="3"/>
      <c r="K97" s="3"/>
      <c r="L97" s="3"/>
      <c r="M97" s="3"/>
      <c r="N97" s="3"/>
      <c r="O97" s="3"/>
      <c r="P97" s="5"/>
      <c r="Q97" s="5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5"/>
      <c r="B98" s="5"/>
      <c r="C98" s="5"/>
      <c r="D98" s="3"/>
      <c r="E98" s="5"/>
      <c r="F98" s="5"/>
      <c r="G98" s="5"/>
      <c r="H98" s="3"/>
      <c r="I98" s="3"/>
      <c r="J98" s="3"/>
      <c r="K98" s="3"/>
      <c r="L98" s="3"/>
      <c r="M98" s="3"/>
      <c r="N98" s="3"/>
      <c r="O98" s="3"/>
      <c r="P98" s="5"/>
      <c r="Q98" s="5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5"/>
      <c r="B99" s="5"/>
      <c r="C99" s="5"/>
      <c r="D99" s="3"/>
      <c r="E99" s="5"/>
      <c r="F99" s="5"/>
      <c r="G99" s="5"/>
      <c r="H99" s="3"/>
      <c r="I99" s="3"/>
      <c r="J99" s="3"/>
      <c r="K99" s="3"/>
      <c r="L99" s="3"/>
      <c r="M99" s="3"/>
      <c r="N99" s="3"/>
      <c r="O99" s="3"/>
      <c r="P99" s="5"/>
      <c r="Q99" s="5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5"/>
      <c r="B100" s="5"/>
      <c r="C100" s="5"/>
      <c r="D100" s="3"/>
      <c r="E100" s="5"/>
      <c r="F100" s="5"/>
      <c r="G100" s="5"/>
      <c r="H100" s="3"/>
      <c r="I100" s="3"/>
      <c r="J100" s="3"/>
      <c r="K100" s="3"/>
      <c r="L100" s="3"/>
      <c r="M100" s="3"/>
      <c r="N100" s="3"/>
      <c r="O100" s="3"/>
      <c r="P100" s="5"/>
      <c r="Q100" s="5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5"/>
      <c r="B101" s="5"/>
      <c r="C101" s="5"/>
      <c r="D101" s="3"/>
      <c r="E101" s="5"/>
      <c r="F101" s="5"/>
      <c r="G101" s="5"/>
      <c r="H101" s="3"/>
      <c r="I101" s="3"/>
      <c r="J101" s="3"/>
      <c r="K101" s="3"/>
      <c r="L101" s="3"/>
      <c r="M101" s="3"/>
      <c r="N101" s="3"/>
      <c r="O101" s="3"/>
      <c r="P101" s="5"/>
      <c r="Q101" s="5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5"/>
      <c r="B102" s="5"/>
      <c r="C102" s="5"/>
      <c r="D102" s="3"/>
      <c r="E102" s="5"/>
      <c r="F102" s="5"/>
      <c r="G102" s="5"/>
      <c r="H102" s="3"/>
      <c r="I102" s="3"/>
      <c r="J102" s="3"/>
      <c r="K102" s="3"/>
      <c r="L102" s="3"/>
      <c r="M102" s="3"/>
      <c r="N102" s="3"/>
      <c r="O102" s="3"/>
      <c r="P102" s="5"/>
      <c r="Q102" s="5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5"/>
      <c r="B103" s="5"/>
      <c r="C103" s="5"/>
      <c r="D103" s="3"/>
      <c r="E103" s="5"/>
      <c r="F103" s="5"/>
      <c r="G103" s="5"/>
      <c r="H103" s="3"/>
      <c r="I103" s="3"/>
      <c r="J103" s="3"/>
      <c r="K103" s="3"/>
      <c r="L103" s="3"/>
      <c r="M103" s="3"/>
      <c r="N103" s="3"/>
      <c r="O103" s="3"/>
      <c r="P103" s="5"/>
      <c r="Q103" s="5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5"/>
      <c r="B104" s="5"/>
      <c r="C104" s="5"/>
      <c r="D104" s="3"/>
      <c r="E104" s="5"/>
      <c r="F104" s="5"/>
      <c r="G104" s="5"/>
      <c r="H104" s="3"/>
      <c r="I104" s="3"/>
      <c r="J104" s="3"/>
      <c r="K104" s="3"/>
      <c r="L104" s="3"/>
      <c r="M104" s="3"/>
      <c r="N104" s="3"/>
      <c r="O104" s="3"/>
      <c r="P104" s="5"/>
      <c r="Q104" s="5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5"/>
      <c r="B105" s="5"/>
      <c r="C105" s="5"/>
      <c r="D105" s="3"/>
      <c r="E105" s="5"/>
      <c r="F105" s="5"/>
      <c r="G105" s="5"/>
      <c r="H105" s="3"/>
      <c r="I105" s="3"/>
      <c r="J105" s="3"/>
      <c r="K105" s="3"/>
      <c r="L105" s="3"/>
      <c r="M105" s="3"/>
      <c r="N105" s="3"/>
      <c r="O105" s="3"/>
      <c r="P105" s="5"/>
      <c r="Q105" s="5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5"/>
      <c r="B106" s="5"/>
      <c r="C106" s="5"/>
      <c r="D106" s="3"/>
      <c r="E106" s="5"/>
      <c r="F106" s="5"/>
      <c r="G106" s="5"/>
      <c r="H106" s="3"/>
      <c r="I106" s="5"/>
      <c r="J106" s="5"/>
      <c r="K106" s="5"/>
      <c r="L106" s="5"/>
      <c r="M106" s="5"/>
      <c r="N106" s="5"/>
      <c r="O106" s="5"/>
      <c r="P106" s="5"/>
      <c r="Q106" s="5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5"/>
      <c r="B107" s="5"/>
      <c r="C107" s="5"/>
      <c r="D107" s="5"/>
      <c r="E107" s="5"/>
      <c r="F107" s="5"/>
      <c r="G107" s="5"/>
      <c r="H107" s="3"/>
      <c r="I107" s="3"/>
      <c r="J107" s="3"/>
      <c r="K107" s="3"/>
      <c r="L107" s="3"/>
      <c r="M107" s="3"/>
      <c r="N107" s="3"/>
      <c r="O107" s="3"/>
      <c r="P107" s="5"/>
      <c r="Q107" s="5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5"/>
      <c r="B108" s="5"/>
      <c r="C108" s="5"/>
      <c r="D108" s="3"/>
      <c r="E108" s="5"/>
      <c r="F108" s="5"/>
      <c r="G108" s="5"/>
      <c r="H108" s="3"/>
      <c r="I108" s="3"/>
      <c r="J108" s="3"/>
      <c r="K108" s="3"/>
      <c r="L108" s="3"/>
      <c r="M108" s="3"/>
      <c r="N108" s="3"/>
      <c r="O108" s="3"/>
      <c r="P108" s="5"/>
      <c r="Q108" s="5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5"/>
      <c r="B109" s="5"/>
      <c r="C109" s="5"/>
      <c r="D109" s="3"/>
      <c r="E109" s="5"/>
      <c r="F109" s="5"/>
      <c r="G109" s="5"/>
      <c r="H109" s="3"/>
      <c r="I109" s="3"/>
      <c r="J109" s="3"/>
      <c r="K109" s="3"/>
      <c r="L109" s="3"/>
      <c r="M109" s="3"/>
      <c r="N109" s="3"/>
      <c r="O109" s="3"/>
      <c r="P109" s="5"/>
      <c r="Q109" s="5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5"/>
      <c r="B110" s="5"/>
      <c r="C110" s="5"/>
      <c r="D110" s="3"/>
      <c r="E110" s="5"/>
      <c r="F110" s="5"/>
      <c r="G110" s="5"/>
      <c r="H110" s="3"/>
      <c r="I110" s="3"/>
      <c r="J110" s="3"/>
      <c r="K110" s="3"/>
      <c r="L110" s="3"/>
      <c r="M110" s="3"/>
      <c r="N110" s="3"/>
      <c r="O110" s="3"/>
      <c r="P110" s="5"/>
      <c r="Q110" s="5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5"/>
      <c r="B111" s="5"/>
      <c r="C111" s="5"/>
      <c r="D111" s="3"/>
      <c r="E111" s="5"/>
      <c r="F111" s="5"/>
      <c r="G111" s="5"/>
      <c r="H111" s="3"/>
      <c r="I111" s="3"/>
      <c r="J111" s="3"/>
      <c r="K111" s="3"/>
      <c r="L111" s="3"/>
      <c r="M111" s="3"/>
      <c r="N111" s="3"/>
      <c r="O111" s="3"/>
      <c r="P111" s="5"/>
      <c r="Q111" s="5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5"/>
      <c r="B112" s="5"/>
      <c r="C112" s="5"/>
      <c r="D112" s="3"/>
      <c r="E112" s="5"/>
      <c r="F112" s="5"/>
      <c r="G112" s="5"/>
      <c r="H112" s="3"/>
      <c r="I112" s="3"/>
      <c r="J112" s="3"/>
      <c r="K112" s="3"/>
      <c r="L112" s="3"/>
      <c r="M112" s="3"/>
      <c r="N112" s="3"/>
      <c r="O112" s="3"/>
      <c r="P112" s="5"/>
      <c r="Q112" s="5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5"/>
      <c r="B113" s="5"/>
      <c r="C113" s="5"/>
      <c r="D113" s="3"/>
      <c r="E113" s="5"/>
      <c r="F113" s="5"/>
      <c r="G113" s="5"/>
      <c r="H113" s="3"/>
      <c r="I113" s="3"/>
      <c r="J113" s="3"/>
      <c r="K113" s="3"/>
      <c r="L113" s="3"/>
      <c r="M113" s="3"/>
      <c r="N113" s="3"/>
      <c r="O113" s="3"/>
      <c r="P113" s="5"/>
      <c r="Q113" s="5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5"/>
      <c r="B114" s="5"/>
      <c r="C114" s="5"/>
      <c r="D114" s="3"/>
      <c r="E114" s="5"/>
      <c r="F114" s="5"/>
      <c r="G114" s="5"/>
      <c r="H114" s="3"/>
      <c r="I114" s="3"/>
      <c r="J114" s="3"/>
      <c r="K114" s="3"/>
      <c r="L114" s="3"/>
      <c r="M114" s="3"/>
      <c r="N114" s="3"/>
      <c r="O114" s="3"/>
      <c r="P114" s="5"/>
      <c r="Q114" s="5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5"/>
      <c r="B115" s="5"/>
      <c r="C115" s="5"/>
      <c r="D115" s="3"/>
      <c r="E115" s="5"/>
      <c r="F115" s="5"/>
      <c r="G115" s="5"/>
      <c r="H115" s="3"/>
      <c r="I115" s="3"/>
      <c r="J115" s="3"/>
      <c r="K115" s="3"/>
      <c r="L115" s="3"/>
      <c r="M115" s="3"/>
      <c r="N115" s="3"/>
      <c r="O115" s="3"/>
      <c r="P115" s="5"/>
      <c r="Q115" s="5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5"/>
      <c r="B116" s="5"/>
      <c r="C116" s="5"/>
      <c r="D116" s="3"/>
      <c r="E116" s="5"/>
      <c r="F116" s="5"/>
      <c r="G116" s="5"/>
      <c r="H116" s="3"/>
      <c r="I116" s="3"/>
      <c r="J116" s="3"/>
      <c r="K116" s="3"/>
      <c r="L116" s="3"/>
      <c r="M116" s="3"/>
      <c r="N116" s="3"/>
      <c r="O116" s="3"/>
      <c r="P116" s="5"/>
      <c r="Q116" s="5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5"/>
      <c r="B117" s="5"/>
      <c r="C117" s="5"/>
      <c r="D117" s="3"/>
      <c r="E117" s="5"/>
      <c r="F117" s="5"/>
      <c r="G117" s="5"/>
      <c r="H117" s="3"/>
      <c r="I117" s="3"/>
      <c r="J117" s="3"/>
      <c r="K117" s="3"/>
      <c r="L117" s="3"/>
      <c r="M117" s="3"/>
      <c r="N117" s="3"/>
      <c r="O117" s="3"/>
      <c r="P117" s="5"/>
      <c r="Q117" s="5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5"/>
      <c r="B118" s="5"/>
      <c r="C118" s="5"/>
      <c r="D118" s="3"/>
      <c r="E118" s="5"/>
      <c r="F118" s="5"/>
      <c r="G118" s="5"/>
      <c r="H118" s="3"/>
      <c r="I118" s="3"/>
      <c r="J118" s="3"/>
      <c r="K118" s="3"/>
      <c r="L118" s="3"/>
      <c r="M118" s="3"/>
      <c r="N118" s="3"/>
      <c r="O118" s="3"/>
      <c r="P118" s="5"/>
      <c r="Q118" s="5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5"/>
      <c r="B119" s="5"/>
      <c r="C119" s="5"/>
      <c r="D119" s="3"/>
      <c r="E119" s="5"/>
      <c r="F119" s="5"/>
      <c r="G119" s="5"/>
      <c r="H119" s="3"/>
      <c r="I119" s="3"/>
      <c r="J119" s="3"/>
      <c r="K119" s="3"/>
      <c r="L119" s="3"/>
      <c r="M119" s="3"/>
      <c r="N119" s="3"/>
      <c r="O119" s="3"/>
      <c r="P119" s="5"/>
      <c r="Q119" s="5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5"/>
      <c r="B120" s="5"/>
      <c r="C120" s="5"/>
      <c r="D120" s="3"/>
      <c r="E120" s="5"/>
      <c r="F120" s="5"/>
      <c r="G120" s="5"/>
      <c r="H120" s="3"/>
      <c r="I120" s="3"/>
      <c r="J120" s="3"/>
      <c r="K120" s="3"/>
      <c r="L120" s="3"/>
      <c r="M120" s="3"/>
      <c r="N120" s="3"/>
      <c r="O120" s="3"/>
      <c r="P120" s="5"/>
      <c r="Q120" s="5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5"/>
      <c r="B121" s="5"/>
      <c r="C121" s="5"/>
      <c r="D121" s="3"/>
      <c r="E121" s="5"/>
      <c r="F121" s="5"/>
      <c r="G121" s="5"/>
      <c r="H121" s="3"/>
      <c r="I121" s="3"/>
      <c r="J121" s="3"/>
      <c r="K121" s="3"/>
      <c r="L121" s="3"/>
      <c r="M121" s="3"/>
      <c r="N121" s="3"/>
      <c r="O121" s="3"/>
      <c r="P121" s="5"/>
      <c r="Q121" s="5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5"/>
      <c r="B122" s="5"/>
      <c r="C122" s="5"/>
      <c r="D122" s="3"/>
      <c r="E122" s="5"/>
      <c r="F122" s="5"/>
      <c r="G122" s="5"/>
      <c r="H122" s="3"/>
      <c r="I122" s="3"/>
      <c r="J122" s="3"/>
      <c r="K122" s="3"/>
      <c r="L122" s="3"/>
      <c r="M122" s="3"/>
      <c r="N122" s="3"/>
      <c r="O122" s="3"/>
      <c r="P122" s="5"/>
      <c r="Q122" s="5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5"/>
      <c r="B123" s="5"/>
      <c r="C123" s="5"/>
      <c r="D123" s="3"/>
      <c r="E123" s="5"/>
      <c r="F123" s="5"/>
      <c r="G123" s="5"/>
      <c r="H123" s="3"/>
      <c r="I123" s="3"/>
      <c r="J123" s="3"/>
      <c r="K123" s="3"/>
      <c r="L123" s="3"/>
      <c r="M123" s="3"/>
      <c r="N123" s="3"/>
      <c r="O123" s="3"/>
      <c r="P123" s="5"/>
      <c r="Q123" s="5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5"/>
      <c r="B124" s="5"/>
      <c r="C124" s="5"/>
      <c r="D124" s="3"/>
      <c r="E124" s="5"/>
      <c r="F124" s="5"/>
      <c r="G124" s="5"/>
      <c r="H124" s="3"/>
      <c r="I124" s="3"/>
      <c r="J124" s="3"/>
      <c r="K124" s="3"/>
      <c r="L124" s="3"/>
      <c r="M124" s="3"/>
      <c r="N124" s="3"/>
      <c r="O124" s="3"/>
      <c r="P124" s="5"/>
      <c r="Q124" s="5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5"/>
      <c r="B125" s="5"/>
      <c r="C125" s="5"/>
      <c r="D125" s="3"/>
      <c r="E125" s="5"/>
      <c r="F125" s="5"/>
      <c r="G125" s="5"/>
      <c r="H125" s="3"/>
      <c r="I125" s="3"/>
      <c r="J125" s="3"/>
      <c r="K125" s="3"/>
      <c r="L125" s="3"/>
      <c r="M125" s="3"/>
      <c r="N125" s="3"/>
      <c r="O125" s="3"/>
      <c r="P125" s="5"/>
      <c r="Q125" s="5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5"/>
      <c r="B126" s="5"/>
      <c r="C126" s="5"/>
      <c r="D126" s="3"/>
      <c r="E126" s="5"/>
      <c r="F126" s="5"/>
      <c r="G126" s="5"/>
      <c r="H126" s="3"/>
      <c r="I126" s="3"/>
      <c r="J126" s="3"/>
      <c r="K126" s="3"/>
      <c r="L126" s="3"/>
      <c r="M126" s="3"/>
      <c r="N126" s="3"/>
      <c r="O126" s="3"/>
      <c r="P126" s="5"/>
      <c r="Q126" s="5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5"/>
      <c r="B127" s="5"/>
      <c r="C127" s="5"/>
      <c r="D127" s="3"/>
      <c r="E127" s="5"/>
      <c r="F127" s="5"/>
      <c r="G127" s="5"/>
      <c r="H127" s="3"/>
      <c r="I127" s="3"/>
      <c r="J127" s="3"/>
      <c r="K127" s="3"/>
      <c r="L127" s="3"/>
      <c r="M127" s="3"/>
      <c r="N127" s="3"/>
      <c r="O127" s="3"/>
      <c r="P127" s="5"/>
      <c r="Q127" s="5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5"/>
      <c r="B128" s="5"/>
      <c r="C128" s="5"/>
      <c r="D128" s="3"/>
      <c r="E128" s="5"/>
      <c r="F128" s="5"/>
      <c r="G128" s="5"/>
      <c r="H128" s="3"/>
      <c r="I128" s="3"/>
      <c r="J128" s="3"/>
      <c r="K128" s="3"/>
      <c r="L128" s="3"/>
      <c r="M128" s="3"/>
      <c r="N128" s="3"/>
      <c r="O128" s="3"/>
      <c r="P128" s="5"/>
      <c r="Q128" s="5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5"/>
      <c r="B129" s="5"/>
      <c r="C129" s="5"/>
      <c r="D129" s="3"/>
      <c r="E129" s="5"/>
      <c r="F129" s="5"/>
      <c r="G129" s="5"/>
      <c r="H129" s="3"/>
      <c r="I129" s="3"/>
      <c r="J129" s="3"/>
      <c r="K129" s="3"/>
      <c r="L129" s="3"/>
      <c r="M129" s="3"/>
      <c r="N129" s="3"/>
      <c r="O129" s="3"/>
      <c r="P129" s="5"/>
      <c r="Q129" s="5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5"/>
      <c r="B130" s="5"/>
      <c r="C130" s="5"/>
      <c r="D130" s="3"/>
      <c r="E130" s="5"/>
      <c r="F130" s="5"/>
      <c r="G130" s="5"/>
      <c r="H130" s="3"/>
      <c r="I130" s="3"/>
      <c r="J130" s="3"/>
      <c r="K130" s="3"/>
      <c r="L130" s="3"/>
      <c r="M130" s="3"/>
      <c r="N130" s="3"/>
      <c r="O130" s="3"/>
      <c r="P130" s="5"/>
      <c r="Q130" s="5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5"/>
      <c r="B131" s="5"/>
      <c r="C131" s="5"/>
      <c r="D131" s="3"/>
      <c r="E131" s="5"/>
      <c r="F131" s="5"/>
      <c r="G131" s="5"/>
      <c r="H131" s="3"/>
      <c r="I131" s="3"/>
      <c r="J131" s="3"/>
      <c r="K131" s="3"/>
      <c r="L131" s="3"/>
      <c r="M131" s="3"/>
      <c r="N131" s="3"/>
      <c r="O131" s="3"/>
      <c r="P131" s="5"/>
      <c r="Q131" s="5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5"/>
      <c r="B132" s="5"/>
      <c r="C132" s="5"/>
      <c r="D132" s="3"/>
      <c r="E132" s="5"/>
      <c r="F132" s="5"/>
      <c r="G132" s="5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5"/>
      <c r="B133" s="5"/>
      <c r="C133" s="5"/>
      <c r="D133" s="3"/>
      <c r="E133" s="5"/>
      <c r="F133" s="5"/>
      <c r="G133" s="5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5"/>
      <c r="B134" s="5"/>
      <c r="C134" s="5"/>
      <c r="D134" s="3"/>
      <c r="E134" s="5"/>
      <c r="F134" s="5"/>
      <c r="G134" s="5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5"/>
      <c r="B135" s="5"/>
      <c r="C135" s="5"/>
      <c r="D135" s="3"/>
      <c r="E135" s="5"/>
      <c r="F135" s="5"/>
      <c r="G135" s="5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5"/>
      <c r="B136" s="5"/>
      <c r="C136" s="5"/>
      <c r="D136" s="3"/>
      <c r="E136" s="5"/>
      <c r="F136" s="5"/>
      <c r="G136" s="5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5"/>
      <c r="B137" s="5"/>
      <c r="C137" s="5"/>
      <c r="D137" s="3"/>
      <c r="E137" s="5"/>
      <c r="F137" s="5"/>
      <c r="G137" s="5"/>
      <c r="H137" s="18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customHeight="1">
      <c r="A138" s="5"/>
      <c r="B138" s="5"/>
      <c r="C138" s="5"/>
      <c r="D138" s="3"/>
      <c r="E138" s="5"/>
      <c r="F138" s="5"/>
      <c r="G138" s="5"/>
      <c r="H138" s="18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5"/>
      <c r="B139" s="5"/>
      <c r="C139" s="5"/>
      <c r="D139" s="3"/>
      <c r="E139" s="5"/>
      <c r="F139" s="5"/>
      <c r="G139" s="5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5"/>
      <c r="B140" s="5"/>
      <c r="C140" s="5"/>
      <c r="D140" s="3"/>
      <c r="E140" s="5"/>
      <c r="F140" s="5"/>
      <c r="G140" s="5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5"/>
      <c r="B141" s="5"/>
      <c r="C141" s="5"/>
      <c r="D141" s="3"/>
      <c r="E141" s="5"/>
      <c r="F141" s="5"/>
      <c r="G141" s="5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>
      <c r="A142" s="5"/>
      <c r="B142" s="5"/>
      <c r="C142" s="5"/>
      <c r="D142" s="3"/>
      <c r="E142" s="5"/>
      <c r="F142" s="5"/>
      <c r="G142" s="5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5"/>
      <c r="B143" s="5"/>
      <c r="C143" s="5"/>
      <c r="D143" s="3"/>
      <c r="E143" s="5"/>
      <c r="F143" s="5"/>
      <c r="G143" s="5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5"/>
      <c r="B144" s="5"/>
      <c r="C144" s="5"/>
      <c r="D144" s="3"/>
      <c r="E144" s="5"/>
      <c r="F144" s="5"/>
      <c r="G144" s="5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5"/>
      <c r="B145" s="5"/>
      <c r="C145" s="5"/>
      <c r="D145" s="3"/>
      <c r="E145" s="5"/>
      <c r="F145" s="5"/>
      <c r="G145" s="5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5"/>
      <c r="B146" s="5"/>
      <c r="C146" s="5"/>
      <c r="D146" s="3"/>
      <c r="E146" s="5"/>
      <c r="F146" s="5"/>
      <c r="G146" s="5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5"/>
      <c r="B147" s="5"/>
      <c r="C147" s="5"/>
      <c r="D147" s="3"/>
      <c r="E147" s="5"/>
      <c r="F147" s="5"/>
      <c r="G147" s="5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5"/>
      <c r="B148" s="5"/>
      <c r="C148" s="5"/>
      <c r="D148" s="3"/>
      <c r="E148" s="5"/>
      <c r="F148" s="5"/>
      <c r="G148" s="5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5"/>
      <c r="B149" s="5"/>
      <c r="C149" s="5"/>
      <c r="D149" s="3"/>
      <c r="E149" s="5"/>
      <c r="F149" s="5"/>
      <c r="G149" s="5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5"/>
      <c r="B150" s="5"/>
      <c r="C150" s="5"/>
      <c r="D150" s="3"/>
      <c r="E150" s="5"/>
      <c r="F150" s="5"/>
      <c r="G150" s="5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customHeight="1">
      <c r="A151" s="5"/>
      <c r="B151" s="5"/>
      <c r="C151" s="5"/>
      <c r="D151" s="3"/>
      <c r="E151" s="5"/>
      <c r="F151" s="5"/>
      <c r="G151" s="5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5"/>
      <c r="B152" s="5"/>
      <c r="C152" s="5"/>
      <c r="D152" s="3"/>
      <c r="E152" s="5"/>
      <c r="F152" s="5"/>
      <c r="G152" s="5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5"/>
      <c r="B153" s="5"/>
      <c r="C153" s="5"/>
      <c r="D153" s="3"/>
      <c r="E153" s="5"/>
      <c r="F153" s="5"/>
      <c r="G153" s="5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5"/>
      <c r="B154" s="5"/>
      <c r="C154" s="5"/>
      <c r="D154" s="3"/>
      <c r="E154" s="5"/>
      <c r="F154" s="5"/>
      <c r="G154" s="5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5"/>
      <c r="Y154" s="5"/>
      <c r="Z154" s="5"/>
    </row>
    <row r="155" spans="1:26" ht="14.25" customHeight="1">
      <c r="A155" s="5"/>
      <c r="B155" s="5"/>
      <c r="C155" s="5"/>
      <c r="D155" s="3"/>
      <c r="E155" s="5"/>
      <c r="F155" s="5"/>
      <c r="G155" s="5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5"/>
      <c r="Y155" s="5"/>
      <c r="Z155" s="5"/>
    </row>
    <row r="156" spans="1:26" ht="15.75" customHeight="1">
      <c r="A156" s="5"/>
      <c r="B156" s="5"/>
      <c r="C156" s="5"/>
      <c r="D156" s="3"/>
      <c r="E156" s="5"/>
      <c r="F156" s="5"/>
      <c r="G156" s="5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5"/>
      <c r="Y156" s="5"/>
      <c r="Z156" s="5"/>
    </row>
    <row r="157" spans="1:26" ht="15.75" customHeight="1">
      <c r="A157" s="5"/>
      <c r="B157" s="5"/>
      <c r="C157" s="5"/>
      <c r="D157" s="3"/>
      <c r="E157" s="5"/>
      <c r="F157" s="5"/>
      <c r="G157" s="5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5"/>
      <c r="Y157" s="5"/>
      <c r="Z157" s="5"/>
    </row>
    <row r="158" spans="1:26" ht="15.75" customHeight="1">
      <c r="A158" s="5"/>
      <c r="B158" s="5"/>
      <c r="C158" s="5"/>
      <c r="D158" s="3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3"/>
      <c r="P158" s="3"/>
      <c r="Q158" s="3"/>
      <c r="R158" s="3"/>
      <c r="S158" s="3"/>
      <c r="T158" s="3"/>
      <c r="U158" s="3"/>
      <c r="V158" s="3"/>
      <c r="W158" s="3"/>
      <c r="X158" s="5"/>
      <c r="Y158" s="5"/>
      <c r="Z158" s="5"/>
    </row>
    <row r="159" spans="1:26" ht="15.75" customHeight="1">
      <c r="A159" s="5"/>
      <c r="B159" s="5"/>
      <c r="C159" s="5"/>
      <c r="D159" s="3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3"/>
      <c r="P159" s="3"/>
      <c r="Q159" s="3"/>
      <c r="R159" s="3"/>
      <c r="S159" s="3"/>
      <c r="T159" s="3"/>
      <c r="U159" s="3"/>
      <c r="V159" s="3"/>
      <c r="W159" s="3"/>
      <c r="X159" s="5"/>
      <c r="Y159" s="5"/>
      <c r="Z159" s="5"/>
    </row>
    <row r="160" spans="1:26" ht="15.75" customHeight="1">
      <c r="A160" s="5"/>
      <c r="B160" s="5"/>
      <c r="C160" s="5"/>
      <c r="D160" s="3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3"/>
      <c r="P160" s="3"/>
      <c r="Q160" s="3"/>
      <c r="R160" s="3"/>
      <c r="S160" s="3"/>
      <c r="T160" s="3"/>
      <c r="U160" s="3"/>
      <c r="V160" s="3"/>
      <c r="W160" s="3"/>
      <c r="X160" s="5"/>
      <c r="Y160" s="5"/>
      <c r="Z160" s="5"/>
    </row>
    <row r="161" spans="1:26" ht="15.75" customHeight="1">
      <c r="A161" s="5"/>
      <c r="B161" s="5"/>
      <c r="C161" s="5"/>
      <c r="D161" s="3"/>
      <c r="E161" s="5"/>
      <c r="F161" s="5"/>
      <c r="G161" s="5"/>
      <c r="H161" s="3"/>
      <c r="I161" s="3"/>
      <c r="J161" s="5"/>
      <c r="K161" s="5"/>
      <c r="L161" s="5"/>
      <c r="M161" s="5"/>
      <c r="N161" s="5"/>
      <c r="O161" s="5"/>
      <c r="P161" s="5"/>
      <c r="Q161" s="3"/>
      <c r="R161" s="3"/>
      <c r="S161" s="3"/>
      <c r="T161" s="3"/>
      <c r="U161" s="3"/>
      <c r="V161" s="3"/>
      <c r="W161" s="3"/>
      <c r="X161" s="5"/>
      <c r="Y161" s="5"/>
      <c r="Z161" s="5"/>
    </row>
    <row r="162" spans="1:26" ht="15.75" customHeight="1">
      <c r="A162" s="5"/>
      <c r="B162" s="5"/>
      <c r="C162" s="5"/>
      <c r="D162" s="3"/>
      <c r="E162" s="5"/>
      <c r="F162" s="5"/>
      <c r="G162" s="5"/>
      <c r="H162" s="3"/>
      <c r="I162" s="3"/>
      <c r="J162" s="5"/>
      <c r="K162" s="5"/>
      <c r="L162" s="5"/>
      <c r="M162" s="5"/>
      <c r="N162" s="5"/>
      <c r="O162" s="5"/>
      <c r="P162" s="5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5"/>
      <c r="B166" s="5"/>
      <c r="C166" s="5"/>
      <c r="D166" s="3"/>
      <c r="E166" s="5"/>
      <c r="F166" s="5"/>
      <c r="G166" s="5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5"/>
      <c r="B167" s="5"/>
      <c r="C167" s="5"/>
      <c r="D167" s="3"/>
      <c r="E167" s="5"/>
      <c r="F167" s="5"/>
      <c r="G167" s="5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5"/>
      <c r="B168" s="5"/>
      <c r="C168" s="5"/>
      <c r="D168" s="3"/>
      <c r="E168" s="5"/>
      <c r="F168" s="5"/>
      <c r="G168" s="5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5"/>
      <c r="B169" s="5"/>
      <c r="C169" s="5"/>
      <c r="D169" s="3"/>
      <c r="E169" s="5"/>
      <c r="F169" s="5"/>
      <c r="G169" s="5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5"/>
      <c r="B170" s="5"/>
      <c r="C170" s="5"/>
      <c r="D170" s="3"/>
      <c r="E170" s="5"/>
      <c r="F170" s="5"/>
      <c r="G170" s="5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5"/>
      <c r="B171" s="5"/>
      <c r="C171" s="5"/>
      <c r="D171" s="3"/>
      <c r="E171" s="5"/>
      <c r="F171" s="5"/>
      <c r="G171" s="5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5"/>
      <c r="B172" s="5"/>
      <c r="C172" s="5"/>
      <c r="D172" s="3"/>
      <c r="E172" s="5"/>
      <c r="F172" s="5"/>
      <c r="G172" s="5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5"/>
      <c r="B173" s="5"/>
      <c r="C173" s="5"/>
      <c r="D173" s="3"/>
      <c r="E173" s="5"/>
      <c r="F173" s="5"/>
      <c r="G173" s="5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5"/>
      <c r="B174" s="5"/>
      <c r="C174" s="5"/>
      <c r="D174" s="3"/>
      <c r="E174" s="5"/>
      <c r="F174" s="5"/>
      <c r="G174" s="5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5"/>
      <c r="B175" s="5"/>
      <c r="C175" s="5"/>
      <c r="D175" s="3"/>
      <c r="E175" s="5"/>
      <c r="F175" s="5"/>
      <c r="G175" s="5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5"/>
      <c r="B176" s="5"/>
      <c r="C176" s="5"/>
      <c r="D176" s="3"/>
      <c r="E176" s="5"/>
      <c r="F176" s="5"/>
      <c r="G176" s="5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5"/>
      <c r="B177" s="5"/>
      <c r="C177" s="5"/>
      <c r="D177" s="3"/>
      <c r="E177" s="5"/>
      <c r="F177" s="5"/>
      <c r="G177" s="5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5"/>
      <c r="B178" s="5"/>
      <c r="C178" s="5"/>
      <c r="D178" s="3"/>
      <c r="E178" s="5"/>
      <c r="F178" s="5"/>
      <c r="G178" s="5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5"/>
      <c r="B179" s="5"/>
      <c r="C179" s="5"/>
      <c r="D179" s="3"/>
      <c r="E179" s="5"/>
      <c r="F179" s="5"/>
      <c r="G179" s="5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5"/>
      <c r="B180" s="5"/>
      <c r="C180" s="5"/>
      <c r="D180" s="3"/>
      <c r="E180" s="5"/>
      <c r="F180" s="5"/>
      <c r="G180" s="5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5"/>
      <c r="B181" s="5"/>
      <c r="C181" s="5"/>
      <c r="D181" s="3"/>
      <c r="E181" s="5"/>
      <c r="F181" s="5"/>
      <c r="G181" s="5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5"/>
      <c r="B182" s="5"/>
      <c r="C182" s="5"/>
      <c r="D182" s="3"/>
      <c r="E182" s="5"/>
      <c r="F182" s="5"/>
      <c r="G182" s="5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5"/>
      <c r="B183" s="5"/>
      <c r="C183" s="5"/>
      <c r="D183" s="3"/>
      <c r="E183" s="5"/>
      <c r="F183" s="5"/>
      <c r="G183" s="5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5"/>
      <c r="B184" s="5"/>
      <c r="C184" s="5"/>
      <c r="D184" s="3"/>
      <c r="E184" s="5"/>
      <c r="F184" s="5"/>
      <c r="G184" s="5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5"/>
      <c r="B185" s="5"/>
      <c r="C185" s="5"/>
      <c r="D185" s="3"/>
      <c r="E185" s="5"/>
      <c r="F185" s="5"/>
      <c r="G185" s="5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5"/>
      <c r="B186" s="5"/>
      <c r="C186" s="5"/>
      <c r="D186" s="3"/>
      <c r="E186" s="5"/>
      <c r="F186" s="5"/>
      <c r="G186" s="5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5"/>
      <c r="B187" s="5"/>
      <c r="C187" s="5"/>
      <c r="D187" s="3"/>
      <c r="E187" s="5"/>
      <c r="F187" s="5"/>
      <c r="G187" s="5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5"/>
      <c r="B188" s="5"/>
      <c r="C188" s="5"/>
      <c r="D188" s="3"/>
      <c r="E188" s="5"/>
      <c r="F188" s="5"/>
      <c r="G188" s="5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5"/>
      <c r="B189" s="5"/>
      <c r="C189" s="5"/>
      <c r="D189" s="3"/>
      <c r="E189" s="5"/>
      <c r="F189" s="5"/>
      <c r="G189" s="5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5"/>
      <c r="B190" s="5"/>
      <c r="C190" s="5"/>
      <c r="D190" s="3"/>
      <c r="E190" s="5"/>
      <c r="F190" s="5"/>
      <c r="G190" s="5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5"/>
      <c r="B191" s="5"/>
      <c r="C191" s="5"/>
      <c r="D191" s="3"/>
      <c r="E191" s="5"/>
      <c r="F191" s="5"/>
      <c r="G191" s="5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5"/>
      <c r="B192" s="5"/>
      <c r="C192" s="5"/>
      <c r="D192" s="3"/>
      <c r="E192" s="5"/>
      <c r="F192" s="5"/>
      <c r="G192" s="5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5"/>
      <c r="B193" s="5"/>
      <c r="C193" s="5"/>
      <c r="D193" s="3"/>
      <c r="E193" s="5"/>
      <c r="F193" s="5"/>
      <c r="G193" s="5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5"/>
      <c r="B194" s="5"/>
      <c r="C194" s="5"/>
      <c r="D194" s="3"/>
      <c r="E194" s="5"/>
      <c r="F194" s="5"/>
      <c r="G194" s="5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5"/>
      <c r="B195" s="5"/>
      <c r="C195" s="5"/>
      <c r="D195" s="3"/>
      <c r="E195" s="5"/>
      <c r="F195" s="5"/>
      <c r="G195" s="5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5"/>
      <c r="B196" s="5"/>
      <c r="C196" s="5"/>
      <c r="D196" s="3"/>
      <c r="E196" s="5"/>
      <c r="F196" s="5"/>
      <c r="G196" s="5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5"/>
      <c r="B197" s="5"/>
      <c r="C197" s="5"/>
      <c r="D197" s="3"/>
      <c r="E197" s="5"/>
      <c r="F197" s="5"/>
      <c r="G197" s="5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5"/>
      <c r="B198" s="5"/>
      <c r="C198" s="5"/>
      <c r="D198" s="3"/>
      <c r="E198" s="5"/>
      <c r="F198" s="5"/>
      <c r="G198" s="5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5"/>
      <c r="B199" s="5"/>
      <c r="C199" s="5"/>
      <c r="D199" s="3"/>
      <c r="E199" s="5"/>
      <c r="F199" s="5"/>
      <c r="G199" s="5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5"/>
      <c r="B200" s="5"/>
      <c r="C200" s="5"/>
      <c r="D200" s="3"/>
      <c r="E200" s="5"/>
      <c r="F200" s="5"/>
      <c r="G200" s="5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5"/>
      <c r="B201" s="5"/>
      <c r="C201" s="5"/>
      <c r="D201" s="5"/>
      <c r="E201" s="5"/>
      <c r="F201" s="5"/>
      <c r="G201" s="5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5"/>
      <c r="B202" s="5"/>
      <c r="C202" s="5"/>
      <c r="D202" s="5"/>
      <c r="E202" s="5"/>
      <c r="F202" s="5"/>
      <c r="G202" s="5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5"/>
      <c r="B203" s="5"/>
      <c r="C203" s="5"/>
      <c r="D203" s="5"/>
      <c r="E203" s="5"/>
      <c r="F203" s="5"/>
      <c r="G203" s="5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5"/>
      <c r="B204" s="5"/>
      <c r="C204" s="5"/>
      <c r="D204" s="5"/>
      <c r="E204" s="5"/>
      <c r="F204" s="5"/>
      <c r="G204" s="5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5"/>
      <c r="B205" s="5"/>
      <c r="C205" s="5"/>
      <c r="D205" s="5"/>
      <c r="E205" s="5"/>
      <c r="F205" s="5"/>
      <c r="G205" s="5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5"/>
      <c r="B206" s="5"/>
      <c r="C206" s="5"/>
      <c r="D206" s="5"/>
      <c r="E206" s="5"/>
      <c r="F206" s="5"/>
      <c r="G206" s="5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5"/>
      <c r="B207" s="5"/>
      <c r="C207" s="5"/>
      <c r="D207" s="5"/>
      <c r="E207" s="5"/>
      <c r="F207" s="5"/>
      <c r="G207" s="5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5"/>
      <c r="B208" s="5"/>
      <c r="C208" s="5"/>
      <c r="D208" s="5"/>
      <c r="E208" s="5"/>
      <c r="F208" s="5"/>
      <c r="G208" s="5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5"/>
      <c r="B209" s="5"/>
      <c r="C209" s="5"/>
      <c r="D209" s="5"/>
      <c r="E209" s="5"/>
      <c r="F209" s="5"/>
      <c r="G209" s="5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5"/>
      <c r="B210" s="5"/>
      <c r="C210" s="5"/>
      <c r="D210" s="5"/>
      <c r="E210" s="5"/>
      <c r="F210" s="5"/>
      <c r="G210" s="5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5"/>
      <c r="B211" s="5"/>
      <c r="C211" s="5"/>
      <c r="D211" s="5"/>
      <c r="E211" s="5"/>
      <c r="F211" s="5"/>
      <c r="G211" s="5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5"/>
      <c r="B212" s="5"/>
      <c r="C212" s="5"/>
      <c r="D212" s="5"/>
      <c r="E212" s="5"/>
      <c r="F212" s="5"/>
      <c r="G212" s="5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5"/>
      <c r="B213" s="5"/>
      <c r="C213" s="5"/>
      <c r="D213" s="5"/>
      <c r="E213" s="5"/>
      <c r="F213" s="5"/>
      <c r="G213" s="5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5"/>
      <c r="B214" s="5"/>
      <c r="C214" s="5"/>
      <c r="D214" s="5"/>
      <c r="E214" s="5"/>
      <c r="F214" s="5"/>
      <c r="G214" s="5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5"/>
      <c r="B215" s="5"/>
      <c r="C215" s="5"/>
      <c r="D215" s="5"/>
      <c r="E215" s="5"/>
      <c r="F215" s="5"/>
      <c r="G215" s="5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5"/>
      <c r="B216" s="5"/>
      <c r="C216" s="5"/>
      <c r="D216" s="5"/>
      <c r="E216" s="5"/>
      <c r="F216" s="5"/>
      <c r="G216" s="5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5"/>
      <c r="B217" s="5"/>
      <c r="C217" s="5"/>
      <c r="D217" s="5"/>
      <c r="E217" s="5"/>
      <c r="F217" s="5"/>
      <c r="G217" s="5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5"/>
      <c r="B218" s="5"/>
      <c r="C218" s="5"/>
      <c r="D218" s="5"/>
      <c r="E218" s="5"/>
      <c r="F218" s="5"/>
      <c r="G218" s="5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5"/>
      <c r="B219" s="5"/>
      <c r="C219" s="5"/>
      <c r="D219" s="5"/>
      <c r="E219" s="5"/>
      <c r="F219" s="5"/>
      <c r="G219" s="5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5"/>
      <c r="B220" s="5"/>
      <c r="C220" s="5"/>
      <c r="D220" s="5"/>
      <c r="E220" s="5"/>
      <c r="F220" s="5"/>
      <c r="G220" s="5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5"/>
      <c r="B221" s="5"/>
      <c r="C221" s="5"/>
      <c r="D221" s="5"/>
      <c r="E221" s="5"/>
      <c r="F221" s="5"/>
      <c r="G221" s="5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5"/>
      <c r="B222" s="5"/>
      <c r="C222" s="5"/>
      <c r="D222" s="5"/>
      <c r="E222" s="5"/>
      <c r="F222" s="5"/>
      <c r="G222" s="5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5"/>
      <c r="B223" s="5"/>
      <c r="C223" s="5"/>
      <c r="D223" s="5"/>
      <c r="E223" s="5"/>
      <c r="F223" s="5"/>
      <c r="G223" s="5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5"/>
      <c r="B224" s="5"/>
      <c r="C224" s="5"/>
      <c r="D224" s="5"/>
      <c r="E224" s="5"/>
      <c r="F224" s="5"/>
      <c r="G224" s="5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5"/>
      <c r="B225" s="5"/>
      <c r="C225" s="5"/>
      <c r="D225" s="5"/>
      <c r="E225" s="5"/>
      <c r="F225" s="5"/>
      <c r="G225" s="5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5"/>
      <c r="B226" s="5"/>
      <c r="C226" s="5"/>
      <c r="D226" s="5"/>
      <c r="E226" s="5"/>
      <c r="F226" s="5"/>
      <c r="G226" s="5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5"/>
      <c r="B227" s="5"/>
      <c r="C227" s="5"/>
      <c r="D227" s="5"/>
      <c r="E227" s="5"/>
      <c r="F227" s="5"/>
      <c r="G227" s="5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5"/>
      <c r="B228" s="5"/>
      <c r="C228" s="5"/>
      <c r="D228" s="5"/>
      <c r="E228" s="5"/>
      <c r="F228" s="5"/>
      <c r="G228" s="5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5"/>
      <c r="B229" s="5"/>
      <c r="C229" s="5"/>
      <c r="D229" s="5"/>
      <c r="E229" s="5"/>
      <c r="F229" s="5"/>
      <c r="G229" s="5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5"/>
      <c r="B230" s="5"/>
      <c r="C230" s="5"/>
      <c r="D230" s="5"/>
      <c r="E230" s="5"/>
      <c r="F230" s="5"/>
      <c r="G230" s="5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5"/>
      <c r="B231" s="5"/>
      <c r="C231" s="5"/>
      <c r="D231" s="5"/>
      <c r="E231" s="5"/>
      <c r="F231" s="5"/>
      <c r="G231" s="5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5"/>
      <c r="B232" s="5"/>
      <c r="C232" s="5"/>
      <c r="D232" s="5"/>
      <c r="E232" s="5"/>
      <c r="F232" s="5"/>
      <c r="G232" s="5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5"/>
      <c r="B233" s="5"/>
      <c r="C233" s="5"/>
      <c r="D233" s="5"/>
      <c r="E233" s="5"/>
      <c r="F233" s="5"/>
      <c r="G233" s="5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5"/>
      <c r="B234" s="5"/>
      <c r="C234" s="5"/>
      <c r="D234" s="5"/>
      <c r="E234" s="5"/>
      <c r="F234" s="5"/>
      <c r="G234" s="5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5"/>
      <c r="B235" s="5"/>
      <c r="C235" s="5"/>
      <c r="D235" s="5"/>
      <c r="E235" s="5"/>
      <c r="F235" s="5"/>
      <c r="G235" s="5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5"/>
      <c r="B236" s="5"/>
      <c r="C236" s="5"/>
      <c r="D236" s="5"/>
      <c r="E236" s="5"/>
      <c r="F236" s="5"/>
      <c r="G236" s="5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5"/>
      <c r="B237" s="5"/>
      <c r="C237" s="5"/>
      <c r="D237" s="5"/>
      <c r="E237" s="5"/>
      <c r="F237" s="5"/>
      <c r="G237" s="5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5"/>
      <c r="B238" s="5"/>
      <c r="C238" s="5"/>
      <c r="D238" s="5"/>
      <c r="E238" s="5"/>
      <c r="F238" s="5"/>
      <c r="G238" s="5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5"/>
      <c r="B239" s="5"/>
      <c r="C239" s="5"/>
      <c r="D239" s="5"/>
      <c r="E239" s="5"/>
      <c r="F239" s="5"/>
      <c r="G239" s="5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5"/>
      <c r="B240" s="5"/>
      <c r="C240" s="5"/>
      <c r="D240" s="5"/>
      <c r="E240" s="5"/>
      <c r="F240" s="5"/>
      <c r="G240" s="5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5"/>
      <c r="B241" s="5"/>
      <c r="C241" s="5"/>
      <c r="D241" s="5"/>
      <c r="E241" s="5"/>
      <c r="F241" s="5"/>
      <c r="G241" s="5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5"/>
      <c r="B242" s="5"/>
      <c r="C242" s="5"/>
      <c r="D242" s="5"/>
      <c r="E242" s="5"/>
      <c r="F242" s="5"/>
      <c r="G242" s="5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5"/>
      <c r="B243" s="5"/>
      <c r="C243" s="5"/>
      <c r="D243" s="5"/>
      <c r="E243" s="5"/>
      <c r="F243" s="5"/>
      <c r="G243" s="5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5"/>
      <c r="B244" s="5"/>
      <c r="C244" s="5"/>
      <c r="D244" s="5"/>
      <c r="E244" s="5"/>
      <c r="F244" s="5"/>
      <c r="G244" s="5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5"/>
      <c r="B245" s="5"/>
      <c r="C245" s="5"/>
      <c r="D245" s="5"/>
      <c r="E245" s="5"/>
      <c r="F245" s="5"/>
      <c r="G245" s="5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5"/>
      <c r="B246" s="5"/>
      <c r="C246" s="5"/>
      <c r="D246" s="5"/>
      <c r="E246" s="5"/>
      <c r="F246" s="5"/>
      <c r="G246" s="5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5"/>
      <c r="B247" s="5"/>
      <c r="C247" s="5"/>
      <c r="D247" s="5"/>
      <c r="E247" s="5"/>
      <c r="F247" s="5"/>
      <c r="G247" s="5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5"/>
      <c r="B248" s="5"/>
      <c r="C248" s="5"/>
      <c r="D248" s="5"/>
      <c r="E248" s="5"/>
      <c r="F248" s="5"/>
      <c r="G248" s="5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5"/>
      <c r="B249" s="5"/>
      <c r="C249" s="5"/>
      <c r="D249" s="5"/>
      <c r="E249" s="5"/>
      <c r="F249" s="5"/>
      <c r="G249" s="5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5"/>
      <c r="B250" s="5"/>
      <c r="C250" s="5"/>
      <c r="D250" s="5"/>
      <c r="E250" s="5"/>
      <c r="F250" s="5"/>
      <c r="G250" s="5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5"/>
      <c r="B251" s="5"/>
      <c r="C251" s="5"/>
      <c r="D251" s="5"/>
      <c r="E251" s="5"/>
      <c r="F251" s="5"/>
      <c r="G251" s="5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5"/>
      <c r="B252" s="5"/>
      <c r="C252" s="5"/>
      <c r="D252" s="5"/>
      <c r="E252" s="5"/>
      <c r="F252" s="5"/>
      <c r="G252" s="5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5"/>
      <c r="B253" s="5"/>
      <c r="C253" s="5"/>
      <c r="D253" s="5"/>
      <c r="E253" s="5"/>
      <c r="F253" s="5"/>
      <c r="G253" s="5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5"/>
      <c r="B254" s="5"/>
      <c r="C254" s="5"/>
      <c r="D254" s="5"/>
      <c r="E254" s="5"/>
      <c r="F254" s="5"/>
      <c r="G254" s="5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5"/>
      <c r="B255" s="5"/>
      <c r="C255" s="5"/>
      <c r="D255" s="5"/>
      <c r="E255" s="5"/>
      <c r="F255" s="5"/>
      <c r="G255" s="5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5"/>
      <c r="B256" s="5"/>
      <c r="C256" s="5"/>
      <c r="D256" s="5"/>
      <c r="E256" s="5"/>
      <c r="F256" s="5"/>
      <c r="G256" s="5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5"/>
      <c r="B257" s="5"/>
      <c r="C257" s="5"/>
      <c r="D257" s="5"/>
      <c r="E257" s="5"/>
      <c r="F257" s="5"/>
      <c r="G257" s="5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5"/>
      <c r="B258" s="5"/>
      <c r="C258" s="5"/>
      <c r="D258" s="5"/>
      <c r="E258" s="5"/>
      <c r="F258" s="5"/>
      <c r="G258" s="5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9">
    <mergeCell ref="E54:F54"/>
    <mergeCell ref="A56:G56"/>
    <mergeCell ref="A1:G1"/>
    <mergeCell ref="C2:G2"/>
    <mergeCell ref="A23:B23"/>
    <mergeCell ref="E23:F23"/>
    <mergeCell ref="A39:B39"/>
    <mergeCell ref="E44:F44"/>
    <mergeCell ref="A48:B48"/>
  </mergeCells>
  <printOptions gridLines="1"/>
  <pageMargins left="0.70866141732283472" right="0.70866141732283472" top="0.74803149606299213" bottom="0.74803149606299213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abSelected="1" topLeftCell="A43" workbookViewId="0">
      <selection activeCell="H65" sqref="H65"/>
    </sheetView>
  </sheetViews>
  <sheetFormatPr defaultColWidth="12.6640625" defaultRowHeight="15" customHeight="1"/>
  <cols>
    <col min="1" max="26" width="11.109375" customWidth="1"/>
  </cols>
  <sheetData>
    <row r="1" spans="1:26" ht="15.75" customHeight="1">
      <c r="A1" s="19">
        <v>1</v>
      </c>
      <c r="B1" s="20">
        <v>44736</v>
      </c>
      <c r="C1" s="5"/>
      <c r="D1" s="21">
        <v>1</v>
      </c>
      <c r="E1" s="21">
        <v>74034</v>
      </c>
      <c r="F1" s="22">
        <f>VLOOKUP(D1,'Журнал наблюдений'!D:G,4,0)</f>
        <v>1.0858699999999999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19">
        <f t="shared" ref="A2:A18" si="0">A1</f>
        <v>1</v>
      </c>
      <c r="B2" s="5"/>
      <c r="C2" s="5"/>
      <c r="D2" s="21">
        <v>2</v>
      </c>
      <c r="E2" s="23">
        <v>1</v>
      </c>
      <c r="F2" s="22">
        <f>VLOOKUP(D2,'Журнал наблюдений'!D:G,4,0)</f>
        <v>1.7464</v>
      </c>
      <c r="G2" s="24">
        <f>F1-F2</f>
        <v>-0.66053000000000006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19">
        <f t="shared" si="0"/>
        <v>1</v>
      </c>
      <c r="B3" s="5"/>
      <c r="C3" s="5"/>
      <c r="D3" s="21">
        <v>3</v>
      </c>
      <c r="E3" s="23">
        <v>2</v>
      </c>
      <c r="F3" s="22">
        <f>VLOOKUP(D3,'Журнал наблюдений'!D:G,4,0)</f>
        <v>1.7482800000000001</v>
      </c>
      <c r="G3" s="24">
        <f>F1-F3</f>
        <v>-0.66241000000000017</v>
      </c>
      <c r="H3" s="24">
        <f>F2-F3</f>
        <v>-1.8800000000001038E-3</v>
      </c>
      <c r="I3" s="2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19">
        <f t="shared" si="0"/>
        <v>1</v>
      </c>
      <c r="B4" s="5"/>
      <c r="C4" s="5"/>
      <c r="D4" s="21">
        <v>4</v>
      </c>
      <c r="E4" s="23">
        <v>2</v>
      </c>
      <c r="F4" s="22">
        <f>VLOOKUP(D4,'Журнал наблюдений'!D:G,4,0)</f>
        <v>0.90203</v>
      </c>
      <c r="G4" s="24"/>
      <c r="H4" s="24"/>
      <c r="I4" s="2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19">
        <f t="shared" si="0"/>
        <v>1</v>
      </c>
      <c r="B5" s="5"/>
      <c r="C5" s="5"/>
      <c r="D5" s="21">
        <v>5</v>
      </c>
      <c r="E5" s="23">
        <v>1</v>
      </c>
      <c r="F5" s="22">
        <f>VLOOKUP(D5,'Журнал наблюдений'!D:G,4,0)</f>
        <v>0.90032000000000001</v>
      </c>
      <c r="G5" s="24"/>
      <c r="H5" s="24">
        <f>F5-F4</f>
        <v>-1.7099999999999893E-3</v>
      </c>
      <c r="I5" s="24">
        <f>H3-H5</f>
        <v>-1.700000000001145E-4</v>
      </c>
      <c r="J5" s="2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19">
        <f t="shared" si="0"/>
        <v>1</v>
      </c>
      <c r="B6" s="5"/>
      <c r="C6" s="5"/>
      <c r="D6" s="21">
        <v>6</v>
      </c>
      <c r="E6" s="23">
        <v>1</v>
      </c>
      <c r="F6" s="22">
        <f>VLOOKUP(D6,'Журнал наблюдений'!D:G,4,0)</f>
        <v>1.8655299999999999</v>
      </c>
      <c r="G6" s="24">
        <f>F5-F6</f>
        <v>-0.9652099999999999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19">
        <f t="shared" si="0"/>
        <v>1</v>
      </c>
      <c r="B7" s="5"/>
      <c r="C7" s="5"/>
      <c r="D7" s="21">
        <v>7</v>
      </c>
      <c r="E7" s="23">
        <v>2</v>
      </c>
      <c r="F7" s="22">
        <f>VLOOKUP(D7,'Журнал наблюдений'!D:G,4,0)</f>
        <v>1.86727</v>
      </c>
      <c r="G7" s="24">
        <f>F4-F7</f>
        <v>-0.96523999999999999</v>
      </c>
      <c r="H7" s="24">
        <f>F6-F7</f>
        <v>-1.7400000000000748E-3</v>
      </c>
      <c r="I7" s="24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19">
        <f t="shared" si="0"/>
        <v>1</v>
      </c>
      <c r="B8" s="5"/>
      <c r="C8" s="5"/>
      <c r="D8" s="21">
        <v>8</v>
      </c>
      <c r="E8" s="23">
        <v>2</v>
      </c>
      <c r="F8" s="22">
        <f>VLOOKUP(D8,'Журнал наблюдений'!D:G,4,0)</f>
        <v>1.04504</v>
      </c>
      <c r="G8" s="24"/>
      <c r="H8" s="24"/>
      <c r="I8" s="24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19">
        <f t="shared" si="0"/>
        <v>1</v>
      </c>
      <c r="B9" s="5"/>
      <c r="C9" s="5"/>
      <c r="D9" s="21">
        <v>9</v>
      </c>
      <c r="E9" s="23">
        <v>1</v>
      </c>
      <c r="F9" s="22">
        <f>VLOOKUP(D9,'Журнал наблюдений'!D:G,4,0)</f>
        <v>1.04342</v>
      </c>
      <c r="G9" s="24"/>
      <c r="H9" s="24">
        <f>F9-F8</f>
        <v>-1.6199999999999548E-3</v>
      </c>
      <c r="I9" s="24">
        <f>H7-H9</f>
        <v>-1.2000000000012001E-4</v>
      </c>
      <c r="J9" s="2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19">
        <f t="shared" si="0"/>
        <v>1</v>
      </c>
      <c r="B10" s="5"/>
      <c r="C10" s="5"/>
      <c r="D10" s="21">
        <v>10</v>
      </c>
      <c r="E10" s="23">
        <v>1</v>
      </c>
      <c r="F10" s="22">
        <f>VLOOKUP(D10,'Журнал наблюдений'!D:G,4,0)</f>
        <v>1.73969</v>
      </c>
      <c r="G10" s="24">
        <f>F9-F10</f>
        <v>-0.69626999999999994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19">
        <f t="shared" si="0"/>
        <v>1</v>
      </c>
      <c r="B11" s="5"/>
      <c r="C11" s="5"/>
      <c r="D11" s="21">
        <v>11</v>
      </c>
      <c r="E11" s="23">
        <v>2</v>
      </c>
      <c r="F11" s="22">
        <f>VLOOKUP(D11,'Журнал наблюдений'!D:G,4,0)</f>
        <v>1.7398400000000001</v>
      </c>
      <c r="G11" s="24">
        <f>F8-F11</f>
        <v>-0.69480000000000008</v>
      </c>
      <c r="H11" s="24">
        <f>F10-F11</f>
        <v>-1.500000000000945E-4</v>
      </c>
      <c r="I11" s="24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19">
        <f t="shared" si="0"/>
        <v>1</v>
      </c>
      <c r="B12" s="5"/>
      <c r="C12" s="5"/>
      <c r="D12" s="21">
        <v>12</v>
      </c>
      <c r="E12" s="23">
        <v>2</v>
      </c>
      <c r="F12" s="22">
        <f>VLOOKUP(D12,'Журнал наблюдений'!D:G,4,0)</f>
        <v>0.43845000000000001</v>
      </c>
      <c r="G12" s="24"/>
      <c r="H12" s="24"/>
      <c r="I12" s="24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19">
        <f t="shared" si="0"/>
        <v>1</v>
      </c>
      <c r="B13" s="5"/>
      <c r="C13" s="5"/>
      <c r="D13" s="21">
        <v>13</v>
      </c>
      <c r="E13" s="23">
        <v>1</v>
      </c>
      <c r="F13" s="22">
        <f>VLOOKUP(D13,'Журнал наблюдений'!D:G,4,0)</f>
        <v>0.43836000000000003</v>
      </c>
      <c r="G13" s="24"/>
      <c r="H13" s="24">
        <f>F13-F12</f>
        <v>-8.9999999999978986E-5</v>
      </c>
      <c r="I13" s="24">
        <f>H11-H13</f>
        <v>-6.0000000000115516E-5</v>
      </c>
      <c r="J13" s="2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19">
        <f t="shared" si="0"/>
        <v>1</v>
      </c>
      <c r="B14" s="5"/>
      <c r="C14" s="5"/>
      <c r="D14" s="21">
        <v>14</v>
      </c>
      <c r="E14" s="23">
        <v>1</v>
      </c>
      <c r="F14" s="22">
        <f>VLOOKUP(D14,'Журнал наблюдений'!D:G,4,0)</f>
        <v>1.8361400000000001</v>
      </c>
      <c r="G14" s="24">
        <f>F13-F14</f>
        <v>-1.39778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19">
        <f t="shared" si="0"/>
        <v>1</v>
      </c>
      <c r="B15" s="5"/>
      <c r="C15" s="5"/>
      <c r="D15" s="21">
        <v>15</v>
      </c>
      <c r="E15" s="23">
        <v>2</v>
      </c>
      <c r="F15" s="22">
        <f>VLOOKUP(D15,'Журнал наблюдений'!D:G,4,0)</f>
        <v>1.8370500000000001</v>
      </c>
      <c r="G15" s="24">
        <f>F12-F15</f>
        <v>-1.3986000000000001</v>
      </c>
      <c r="H15" s="24">
        <f>F14-F15</f>
        <v>-9.0999999999996639E-4</v>
      </c>
      <c r="I15" s="2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19">
        <f t="shared" si="0"/>
        <v>1</v>
      </c>
      <c r="B16" s="5"/>
      <c r="C16" s="5"/>
      <c r="D16" s="21">
        <v>16</v>
      </c>
      <c r="E16" s="23">
        <v>2</v>
      </c>
      <c r="F16" s="22">
        <f>VLOOKUP(D16,'Журнал наблюдений'!D:G,4,0)</f>
        <v>1.67628</v>
      </c>
      <c r="G16" s="24"/>
      <c r="H16" s="24"/>
      <c r="I16" s="24"/>
      <c r="J16" s="5"/>
      <c r="K16" s="24">
        <f t="shared" ref="K16:K17" si="1">G2+G6+G10+G14+G18</f>
        <v>-2.9062999999999999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19">
        <f t="shared" si="0"/>
        <v>1</v>
      </c>
      <c r="B17" s="5"/>
      <c r="C17" s="5"/>
      <c r="D17" s="21">
        <v>17</v>
      </c>
      <c r="E17" s="23">
        <v>1</v>
      </c>
      <c r="F17" s="22">
        <f>VLOOKUP(D17,'Журнал наблюдений'!D:G,4,0)</f>
        <v>1.6754599999999999</v>
      </c>
      <c r="G17" s="24"/>
      <c r="H17" s="24">
        <f>F17-F16</f>
        <v>-8.2000000000004292E-4</v>
      </c>
      <c r="I17" s="24">
        <f>H15-H17</f>
        <v>-8.9999999999923475E-5</v>
      </c>
      <c r="J17" s="24"/>
      <c r="K17" s="24">
        <f t="shared" si="1"/>
        <v>-2.9067400000000001</v>
      </c>
      <c r="L17" s="24">
        <f>K16-K17</f>
        <v>4.4000000000021799E-4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19">
        <f t="shared" si="0"/>
        <v>1</v>
      </c>
      <c r="B18" s="5"/>
      <c r="C18" s="5"/>
      <c r="D18" s="21">
        <v>18</v>
      </c>
      <c r="E18" s="21">
        <v>87775</v>
      </c>
      <c r="F18" s="22">
        <f>VLOOKUP(D18,'Журнал наблюдений'!D:G,4,0)</f>
        <v>0.86197000000000001</v>
      </c>
      <c r="G18" s="24">
        <f>F17-F18</f>
        <v>0.81348999999999994</v>
      </c>
      <c r="H18" s="5"/>
      <c r="I18" s="24"/>
      <c r="J18" s="24"/>
      <c r="K18" s="24"/>
      <c r="L18" s="24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19"/>
      <c r="B19" s="5"/>
      <c r="C19" s="5"/>
      <c r="D19" s="25"/>
      <c r="E19" s="21">
        <v>87775</v>
      </c>
      <c r="F19" s="22">
        <v>0.86197000000000001</v>
      </c>
      <c r="G19" s="24">
        <f>F16-F19</f>
        <v>0.81430999999999998</v>
      </c>
      <c r="H19" s="24">
        <f>G2+G6+G10+G14+G18</f>
        <v>-2.9062999999999999</v>
      </c>
      <c r="I19" s="2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19">
        <f>A18</f>
        <v>1</v>
      </c>
      <c r="B20" s="5"/>
      <c r="C20" s="5"/>
      <c r="D20" s="21">
        <v>19</v>
      </c>
      <c r="E20" s="23">
        <v>1</v>
      </c>
      <c r="F20" s="22">
        <f>VLOOKUP(D20,'Журнал наблюдений'!D:G,4,0)</f>
        <v>1.4722200000000001</v>
      </c>
      <c r="G20" s="24">
        <f>F19-F20</f>
        <v>-0.61025000000000007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19">
        <f t="shared" ref="A21:A31" si="2">A20</f>
        <v>1</v>
      </c>
      <c r="B21" s="5"/>
      <c r="C21" s="5"/>
      <c r="D21" s="21">
        <v>20</v>
      </c>
      <c r="E21" s="23">
        <v>2</v>
      </c>
      <c r="F21" s="22">
        <f>VLOOKUP(D21,'Журнал наблюдений'!D:G,4,0)</f>
        <v>1.4714100000000001</v>
      </c>
      <c r="G21" s="24">
        <f>F18-F21</f>
        <v>-0.60944000000000009</v>
      </c>
      <c r="H21" s="24">
        <f>F20-F21</f>
        <v>8.099999999999774E-4</v>
      </c>
      <c r="I21" s="2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19">
        <f t="shared" si="2"/>
        <v>1</v>
      </c>
      <c r="B22" s="5"/>
      <c r="C22" s="5"/>
      <c r="D22" s="21">
        <v>21</v>
      </c>
      <c r="E22" s="23">
        <v>2</v>
      </c>
      <c r="F22" s="22">
        <f>VLOOKUP(D22,'Журнал наблюдений'!D:G,4,0)</f>
        <v>0.1966</v>
      </c>
      <c r="G22" s="24"/>
      <c r="H22" s="24"/>
      <c r="I22" s="24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19">
        <f t="shared" si="2"/>
        <v>1</v>
      </c>
      <c r="B23" s="5"/>
      <c r="C23" s="5"/>
      <c r="D23" s="21">
        <v>22</v>
      </c>
      <c r="E23" s="23">
        <v>1</v>
      </c>
      <c r="F23" s="22">
        <f>VLOOKUP(D23,'Журнал наблюдений'!D:G,4,0)</f>
        <v>0.19744999999999999</v>
      </c>
      <c r="G23" s="24"/>
      <c r="H23" s="24">
        <f>F23-F22</f>
        <v>8.4999999999998965E-4</v>
      </c>
      <c r="I23" s="24">
        <f>H21-H23</f>
        <v>-4.0000000000012248E-5</v>
      </c>
      <c r="J23" s="5"/>
      <c r="K23" s="5"/>
      <c r="L23" s="24">
        <f t="shared" ref="L23:L24" si="3">G20+G24+G28+G32+G36+G40</f>
        <v>-4.6827199999999998</v>
      </c>
      <c r="M23" s="24">
        <f>L23+L25-L24</f>
        <v>-4.1799999999998505E-3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19">
        <f t="shared" si="2"/>
        <v>1</v>
      </c>
      <c r="B24" s="5"/>
      <c r="C24" s="5"/>
      <c r="D24" s="21">
        <v>23</v>
      </c>
      <c r="E24" s="23">
        <v>1</v>
      </c>
      <c r="F24" s="22">
        <f>VLOOKUP(D24,'Журнал наблюдений'!D:G,4,0)</f>
        <v>1.6191500000000001</v>
      </c>
      <c r="G24" s="24">
        <f>F23-F24</f>
        <v>-1.4217000000000002</v>
      </c>
      <c r="H24" s="5"/>
      <c r="I24" s="5"/>
      <c r="J24" s="5"/>
      <c r="K24" s="5"/>
      <c r="L24" s="24">
        <f t="shared" si="3"/>
        <v>-4.6789399999999999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19">
        <f t="shared" si="2"/>
        <v>1</v>
      </c>
      <c r="B25" s="5"/>
      <c r="C25" s="5"/>
      <c r="D25" s="21">
        <v>24</v>
      </c>
      <c r="E25" s="23">
        <v>2</v>
      </c>
      <c r="F25" s="22">
        <f>VLOOKUP(D25,'Журнал наблюдений'!D:G,4,0)</f>
        <v>1.61738</v>
      </c>
      <c r="G25" s="24">
        <f>F22-F25</f>
        <v>-1.4207800000000002</v>
      </c>
      <c r="H25" s="24">
        <f>F24-F25</f>
        <v>1.7700000000000493E-3</v>
      </c>
      <c r="I25" s="24"/>
      <c r="J25" s="5"/>
      <c r="K25" s="5" t="s">
        <v>62</v>
      </c>
      <c r="L25" s="24">
        <f>F40-F41</f>
        <v>-4.0000000000017799E-4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19">
        <f t="shared" si="2"/>
        <v>1</v>
      </c>
      <c r="B26" s="5"/>
      <c r="C26" s="5"/>
      <c r="D26" s="21">
        <v>25</v>
      </c>
      <c r="E26" s="23">
        <v>2</v>
      </c>
      <c r="F26" s="22">
        <f>VLOOKUP(D26,'Журнал наблюдений'!D:G,4,0)</f>
        <v>0.13311999999999999</v>
      </c>
      <c r="G26" s="24"/>
      <c r="H26" s="24"/>
      <c r="I26" s="24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19">
        <f t="shared" si="2"/>
        <v>1</v>
      </c>
      <c r="B27" s="5"/>
      <c r="C27" s="5"/>
      <c r="D27" s="21">
        <v>26</v>
      </c>
      <c r="E27" s="23">
        <v>1</v>
      </c>
      <c r="F27" s="22">
        <f>VLOOKUP(D27,'Журнал наблюдений'!D:G,4,0)</f>
        <v>0.13492999999999999</v>
      </c>
      <c r="G27" s="24"/>
      <c r="H27" s="24">
        <f>F27-F26</f>
        <v>1.810000000000006E-3</v>
      </c>
      <c r="I27" s="24">
        <f>H25-H27</f>
        <v>-3.9999999999956737E-5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19">
        <f t="shared" si="2"/>
        <v>1</v>
      </c>
      <c r="B28" s="5"/>
      <c r="C28" s="5"/>
      <c r="D28" s="21">
        <v>27</v>
      </c>
      <c r="E28" s="23">
        <v>1</v>
      </c>
      <c r="F28" s="22">
        <f>VLOOKUP(D28,'Журнал наблюдений'!D:G,4,0)</f>
        <v>1.8102</v>
      </c>
      <c r="G28" s="24">
        <f>F27-F28</f>
        <v>-1.67527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19">
        <f t="shared" si="2"/>
        <v>1</v>
      </c>
      <c r="B29" s="5"/>
      <c r="C29" s="5"/>
      <c r="D29" s="21">
        <v>28</v>
      </c>
      <c r="E29" s="23">
        <v>2</v>
      </c>
      <c r="F29" s="22">
        <f>VLOOKUP(D29,'Журнал наблюдений'!D:G,4,0)</f>
        <v>1.81027</v>
      </c>
      <c r="G29" s="24">
        <f>F26-F29</f>
        <v>-1.6771500000000001</v>
      </c>
      <c r="H29" s="24">
        <f>F28-F29</f>
        <v>-7.0000000000014495E-5</v>
      </c>
      <c r="I29" s="2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19">
        <f t="shared" si="2"/>
        <v>1</v>
      </c>
      <c r="B30" s="5"/>
      <c r="C30" s="5"/>
      <c r="D30" s="21">
        <v>29</v>
      </c>
      <c r="E30" s="23">
        <v>2</v>
      </c>
      <c r="F30" s="22">
        <f>VLOOKUP(D30,'Журнал наблюдений'!D:G,4,0)</f>
        <v>0.61919000000000002</v>
      </c>
      <c r="G30" s="24"/>
      <c r="H30" s="24"/>
      <c r="I30" s="2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19">
        <f t="shared" si="2"/>
        <v>1</v>
      </c>
      <c r="B31" s="5"/>
      <c r="C31" s="5"/>
      <c r="D31" s="21">
        <v>30</v>
      </c>
      <c r="E31" s="23">
        <v>1</v>
      </c>
      <c r="F31" s="22">
        <f>VLOOKUP(D31,'Журнал наблюдений'!D:G,4,0)</f>
        <v>0.61911000000000005</v>
      </c>
      <c r="G31" s="24"/>
      <c r="H31" s="24">
        <f>F31-F30</f>
        <v>-7.9999999999968985E-5</v>
      </c>
      <c r="I31" s="24">
        <f>H29-H31</f>
        <v>9.9999999999544897E-6</v>
      </c>
      <c r="J31" s="24"/>
      <c r="K31" s="2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26" t="s">
        <v>63</v>
      </c>
      <c r="B32" s="5"/>
      <c r="C32" s="5"/>
      <c r="D32" s="21">
        <v>31</v>
      </c>
      <c r="E32" s="23">
        <v>1</v>
      </c>
      <c r="F32" s="22">
        <f>VLOOKUP(D32,'Журнал наблюдений'!D:G,4,0)</f>
        <v>1.8289299999999999</v>
      </c>
      <c r="G32" s="24">
        <f>F31-F32</f>
        <v>-1.2098199999999999</v>
      </c>
      <c r="H32" s="5"/>
      <c r="I32" s="5"/>
      <c r="J32" s="24"/>
      <c r="K32" s="2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19">
        <v>1</v>
      </c>
      <c r="B33" s="5"/>
      <c r="C33" s="5"/>
      <c r="D33" s="21">
        <v>32</v>
      </c>
      <c r="E33" s="23">
        <v>2</v>
      </c>
      <c r="F33" s="22">
        <f>VLOOKUP(D33,'Журнал наблюдений'!D:G,4,0)</f>
        <v>1.8278799999999999</v>
      </c>
      <c r="G33" s="24">
        <f>F30-F33</f>
        <v>-1.2086899999999998</v>
      </c>
      <c r="H33" s="24">
        <f>F32-F33</f>
        <v>1.0499999999999954E-3</v>
      </c>
      <c r="I33" s="2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19">
        <f t="shared" ref="A34:A49" si="4">A33</f>
        <v>1</v>
      </c>
      <c r="B34" s="5"/>
      <c r="C34" s="5"/>
      <c r="D34" s="21">
        <v>33</v>
      </c>
      <c r="E34" s="23">
        <v>2</v>
      </c>
      <c r="F34" s="22">
        <f>VLOOKUP(D34,'Журнал наблюдений'!D:G,4,0)</f>
        <v>1.35701</v>
      </c>
      <c r="G34" s="24"/>
      <c r="H34" s="24"/>
      <c r="I34" s="2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19">
        <f t="shared" si="4"/>
        <v>1</v>
      </c>
      <c r="B35" s="5"/>
      <c r="C35" s="5"/>
      <c r="D35" s="21">
        <v>34</v>
      </c>
      <c r="E35" s="23">
        <v>1</v>
      </c>
      <c r="F35" s="22">
        <f>VLOOKUP(D35,'Журнал наблюдений'!D:G,4,0)</f>
        <v>1.36026</v>
      </c>
      <c r="G35" s="24"/>
      <c r="H35" s="24">
        <f>F35-F34</f>
        <v>3.2499999999999751E-3</v>
      </c>
      <c r="I35" s="24">
        <f>H33-H35</f>
        <v>-2.1999999999999797E-3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19">
        <f t="shared" si="4"/>
        <v>1</v>
      </c>
      <c r="B36" s="5"/>
      <c r="C36" s="5"/>
      <c r="D36" s="21">
        <v>35</v>
      </c>
      <c r="E36" s="23">
        <v>1</v>
      </c>
      <c r="F36" s="22">
        <f>VLOOKUP(D36,'Журнал наблюдений'!D:G,4,0)</f>
        <v>1.5711200000000001</v>
      </c>
      <c r="G36" s="24">
        <f>F36-F35</f>
        <v>0.21086000000000005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19">
        <f t="shared" si="4"/>
        <v>1</v>
      </c>
      <c r="B37" s="5"/>
      <c r="C37" s="5"/>
      <c r="D37" s="21">
        <v>36</v>
      </c>
      <c r="E37" s="23">
        <v>2</v>
      </c>
      <c r="F37" s="22">
        <f>VLOOKUP(D37,'Журнал наблюдений'!D:G,4,0)</f>
        <v>1.57121</v>
      </c>
      <c r="G37" s="24">
        <f>F37-F34</f>
        <v>0.21419999999999995</v>
      </c>
      <c r="H37" s="24">
        <f>F36-F37</f>
        <v>-8.9999999999923475E-5</v>
      </c>
      <c r="I37" s="24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19">
        <f t="shared" si="4"/>
        <v>1</v>
      </c>
      <c r="B38" s="5"/>
      <c r="C38" s="5"/>
      <c r="D38" s="21">
        <v>37</v>
      </c>
      <c r="E38" s="23">
        <v>2</v>
      </c>
      <c r="F38" s="22">
        <f>VLOOKUP(D38,'Журнал наблюдений'!D:G,4,0)</f>
        <v>1.6648099999999999</v>
      </c>
      <c r="G38" s="24"/>
      <c r="H38" s="24"/>
      <c r="I38" s="24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19">
        <f t="shared" si="4"/>
        <v>1</v>
      </c>
      <c r="B39" s="5"/>
      <c r="C39" s="5"/>
      <c r="D39" s="21">
        <v>38</v>
      </c>
      <c r="E39" s="23">
        <v>1</v>
      </c>
      <c r="F39" s="22">
        <f>VLOOKUP(D39,'Журнал наблюдений'!D:G,4,0)</f>
        <v>1.6649499999999999</v>
      </c>
      <c r="G39" s="24"/>
      <c r="H39" s="24">
        <f>F39-F38</f>
        <v>1.4000000000002899E-4</v>
      </c>
      <c r="I39" s="24">
        <f>H37-H39</f>
        <v>-2.2999999999995246E-4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19">
        <f t="shared" si="4"/>
        <v>1</v>
      </c>
      <c r="B40" s="5"/>
      <c r="C40" s="5"/>
      <c r="D40" s="21">
        <v>39</v>
      </c>
      <c r="E40" s="23">
        <v>1</v>
      </c>
      <c r="F40" s="22">
        <f>VLOOKUP(D40,'Журнал наблюдений'!D:G,4,0)</f>
        <v>1.6414899999999999</v>
      </c>
      <c r="G40" s="24">
        <f>F39-F40</f>
        <v>2.3460000000000036E-2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19">
        <f t="shared" si="4"/>
        <v>1</v>
      </c>
      <c r="B41" s="5"/>
      <c r="C41" s="5"/>
      <c r="D41" s="21">
        <v>40</v>
      </c>
      <c r="E41" s="23">
        <v>2</v>
      </c>
      <c r="F41" s="22">
        <f>VLOOKUP(D41,'Журнал наблюдений'!D:G,4,0)</f>
        <v>1.6418900000000001</v>
      </c>
      <c r="G41" s="24">
        <f>F38-F41</f>
        <v>2.2919999999999829E-2</v>
      </c>
      <c r="H41" s="24">
        <f>F40-F41</f>
        <v>-4.0000000000017799E-4</v>
      </c>
      <c r="I41" s="2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19">
        <f t="shared" si="4"/>
        <v>1</v>
      </c>
      <c r="B42" s="5"/>
      <c r="C42" s="5"/>
      <c r="D42" s="21">
        <v>41</v>
      </c>
      <c r="E42" s="23">
        <v>2</v>
      </c>
      <c r="F42" s="22">
        <f>VLOOKUP(D42,'Журнал наблюдений'!D:G,4,0)</f>
        <v>0.22353999999999999</v>
      </c>
      <c r="G42" s="24"/>
      <c r="H42" s="24"/>
      <c r="I42" s="2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19">
        <f t="shared" si="4"/>
        <v>1</v>
      </c>
      <c r="B43" s="5"/>
      <c r="C43" s="5"/>
      <c r="D43" s="21">
        <v>42</v>
      </c>
      <c r="E43" s="23">
        <v>1</v>
      </c>
      <c r="F43" s="22">
        <f>VLOOKUP(D43,'Журнал наблюдений'!D:G,4,0)</f>
        <v>0.22406999999999999</v>
      </c>
      <c r="G43" s="24"/>
      <c r="H43" s="24">
        <f>F43-F42</f>
        <v>5.3000000000000269E-4</v>
      </c>
      <c r="I43" s="24">
        <f>H41-H43</f>
        <v>-9.3000000000018068E-4</v>
      </c>
      <c r="J43" s="27" t="s">
        <v>64</v>
      </c>
      <c r="K43" s="24">
        <f>F42-F43</f>
        <v>-5.3000000000000269E-4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19">
        <f t="shared" si="4"/>
        <v>1</v>
      </c>
      <c r="B44" s="5"/>
      <c r="C44" s="5"/>
      <c r="D44" s="21">
        <v>43</v>
      </c>
      <c r="E44" s="23" t="s">
        <v>65</v>
      </c>
      <c r="F44" s="22">
        <f>VLOOKUP(D44,'Журнал наблюдений'!D:G,4,0)</f>
        <v>0.23166999999999999</v>
      </c>
      <c r="G44" s="24">
        <f>F43-F44</f>
        <v>-7.5999999999999956E-3</v>
      </c>
      <c r="H44" s="5"/>
      <c r="I44" s="24"/>
      <c r="J44" s="5"/>
      <c r="K44" s="24">
        <f>G46+G50+G54+G59+G61</f>
        <v>-5.1124999999999998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19">
        <f t="shared" si="4"/>
        <v>1</v>
      </c>
      <c r="B45" s="5"/>
      <c r="C45" s="5"/>
      <c r="D45" s="21">
        <v>44</v>
      </c>
      <c r="E45" s="23" t="s">
        <v>65</v>
      </c>
      <c r="F45" s="22">
        <f>VLOOKUP(D45,'Журнал наблюдений'!D:G,4,0)</f>
        <v>0.22761000000000001</v>
      </c>
      <c r="G45" s="24">
        <f t="shared" ref="G45:G46" si="5">F42-F45</f>
        <v>-4.070000000000018E-3</v>
      </c>
      <c r="H45" s="24"/>
      <c r="I45" s="5"/>
      <c r="J45" s="24"/>
      <c r="K45" s="24">
        <f>G47+G51+G55+G57+I57</f>
        <v>-5.1116899999999994</v>
      </c>
      <c r="L45" s="24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19">
        <f t="shared" si="4"/>
        <v>1</v>
      </c>
      <c r="B46" s="5"/>
      <c r="C46" s="5"/>
      <c r="D46" s="21">
        <v>45</v>
      </c>
      <c r="E46" s="23">
        <v>1</v>
      </c>
      <c r="F46" s="22">
        <f>VLOOKUP(D46,'Журнал наблюдений'!D:G,4,0)</f>
        <v>1.6874899999999999</v>
      </c>
      <c r="G46" s="24">
        <f t="shared" si="5"/>
        <v>-1.4634199999999999</v>
      </c>
      <c r="H46" s="5"/>
      <c r="I46" s="5"/>
      <c r="J46" s="24" t="s">
        <v>66</v>
      </c>
      <c r="K46" s="5">
        <v>2.5000000000000001E-3</v>
      </c>
      <c r="L46" s="24">
        <f>K43+K44+K46-K45</f>
        <v>1.1599999999996058E-3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19">
        <f t="shared" si="4"/>
        <v>1</v>
      </c>
      <c r="B47" s="5"/>
      <c r="C47" s="5"/>
      <c r="D47" s="21">
        <v>46</v>
      </c>
      <c r="E47" s="23">
        <v>2</v>
      </c>
      <c r="F47" s="22">
        <f>VLOOKUP(D47,'Журнал наблюдений'!D:G,4,0)</f>
        <v>1.6878200000000001</v>
      </c>
      <c r="G47" s="24">
        <f>F42-F47</f>
        <v>-1.46428</v>
      </c>
      <c r="H47" s="24">
        <f>F46-F47</f>
        <v>-3.300000000001635E-4</v>
      </c>
      <c r="I47" s="24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19">
        <f t="shared" si="4"/>
        <v>1</v>
      </c>
      <c r="B48" s="5"/>
      <c r="C48" s="5"/>
      <c r="D48" s="21">
        <v>47</v>
      </c>
      <c r="E48" s="23">
        <v>2</v>
      </c>
      <c r="F48" s="22">
        <f>VLOOKUP(D48,'Журнал наблюдений'!D:G,4,0)</f>
        <v>0.26330999999999999</v>
      </c>
      <c r="G48" s="24"/>
      <c r="H48" s="24"/>
      <c r="I48" s="24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19">
        <f t="shared" si="4"/>
        <v>1</v>
      </c>
      <c r="B49" s="5"/>
      <c r="C49" s="5"/>
      <c r="D49" s="21">
        <v>48</v>
      </c>
      <c r="E49" s="23">
        <v>1</v>
      </c>
      <c r="F49" s="22">
        <f>VLOOKUP(D49,'Журнал наблюдений'!D:G,4,0)</f>
        <v>0.26301000000000002</v>
      </c>
      <c r="G49" s="24"/>
      <c r="H49" s="24">
        <f>F49-F48</f>
        <v>-2.9999999999996696E-4</v>
      </c>
      <c r="I49" s="24">
        <f>H47-H49</f>
        <v>-3.0000000000196536E-5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19">
        <v>1</v>
      </c>
      <c r="B50" s="5"/>
      <c r="C50" s="5"/>
      <c r="D50" s="21">
        <v>49</v>
      </c>
      <c r="E50" s="23">
        <v>1</v>
      </c>
      <c r="F50" s="22">
        <f>VLOOKUP(D50,'Журнал наблюдений'!D:G,4,0)</f>
        <v>1.7119899999999999</v>
      </c>
      <c r="G50" s="24">
        <f>F49-F50</f>
        <v>-1.4489799999999999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19">
        <f t="shared" ref="A51:A73" si="6">A50</f>
        <v>1</v>
      </c>
      <c r="B51" s="5"/>
      <c r="C51" s="5"/>
      <c r="D51" s="21">
        <v>50</v>
      </c>
      <c r="E51" s="23">
        <v>2</v>
      </c>
      <c r="F51" s="22">
        <f>VLOOKUP(D51,'Журнал наблюдений'!D:G,4,0)</f>
        <v>1.71221</v>
      </c>
      <c r="G51" s="24">
        <f>F48-F51</f>
        <v>-1.4489000000000001</v>
      </c>
      <c r="H51" s="24">
        <f>F50-F51</f>
        <v>-2.20000000000109E-4</v>
      </c>
      <c r="I51" s="24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19">
        <f t="shared" si="6"/>
        <v>1</v>
      </c>
      <c r="B52" s="5"/>
      <c r="C52" s="5"/>
      <c r="D52" s="21">
        <v>51</v>
      </c>
      <c r="E52" s="23">
        <v>2</v>
      </c>
      <c r="F52" s="22">
        <f>VLOOKUP(D52,'Журнал наблюдений'!D:G,4,0)</f>
        <v>0.67705000000000004</v>
      </c>
      <c r="G52" s="24"/>
      <c r="H52" s="24"/>
      <c r="I52" s="24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19">
        <f t="shared" si="6"/>
        <v>1</v>
      </c>
      <c r="B53" s="5"/>
      <c r="C53" s="5"/>
      <c r="D53" s="21">
        <v>52</v>
      </c>
      <c r="E53" s="23">
        <v>1</v>
      </c>
      <c r="F53" s="22">
        <f>VLOOKUP(D53,'Журнал наблюдений'!D:G,4,0)</f>
        <v>0.67678000000000005</v>
      </c>
      <c r="G53" s="24"/>
      <c r="H53" s="24">
        <f>F53-F52</f>
        <v>-2.6999999999999247E-4</v>
      </c>
      <c r="I53" s="24">
        <f>H51-H53</f>
        <v>4.9999999999883471E-5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19">
        <f t="shared" si="6"/>
        <v>1</v>
      </c>
      <c r="B54" s="5"/>
      <c r="C54" s="21">
        <v>1</v>
      </c>
      <c r="D54" s="21">
        <v>53</v>
      </c>
      <c r="E54" s="23" t="s">
        <v>67</v>
      </c>
      <c r="F54" s="22">
        <f>VLOOKUP(D54,'Журнал наблюдений'!D:G,4,0)</f>
        <v>1.52963</v>
      </c>
      <c r="G54" s="24">
        <f>F53-F54</f>
        <v>-0.85285</v>
      </c>
      <c r="H54" s="5"/>
      <c r="I54" s="2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19">
        <f t="shared" si="6"/>
        <v>1</v>
      </c>
      <c r="B55" s="5"/>
      <c r="C55" s="21">
        <v>2</v>
      </c>
      <c r="D55" s="21">
        <v>54</v>
      </c>
      <c r="E55" s="23" t="s">
        <v>68</v>
      </c>
      <c r="F55" s="22">
        <f>VLOOKUP(D55,'Журнал наблюдений'!D:G,4,0)</f>
        <v>1.52728</v>
      </c>
      <c r="G55" s="24">
        <f>F52-F55</f>
        <v>-0.85022999999999993</v>
      </c>
      <c r="H55" s="24"/>
      <c r="I55" s="5"/>
      <c r="J55" s="5"/>
      <c r="K55" s="5">
        <v>21</v>
      </c>
      <c r="L55" s="24">
        <f>F55-F54</f>
        <v>-2.3500000000000743E-3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19">
        <f t="shared" si="6"/>
        <v>1</v>
      </c>
      <c r="B56" s="5"/>
      <c r="C56" s="21">
        <v>2</v>
      </c>
      <c r="D56" s="21">
        <v>55</v>
      </c>
      <c r="E56" s="23" t="s">
        <v>68</v>
      </c>
      <c r="F56" s="22">
        <f>VLOOKUP(D56,'Журнал наблюдений'!D:G,4,0)</f>
        <v>0.28988999999999998</v>
      </c>
      <c r="G56" s="24"/>
      <c r="H56" s="24" t="s">
        <v>69</v>
      </c>
      <c r="I56" s="5"/>
      <c r="J56" s="5"/>
      <c r="K56" s="5"/>
      <c r="L56" s="24">
        <f>G59+G61</f>
        <v>-1.3472499999999998</v>
      </c>
      <c r="M56" s="24">
        <f>G57+I57</f>
        <v>-1.3482799999999999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19">
        <f t="shared" si="6"/>
        <v>1</v>
      </c>
      <c r="B57" s="5"/>
      <c r="C57" s="21">
        <v>2</v>
      </c>
      <c r="D57" s="21">
        <v>56</v>
      </c>
      <c r="E57" s="23" t="s">
        <v>69</v>
      </c>
      <c r="F57" s="22">
        <f>VLOOKUP(D57,'Журнал наблюдений'!D:G,4,0)</f>
        <v>1.51837</v>
      </c>
      <c r="G57" s="24">
        <f>F56-F57</f>
        <v>-1.22848</v>
      </c>
      <c r="H57" s="24" t="s">
        <v>10</v>
      </c>
      <c r="I57" s="24">
        <v>-0.1198</v>
      </c>
      <c r="J57" s="5"/>
      <c r="K57" s="5">
        <v>12</v>
      </c>
      <c r="L57" s="5">
        <v>2.5000000000000001E-3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19">
        <f t="shared" si="6"/>
        <v>1</v>
      </c>
      <c r="B58" s="5"/>
      <c r="C58" s="21">
        <v>1</v>
      </c>
      <c r="D58" s="21">
        <v>57</v>
      </c>
      <c r="E58" s="23" t="s">
        <v>70</v>
      </c>
      <c r="F58" s="22">
        <f>VLOOKUP(D58,'Журнал наблюдений'!D:G,4,0)</f>
        <v>1.5647599999999999</v>
      </c>
      <c r="G58" s="24"/>
      <c r="H58" s="24"/>
      <c r="I58" s="24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19">
        <f t="shared" si="6"/>
        <v>1</v>
      </c>
      <c r="B59" s="5"/>
      <c r="C59" s="21">
        <v>1</v>
      </c>
      <c r="D59" s="21">
        <v>58</v>
      </c>
      <c r="E59" s="23"/>
      <c r="F59" s="22">
        <f>VLOOKUP(D59,'Журнал наблюдений'!D:G,4,0)</f>
        <v>1.67438</v>
      </c>
      <c r="G59" s="24">
        <f>F58-F59</f>
        <v>-0.10962000000000005</v>
      </c>
      <c r="H59" s="24"/>
      <c r="I59" s="24"/>
      <c r="J59" s="5"/>
      <c r="K59" s="5"/>
      <c r="L59" s="5"/>
      <c r="M59" s="24">
        <f>L55+L56+L57-M56</f>
        <v>1.1799999999999589E-3</v>
      </c>
      <c r="N59" s="5"/>
      <c r="O59" s="5">
        <v>1</v>
      </c>
      <c r="P59" s="5">
        <v>2</v>
      </c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26">
        <f t="shared" si="6"/>
        <v>1</v>
      </c>
      <c r="B60" s="26"/>
      <c r="C60" s="21">
        <v>1</v>
      </c>
      <c r="D60" s="21">
        <v>59</v>
      </c>
      <c r="E60" s="23"/>
      <c r="F60" s="22">
        <f>VLOOKUP(D60,'Журнал наблюдений'!D:G,4,0)</f>
        <v>0.36451</v>
      </c>
      <c r="G60" s="24"/>
      <c r="H60" s="21" t="s">
        <v>71</v>
      </c>
      <c r="I60" s="24" t="s">
        <v>72</v>
      </c>
      <c r="J60" s="24" t="s">
        <v>73</v>
      </c>
      <c r="K60" s="5"/>
      <c r="L60" s="5"/>
      <c r="M60" s="5"/>
      <c r="N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19">
        <f t="shared" si="6"/>
        <v>1</v>
      </c>
      <c r="B61" s="5"/>
      <c r="C61" s="21">
        <v>1</v>
      </c>
      <c r="D61" s="21">
        <v>60</v>
      </c>
      <c r="E61" s="23" t="s">
        <v>10</v>
      </c>
      <c r="F61" s="22">
        <f>VLOOKUP(D61,'Журнал наблюдений'!D:G,4,0)</f>
        <v>1.6021399999999999</v>
      </c>
      <c r="G61" s="24">
        <f>F60-F61</f>
        <v>-1.2376299999999998</v>
      </c>
      <c r="H61" s="24">
        <f>G61+G59</f>
        <v>-1.3472499999999998</v>
      </c>
      <c r="I61" s="24">
        <f>I57+G57+G19+G15+G11+G7+G3</f>
        <v>-4.25502</v>
      </c>
      <c r="J61" s="5">
        <v>-2.9064999999999999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19">
        <f t="shared" si="6"/>
        <v>1</v>
      </c>
      <c r="B62" s="5"/>
      <c r="C62" s="5"/>
      <c r="D62" s="21">
        <v>61</v>
      </c>
      <c r="E62" s="23" t="s">
        <v>51</v>
      </c>
      <c r="F62" s="22">
        <f>VLOOKUP(D62,'Журнал наблюдений'!D:G,4,0)</f>
        <v>1.2870299999999999</v>
      </c>
      <c r="G62" s="24"/>
      <c r="H62" s="5">
        <v>-8.8627000000000002</v>
      </c>
      <c r="I62" s="5">
        <v>-8.8602000000000007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19">
        <f t="shared" si="6"/>
        <v>1</v>
      </c>
      <c r="B63" s="5"/>
      <c r="C63" s="5"/>
      <c r="D63" s="21">
        <v>62</v>
      </c>
      <c r="E63" s="23" t="s">
        <v>50</v>
      </c>
      <c r="F63" s="22">
        <f>VLOOKUP(D63,'Журнал наблюдений'!D:G,4,0)</f>
        <v>1.3346100000000001</v>
      </c>
      <c r="G63" s="24"/>
      <c r="H63" s="24">
        <f>H61+H62</f>
        <v>-10.209949999999999</v>
      </c>
      <c r="J63" s="24">
        <f>I61+I62</f>
        <v>-13.115220000000001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19">
        <f t="shared" si="6"/>
        <v>1</v>
      </c>
      <c r="B64" s="5"/>
      <c r="C64" s="5"/>
      <c r="D64" s="21">
        <v>63</v>
      </c>
      <c r="E64" s="23" t="s">
        <v>49</v>
      </c>
      <c r="F64" s="22">
        <f>VLOOKUP(D64,'Журнал наблюдений'!D:G,4,0)</f>
        <v>1.5111699999999999</v>
      </c>
      <c r="G64" s="24"/>
      <c r="I64" s="24">
        <f>I61+I62</f>
        <v>-13.115220000000001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19">
        <f t="shared" si="6"/>
        <v>1</v>
      </c>
      <c r="B65" s="5"/>
      <c r="C65" s="5"/>
      <c r="D65" s="21">
        <v>64</v>
      </c>
      <c r="E65" s="23" t="s">
        <v>49</v>
      </c>
      <c r="F65" s="22">
        <f>VLOOKUP(D65,'Журнал наблюдений'!D:G,4,0)</f>
        <v>1.3072699999999999</v>
      </c>
      <c r="G65" s="24"/>
      <c r="H65" s="24">
        <f>J61+H63+0.0025-J63</f>
        <v>1.2700000000016587E-3</v>
      </c>
      <c r="I65" s="24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19">
        <f t="shared" si="6"/>
        <v>1</v>
      </c>
      <c r="B66" s="5"/>
      <c r="C66" s="5"/>
      <c r="D66" s="21">
        <v>65</v>
      </c>
      <c r="E66" s="23" t="s">
        <v>48</v>
      </c>
      <c r="F66" s="22">
        <f>VLOOKUP(D66,'Журнал наблюдений'!D:G,4,0)</f>
        <v>1.3665799999999999</v>
      </c>
      <c r="G66" s="24"/>
      <c r="H66" s="24"/>
      <c r="I66" s="24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19">
        <f t="shared" si="6"/>
        <v>1</v>
      </c>
      <c r="B67" s="5"/>
      <c r="C67" s="5"/>
      <c r="D67" s="21">
        <v>66</v>
      </c>
      <c r="E67" s="23" t="s">
        <v>47</v>
      </c>
      <c r="F67" s="22">
        <f>VLOOKUP(D67,'Журнал наблюдений'!D:G,4,0)</f>
        <v>1.42181</v>
      </c>
      <c r="G67" s="24"/>
      <c r="H67" s="24"/>
      <c r="I67" s="24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19">
        <f t="shared" si="6"/>
        <v>1</v>
      </c>
      <c r="B68" s="5"/>
      <c r="C68" s="5"/>
      <c r="D68" s="21">
        <v>67</v>
      </c>
      <c r="E68" s="23" t="s">
        <v>30</v>
      </c>
      <c r="F68" s="22">
        <f>VLOOKUP(D68,'Журнал наблюдений'!D:G,4,0)</f>
        <v>1.5410699999999999</v>
      </c>
      <c r="G68" s="24"/>
      <c r="H68" s="24"/>
      <c r="I68" s="24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19">
        <f t="shared" si="6"/>
        <v>1</v>
      </c>
      <c r="B69" s="5"/>
      <c r="C69" s="5"/>
      <c r="D69" s="21">
        <v>68</v>
      </c>
      <c r="E69" s="23" t="s">
        <v>30</v>
      </c>
      <c r="F69" s="22">
        <f>VLOOKUP(D69,'Журнал наблюдений'!D:G,4,0)</f>
        <v>1.32107</v>
      </c>
      <c r="G69" s="24"/>
      <c r="H69" s="24"/>
      <c r="I69" s="2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19">
        <f t="shared" si="6"/>
        <v>1</v>
      </c>
      <c r="B70" s="5"/>
      <c r="C70" s="5"/>
      <c r="D70" s="21">
        <v>69</v>
      </c>
      <c r="E70" s="23" t="s">
        <v>46</v>
      </c>
      <c r="F70" s="22">
        <f>VLOOKUP(D70,'Журнал наблюдений'!D:G,4,0)</f>
        <v>1.44391</v>
      </c>
      <c r="G70" s="24"/>
      <c r="H70" s="24"/>
      <c r="I70" s="24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19">
        <f t="shared" si="6"/>
        <v>1</v>
      </c>
      <c r="B71" s="5"/>
      <c r="C71" s="5"/>
      <c r="D71" s="21">
        <v>70</v>
      </c>
      <c r="E71" s="23" t="s">
        <v>27</v>
      </c>
      <c r="F71" s="22">
        <f>VLOOKUP(D71,'Журнал наблюдений'!D:G,4,0)</f>
        <v>1.5061</v>
      </c>
      <c r="G71" s="24"/>
      <c r="H71" s="24"/>
      <c r="I71" s="24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19">
        <f t="shared" si="6"/>
        <v>1</v>
      </c>
      <c r="B72" s="5"/>
      <c r="C72" s="5"/>
      <c r="D72" s="21">
        <v>71</v>
      </c>
      <c r="E72" s="23" t="s">
        <v>70</v>
      </c>
      <c r="F72" s="22">
        <f>VLOOKUP(D72,'Журнал наблюдений'!D:G,4,0)</f>
        <v>1.66517</v>
      </c>
      <c r="G72" s="24"/>
      <c r="H72" s="24"/>
      <c r="I72" s="24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19">
        <f t="shared" si="6"/>
        <v>1</v>
      </c>
      <c r="B73" s="5"/>
      <c r="C73" s="5"/>
      <c r="D73" s="21">
        <v>72</v>
      </c>
      <c r="E73" s="23" t="s">
        <v>25</v>
      </c>
      <c r="F73" s="22">
        <f>VLOOKUP(D73,'Журнал наблюдений'!D:G,4,0)</f>
        <v>1.6221000000000001</v>
      </c>
      <c r="G73" s="24"/>
      <c r="H73" s="24"/>
      <c r="I73" s="24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21">
        <v>73</v>
      </c>
      <c r="E74" s="23" t="s">
        <v>25</v>
      </c>
      <c r="F74" s="22">
        <f>VLOOKUP(D74,'Журнал наблюдений'!D:G,4,0)</f>
        <v>1.2968999999999999</v>
      </c>
      <c r="G74" s="24"/>
      <c r="H74" s="24"/>
      <c r="I74" s="24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21">
        <v>74</v>
      </c>
      <c r="E75" s="23" t="s">
        <v>24</v>
      </c>
      <c r="F75" s="22">
        <f>VLOOKUP(D75,'Журнал наблюдений'!D:G,4,0)</f>
        <v>1.3554999999999999</v>
      </c>
      <c r="G75" s="24"/>
      <c r="H75" s="24"/>
      <c r="I75" s="24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21">
        <v>75</v>
      </c>
      <c r="E76" s="23" t="s">
        <v>22</v>
      </c>
      <c r="F76" s="22">
        <f>VLOOKUP(D76,'Журнал наблюдений'!D:G,4,0)</f>
        <v>1.47651</v>
      </c>
      <c r="G76" s="24"/>
      <c r="H76" s="24"/>
      <c r="I76" s="24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21">
        <v>76</v>
      </c>
      <c r="E77" s="23" t="s">
        <v>21</v>
      </c>
      <c r="F77" s="22">
        <f>VLOOKUP(D77,'Журнал наблюдений'!D:G,4,0)</f>
        <v>1.53775</v>
      </c>
      <c r="G77" s="24"/>
      <c r="H77" s="24"/>
      <c r="I77" s="24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21">
        <v>77</v>
      </c>
      <c r="E78" s="23" t="s">
        <v>22</v>
      </c>
      <c r="F78" s="22">
        <f>VLOOKUP(D78,'Журнал наблюдений'!D:G,4,0)</f>
        <v>1.47617</v>
      </c>
      <c r="G78" s="24"/>
      <c r="H78" s="24"/>
      <c r="I78" s="24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21">
        <v>78</v>
      </c>
      <c r="E79" s="23" t="s">
        <v>59</v>
      </c>
      <c r="F79" s="22">
        <f>VLOOKUP(D79,'Журнал наблюдений'!D:G,4,0)</f>
        <v>1.5548299999999999</v>
      </c>
      <c r="G79" s="24"/>
      <c r="H79" s="24"/>
      <c r="I79" s="24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21">
        <v>79</v>
      </c>
      <c r="E80" s="23" t="s">
        <v>60</v>
      </c>
      <c r="F80" s="22">
        <f>VLOOKUP(D80,'Журнал наблюдений'!D:G,4,0)</f>
        <v>1.4773400000000001</v>
      </c>
      <c r="G80" s="24"/>
      <c r="H80" s="24"/>
      <c r="I80" s="24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21">
        <v>80</v>
      </c>
      <c r="E81" s="23" t="s">
        <v>61</v>
      </c>
      <c r="F81" s="22">
        <f>VLOOKUP(D81,'Журнал наблюдений'!D:G,4,0)</f>
        <v>1.4802</v>
      </c>
      <c r="G81" s="24"/>
      <c r="H81" s="24"/>
      <c r="I81" s="24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21">
        <v>81</v>
      </c>
      <c r="E82" s="23" t="s">
        <v>56</v>
      </c>
      <c r="F82" s="22">
        <f>VLOOKUP(D82,'Журнал наблюдений'!D:G,4,0)</f>
        <v>1.5042899999999999</v>
      </c>
      <c r="G82" s="24"/>
      <c r="H82" s="24"/>
      <c r="I82" s="24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23"/>
      <c r="E83" s="23"/>
      <c r="F83" s="22" t="e">
        <f>VLOOKUP(D83,'Журнал наблюдений'!D:G,4,0)</f>
        <v>#N/A</v>
      </c>
      <c r="G83" s="24"/>
      <c r="H83" s="24"/>
      <c r="I83" s="24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21">
        <v>82</v>
      </c>
      <c r="E84" s="23" t="s">
        <v>59</v>
      </c>
      <c r="F84" s="22">
        <f>VLOOKUP(D84,'Журнал наблюдений'!D:G,4,0)</f>
        <v>1.43553</v>
      </c>
      <c r="G84" s="24"/>
      <c r="H84" s="24"/>
      <c r="I84" s="24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21">
        <v>83</v>
      </c>
      <c r="E85" s="23" t="s">
        <v>29</v>
      </c>
      <c r="F85" s="22">
        <f>VLOOKUP(D85,'Журнал наблюдений'!D:G,4,0)</f>
        <v>1.40229</v>
      </c>
      <c r="G85" s="24"/>
      <c r="H85" s="24"/>
      <c r="I85" s="2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21">
        <v>84</v>
      </c>
      <c r="E86" s="23" t="s">
        <v>29</v>
      </c>
      <c r="F86" s="22">
        <f>VLOOKUP(D86,'Журнал наблюдений'!D:G,4,0)</f>
        <v>1.4368099999999999</v>
      </c>
      <c r="G86" s="24"/>
      <c r="H86" s="24"/>
      <c r="I86" s="2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21">
        <v>85</v>
      </c>
      <c r="E87" s="23" t="s">
        <v>31</v>
      </c>
      <c r="F87" s="22">
        <f>VLOOKUP(D87,'Журнал наблюдений'!D:G,4,0)</f>
        <v>1.3425800000000001</v>
      </c>
      <c r="G87" s="24"/>
      <c r="H87" s="24"/>
      <c r="I87" s="2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21">
        <v>86</v>
      </c>
      <c r="E88" s="23" t="s">
        <v>32</v>
      </c>
      <c r="F88" s="22">
        <f>VLOOKUP(D88,'Журнал наблюдений'!D:G,4,0)</f>
        <v>1.2844100000000001</v>
      </c>
      <c r="G88" s="24"/>
      <c r="H88" s="24"/>
      <c r="I88" s="24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21">
        <v>87</v>
      </c>
      <c r="E89" s="23" t="s">
        <v>32</v>
      </c>
      <c r="F89" s="22">
        <f>VLOOKUP(D89,'Журнал наблюдений'!D:G,4,0)</f>
        <v>1.59928</v>
      </c>
      <c r="G89" s="24"/>
      <c r="H89" s="24"/>
      <c r="I89" s="24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21">
        <v>88</v>
      </c>
      <c r="E90" s="23" t="s">
        <v>34</v>
      </c>
      <c r="F90" s="22">
        <f>VLOOKUP(D90,'Журнал наблюдений'!D:G,4,0)</f>
        <v>1.5375099999999999</v>
      </c>
      <c r="G90" s="24"/>
      <c r="H90" s="24"/>
      <c r="I90" s="24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21">
        <v>89</v>
      </c>
      <c r="E91" s="23" t="s">
        <v>35</v>
      </c>
      <c r="F91" s="22">
        <f>VLOOKUP(D91,'Журнал наблюдений'!D:G,4,0)</f>
        <v>1.4897899999999999</v>
      </c>
      <c r="G91" s="24"/>
      <c r="H91" s="24"/>
      <c r="I91" s="24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21">
        <v>90</v>
      </c>
      <c r="E92" s="23" t="s">
        <v>37</v>
      </c>
      <c r="F92" s="22">
        <f>VLOOKUP(D92,'Журнал наблюдений'!D:G,4,0)</f>
        <v>1.4174899999999999</v>
      </c>
      <c r="G92" s="24"/>
      <c r="H92" s="24"/>
      <c r="I92" s="24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21">
        <v>91</v>
      </c>
      <c r="E93" s="23" t="s">
        <v>39</v>
      </c>
      <c r="F93" s="22">
        <f>VLOOKUP(D93,'Журнал наблюдений'!D:G,4,0)</f>
        <v>1.36765</v>
      </c>
      <c r="G93" s="24"/>
      <c r="H93" s="24"/>
      <c r="I93" s="24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21">
        <v>92</v>
      </c>
      <c r="E94" s="23" t="s">
        <v>41</v>
      </c>
      <c r="F94" s="22">
        <f>VLOOKUP(D94,'Журнал наблюдений'!D:G,4,0)</f>
        <v>1.30772</v>
      </c>
      <c r="G94" s="24"/>
      <c r="H94" s="24"/>
      <c r="I94" s="24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21">
        <v>93</v>
      </c>
      <c r="E95" s="23" t="s">
        <v>41</v>
      </c>
      <c r="F95" s="22">
        <f>VLOOKUP(D95,'Журнал наблюдений'!D:G,4,0)</f>
        <v>1.4962</v>
      </c>
      <c r="G95" s="24"/>
      <c r="H95" s="24"/>
      <c r="I95" s="24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21">
        <v>94</v>
      </c>
      <c r="E96" s="23" t="s">
        <v>10</v>
      </c>
      <c r="F96" s="22">
        <f>VLOOKUP(D96,'Журнал наблюдений'!D:G,4,0)</f>
        <v>1.3651</v>
      </c>
      <c r="G96" s="24"/>
      <c r="H96" s="24"/>
      <c r="I96" s="24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21">
        <v>95</v>
      </c>
      <c r="E97" s="23" t="s">
        <v>74</v>
      </c>
      <c r="F97" s="22">
        <f>VLOOKUP(D97,'Журнал наблюдений'!D:G,4,0)</f>
        <v>1.2616799999999999</v>
      </c>
      <c r="G97" s="24"/>
      <c r="H97" s="24"/>
      <c r="I97" s="24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21">
        <v>96</v>
      </c>
      <c r="E98" s="23" t="s">
        <v>69</v>
      </c>
      <c r="F98" s="22">
        <f>VLOOKUP(D98,'Журнал наблюдений'!D:G,4,0)</f>
        <v>1.24647</v>
      </c>
      <c r="G98" s="24"/>
      <c r="H98" s="24"/>
      <c r="I98" s="24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21">
        <v>97</v>
      </c>
      <c r="E99" s="23" t="s">
        <v>69</v>
      </c>
      <c r="F99" s="22">
        <f>VLOOKUP(D99,'Журнал наблюдений'!D:G,4,0)</f>
        <v>1.6323000000000001</v>
      </c>
      <c r="G99" s="24"/>
      <c r="H99" s="24"/>
      <c r="I99" s="24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21">
        <v>98</v>
      </c>
      <c r="E100" s="23" t="s">
        <v>75</v>
      </c>
      <c r="F100" s="22">
        <f>VLOOKUP(D100,'Журнал наблюдений'!D:G,4,0)</f>
        <v>1.56714</v>
      </c>
      <c r="G100" s="24"/>
      <c r="H100" s="24"/>
      <c r="I100" s="24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21">
        <v>99</v>
      </c>
      <c r="E101" s="23" t="s">
        <v>76</v>
      </c>
      <c r="F101" s="22">
        <f>VLOOKUP(D101,'Журнал наблюдений'!D:G,4,0)</f>
        <v>1.5021899999999999</v>
      </c>
      <c r="G101" s="24"/>
      <c r="H101" s="24"/>
      <c r="I101" s="24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21">
        <v>100</v>
      </c>
      <c r="E102" s="23" t="s">
        <v>77</v>
      </c>
      <c r="F102" s="22">
        <f>VLOOKUP(D102,'Журнал наблюдений'!D:G,4,0)</f>
        <v>1.44163</v>
      </c>
      <c r="G102" s="24"/>
      <c r="H102" s="24"/>
      <c r="I102" s="24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21">
        <v>101</v>
      </c>
      <c r="E103" s="23" t="s">
        <v>78</v>
      </c>
      <c r="F103" s="22">
        <f>VLOOKUP(D103,'Журнал наблюдений'!D:G,4,0)</f>
        <v>1.3850499999999999</v>
      </c>
      <c r="G103" s="24"/>
      <c r="H103" s="24"/>
      <c r="I103" s="24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21">
        <v>102</v>
      </c>
      <c r="E104" s="23" t="s">
        <v>79</v>
      </c>
      <c r="F104" s="22">
        <f>VLOOKUP(D104,'Журнал наблюдений'!D:G,4,0)</f>
        <v>1.3250200000000001</v>
      </c>
      <c r="G104" s="24"/>
      <c r="H104" s="24"/>
      <c r="I104" s="24"/>
      <c r="J104" s="24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21">
        <v>103</v>
      </c>
      <c r="E105" s="23" t="s">
        <v>79</v>
      </c>
      <c r="F105" s="5"/>
      <c r="G105" s="5"/>
      <c r="H105" s="5"/>
      <c r="I105" s="24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21">
        <v>104</v>
      </c>
      <c r="E106" s="23" t="s">
        <v>80</v>
      </c>
      <c r="F106" s="5"/>
      <c r="G106" s="5"/>
      <c r="H106" s="5"/>
      <c r="I106" s="24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21">
        <v>105</v>
      </c>
      <c r="E107" s="23" t="s">
        <v>81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21">
        <v>106</v>
      </c>
      <c r="E108" s="23" t="s">
        <v>82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21">
        <v>107</v>
      </c>
      <c r="E109" s="23" t="s">
        <v>82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21">
        <v>108</v>
      </c>
      <c r="E110" s="23" t="s">
        <v>83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21">
        <v>109</v>
      </c>
      <c r="E111" s="23" t="s">
        <v>84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19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19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19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19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19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19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19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19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19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19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19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19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19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19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19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19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19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19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19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19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19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19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19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19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19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1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19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1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19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19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19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19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19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1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1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19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1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1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1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1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1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1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19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19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19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19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19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1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19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19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19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19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19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19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19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19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19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1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19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19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19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19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19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19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19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19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19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1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19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19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19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2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A1:G111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Z1000"/>
  <sheetViews>
    <sheetView workbookViewId="0">
      <selection sqref="A1:D31"/>
    </sheetView>
  </sheetViews>
  <sheetFormatPr defaultColWidth="12.6640625" defaultRowHeight="15" customHeight="1"/>
  <cols>
    <col min="1" max="6" width="7.77734375" customWidth="1"/>
    <col min="7" max="26" width="7.6640625" customWidth="1"/>
  </cols>
  <sheetData>
    <row r="1" spans="1:26" ht="12.75" customHeight="1">
      <c r="A1" s="23" t="s">
        <v>11</v>
      </c>
      <c r="B1" s="23"/>
      <c r="C1" s="29">
        <v>30001</v>
      </c>
      <c r="D1" s="5">
        <v>0.99609999999999999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hidden="1" customHeight="1">
      <c r="A2" s="21">
        <v>1</v>
      </c>
      <c r="B2" s="23" t="s">
        <v>85</v>
      </c>
      <c r="C2" s="21">
        <f t="shared" ref="C2:C135" si="0">C1+1</f>
        <v>30002</v>
      </c>
      <c r="D2" s="5">
        <v>1.5678000000000001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21">
        <v>2</v>
      </c>
      <c r="B3" s="23" t="s">
        <v>85</v>
      </c>
      <c r="C3" s="21">
        <f t="shared" si="0"/>
        <v>30003</v>
      </c>
      <c r="D3" s="5">
        <v>1.5679000000000001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hidden="1" customHeight="1">
      <c r="A4" s="21">
        <v>1</v>
      </c>
      <c r="B4" s="23" t="s">
        <v>86</v>
      </c>
      <c r="C4" s="21">
        <f t="shared" si="0"/>
        <v>30004</v>
      </c>
      <c r="D4" s="5">
        <v>0.27939999999999998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21">
        <v>2</v>
      </c>
      <c r="B5" s="23" t="s">
        <v>86</v>
      </c>
      <c r="C5" s="21">
        <f t="shared" si="0"/>
        <v>30005</v>
      </c>
      <c r="D5" s="5">
        <v>0.27960000000000002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hidden="1" customHeight="1">
      <c r="A6" s="21">
        <v>1</v>
      </c>
      <c r="B6" s="23" t="s">
        <v>85</v>
      </c>
      <c r="C6" s="21">
        <f t="shared" si="0"/>
        <v>30006</v>
      </c>
      <c r="D6" s="5">
        <v>1.8584000000000001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21">
        <v>2</v>
      </c>
      <c r="B7" s="23" t="s">
        <v>85</v>
      </c>
      <c r="C7" s="21">
        <f t="shared" si="0"/>
        <v>30007</v>
      </c>
      <c r="D7" s="5">
        <v>1.8591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hidden="1" customHeight="1">
      <c r="A8" s="21">
        <v>1</v>
      </c>
      <c r="B8" s="23" t="s">
        <v>86</v>
      </c>
      <c r="C8" s="21">
        <f t="shared" si="0"/>
        <v>30008</v>
      </c>
      <c r="D8" s="5">
        <v>0.52110000000000001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21">
        <v>2</v>
      </c>
      <c r="B9" s="23" t="s">
        <v>86</v>
      </c>
      <c r="C9" s="21">
        <f t="shared" si="0"/>
        <v>30009</v>
      </c>
      <c r="D9" s="5">
        <v>0.52190000000000003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hidden="1" customHeight="1">
      <c r="A10" s="21">
        <v>1</v>
      </c>
      <c r="B10" s="23" t="s">
        <v>85</v>
      </c>
      <c r="C10" s="21">
        <f t="shared" si="0"/>
        <v>30010</v>
      </c>
      <c r="D10" s="5">
        <v>1.8401000000000001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21">
        <v>2</v>
      </c>
      <c r="B11" s="23" t="s">
        <v>85</v>
      </c>
      <c r="C11" s="21">
        <f t="shared" si="0"/>
        <v>30011</v>
      </c>
      <c r="D11" s="5">
        <v>1.8401000000000001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hidden="1" customHeight="1">
      <c r="A12" s="21">
        <v>1</v>
      </c>
      <c r="B12" s="23" t="s">
        <v>86</v>
      </c>
      <c r="C12" s="21">
        <f t="shared" si="0"/>
        <v>30012</v>
      </c>
      <c r="D12" s="5">
        <v>0.4365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21">
        <v>2</v>
      </c>
      <c r="B13" s="23" t="s">
        <v>86</v>
      </c>
      <c r="C13" s="21">
        <f t="shared" si="0"/>
        <v>30013</v>
      </c>
      <c r="D13" s="5">
        <v>0.43659999999999999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hidden="1" customHeight="1">
      <c r="A14" s="21">
        <v>1</v>
      </c>
      <c r="B14" s="23" t="s">
        <v>85</v>
      </c>
      <c r="C14" s="21">
        <f t="shared" si="0"/>
        <v>30014</v>
      </c>
      <c r="D14" s="5">
        <v>1.8727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21">
        <v>2</v>
      </c>
      <c r="B15" s="23" t="s">
        <v>85</v>
      </c>
      <c r="C15" s="21">
        <f t="shared" si="0"/>
        <v>30015</v>
      </c>
      <c r="D15" s="5">
        <v>1.8723000000000001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hidden="1" customHeight="1">
      <c r="A16" s="21">
        <v>1</v>
      </c>
      <c r="B16" s="23" t="s">
        <v>86</v>
      </c>
      <c r="C16" s="21">
        <f t="shared" si="0"/>
        <v>30016</v>
      </c>
      <c r="D16" s="5">
        <v>1.3996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21">
        <v>2</v>
      </c>
      <c r="B17" s="23" t="s">
        <v>86</v>
      </c>
      <c r="C17" s="21">
        <f t="shared" si="0"/>
        <v>30017</v>
      </c>
      <c r="D17" s="5">
        <v>1.3996999999999999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hidden="1" customHeight="1">
      <c r="A18" s="21">
        <v>1</v>
      </c>
      <c r="B18" s="23" t="s">
        <v>85</v>
      </c>
      <c r="C18" s="21">
        <f t="shared" si="0"/>
        <v>30018</v>
      </c>
      <c r="D18" s="5">
        <v>1.6055999999999999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21">
        <v>2</v>
      </c>
      <c r="B19" s="23" t="s">
        <v>85</v>
      </c>
      <c r="C19" s="21">
        <f t="shared" si="0"/>
        <v>30019</v>
      </c>
      <c r="D19" s="5">
        <v>1.6063000000000001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hidden="1" customHeight="1">
      <c r="A20" s="21">
        <v>1</v>
      </c>
      <c r="B20" s="23" t="s">
        <v>86</v>
      </c>
      <c r="C20" s="21">
        <f t="shared" si="0"/>
        <v>30020</v>
      </c>
      <c r="D20" s="5">
        <v>1.5887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21">
        <v>2</v>
      </c>
      <c r="B21" s="23" t="s">
        <v>86</v>
      </c>
      <c r="C21" s="21">
        <f t="shared" si="0"/>
        <v>30021</v>
      </c>
      <c r="D21" s="5">
        <v>1.5892999999999999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hidden="1" customHeight="1">
      <c r="A22" s="21">
        <v>1</v>
      </c>
      <c r="B22" s="23" t="s">
        <v>85</v>
      </c>
      <c r="C22" s="21">
        <f t="shared" si="0"/>
        <v>30022</v>
      </c>
      <c r="D22" s="5">
        <v>1.7020999999999999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21">
        <v>2</v>
      </c>
      <c r="B23" s="23" t="s">
        <v>85</v>
      </c>
      <c r="C23" s="21">
        <f t="shared" si="0"/>
        <v>30023</v>
      </c>
      <c r="D23" s="5">
        <v>1.7019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hidden="1" customHeight="1">
      <c r="A24" s="21">
        <v>1</v>
      </c>
      <c r="B24" s="23" t="s">
        <v>86</v>
      </c>
      <c r="C24" s="21">
        <f t="shared" si="0"/>
        <v>30024</v>
      </c>
      <c r="D24" s="5">
        <v>7.8600000000000003E-2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21">
        <v>2</v>
      </c>
      <c r="B25" s="23" t="s">
        <v>86</v>
      </c>
      <c r="C25" s="21">
        <f t="shared" si="0"/>
        <v>30025</v>
      </c>
      <c r="D25" s="5">
        <v>7.8399999999999997E-2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hidden="1" customHeight="1">
      <c r="A26" s="21">
        <v>1</v>
      </c>
      <c r="B26" s="23" t="s">
        <v>85</v>
      </c>
      <c r="C26" s="21">
        <f t="shared" si="0"/>
        <v>30026</v>
      </c>
      <c r="D26" s="5">
        <v>1.9007000000000001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21">
        <v>2</v>
      </c>
      <c r="B27" s="23" t="s">
        <v>85</v>
      </c>
      <c r="C27" s="21">
        <f t="shared" si="0"/>
        <v>30027</v>
      </c>
      <c r="D27" s="5">
        <v>1.9008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hidden="1" customHeight="1">
      <c r="A28" s="21">
        <v>1</v>
      </c>
      <c r="B28" s="23" t="s">
        <v>86</v>
      </c>
      <c r="C28" s="21">
        <f t="shared" si="0"/>
        <v>30028</v>
      </c>
      <c r="D28" s="5">
        <v>9.5799999999999996E-2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21">
        <v>2</v>
      </c>
      <c r="B29" s="23" t="s">
        <v>86</v>
      </c>
      <c r="C29" s="21">
        <f t="shared" si="0"/>
        <v>30029</v>
      </c>
      <c r="D29" s="5">
        <v>9.5399999999999999E-2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hidden="1" customHeight="1">
      <c r="A30" s="21">
        <v>1</v>
      </c>
      <c r="B30" s="23" t="s">
        <v>85</v>
      </c>
      <c r="C30" s="21">
        <f t="shared" si="0"/>
        <v>30030</v>
      </c>
      <c r="D30" s="5">
        <v>1.9111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21">
        <v>2</v>
      </c>
      <c r="B31" s="23" t="s">
        <v>85</v>
      </c>
      <c r="C31" s="21">
        <f t="shared" si="0"/>
        <v>30031</v>
      </c>
      <c r="D31" s="5">
        <v>1.9088000000000001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hidden="1" customHeight="1">
      <c r="A32" s="21">
        <v>1</v>
      </c>
      <c r="B32" s="23" t="s">
        <v>86</v>
      </c>
      <c r="C32" s="21">
        <f t="shared" si="0"/>
        <v>30032</v>
      </c>
      <c r="D32" s="5" t="e">
        <v>#N/A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hidden="1" customHeight="1">
      <c r="A33" s="21">
        <v>2</v>
      </c>
      <c r="B33" s="23" t="s">
        <v>86</v>
      </c>
      <c r="C33" s="21">
        <f t="shared" si="0"/>
        <v>30033</v>
      </c>
      <c r="D33" s="5" t="e">
        <v>#N/A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hidden="1" customHeight="1">
      <c r="A34" s="21">
        <v>1</v>
      </c>
      <c r="B34" s="23" t="s">
        <v>85</v>
      </c>
      <c r="C34" s="21">
        <f t="shared" si="0"/>
        <v>30034</v>
      </c>
      <c r="D34" s="5" t="e">
        <v>#N/A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hidden="1" customHeight="1">
      <c r="A35" s="21">
        <v>2</v>
      </c>
      <c r="B35" s="23" t="s">
        <v>85</v>
      </c>
      <c r="C35" s="21">
        <f t="shared" si="0"/>
        <v>30035</v>
      </c>
      <c r="D35" s="5" t="e">
        <v>#N/A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hidden="1" customHeight="1">
      <c r="A36" s="21">
        <v>1</v>
      </c>
      <c r="B36" s="23" t="s">
        <v>86</v>
      </c>
      <c r="C36" s="21">
        <f t="shared" si="0"/>
        <v>30036</v>
      </c>
      <c r="D36" s="5" t="e">
        <v>#N/A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hidden="1" customHeight="1">
      <c r="A37" s="21">
        <v>2</v>
      </c>
      <c r="B37" s="23" t="s">
        <v>86</v>
      </c>
      <c r="C37" s="21">
        <f t="shared" si="0"/>
        <v>30037</v>
      </c>
      <c r="D37" s="5" t="e">
        <v>#N/A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hidden="1" customHeight="1">
      <c r="A38" s="21">
        <v>1</v>
      </c>
      <c r="B38" s="23" t="s">
        <v>85</v>
      </c>
      <c r="C38" s="21">
        <f t="shared" si="0"/>
        <v>30038</v>
      </c>
      <c r="D38" s="5" t="e">
        <v>#N/A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hidden="1" customHeight="1">
      <c r="A39" s="21">
        <v>2</v>
      </c>
      <c r="B39" s="23" t="s">
        <v>85</v>
      </c>
      <c r="C39" s="21">
        <f t="shared" si="0"/>
        <v>30039</v>
      </c>
      <c r="D39" s="5" t="e">
        <v>#N/A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hidden="1" customHeight="1">
      <c r="A40" s="21">
        <v>1</v>
      </c>
      <c r="B40" s="23" t="s">
        <v>86</v>
      </c>
      <c r="C40" s="21">
        <f t="shared" si="0"/>
        <v>30040</v>
      </c>
      <c r="D40" s="5" t="e">
        <v>#N/A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hidden="1" customHeight="1">
      <c r="A41" s="21">
        <v>2</v>
      </c>
      <c r="B41" s="23" t="s">
        <v>86</v>
      </c>
      <c r="C41" s="21">
        <f t="shared" si="0"/>
        <v>30041</v>
      </c>
      <c r="D41" s="5" t="e">
        <v>#N/A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hidden="1" customHeight="1">
      <c r="A42" s="21">
        <v>1</v>
      </c>
      <c r="B42" s="23" t="s">
        <v>85</v>
      </c>
      <c r="C42" s="21">
        <f t="shared" si="0"/>
        <v>30042</v>
      </c>
      <c r="D42" s="5" t="e">
        <v>#N/A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hidden="1" customHeight="1">
      <c r="A43" s="21">
        <v>2</v>
      </c>
      <c r="B43" s="23" t="s">
        <v>85</v>
      </c>
      <c r="C43" s="21">
        <f t="shared" si="0"/>
        <v>30043</v>
      </c>
      <c r="D43" s="5" t="e">
        <v>#N/A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hidden="1" customHeight="1">
      <c r="A44" s="21">
        <v>1</v>
      </c>
      <c r="B44" s="23" t="s">
        <v>86</v>
      </c>
      <c r="C44" s="21">
        <f t="shared" si="0"/>
        <v>30044</v>
      </c>
      <c r="D44" s="5" t="e">
        <v>#N/A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hidden="1" customHeight="1">
      <c r="A45" s="21">
        <v>2</v>
      </c>
      <c r="B45" s="23" t="s">
        <v>86</v>
      </c>
      <c r="C45" s="21">
        <f t="shared" si="0"/>
        <v>30045</v>
      </c>
      <c r="D45" s="5" t="e">
        <v>#N/A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hidden="1" customHeight="1">
      <c r="A46" s="21">
        <v>1</v>
      </c>
      <c r="B46" s="23" t="s">
        <v>85</v>
      </c>
      <c r="C46" s="21">
        <f t="shared" si="0"/>
        <v>30046</v>
      </c>
      <c r="D46" s="5" t="e">
        <v>#N/A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hidden="1" customHeight="1">
      <c r="A47" s="21">
        <v>2</v>
      </c>
      <c r="B47" s="23" t="s">
        <v>85</v>
      </c>
      <c r="C47" s="21">
        <f t="shared" si="0"/>
        <v>30047</v>
      </c>
      <c r="D47" s="5" t="e">
        <v>#N/A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hidden="1" customHeight="1">
      <c r="A48" s="21">
        <v>1</v>
      </c>
      <c r="B48" s="23" t="s">
        <v>86</v>
      </c>
      <c r="C48" s="21">
        <f t="shared" si="0"/>
        <v>30048</v>
      </c>
      <c r="D48" s="5" t="e">
        <v>#N/A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hidden="1" customHeight="1">
      <c r="A49" s="21">
        <v>2</v>
      </c>
      <c r="B49" s="23" t="s">
        <v>86</v>
      </c>
      <c r="C49" s="21">
        <f t="shared" si="0"/>
        <v>30049</v>
      </c>
      <c r="D49" s="5" t="e">
        <v>#N/A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hidden="1" customHeight="1">
      <c r="A50" s="21">
        <v>1</v>
      </c>
      <c r="B50" s="23" t="s">
        <v>85</v>
      </c>
      <c r="C50" s="21">
        <f t="shared" si="0"/>
        <v>30050</v>
      </c>
      <c r="D50" s="5" t="e">
        <v>#N/A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hidden="1" customHeight="1">
      <c r="A51" s="21">
        <v>2</v>
      </c>
      <c r="B51" s="23" t="s">
        <v>85</v>
      </c>
      <c r="C51" s="21">
        <f t="shared" si="0"/>
        <v>30051</v>
      </c>
      <c r="D51" s="5" t="e">
        <v>#N/A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hidden="1" customHeight="1">
      <c r="A52" s="21">
        <v>1</v>
      </c>
      <c r="B52" s="23" t="s">
        <v>86</v>
      </c>
      <c r="C52" s="21">
        <f t="shared" si="0"/>
        <v>30052</v>
      </c>
      <c r="D52" s="5" t="e">
        <v>#N/A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hidden="1" customHeight="1">
      <c r="A53" s="21">
        <v>2</v>
      </c>
      <c r="B53" s="23" t="s">
        <v>86</v>
      </c>
      <c r="C53" s="21">
        <f t="shared" si="0"/>
        <v>30053</v>
      </c>
      <c r="D53" s="5" t="e">
        <v>#N/A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hidden="1" customHeight="1">
      <c r="A54" s="21">
        <v>1</v>
      </c>
      <c r="B54" s="23" t="s">
        <v>85</v>
      </c>
      <c r="C54" s="21">
        <f t="shared" si="0"/>
        <v>30054</v>
      </c>
      <c r="D54" s="5" t="e">
        <v>#N/A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hidden="1" customHeight="1">
      <c r="A55" s="21">
        <v>2</v>
      </c>
      <c r="B55" s="23" t="s">
        <v>85</v>
      </c>
      <c r="C55" s="21">
        <f t="shared" si="0"/>
        <v>30055</v>
      </c>
      <c r="D55" s="5" t="e">
        <v>#N/A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hidden="1" customHeight="1">
      <c r="A56" s="21">
        <v>1</v>
      </c>
      <c r="B56" s="23" t="s">
        <v>86</v>
      </c>
      <c r="C56" s="21">
        <f t="shared" si="0"/>
        <v>30056</v>
      </c>
      <c r="D56" s="5" t="e">
        <v>#N/A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hidden="1" customHeight="1">
      <c r="A57" s="21">
        <v>2</v>
      </c>
      <c r="B57" s="23" t="s">
        <v>86</v>
      </c>
      <c r="C57" s="21">
        <f t="shared" si="0"/>
        <v>30057</v>
      </c>
      <c r="D57" s="5" t="e">
        <v>#N/A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hidden="1" customHeight="1">
      <c r="A58" s="21">
        <v>1</v>
      </c>
      <c r="B58" s="23" t="s">
        <v>85</v>
      </c>
      <c r="C58" s="21">
        <f t="shared" si="0"/>
        <v>30058</v>
      </c>
      <c r="D58" s="5" t="e">
        <v>#N/A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hidden="1" customHeight="1">
      <c r="A59" s="21">
        <v>2</v>
      </c>
      <c r="B59" s="23" t="s">
        <v>85</v>
      </c>
      <c r="C59" s="21">
        <f t="shared" si="0"/>
        <v>30059</v>
      </c>
      <c r="D59" s="5" t="e">
        <v>#N/A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hidden="1" customHeight="1">
      <c r="A60" s="21">
        <v>1</v>
      </c>
      <c r="B60" s="23" t="s">
        <v>86</v>
      </c>
      <c r="C60" s="21">
        <f t="shared" si="0"/>
        <v>30060</v>
      </c>
      <c r="D60" s="5" t="e">
        <v>#N/A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hidden="1" customHeight="1">
      <c r="A61" s="21">
        <v>2</v>
      </c>
      <c r="B61" s="23" t="s">
        <v>86</v>
      </c>
      <c r="C61" s="21">
        <f t="shared" si="0"/>
        <v>30061</v>
      </c>
      <c r="D61" s="5" t="e">
        <v>#N/A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hidden="1" customHeight="1">
      <c r="A62" s="21">
        <v>1</v>
      </c>
      <c r="B62" s="23" t="s">
        <v>85</v>
      </c>
      <c r="C62" s="21">
        <f t="shared" si="0"/>
        <v>30062</v>
      </c>
      <c r="D62" s="5" t="e">
        <v>#N/A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hidden="1" customHeight="1">
      <c r="A63" s="21">
        <v>2</v>
      </c>
      <c r="B63" s="23" t="s">
        <v>85</v>
      </c>
      <c r="C63" s="21">
        <f t="shared" si="0"/>
        <v>30063</v>
      </c>
      <c r="D63" s="5" t="e">
        <v>#N/A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hidden="1" customHeight="1">
      <c r="A64" s="21">
        <v>1</v>
      </c>
      <c r="B64" s="23" t="s">
        <v>86</v>
      </c>
      <c r="C64" s="21">
        <f t="shared" si="0"/>
        <v>30064</v>
      </c>
      <c r="D64" s="5" t="e">
        <v>#N/A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hidden="1" customHeight="1">
      <c r="A65" s="21">
        <v>2</v>
      </c>
      <c r="B65" s="23" t="s">
        <v>86</v>
      </c>
      <c r="C65" s="21">
        <f t="shared" si="0"/>
        <v>30065</v>
      </c>
      <c r="D65" s="5" t="e">
        <v>#N/A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hidden="1" customHeight="1">
      <c r="A66" s="21">
        <v>1</v>
      </c>
      <c r="B66" s="23" t="s">
        <v>85</v>
      </c>
      <c r="C66" s="21">
        <f t="shared" si="0"/>
        <v>30066</v>
      </c>
      <c r="D66" s="5" t="e">
        <v>#N/A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hidden="1" customHeight="1">
      <c r="A67" s="21">
        <v>2</v>
      </c>
      <c r="B67" s="23" t="s">
        <v>85</v>
      </c>
      <c r="C67" s="21">
        <f t="shared" si="0"/>
        <v>30067</v>
      </c>
      <c r="D67" s="5" t="e">
        <v>#N/A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hidden="1" customHeight="1">
      <c r="A68" s="21">
        <v>1</v>
      </c>
      <c r="B68" s="23" t="s">
        <v>86</v>
      </c>
      <c r="C68" s="21">
        <f t="shared" si="0"/>
        <v>30068</v>
      </c>
      <c r="D68" s="5" t="e">
        <v>#N/A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hidden="1" customHeight="1">
      <c r="A69" s="21">
        <v>2</v>
      </c>
      <c r="B69" s="23" t="s">
        <v>86</v>
      </c>
      <c r="C69" s="21">
        <f t="shared" si="0"/>
        <v>30069</v>
      </c>
      <c r="D69" s="5" t="e">
        <v>#N/A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hidden="1" customHeight="1">
      <c r="A70" s="21">
        <v>1</v>
      </c>
      <c r="B70" s="23" t="s">
        <v>85</v>
      </c>
      <c r="C70" s="21">
        <f t="shared" si="0"/>
        <v>30070</v>
      </c>
      <c r="D70" s="5" t="e">
        <v>#N/A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hidden="1" customHeight="1">
      <c r="A71" s="21">
        <v>2</v>
      </c>
      <c r="B71" s="23" t="s">
        <v>85</v>
      </c>
      <c r="C71" s="21">
        <f t="shared" si="0"/>
        <v>30071</v>
      </c>
      <c r="D71" s="5" t="e">
        <v>#N/A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hidden="1" customHeight="1">
      <c r="A72" s="21">
        <v>1</v>
      </c>
      <c r="B72" s="23" t="s">
        <v>86</v>
      </c>
      <c r="C72" s="21">
        <f t="shared" si="0"/>
        <v>30072</v>
      </c>
      <c r="D72" s="5" t="e">
        <v>#N/A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hidden="1" customHeight="1">
      <c r="A73" s="21">
        <v>2</v>
      </c>
      <c r="B73" s="23" t="s">
        <v>86</v>
      </c>
      <c r="C73" s="21">
        <f t="shared" si="0"/>
        <v>30073</v>
      </c>
      <c r="D73" s="5" t="e">
        <v>#N/A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hidden="1" customHeight="1">
      <c r="A74" s="21">
        <v>1</v>
      </c>
      <c r="B74" s="23" t="s">
        <v>85</v>
      </c>
      <c r="C74" s="21">
        <f t="shared" si="0"/>
        <v>30074</v>
      </c>
      <c r="D74" s="5" t="e">
        <v>#N/A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hidden="1" customHeight="1">
      <c r="A75" s="21">
        <v>2</v>
      </c>
      <c r="B75" s="23" t="s">
        <v>85</v>
      </c>
      <c r="C75" s="21">
        <f t="shared" si="0"/>
        <v>30075</v>
      </c>
      <c r="D75" s="5" t="e">
        <v>#N/A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hidden="1" customHeight="1">
      <c r="A76" s="21">
        <v>1</v>
      </c>
      <c r="B76" s="23" t="s">
        <v>86</v>
      </c>
      <c r="C76" s="21">
        <f t="shared" si="0"/>
        <v>30076</v>
      </c>
      <c r="D76" s="5" t="e">
        <v>#N/A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hidden="1" customHeight="1">
      <c r="A77" s="21">
        <v>2</v>
      </c>
      <c r="B77" s="23" t="s">
        <v>86</v>
      </c>
      <c r="C77" s="21">
        <f t="shared" si="0"/>
        <v>30077</v>
      </c>
      <c r="D77" s="5" t="e">
        <v>#N/A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hidden="1" customHeight="1">
      <c r="A78" s="21">
        <v>1</v>
      </c>
      <c r="B78" s="23" t="s">
        <v>85</v>
      </c>
      <c r="C78" s="21">
        <f t="shared" si="0"/>
        <v>30078</v>
      </c>
      <c r="D78" s="5" t="e">
        <v>#N/A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hidden="1" customHeight="1">
      <c r="A79" s="21">
        <v>2</v>
      </c>
      <c r="B79" s="23" t="s">
        <v>85</v>
      </c>
      <c r="C79" s="21">
        <f t="shared" si="0"/>
        <v>30079</v>
      </c>
      <c r="D79" s="5" t="e">
        <v>#N/A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hidden="1" customHeight="1">
      <c r="A80" s="21">
        <v>1</v>
      </c>
      <c r="B80" s="23" t="s">
        <v>86</v>
      </c>
      <c r="C80" s="21">
        <f t="shared" si="0"/>
        <v>30080</v>
      </c>
      <c r="D80" s="5" t="e">
        <v>#N/A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hidden="1" customHeight="1">
      <c r="A81" s="21">
        <v>2</v>
      </c>
      <c r="B81" s="23" t="s">
        <v>86</v>
      </c>
      <c r="C81" s="21">
        <f t="shared" si="0"/>
        <v>30081</v>
      </c>
      <c r="D81" s="5" t="e">
        <v>#N/A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hidden="1" customHeight="1">
      <c r="A82" s="21">
        <v>1</v>
      </c>
      <c r="B82" s="23" t="s">
        <v>85</v>
      </c>
      <c r="C82" s="21">
        <f t="shared" si="0"/>
        <v>30082</v>
      </c>
      <c r="D82" s="5" t="e">
        <v>#N/A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hidden="1" customHeight="1">
      <c r="A83" s="21">
        <v>2</v>
      </c>
      <c r="B83" s="23" t="s">
        <v>85</v>
      </c>
      <c r="C83" s="21">
        <f t="shared" si="0"/>
        <v>30083</v>
      </c>
      <c r="D83" s="5" t="e">
        <v>#N/A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hidden="1" customHeight="1">
      <c r="A84" s="21">
        <v>1</v>
      </c>
      <c r="B84" s="23" t="s">
        <v>86</v>
      </c>
      <c r="C84" s="21">
        <f t="shared" si="0"/>
        <v>30084</v>
      </c>
      <c r="D84" s="5" t="e">
        <v>#N/A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hidden="1" customHeight="1">
      <c r="A85" s="21">
        <v>2</v>
      </c>
      <c r="B85" s="23" t="s">
        <v>86</v>
      </c>
      <c r="C85" s="21">
        <f t="shared" si="0"/>
        <v>30085</v>
      </c>
      <c r="D85" s="5" t="e">
        <v>#N/A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hidden="1" customHeight="1">
      <c r="A86" s="21">
        <v>1</v>
      </c>
      <c r="B86" s="23" t="s">
        <v>85</v>
      </c>
      <c r="C86" s="21">
        <f t="shared" si="0"/>
        <v>30086</v>
      </c>
      <c r="D86" s="5" t="e">
        <v>#N/A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hidden="1" customHeight="1">
      <c r="A87" s="21">
        <v>2</v>
      </c>
      <c r="B87" s="23" t="s">
        <v>85</v>
      </c>
      <c r="C87" s="21">
        <f t="shared" si="0"/>
        <v>30087</v>
      </c>
      <c r="D87" s="5" t="e">
        <v>#N/A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hidden="1" customHeight="1">
      <c r="A88" s="21">
        <v>1</v>
      </c>
      <c r="B88" s="23" t="s">
        <v>86</v>
      </c>
      <c r="C88" s="21">
        <f t="shared" si="0"/>
        <v>30088</v>
      </c>
      <c r="D88" s="5" t="e">
        <v>#N/A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hidden="1" customHeight="1">
      <c r="A89" s="21">
        <v>2</v>
      </c>
      <c r="B89" s="23" t="s">
        <v>86</v>
      </c>
      <c r="C89" s="21">
        <f t="shared" si="0"/>
        <v>30089</v>
      </c>
      <c r="D89" s="5" t="e">
        <v>#N/A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hidden="1" customHeight="1">
      <c r="A90" s="21">
        <v>1</v>
      </c>
      <c r="B90" s="23" t="s">
        <v>85</v>
      </c>
      <c r="C90" s="21">
        <f t="shared" si="0"/>
        <v>30090</v>
      </c>
      <c r="D90" s="5" t="e">
        <v>#N/A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hidden="1" customHeight="1">
      <c r="A91" s="21">
        <v>2</v>
      </c>
      <c r="B91" s="23" t="s">
        <v>85</v>
      </c>
      <c r="C91" s="21">
        <f t="shared" si="0"/>
        <v>30091</v>
      </c>
      <c r="D91" s="5" t="e">
        <v>#N/A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hidden="1" customHeight="1">
      <c r="A92" s="21">
        <v>1</v>
      </c>
      <c r="B92" s="23" t="s">
        <v>86</v>
      </c>
      <c r="C92" s="21">
        <f t="shared" si="0"/>
        <v>30092</v>
      </c>
      <c r="D92" s="5" t="e">
        <v>#N/A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hidden="1" customHeight="1">
      <c r="A93" s="21">
        <v>2</v>
      </c>
      <c r="B93" s="23" t="s">
        <v>86</v>
      </c>
      <c r="C93" s="21">
        <f t="shared" si="0"/>
        <v>30093</v>
      </c>
      <c r="D93" s="5" t="e">
        <v>#N/A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hidden="1" customHeight="1">
      <c r="A94" s="21">
        <v>1</v>
      </c>
      <c r="B94" s="23" t="s">
        <v>85</v>
      </c>
      <c r="C94" s="21">
        <f t="shared" si="0"/>
        <v>30094</v>
      </c>
      <c r="D94" s="5" t="e">
        <v>#N/A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hidden="1" customHeight="1">
      <c r="A95" s="21">
        <v>2</v>
      </c>
      <c r="B95" s="23" t="s">
        <v>85</v>
      </c>
      <c r="C95" s="21">
        <f t="shared" si="0"/>
        <v>30095</v>
      </c>
      <c r="D95" s="5" t="e">
        <v>#N/A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hidden="1" customHeight="1">
      <c r="A96" s="21">
        <v>1</v>
      </c>
      <c r="B96" s="23" t="s">
        <v>86</v>
      </c>
      <c r="C96" s="21">
        <f t="shared" si="0"/>
        <v>30096</v>
      </c>
      <c r="D96" s="5" t="e">
        <v>#N/A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hidden="1" customHeight="1">
      <c r="A97" s="21">
        <v>2</v>
      </c>
      <c r="B97" s="23" t="s">
        <v>86</v>
      </c>
      <c r="C97" s="21">
        <f t="shared" si="0"/>
        <v>30097</v>
      </c>
      <c r="D97" s="5" t="e">
        <v>#N/A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hidden="1" customHeight="1">
      <c r="A98" s="21">
        <v>1</v>
      </c>
      <c r="B98" s="23" t="s">
        <v>85</v>
      </c>
      <c r="C98" s="21">
        <f t="shared" si="0"/>
        <v>30098</v>
      </c>
      <c r="D98" s="5" t="e">
        <v>#N/A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hidden="1" customHeight="1">
      <c r="A99" s="21">
        <v>2</v>
      </c>
      <c r="B99" s="23" t="s">
        <v>85</v>
      </c>
      <c r="C99" s="21">
        <f t="shared" si="0"/>
        <v>30099</v>
      </c>
      <c r="D99" s="5" t="e">
        <v>#N/A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hidden="1" customHeight="1">
      <c r="A100" s="21">
        <v>1</v>
      </c>
      <c r="B100" s="23" t="s">
        <v>86</v>
      </c>
      <c r="C100" s="21">
        <f t="shared" si="0"/>
        <v>30100</v>
      </c>
      <c r="D100" s="5" t="e">
        <v>#N/A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hidden="1" customHeight="1">
      <c r="A101" s="21">
        <v>2</v>
      </c>
      <c r="B101" s="23" t="s">
        <v>86</v>
      </c>
      <c r="C101" s="21">
        <f t="shared" si="0"/>
        <v>30101</v>
      </c>
      <c r="D101" s="5" t="e">
        <v>#N/A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hidden="1" customHeight="1">
      <c r="A102" s="21">
        <v>1</v>
      </c>
      <c r="B102" s="23" t="s">
        <v>85</v>
      </c>
      <c r="C102" s="21">
        <f t="shared" si="0"/>
        <v>30102</v>
      </c>
      <c r="D102" s="5" t="e">
        <v>#N/A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hidden="1" customHeight="1">
      <c r="A103" s="21">
        <v>2</v>
      </c>
      <c r="B103" s="23" t="s">
        <v>85</v>
      </c>
      <c r="C103" s="21">
        <f t="shared" si="0"/>
        <v>30103</v>
      </c>
      <c r="D103" s="5" t="e">
        <v>#N/A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hidden="1" customHeight="1">
      <c r="A104" s="21">
        <v>1</v>
      </c>
      <c r="B104" s="23" t="s">
        <v>86</v>
      </c>
      <c r="C104" s="21">
        <f t="shared" si="0"/>
        <v>30104</v>
      </c>
      <c r="D104" s="5" t="e">
        <v>#N/A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hidden="1" customHeight="1">
      <c r="A105" s="21">
        <v>2</v>
      </c>
      <c r="B105" s="23" t="s">
        <v>86</v>
      </c>
      <c r="C105" s="21">
        <f t="shared" si="0"/>
        <v>30105</v>
      </c>
      <c r="D105" s="5" t="e">
        <v>#N/A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hidden="1" customHeight="1">
      <c r="A106" s="21">
        <v>1</v>
      </c>
      <c r="B106" s="23" t="s">
        <v>85</v>
      </c>
      <c r="C106" s="21">
        <f t="shared" si="0"/>
        <v>30106</v>
      </c>
      <c r="D106" s="5" t="e">
        <v>#N/A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hidden="1" customHeight="1">
      <c r="A107" s="21">
        <v>2</v>
      </c>
      <c r="B107" s="23" t="s">
        <v>85</v>
      </c>
      <c r="C107" s="21">
        <f t="shared" si="0"/>
        <v>30107</v>
      </c>
      <c r="D107" s="5" t="e">
        <v>#N/A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hidden="1" customHeight="1">
      <c r="A108" s="21">
        <v>1</v>
      </c>
      <c r="B108" s="23" t="s">
        <v>86</v>
      </c>
      <c r="C108" s="21">
        <f t="shared" si="0"/>
        <v>30108</v>
      </c>
      <c r="D108" s="5" t="e">
        <v>#N/A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hidden="1" customHeight="1">
      <c r="A109" s="21">
        <v>2</v>
      </c>
      <c r="B109" s="23" t="s">
        <v>86</v>
      </c>
      <c r="C109" s="21">
        <f t="shared" si="0"/>
        <v>30109</v>
      </c>
      <c r="D109" s="5" t="e">
        <v>#N/A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hidden="1" customHeight="1">
      <c r="A110" s="21">
        <v>1</v>
      </c>
      <c r="B110" s="23" t="s">
        <v>85</v>
      </c>
      <c r="C110" s="21">
        <f t="shared" si="0"/>
        <v>30110</v>
      </c>
      <c r="D110" s="5" t="e">
        <v>#N/A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hidden="1" customHeight="1">
      <c r="A111" s="21">
        <v>2</v>
      </c>
      <c r="B111" s="23" t="s">
        <v>85</v>
      </c>
      <c r="C111" s="21">
        <f t="shared" si="0"/>
        <v>30111</v>
      </c>
      <c r="D111" s="5" t="e">
        <v>#N/A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hidden="1" customHeight="1">
      <c r="A112" s="21">
        <v>1</v>
      </c>
      <c r="B112" s="23" t="s">
        <v>86</v>
      </c>
      <c r="C112" s="21">
        <f t="shared" si="0"/>
        <v>30112</v>
      </c>
      <c r="D112" s="5" t="e">
        <v>#N/A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hidden="1" customHeight="1">
      <c r="A113" s="21">
        <v>2</v>
      </c>
      <c r="B113" s="23" t="s">
        <v>86</v>
      </c>
      <c r="C113" s="21">
        <f t="shared" si="0"/>
        <v>30113</v>
      </c>
      <c r="D113" s="5" t="e">
        <v>#N/A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hidden="1" customHeight="1">
      <c r="A114" s="21">
        <v>1</v>
      </c>
      <c r="B114" s="23" t="s">
        <v>85</v>
      </c>
      <c r="C114" s="21">
        <f t="shared" si="0"/>
        <v>30114</v>
      </c>
      <c r="D114" s="5" t="e">
        <v>#N/A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hidden="1" customHeight="1">
      <c r="A115" s="21">
        <v>2</v>
      </c>
      <c r="B115" s="23" t="s">
        <v>85</v>
      </c>
      <c r="C115" s="21">
        <f t="shared" si="0"/>
        <v>30115</v>
      </c>
      <c r="D115" s="5" t="e">
        <v>#N/A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hidden="1" customHeight="1">
      <c r="A116" s="21">
        <v>1</v>
      </c>
      <c r="B116" s="23" t="s">
        <v>86</v>
      </c>
      <c r="C116" s="21">
        <f t="shared" si="0"/>
        <v>30116</v>
      </c>
      <c r="D116" s="5" t="e">
        <v>#N/A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hidden="1" customHeight="1">
      <c r="A117" s="21">
        <v>2</v>
      </c>
      <c r="B117" s="23" t="s">
        <v>86</v>
      </c>
      <c r="C117" s="21">
        <f t="shared" si="0"/>
        <v>30117</v>
      </c>
      <c r="D117" s="5" t="e">
        <v>#N/A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hidden="1" customHeight="1">
      <c r="A118" s="21">
        <v>1</v>
      </c>
      <c r="B118" s="23" t="s">
        <v>85</v>
      </c>
      <c r="C118" s="21">
        <f t="shared" si="0"/>
        <v>30118</v>
      </c>
      <c r="D118" s="5" t="e">
        <v>#N/A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hidden="1" customHeight="1">
      <c r="A119" s="21">
        <v>2</v>
      </c>
      <c r="B119" s="23" t="s">
        <v>85</v>
      </c>
      <c r="C119" s="21">
        <f t="shared" si="0"/>
        <v>30119</v>
      </c>
      <c r="D119" s="5" t="e">
        <v>#N/A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hidden="1" customHeight="1">
      <c r="A120" s="21">
        <v>1</v>
      </c>
      <c r="B120" s="23" t="s">
        <v>86</v>
      </c>
      <c r="C120" s="21">
        <f t="shared" si="0"/>
        <v>30120</v>
      </c>
      <c r="D120" s="5" t="e">
        <v>#N/A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hidden="1" customHeight="1">
      <c r="A121" s="21">
        <v>2</v>
      </c>
      <c r="B121" s="23" t="s">
        <v>86</v>
      </c>
      <c r="C121" s="21">
        <f t="shared" si="0"/>
        <v>30121</v>
      </c>
      <c r="D121" s="5" t="e">
        <v>#N/A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hidden="1" customHeight="1">
      <c r="A122" s="21">
        <v>1</v>
      </c>
      <c r="B122" s="23" t="s">
        <v>85</v>
      </c>
      <c r="C122" s="21">
        <f t="shared" si="0"/>
        <v>30122</v>
      </c>
      <c r="D122" s="5" t="e">
        <v>#N/A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hidden="1" customHeight="1">
      <c r="A123" s="21">
        <v>2</v>
      </c>
      <c r="B123" s="23" t="s">
        <v>85</v>
      </c>
      <c r="C123" s="21">
        <f t="shared" si="0"/>
        <v>30123</v>
      </c>
      <c r="D123" s="5" t="e">
        <v>#N/A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hidden="1" customHeight="1">
      <c r="A124" s="21">
        <v>1</v>
      </c>
      <c r="B124" s="23" t="s">
        <v>86</v>
      </c>
      <c r="C124" s="21">
        <f t="shared" si="0"/>
        <v>30124</v>
      </c>
      <c r="D124" s="5" t="e">
        <v>#N/A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hidden="1" customHeight="1">
      <c r="A125" s="21">
        <v>2</v>
      </c>
      <c r="B125" s="23" t="s">
        <v>86</v>
      </c>
      <c r="C125" s="21">
        <f t="shared" si="0"/>
        <v>30125</v>
      </c>
      <c r="D125" s="5" t="e">
        <v>#N/A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hidden="1" customHeight="1">
      <c r="A126" s="21">
        <v>1</v>
      </c>
      <c r="B126" s="23" t="s">
        <v>85</v>
      </c>
      <c r="C126" s="21">
        <f t="shared" si="0"/>
        <v>30126</v>
      </c>
      <c r="D126" s="5" t="e">
        <v>#N/A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hidden="1" customHeight="1">
      <c r="A127" s="21">
        <v>2</v>
      </c>
      <c r="B127" s="23" t="s">
        <v>85</v>
      </c>
      <c r="C127" s="21">
        <f t="shared" si="0"/>
        <v>30127</v>
      </c>
      <c r="D127" s="5" t="e">
        <v>#N/A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hidden="1" customHeight="1">
      <c r="A128" s="21">
        <v>1</v>
      </c>
      <c r="B128" s="23" t="s">
        <v>86</v>
      </c>
      <c r="C128" s="21">
        <f t="shared" si="0"/>
        <v>30128</v>
      </c>
      <c r="D128" s="5" t="e">
        <v>#N/A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hidden="1" customHeight="1">
      <c r="A129" s="21">
        <v>2</v>
      </c>
      <c r="B129" s="23" t="s">
        <v>86</v>
      </c>
      <c r="C129" s="21">
        <f t="shared" si="0"/>
        <v>30129</v>
      </c>
      <c r="D129" s="5" t="e">
        <v>#N/A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hidden="1" customHeight="1">
      <c r="A130" s="21">
        <v>1</v>
      </c>
      <c r="B130" s="23" t="s">
        <v>85</v>
      </c>
      <c r="C130" s="21">
        <f t="shared" si="0"/>
        <v>30130</v>
      </c>
      <c r="D130" s="5" t="e">
        <v>#N/A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hidden="1" customHeight="1">
      <c r="A131" s="21">
        <v>2</v>
      </c>
      <c r="B131" s="23" t="s">
        <v>85</v>
      </c>
      <c r="C131" s="21">
        <f t="shared" si="0"/>
        <v>30131</v>
      </c>
      <c r="D131" s="5" t="e">
        <v>#N/A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hidden="1" customHeight="1">
      <c r="A132" s="21">
        <v>1</v>
      </c>
      <c r="B132" s="23" t="s">
        <v>86</v>
      </c>
      <c r="C132" s="21">
        <f t="shared" si="0"/>
        <v>30132</v>
      </c>
      <c r="D132" s="5" t="e">
        <v>#N/A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hidden="1" customHeight="1">
      <c r="A133" s="21">
        <v>2</v>
      </c>
      <c r="B133" s="23" t="s">
        <v>86</v>
      </c>
      <c r="C133" s="21">
        <f t="shared" si="0"/>
        <v>30133</v>
      </c>
      <c r="D133" s="5" t="e">
        <v>#N/A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hidden="1" customHeight="1">
      <c r="A134" s="21">
        <v>1</v>
      </c>
      <c r="B134" s="23" t="s">
        <v>85</v>
      </c>
      <c r="C134" s="21">
        <f t="shared" si="0"/>
        <v>30134</v>
      </c>
      <c r="D134" s="5" t="e">
        <v>#N/A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hidden="1" customHeight="1">
      <c r="A135" s="21">
        <v>2</v>
      </c>
      <c r="B135" s="23" t="s">
        <v>85</v>
      </c>
      <c r="C135" s="21">
        <f t="shared" si="0"/>
        <v>30135</v>
      </c>
      <c r="D135" s="5" t="e">
        <v>#N/A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21"/>
      <c r="B136" s="23"/>
      <c r="C136" s="21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21"/>
      <c r="B137" s="23"/>
      <c r="C137" s="21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21"/>
      <c r="B138" s="23"/>
      <c r="C138" s="21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21"/>
      <c r="B139" s="23"/>
      <c r="C139" s="21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21"/>
      <c r="B140" s="23"/>
      <c r="C140" s="21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21"/>
      <c r="B141" s="23"/>
      <c r="C141" s="21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23"/>
      <c r="B142" s="23"/>
      <c r="C142" s="23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23"/>
      <c r="B143" s="23"/>
      <c r="C143" s="23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23"/>
      <c r="B144" s="23"/>
      <c r="C144" s="23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23"/>
      <c r="B145" s="23"/>
      <c r="C145" s="23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23"/>
      <c r="B146" s="23"/>
      <c r="C146" s="23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23"/>
      <c r="B147" s="23"/>
      <c r="C147" s="23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23"/>
      <c r="B148" s="23"/>
      <c r="C148" s="23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23"/>
      <c r="B149" s="23"/>
      <c r="C149" s="23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23"/>
      <c r="B150" s="23"/>
      <c r="C150" s="23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23"/>
      <c r="B151" s="23"/>
      <c r="C151" s="23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23"/>
      <c r="B152" s="23"/>
      <c r="C152" s="23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23"/>
      <c r="B153" s="23"/>
      <c r="C153" s="23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23"/>
      <c r="B154" s="23"/>
      <c r="C154" s="23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23"/>
      <c r="B155" s="23"/>
      <c r="C155" s="23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23"/>
      <c r="B156" s="23"/>
      <c r="C156" s="23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23"/>
      <c r="B157" s="23"/>
      <c r="C157" s="23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23"/>
      <c r="B158" s="23"/>
      <c r="C158" s="23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23"/>
      <c r="B159" s="23"/>
      <c r="C159" s="23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23"/>
      <c r="B160" s="23"/>
      <c r="C160" s="23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23"/>
      <c r="B161" s="23"/>
      <c r="C161" s="23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23"/>
      <c r="B162" s="23"/>
      <c r="C162" s="23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23"/>
      <c r="B163" s="23"/>
      <c r="C163" s="23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23"/>
      <c r="B164" s="23"/>
      <c r="C164" s="23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23"/>
      <c r="B165" s="23"/>
      <c r="C165" s="23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23"/>
      <c r="B166" s="23"/>
      <c r="C166" s="23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23"/>
      <c r="B167" s="23"/>
      <c r="C167" s="23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23"/>
      <c r="B168" s="23"/>
      <c r="C168" s="23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23"/>
      <c r="B169" s="23"/>
      <c r="C169" s="23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23"/>
      <c r="B170" s="23"/>
      <c r="C170" s="23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23"/>
      <c r="B171" s="23"/>
      <c r="C171" s="23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23"/>
      <c r="B172" s="23"/>
      <c r="C172" s="23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23"/>
      <c r="B173" s="23"/>
      <c r="C173" s="23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23"/>
      <c r="B174" s="23"/>
      <c r="C174" s="23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23"/>
      <c r="B175" s="23"/>
      <c r="C175" s="23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23"/>
      <c r="B176" s="23"/>
      <c r="C176" s="23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23"/>
      <c r="B177" s="23"/>
      <c r="C177" s="23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23"/>
      <c r="B178" s="23"/>
      <c r="C178" s="23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23"/>
      <c r="B179" s="23"/>
      <c r="C179" s="23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23"/>
      <c r="B180" s="23"/>
      <c r="C180" s="23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23"/>
      <c r="B181" s="23"/>
      <c r="C181" s="23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23"/>
      <c r="B182" s="23"/>
      <c r="C182" s="23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23"/>
      <c r="B183" s="23"/>
      <c r="C183" s="23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23"/>
      <c r="B184" s="23"/>
      <c r="C184" s="23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23"/>
      <c r="B185" s="23"/>
      <c r="C185" s="23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23"/>
      <c r="B186" s="23"/>
      <c r="C186" s="23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23"/>
      <c r="B187" s="23"/>
      <c r="C187" s="23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23"/>
      <c r="B188" s="23"/>
      <c r="C188" s="23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23"/>
      <c r="B189" s="23"/>
      <c r="C189" s="23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23"/>
      <c r="B190" s="23"/>
      <c r="C190" s="23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23"/>
      <c r="B191" s="23"/>
      <c r="C191" s="23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23"/>
      <c r="B192" s="23"/>
      <c r="C192" s="23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23"/>
      <c r="B193" s="23"/>
      <c r="C193" s="23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23"/>
      <c r="B194" s="23"/>
      <c r="C194" s="23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23"/>
      <c r="B195" s="23"/>
      <c r="C195" s="23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23"/>
      <c r="B196" s="23"/>
      <c r="C196" s="23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23"/>
      <c r="B197" s="23"/>
      <c r="C197" s="23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23"/>
      <c r="B198" s="23"/>
      <c r="C198" s="23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23"/>
      <c r="B199" s="23"/>
      <c r="C199" s="23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23"/>
      <c r="B200" s="23"/>
      <c r="C200" s="23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23"/>
      <c r="B201" s="23"/>
      <c r="C201" s="23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23"/>
      <c r="B202" s="23"/>
      <c r="C202" s="23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23"/>
      <c r="B203" s="23"/>
      <c r="C203" s="23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23"/>
      <c r="B204" s="23"/>
      <c r="C204" s="23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23"/>
      <c r="B205" s="23"/>
      <c r="C205" s="23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23"/>
      <c r="B206" s="23"/>
      <c r="C206" s="23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23"/>
      <c r="B207" s="23"/>
      <c r="C207" s="23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23"/>
      <c r="B208" s="23"/>
      <c r="C208" s="23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23"/>
      <c r="B209" s="23"/>
      <c r="C209" s="23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23"/>
      <c r="B210" s="23"/>
      <c r="C210" s="23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23"/>
      <c r="B211" s="23"/>
      <c r="C211" s="23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23"/>
      <c r="B212" s="23"/>
      <c r="C212" s="23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23"/>
      <c r="B213" s="23"/>
      <c r="C213" s="23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23"/>
      <c r="B214" s="23"/>
      <c r="C214" s="23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23"/>
      <c r="B215" s="23"/>
      <c r="C215" s="23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23"/>
      <c r="B216" s="23"/>
      <c r="C216" s="23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23"/>
      <c r="B217" s="23"/>
      <c r="C217" s="23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23"/>
      <c r="B218" s="23"/>
      <c r="C218" s="23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23"/>
      <c r="B219" s="23"/>
      <c r="C219" s="23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23"/>
      <c r="B220" s="23"/>
      <c r="C220" s="23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23"/>
      <c r="B221" s="23"/>
      <c r="C221" s="23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23"/>
      <c r="B222" s="23"/>
      <c r="C222" s="23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23"/>
      <c r="B223" s="23"/>
      <c r="C223" s="23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23"/>
      <c r="B224" s="23"/>
      <c r="C224" s="23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23"/>
      <c r="B225" s="23"/>
      <c r="C225" s="23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23"/>
      <c r="B226" s="23"/>
      <c r="C226" s="23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23"/>
      <c r="B227" s="23"/>
      <c r="C227" s="23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23"/>
      <c r="B228" s="23"/>
      <c r="C228" s="23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23"/>
      <c r="B229" s="23"/>
      <c r="C229" s="23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23"/>
      <c r="B230" s="23"/>
      <c r="C230" s="23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23"/>
      <c r="B231" s="23"/>
      <c r="C231" s="23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23"/>
      <c r="B232" s="23"/>
      <c r="C232" s="23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23"/>
      <c r="B233" s="23"/>
      <c r="C233" s="23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23"/>
      <c r="B234" s="23"/>
      <c r="C234" s="23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23"/>
      <c r="B235" s="23"/>
      <c r="C235" s="23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23"/>
      <c r="B236" s="23"/>
      <c r="C236" s="23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23"/>
      <c r="B237" s="23"/>
      <c r="C237" s="23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23"/>
      <c r="B238" s="23"/>
      <c r="C238" s="23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23"/>
      <c r="B239" s="23"/>
      <c r="C239" s="23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23"/>
      <c r="B240" s="23"/>
      <c r="C240" s="23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23"/>
      <c r="B241" s="23"/>
      <c r="C241" s="23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23"/>
      <c r="B242" s="23"/>
      <c r="C242" s="23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23"/>
      <c r="B243" s="23"/>
      <c r="C243" s="23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23"/>
      <c r="B244" s="23"/>
      <c r="C244" s="23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23"/>
      <c r="B245" s="23"/>
      <c r="C245" s="23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23"/>
      <c r="B246" s="23"/>
      <c r="C246" s="23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23"/>
      <c r="B247" s="23"/>
      <c r="C247" s="23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23"/>
      <c r="B248" s="23"/>
      <c r="C248" s="23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23"/>
      <c r="B249" s="23"/>
      <c r="C249" s="23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23"/>
      <c r="B250" s="23"/>
      <c r="C250" s="23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23"/>
      <c r="B251" s="23"/>
      <c r="C251" s="23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23"/>
      <c r="B252" s="23"/>
      <c r="C252" s="23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23"/>
      <c r="B253" s="23"/>
      <c r="C253" s="23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23"/>
      <c r="B254" s="23"/>
      <c r="C254" s="23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23"/>
      <c r="B255" s="23"/>
      <c r="C255" s="23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23"/>
      <c r="B256" s="23"/>
      <c r="C256" s="23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23"/>
      <c r="B257" s="23"/>
      <c r="C257" s="23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23"/>
      <c r="B258" s="23"/>
      <c r="C258" s="23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23"/>
      <c r="B259" s="23"/>
      <c r="C259" s="23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23"/>
      <c r="B260" s="23"/>
      <c r="C260" s="23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23"/>
      <c r="B261" s="23"/>
      <c r="C261" s="23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23"/>
      <c r="B262" s="23"/>
      <c r="C262" s="23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23"/>
      <c r="B263" s="23"/>
      <c r="C263" s="23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23"/>
      <c r="B264" s="23"/>
      <c r="C264" s="23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23"/>
      <c r="B265" s="23"/>
      <c r="C265" s="23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23"/>
      <c r="B266" s="23"/>
      <c r="C266" s="23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23"/>
      <c r="B267" s="23"/>
      <c r="C267" s="23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23"/>
      <c r="B268" s="23"/>
      <c r="C268" s="23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23"/>
      <c r="B269" s="23"/>
      <c r="C269" s="23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23"/>
      <c r="B270" s="23"/>
      <c r="C270" s="23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23"/>
      <c r="B271" s="23"/>
      <c r="C271" s="23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23"/>
      <c r="B272" s="23"/>
      <c r="C272" s="23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23"/>
      <c r="B273" s="23"/>
      <c r="C273" s="23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23"/>
      <c r="B274" s="23"/>
      <c r="C274" s="23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23"/>
      <c r="B275" s="23"/>
      <c r="C275" s="23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23"/>
      <c r="B276" s="23"/>
      <c r="C276" s="23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23"/>
      <c r="B277" s="23"/>
      <c r="C277" s="23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23"/>
      <c r="B278" s="23"/>
      <c r="C278" s="23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23"/>
      <c r="B279" s="23"/>
      <c r="C279" s="23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23"/>
      <c r="B280" s="23"/>
      <c r="C280" s="23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23"/>
      <c r="B281" s="23"/>
      <c r="C281" s="23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23"/>
      <c r="B282" s="23"/>
      <c r="C282" s="23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23"/>
      <c r="B283" s="23"/>
      <c r="C283" s="23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23"/>
      <c r="B284" s="23"/>
      <c r="C284" s="23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23"/>
      <c r="B285" s="23"/>
      <c r="C285" s="23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23"/>
      <c r="B286" s="23"/>
      <c r="C286" s="23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23"/>
      <c r="B287" s="23"/>
      <c r="C287" s="23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23"/>
      <c r="B288" s="23"/>
      <c r="C288" s="23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23"/>
      <c r="B289" s="23"/>
      <c r="C289" s="23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23"/>
      <c r="B290" s="23"/>
      <c r="C290" s="23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23"/>
      <c r="B291" s="23"/>
      <c r="C291" s="23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23"/>
      <c r="B292" s="23"/>
      <c r="C292" s="23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23"/>
      <c r="B293" s="23"/>
      <c r="C293" s="23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23"/>
      <c r="B294" s="23"/>
      <c r="C294" s="23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23"/>
      <c r="B295" s="23"/>
      <c r="C295" s="23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23"/>
      <c r="B296" s="23"/>
      <c r="C296" s="23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23"/>
      <c r="B297" s="23"/>
      <c r="C297" s="23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23"/>
      <c r="B298" s="23"/>
      <c r="C298" s="23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23"/>
      <c r="B299" s="23"/>
      <c r="C299" s="23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23"/>
      <c r="B300" s="23"/>
      <c r="C300" s="23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23"/>
      <c r="B301" s="23"/>
      <c r="C301" s="23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23"/>
      <c r="B302" s="23"/>
      <c r="C302" s="23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23"/>
      <c r="B303" s="23"/>
      <c r="C303" s="23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23"/>
      <c r="B304" s="23"/>
      <c r="C304" s="23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23"/>
      <c r="B305" s="23"/>
      <c r="C305" s="23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23"/>
      <c r="B306" s="23"/>
      <c r="C306" s="23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23"/>
      <c r="B307" s="23"/>
      <c r="C307" s="23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23"/>
      <c r="B308" s="23"/>
      <c r="C308" s="23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23"/>
      <c r="B309" s="23"/>
      <c r="C309" s="23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23"/>
      <c r="B310" s="23"/>
      <c r="C310" s="23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23"/>
      <c r="B311" s="23"/>
      <c r="C311" s="23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23"/>
      <c r="B312" s="23"/>
      <c r="C312" s="23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23"/>
      <c r="B313" s="23"/>
      <c r="C313" s="23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23"/>
      <c r="B314" s="23"/>
      <c r="C314" s="23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23"/>
      <c r="B315" s="23"/>
      <c r="C315" s="23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23"/>
      <c r="B316" s="23"/>
      <c r="C316" s="23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23"/>
      <c r="B317" s="23"/>
      <c r="C317" s="23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23"/>
      <c r="B318" s="23"/>
      <c r="C318" s="23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23"/>
      <c r="B319" s="23"/>
      <c r="C319" s="23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23"/>
      <c r="B320" s="23"/>
      <c r="C320" s="23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23"/>
      <c r="B321" s="23"/>
      <c r="C321" s="23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23"/>
      <c r="B322" s="23"/>
      <c r="C322" s="23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23"/>
      <c r="B323" s="23"/>
      <c r="C323" s="23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23"/>
      <c r="B324" s="23"/>
      <c r="C324" s="23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23"/>
      <c r="B325" s="23"/>
      <c r="C325" s="23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23"/>
      <c r="B326" s="23"/>
      <c r="C326" s="23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23"/>
      <c r="B327" s="23"/>
      <c r="C327" s="23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23"/>
      <c r="B328" s="23"/>
      <c r="C328" s="23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23"/>
      <c r="B329" s="23"/>
      <c r="C329" s="23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23"/>
      <c r="B330" s="23"/>
      <c r="C330" s="23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23"/>
      <c r="B331" s="23"/>
      <c r="C331" s="23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23"/>
      <c r="B332" s="23"/>
      <c r="C332" s="23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23"/>
      <c r="B333" s="23"/>
      <c r="C333" s="23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23"/>
      <c r="B334" s="23"/>
      <c r="C334" s="23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23"/>
      <c r="B335" s="23"/>
      <c r="C335" s="23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A1:D135">
    <filterColumn colId="0">
      <filters>
        <filter val="2"/>
      </filters>
    </filterColumn>
    <filterColumn colId="3">
      <filters>
        <filter val="0,0784"/>
        <filter val="0,0786"/>
        <filter val="0,0954"/>
        <filter val="0,0958"/>
        <filter val="0,2794"/>
        <filter val="0,2796"/>
        <filter val="0,4365"/>
        <filter val="0,4366"/>
        <filter val="0,5211"/>
        <filter val="0,5219"/>
        <filter val="1,3996"/>
        <filter val="1,3997"/>
        <filter val="1,5678"/>
        <filter val="1,5679"/>
        <filter val="1,5887"/>
        <filter val="1,5893"/>
        <filter val="1,6056"/>
        <filter val="1,6063"/>
        <filter val="1,7019"/>
        <filter val="1,7021"/>
        <filter val="1,8401"/>
        <filter val="1,8584"/>
        <filter val="1,8591"/>
        <filter val="1,8723"/>
        <filter val="1,8727"/>
        <filter val="1,9007"/>
        <filter val="1,9008"/>
        <filter val="1,9088"/>
        <filter val="1,9111"/>
      </filters>
    </filterColumn>
  </autoFilter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opLeftCell="A19" workbookViewId="0">
      <selection activeCell="N35" sqref="N35"/>
    </sheetView>
  </sheetViews>
  <sheetFormatPr defaultColWidth="12.6640625" defaultRowHeight="15" customHeight="1"/>
  <cols>
    <col min="1" max="2" width="11.109375" customWidth="1"/>
    <col min="3" max="3" width="3.33203125" customWidth="1"/>
    <col min="4" max="26" width="11.109375" customWidth="1"/>
  </cols>
  <sheetData>
    <row r="1" spans="1:26" ht="15.7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21">
        <v>148</v>
      </c>
      <c r="B2" s="23" t="s">
        <v>87</v>
      </c>
      <c r="C2" s="21">
        <v>1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21">
        <v>149</v>
      </c>
      <c r="B3" s="23" t="s">
        <v>36</v>
      </c>
      <c r="C3" s="21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21">
        <v>150</v>
      </c>
      <c r="B4" s="23" t="s">
        <v>37</v>
      </c>
      <c r="C4" s="21">
        <v>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21">
        <v>151</v>
      </c>
      <c r="B5" s="23" t="s">
        <v>39</v>
      </c>
      <c r="C5" s="21">
        <v>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21">
        <v>152</v>
      </c>
      <c r="B6" s="23" t="s">
        <v>39</v>
      </c>
      <c r="C6" s="21">
        <v>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21">
        <v>153</v>
      </c>
      <c r="B7" s="23" t="s">
        <v>88</v>
      </c>
      <c r="C7" s="21">
        <v>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21">
        <v>154</v>
      </c>
      <c r="B8" s="23" t="s">
        <v>10</v>
      </c>
      <c r="C8" s="21">
        <v>1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21">
        <v>155</v>
      </c>
      <c r="B9" s="23" t="s">
        <v>69</v>
      </c>
      <c r="C9" s="21">
        <v>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21">
        <v>156</v>
      </c>
      <c r="B10" s="23" t="s">
        <v>69</v>
      </c>
      <c r="C10" s="21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21">
        <v>157</v>
      </c>
      <c r="B11" s="23" t="s">
        <v>75</v>
      </c>
      <c r="C11" s="21">
        <v>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21">
        <v>158</v>
      </c>
      <c r="B12" s="23" t="s">
        <v>76</v>
      </c>
      <c r="C12" s="21">
        <v>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21">
        <v>159</v>
      </c>
      <c r="B13" s="23" t="s">
        <v>77</v>
      </c>
      <c r="C13" s="21">
        <v>1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21">
        <v>160</v>
      </c>
      <c r="B14" s="23" t="s">
        <v>78</v>
      </c>
      <c r="C14" s="21">
        <v>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21">
        <v>161</v>
      </c>
      <c r="B15" s="23" t="s">
        <v>79</v>
      </c>
      <c r="C15" s="21">
        <v>1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21">
        <v>162</v>
      </c>
      <c r="B16" s="23" t="s">
        <v>79</v>
      </c>
      <c r="C16" s="21">
        <v>1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21">
        <v>163</v>
      </c>
      <c r="B17" s="23" t="s">
        <v>80</v>
      </c>
      <c r="C17" s="21">
        <v>1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21">
        <v>164</v>
      </c>
      <c r="B18" s="23" t="s">
        <v>81</v>
      </c>
      <c r="C18" s="21">
        <v>1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5"/>
      <c r="B19" s="23"/>
      <c r="C19" s="5"/>
      <c r="D19" s="21">
        <v>1</v>
      </c>
      <c r="E19" s="21">
        <v>800</v>
      </c>
      <c r="F19" s="23" t="s">
        <v>42</v>
      </c>
      <c r="G19" s="22">
        <f>VLOOKUP(E19,'Журнал наблюдений'!D:G,4,0)</f>
        <v>1.2686299999999999</v>
      </c>
      <c r="H19" s="24"/>
      <c r="I19" s="24"/>
      <c r="J19" s="24"/>
      <c r="K19" s="5">
        <v>1</v>
      </c>
      <c r="L19" s="5"/>
      <c r="M19" s="5"/>
      <c r="N19" s="30" t="s">
        <v>20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5"/>
      <c r="B20" s="23"/>
      <c r="C20" s="5"/>
      <c r="D20" s="21">
        <v>1</v>
      </c>
      <c r="E20" s="21">
        <v>801</v>
      </c>
      <c r="F20" s="23" t="s">
        <v>40</v>
      </c>
      <c r="G20" s="22">
        <f>VLOOKUP(E20,'Журнал наблюдений'!D:G,4,0)</f>
        <v>1.4630300000000001</v>
      </c>
      <c r="H20" s="24">
        <f t="shared" ref="H20:H38" si="0">IF(F19=F20,"",G19-G20)</f>
        <v>-0.19440000000000013</v>
      </c>
      <c r="I20" s="24">
        <f t="shared" ref="I20:I38" si="1">IF(H20="","",IF(COUNTIF(F19,"*бол*"),H20+I18,H20))</f>
        <v>-0.19440000000000013</v>
      </c>
      <c r="J20" s="24">
        <f t="shared" ref="J20:J38" si="2">IF(COUNTIF(F20,"*бол*"),"",I20)</f>
        <v>-0.19440000000000013</v>
      </c>
      <c r="K20" s="5">
        <f t="shared" ref="K20:K38" si="3">IF(F19=F20,K19+1,K19)</f>
        <v>1</v>
      </c>
      <c r="L20" s="5"/>
      <c r="M20" s="5"/>
      <c r="N20" s="5" t="s">
        <v>21</v>
      </c>
      <c r="O20" s="5">
        <v>5.9760000000000035E-2</v>
      </c>
      <c r="P20" s="5">
        <f t="shared" ref="P20:P36" si="4">O20*-1</f>
        <v>-5.9760000000000035E-2</v>
      </c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23"/>
      <c r="C21" s="5"/>
      <c r="D21" s="21">
        <v>1</v>
      </c>
      <c r="E21" s="21">
        <v>802</v>
      </c>
      <c r="F21" s="23" t="s">
        <v>38</v>
      </c>
      <c r="G21" s="22">
        <f>VLOOKUP(E21,'Журнал наблюдений'!D:G,4,0)</f>
        <v>1.5128699999999999</v>
      </c>
      <c r="H21" s="24">
        <f t="shared" si="0"/>
        <v>-4.9839999999999884E-2</v>
      </c>
      <c r="I21" s="24">
        <f t="shared" si="1"/>
        <v>-4.9839999999999884E-2</v>
      </c>
      <c r="J21" s="24">
        <f t="shared" si="2"/>
        <v>-4.9839999999999884E-2</v>
      </c>
      <c r="K21" s="5">
        <f t="shared" si="3"/>
        <v>1</v>
      </c>
      <c r="L21" s="5"/>
      <c r="M21" s="5"/>
      <c r="N21" s="5" t="s">
        <v>22</v>
      </c>
      <c r="O21" s="5">
        <v>6.465999999999994E-2</v>
      </c>
      <c r="P21" s="5">
        <f t="shared" si="4"/>
        <v>-6.465999999999994E-2</v>
      </c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23"/>
      <c r="C22" s="5"/>
      <c r="D22" s="21">
        <v>1</v>
      </c>
      <c r="E22" s="21">
        <v>803</v>
      </c>
      <c r="F22" s="23" t="s">
        <v>36</v>
      </c>
      <c r="G22" s="22">
        <f>VLOOKUP(E22,'Журнал наблюдений'!D:G,4,0)</f>
        <v>1.58361</v>
      </c>
      <c r="H22" s="24">
        <f t="shared" si="0"/>
        <v>-7.0740000000000025E-2</v>
      </c>
      <c r="I22" s="24">
        <f t="shared" si="1"/>
        <v>-7.0740000000000025E-2</v>
      </c>
      <c r="J22" s="24">
        <f t="shared" si="2"/>
        <v>-7.0740000000000025E-2</v>
      </c>
      <c r="K22" s="5">
        <f t="shared" si="3"/>
        <v>1</v>
      </c>
      <c r="L22" s="5"/>
      <c r="M22" s="5"/>
      <c r="N22" s="5" t="s">
        <v>23</v>
      </c>
      <c r="O22" s="5">
        <v>5.9469999999999912E-2</v>
      </c>
      <c r="P22" s="5">
        <f t="shared" si="4"/>
        <v>-5.9469999999999912E-2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23"/>
      <c r="C23" s="5"/>
      <c r="D23" s="21">
        <v>1</v>
      </c>
      <c r="E23" s="21">
        <v>804</v>
      </c>
      <c r="F23" s="23" t="s">
        <v>36</v>
      </c>
      <c r="G23" s="22">
        <f>VLOOKUP(E23,'Журнал наблюдений'!D:G,4,0)</f>
        <v>1.24556</v>
      </c>
      <c r="H23" s="24" t="str">
        <f t="shared" si="0"/>
        <v/>
      </c>
      <c r="I23" s="24" t="str">
        <f t="shared" si="1"/>
        <v/>
      </c>
      <c r="J23" s="24" t="str">
        <f t="shared" si="2"/>
        <v/>
      </c>
      <c r="K23" s="5">
        <f t="shared" si="3"/>
        <v>2</v>
      </c>
      <c r="L23" s="5"/>
      <c r="M23" s="5"/>
      <c r="N23" s="5" t="s">
        <v>24</v>
      </c>
      <c r="O23" s="5">
        <v>5.9440000000000159E-2</v>
      </c>
      <c r="P23" s="5">
        <f t="shared" si="4"/>
        <v>-5.9440000000000159E-2</v>
      </c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23"/>
      <c r="C24" s="5"/>
      <c r="D24" s="21">
        <v>1</v>
      </c>
      <c r="E24" s="21">
        <v>805</v>
      </c>
      <c r="F24" s="23" t="s">
        <v>32</v>
      </c>
      <c r="G24" s="22">
        <f>VLOOKUP(E24,'Журнал наблюдений'!D:G,4,0)</f>
        <v>1.35249</v>
      </c>
      <c r="H24" s="24">
        <f t="shared" si="0"/>
        <v>-0.10692999999999997</v>
      </c>
      <c r="I24" s="24">
        <f t="shared" si="1"/>
        <v>-0.10692999999999997</v>
      </c>
      <c r="J24" s="24">
        <f t="shared" si="2"/>
        <v>-0.10692999999999997</v>
      </c>
      <c r="K24" s="5">
        <f t="shared" si="3"/>
        <v>2</v>
      </c>
      <c r="L24" s="5"/>
      <c r="M24" s="5"/>
      <c r="N24" s="5" t="s">
        <v>25</v>
      </c>
      <c r="O24" s="5">
        <v>5.7559999999999834E-2</v>
      </c>
      <c r="P24" s="5">
        <f t="shared" si="4"/>
        <v>-5.7559999999999834E-2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23"/>
      <c r="C25" s="5"/>
      <c r="D25" s="21">
        <v>1</v>
      </c>
      <c r="E25" s="21">
        <v>806</v>
      </c>
      <c r="F25" s="23" t="s">
        <v>33</v>
      </c>
      <c r="G25" s="22">
        <f>VLOOKUP(E25,'Журнал наблюдений'!D:G,4,0)</f>
        <v>1.4120999999999999</v>
      </c>
      <c r="H25" s="24">
        <f t="shared" si="0"/>
        <v>-5.9609999999999941E-2</v>
      </c>
      <c r="I25" s="24">
        <f t="shared" si="1"/>
        <v>-5.9609999999999941E-2</v>
      </c>
      <c r="J25" s="24">
        <f t="shared" si="2"/>
        <v>-5.9609999999999941E-2</v>
      </c>
      <c r="K25" s="5">
        <f t="shared" si="3"/>
        <v>2</v>
      </c>
      <c r="L25" s="5"/>
      <c r="M25" s="5"/>
      <c r="N25" s="5" t="s">
        <v>26</v>
      </c>
      <c r="O25" s="5">
        <v>5.9520000000000017E-2</v>
      </c>
      <c r="P25" s="5">
        <f t="shared" si="4"/>
        <v>-5.9520000000000017E-2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23"/>
      <c r="C26" s="5"/>
      <c r="D26" s="21">
        <v>1</v>
      </c>
      <c r="E26" s="21">
        <v>807</v>
      </c>
      <c r="F26" s="23" t="s">
        <v>29</v>
      </c>
      <c r="G26" s="22">
        <f>VLOOKUP(E26,'Журнал наблюдений'!D:G,4,0)</f>
        <v>1.46936</v>
      </c>
      <c r="H26" s="24">
        <f t="shared" si="0"/>
        <v>-5.7260000000000089E-2</v>
      </c>
      <c r="I26" s="24">
        <f t="shared" si="1"/>
        <v>-5.7260000000000089E-2</v>
      </c>
      <c r="J26" s="24">
        <f t="shared" si="2"/>
        <v>-5.7260000000000089E-2</v>
      </c>
      <c r="K26" s="5">
        <f t="shared" si="3"/>
        <v>2</v>
      </c>
      <c r="L26" s="5"/>
      <c r="M26" s="5"/>
      <c r="N26" s="5" t="s">
        <v>27</v>
      </c>
      <c r="O26" s="5">
        <v>5.5769999999999875E-2</v>
      </c>
      <c r="P26" s="5">
        <f t="shared" si="4"/>
        <v>-5.5769999999999875E-2</v>
      </c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23"/>
      <c r="C27" s="5"/>
      <c r="D27" s="21">
        <v>1</v>
      </c>
      <c r="E27" s="21">
        <v>808</v>
      </c>
      <c r="F27" s="23" t="s">
        <v>30</v>
      </c>
      <c r="G27" s="22">
        <f>VLOOKUP(E27,'Журнал наблюдений'!D:G,4,0)</f>
        <v>1.5287999999999999</v>
      </c>
      <c r="H27" s="24">
        <f t="shared" si="0"/>
        <v>-5.9439999999999937E-2</v>
      </c>
      <c r="I27" s="24">
        <f t="shared" si="1"/>
        <v>-5.9439999999999937E-2</v>
      </c>
      <c r="J27" s="24">
        <f t="shared" si="2"/>
        <v>-5.9439999999999937E-2</v>
      </c>
      <c r="K27" s="5">
        <f t="shared" si="3"/>
        <v>2</v>
      </c>
      <c r="L27" s="5"/>
      <c r="M27" s="5"/>
      <c r="N27" s="5" t="s">
        <v>28</v>
      </c>
      <c r="O27" s="5">
        <v>0.12661000000000011</v>
      </c>
      <c r="P27" s="5">
        <f t="shared" si="4"/>
        <v>-0.12661000000000011</v>
      </c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23"/>
      <c r="C28" s="5"/>
      <c r="D28" s="21">
        <v>1</v>
      </c>
      <c r="E28" s="21">
        <v>809</v>
      </c>
      <c r="F28" s="23" t="s">
        <v>30</v>
      </c>
      <c r="G28" s="22">
        <f>VLOOKUP(E28,'Журнал наблюдений'!D:G,4,0)</f>
        <v>1.2783100000000001</v>
      </c>
      <c r="H28" s="24" t="str">
        <f t="shared" si="0"/>
        <v/>
      </c>
      <c r="I28" s="24" t="str">
        <f t="shared" si="1"/>
        <v/>
      </c>
      <c r="J28" s="24" t="str">
        <f t="shared" si="2"/>
        <v/>
      </c>
      <c r="K28" s="5">
        <f t="shared" si="3"/>
        <v>3</v>
      </c>
      <c r="L28" s="5"/>
      <c r="M28" s="5"/>
      <c r="N28" s="5" t="s">
        <v>30</v>
      </c>
      <c r="O28" s="5">
        <v>5.9469999999999912E-2</v>
      </c>
      <c r="P28" s="5">
        <f t="shared" si="4"/>
        <v>-5.9469999999999912E-2</v>
      </c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23"/>
      <c r="C29" s="5"/>
      <c r="D29" s="21">
        <v>1</v>
      </c>
      <c r="E29" s="21">
        <v>810</v>
      </c>
      <c r="F29" s="23" t="s">
        <v>28</v>
      </c>
      <c r="G29" s="22">
        <f>VLOOKUP(E29,'Журнал наблюдений'!D:G,4,0)</f>
        <v>1.33778</v>
      </c>
      <c r="H29" s="24">
        <f t="shared" si="0"/>
        <v>-5.9469999999999912E-2</v>
      </c>
      <c r="I29" s="24">
        <f t="shared" si="1"/>
        <v>-5.9469999999999912E-2</v>
      </c>
      <c r="J29" s="24">
        <f t="shared" si="2"/>
        <v>-5.9469999999999912E-2</v>
      </c>
      <c r="K29" s="5">
        <f t="shared" si="3"/>
        <v>3</v>
      </c>
      <c r="L29" s="5"/>
      <c r="M29" s="5"/>
      <c r="N29" s="5" t="s">
        <v>29</v>
      </c>
      <c r="O29" s="5">
        <v>5.9439999999999937E-2</v>
      </c>
      <c r="P29" s="5">
        <f t="shared" si="4"/>
        <v>-5.9439999999999937E-2</v>
      </c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23"/>
      <c r="C30" s="5"/>
      <c r="D30" s="21">
        <v>1</v>
      </c>
      <c r="E30" s="21">
        <v>811</v>
      </c>
      <c r="F30" s="23" t="s">
        <v>27</v>
      </c>
      <c r="G30" s="22">
        <f>VLOOKUP(E30,'Журнал наблюдений'!D:G,4,0)</f>
        <v>1.4643900000000001</v>
      </c>
      <c r="H30" s="24">
        <f t="shared" si="0"/>
        <v>-0.12661000000000011</v>
      </c>
      <c r="I30" s="24">
        <f t="shared" si="1"/>
        <v>-0.12661000000000011</v>
      </c>
      <c r="J30" s="24">
        <f t="shared" si="2"/>
        <v>-0.12661000000000011</v>
      </c>
      <c r="K30" s="5">
        <f t="shared" si="3"/>
        <v>3</v>
      </c>
      <c r="L30" s="5"/>
      <c r="M30" s="5"/>
      <c r="N30" s="5" t="s">
        <v>33</v>
      </c>
      <c r="O30" s="5">
        <v>5.7260000000000089E-2</v>
      </c>
      <c r="P30" s="5">
        <f t="shared" si="4"/>
        <v>-5.7260000000000089E-2</v>
      </c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23"/>
      <c r="C31" s="5"/>
      <c r="D31" s="21">
        <v>1</v>
      </c>
      <c r="E31" s="21">
        <v>812</v>
      </c>
      <c r="F31" s="23" t="s">
        <v>26</v>
      </c>
      <c r="G31" s="22">
        <f>VLOOKUP(E31,'Журнал наблюдений'!D:G,4,0)</f>
        <v>1.52016</v>
      </c>
      <c r="H31" s="24">
        <f t="shared" si="0"/>
        <v>-5.5769999999999875E-2</v>
      </c>
      <c r="I31" s="24">
        <f t="shared" si="1"/>
        <v>-5.5769999999999875E-2</v>
      </c>
      <c r="J31" s="24">
        <f t="shared" si="2"/>
        <v>-5.5769999999999875E-2</v>
      </c>
      <c r="K31" s="5">
        <f t="shared" si="3"/>
        <v>3</v>
      </c>
      <c r="L31" s="5"/>
      <c r="M31" s="5"/>
      <c r="N31" s="5" t="s">
        <v>32</v>
      </c>
      <c r="O31" s="5">
        <v>5.9609999999999941E-2</v>
      </c>
      <c r="P31" s="5">
        <f t="shared" si="4"/>
        <v>-5.9609999999999941E-2</v>
      </c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23"/>
      <c r="C32" s="5"/>
      <c r="D32" s="21">
        <v>1</v>
      </c>
      <c r="E32" s="21">
        <v>813</v>
      </c>
      <c r="F32" s="23" t="s">
        <v>25</v>
      </c>
      <c r="G32" s="22">
        <f>VLOOKUP(E32,'Журнал наблюдений'!D:G,4,0)</f>
        <v>1.57968</v>
      </c>
      <c r="H32" s="24">
        <f t="shared" si="0"/>
        <v>-5.9520000000000017E-2</v>
      </c>
      <c r="I32" s="24">
        <f t="shared" si="1"/>
        <v>-5.9520000000000017E-2</v>
      </c>
      <c r="J32" s="24">
        <f t="shared" si="2"/>
        <v>-5.9520000000000017E-2</v>
      </c>
      <c r="K32" s="5">
        <f t="shared" si="3"/>
        <v>3</v>
      </c>
      <c r="L32" s="24">
        <f>SUM(J20:J28)</f>
        <v>-0.59821999999999997</v>
      </c>
      <c r="M32" s="5"/>
      <c r="N32" s="5" t="s">
        <v>36</v>
      </c>
      <c r="O32" s="5">
        <v>0.10692999999999997</v>
      </c>
      <c r="P32" s="5">
        <f t="shared" si="4"/>
        <v>-0.10692999999999997</v>
      </c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23"/>
      <c r="C33" s="5"/>
      <c r="D33" s="21">
        <v>1</v>
      </c>
      <c r="E33" s="21">
        <v>814</v>
      </c>
      <c r="F33" s="23" t="s">
        <v>25</v>
      </c>
      <c r="G33" s="22">
        <f>VLOOKUP(E33,'Журнал наблюдений'!D:G,4,0)</f>
        <v>1.2980400000000001</v>
      </c>
      <c r="H33" s="24" t="str">
        <f t="shared" si="0"/>
        <v/>
      </c>
      <c r="I33" s="24" t="str">
        <f t="shared" si="1"/>
        <v/>
      </c>
      <c r="J33" s="24" t="str">
        <f t="shared" si="2"/>
        <v/>
      </c>
      <c r="K33" s="5">
        <f t="shared" si="3"/>
        <v>4</v>
      </c>
      <c r="L33" s="5"/>
      <c r="M33" s="5"/>
      <c r="N33" s="5" t="s">
        <v>38</v>
      </c>
      <c r="O33" s="5">
        <v>7.0740000000000025E-2</v>
      </c>
      <c r="P33" s="5">
        <f t="shared" si="4"/>
        <v>-7.0740000000000025E-2</v>
      </c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23"/>
      <c r="C34" s="5"/>
      <c r="D34" s="21">
        <v>1</v>
      </c>
      <c r="E34" s="21">
        <v>815</v>
      </c>
      <c r="F34" s="23" t="s">
        <v>24</v>
      </c>
      <c r="G34" s="22">
        <f>VLOOKUP(E34,'Журнал наблюдений'!D:G,4,0)</f>
        <v>1.3555999999999999</v>
      </c>
      <c r="H34" s="24">
        <f t="shared" si="0"/>
        <v>-5.7559999999999834E-2</v>
      </c>
      <c r="I34" s="24">
        <f t="shared" si="1"/>
        <v>-5.7559999999999834E-2</v>
      </c>
      <c r="J34" s="24">
        <f t="shared" si="2"/>
        <v>-5.7559999999999834E-2</v>
      </c>
      <c r="K34" s="5">
        <f t="shared" si="3"/>
        <v>4</v>
      </c>
      <c r="L34" s="5"/>
      <c r="M34" s="5"/>
      <c r="N34" s="5" t="s">
        <v>40</v>
      </c>
      <c r="O34" s="5">
        <v>4.9839999999999884E-2</v>
      </c>
      <c r="P34" s="5">
        <f t="shared" si="4"/>
        <v>-4.9839999999999884E-2</v>
      </c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23"/>
      <c r="C35" s="5"/>
      <c r="D35" s="21">
        <v>1</v>
      </c>
      <c r="E35" s="21">
        <v>816</v>
      </c>
      <c r="F35" s="23" t="s">
        <v>23</v>
      </c>
      <c r="G35" s="22">
        <f>VLOOKUP(E35,'Журнал наблюдений'!D:G,4,0)</f>
        <v>1.4150400000000001</v>
      </c>
      <c r="H35" s="24">
        <f t="shared" si="0"/>
        <v>-5.9440000000000159E-2</v>
      </c>
      <c r="I35" s="24">
        <f t="shared" si="1"/>
        <v>-5.9440000000000159E-2</v>
      </c>
      <c r="J35" s="24">
        <f t="shared" si="2"/>
        <v>-5.9440000000000159E-2</v>
      </c>
      <c r="K35" s="5">
        <f t="shared" si="3"/>
        <v>4</v>
      </c>
      <c r="L35" s="5"/>
      <c r="M35" s="5"/>
      <c r="N35" s="6" t="s">
        <v>42</v>
      </c>
      <c r="O35" s="5">
        <v>0.19440000000000013</v>
      </c>
      <c r="P35" s="5">
        <f t="shared" si="4"/>
        <v>-0.19440000000000013</v>
      </c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23"/>
      <c r="C36" s="5"/>
      <c r="D36" s="21">
        <v>1</v>
      </c>
      <c r="E36" s="21">
        <v>817</v>
      </c>
      <c r="F36" s="23" t="s">
        <v>22</v>
      </c>
      <c r="G36" s="22">
        <f>VLOOKUP(E36,'Журнал наблюдений'!D:G,4,0)</f>
        <v>1.47451</v>
      </c>
      <c r="H36" s="24">
        <f t="shared" si="0"/>
        <v>-5.9469999999999912E-2</v>
      </c>
      <c r="I36" s="24">
        <f t="shared" si="1"/>
        <v>-5.9469999999999912E-2</v>
      </c>
      <c r="J36" s="24">
        <f t="shared" si="2"/>
        <v>-5.9469999999999912E-2</v>
      </c>
      <c r="K36" s="5">
        <f t="shared" si="3"/>
        <v>4</v>
      </c>
      <c r="L36" s="5"/>
      <c r="M36" s="5"/>
      <c r="N36" s="5"/>
      <c r="O36" s="5">
        <v>1.2004799999999998</v>
      </c>
      <c r="P36" s="5">
        <f t="shared" si="4"/>
        <v>-1.2004799999999998</v>
      </c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23"/>
      <c r="C37" s="5"/>
      <c r="D37" s="21">
        <v>1</v>
      </c>
      <c r="E37" s="21">
        <v>818</v>
      </c>
      <c r="F37" s="23" t="s">
        <v>21</v>
      </c>
      <c r="G37" s="22">
        <f>VLOOKUP(E37,'Журнал наблюдений'!D:G,4,0)</f>
        <v>1.5391699999999999</v>
      </c>
      <c r="H37" s="24">
        <f t="shared" si="0"/>
        <v>-6.465999999999994E-2</v>
      </c>
      <c r="I37" s="24">
        <f t="shared" si="1"/>
        <v>-6.465999999999994E-2</v>
      </c>
      <c r="J37" s="24">
        <f t="shared" si="2"/>
        <v>-6.465999999999994E-2</v>
      </c>
      <c r="K37" s="5">
        <f t="shared" si="3"/>
        <v>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23"/>
      <c r="C38" s="5"/>
      <c r="D38" s="21">
        <v>1</v>
      </c>
      <c r="E38" s="21">
        <v>819</v>
      </c>
      <c r="F38" s="23" t="s">
        <v>20</v>
      </c>
      <c r="G38" s="22">
        <f>VLOOKUP(E38,'Журнал наблюдений'!D:G,4,0)</f>
        <v>1.59893</v>
      </c>
      <c r="H38" s="24">
        <f t="shared" si="0"/>
        <v>-5.9760000000000035E-2</v>
      </c>
      <c r="I38" s="24">
        <f t="shared" si="1"/>
        <v>-5.9760000000000035E-2</v>
      </c>
      <c r="J38" s="24">
        <f t="shared" si="2"/>
        <v>-5.9760000000000035E-2</v>
      </c>
      <c r="K38" s="5">
        <f t="shared" si="3"/>
        <v>4</v>
      </c>
      <c r="L38" s="24">
        <f>SUM(J29:J38)</f>
        <v>-0.6022599999999998</v>
      </c>
      <c r="M38" s="24">
        <f>L32+L38</f>
        <v>-1.2004799999999998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23"/>
      <c r="C39" s="5"/>
      <c r="D39" s="23"/>
      <c r="E39" s="23"/>
      <c r="F39" s="23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23" t="s">
        <v>89</v>
      </c>
      <c r="C40" s="5"/>
      <c r="D40" s="21">
        <v>1</v>
      </c>
      <c r="E40" s="21">
        <v>820</v>
      </c>
      <c r="F40" s="23" t="s">
        <v>20</v>
      </c>
      <c r="G40" s="22">
        <f>VLOOKUP(E40,'Журнал наблюдений'!D:G,4,0)</f>
        <v>1.6108</v>
      </c>
      <c r="H40" s="24"/>
      <c r="I40" s="24"/>
      <c r="J40" s="24"/>
      <c r="K40" s="5">
        <v>1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23"/>
      <c r="C41" s="5"/>
      <c r="D41" s="21">
        <v>1</v>
      </c>
      <c r="E41" s="21">
        <v>821</v>
      </c>
      <c r="F41" s="23" t="s">
        <v>25</v>
      </c>
      <c r="G41" s="22">
        <f>VLOOKUP(E41,'Журнал наблюдений'!D:G,4,0)</f>
        <v>1.31012</v>
      </c>
      <c r="H41" s="24">
        <f t="shared" ref="H41:H48" si="5">IF(F40=F41,"",G40-G41)</f>
        <v>0.30068000000000006</v>
      </c>
      <c r="I41" s="24">
        <f t="shared" ref="I41:I48" si="6">IF(H41="","",IF(COUNTIF(F40,"*бол*"),H41+I39,H41))</f>
        <v>0.30068000000000006</v>
      </c>
      <c r="J41" s="24">
        <f t="shared" ref="J41:J48" si="7">IF(COUNTIF(F41,"*бол*"),"",I41)</f>
        <v>0.30068000000000006</v>
      </c>
      <c r="K41" s="5">
        <f t="shared" ref="K41:K48" si="8">IF(F40=F41,K40+1,K40)</f>
        <v>1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23"/>
      <c r="C42" s="5"/>
      <c r="D42" s="21">
        <v>1</v>
      </c>
      <c r="E42" s="21">
        <v>822</v>
      </c>
      <c r="F42" s="23" t="s">
        <v>25</v>
      </c>
      <c r="G42" s="22">
        <f>VLOOKUP(E42,'Журнал наблюдений'!D:G,4,0)</f>
        <v>1.5865899999999999</v>
      </c>
      <c r="H42" s="24" t="str">
        <f t="shared" si="5"/>
        <v/>
      </c>
      <c r="I42" s="24" t="str">
        <f t="shared" si="6"/>
        <v/>
      </c>
      <c r="J42" s="24" t="str">
        <f t="shared" si="7"/>
        <v/>
      </c>
      <c r="K42" s="5">
        <f t="shared" si="8"/>
        <v>2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23"/>
      <c r="C43" s="5"/>
      <c r="D43" s="21">
        <v>1</v>
      </c>
      <c r="E43" s="21">
        <v>823</v>
      </c>
      <c r="F43" s="23" t="s">
        <v>30</v>
      </c>
      <c r="G43" s="22">
        <f>VLOOKUP(E43,'Журнал наблюдений'!D:G,4,0)</f>
        <v>1.2852300000000001</v>
      </c>
      <c r="H43" s="24">
        <f t="shared" si="5"/>
        <v>0.30135999999999985</v>
      </c>
      <c r="I43" s="24">
        <f t="shared" si="6"/>
        <v>0.30135999999999985</v>
      </c>
      <c r="J43" s="24">
        <f t="shared" si="7"/>
        <v>0.30135999999999985</v>
      </c>
      <c r="K43" s="5">
        <f t="shared" si="8"/>
        <v>2</v>
      </c>
      <c r="L43" s="24">
        <f>SUM(J40:J43)</f>
        <v>0.60203999999999991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23"/>
      <c r="C44" s="5"/>
      <c r="D44" s="21">
        <v>1</v>
      </c>
      <c r="E44" s="21">
        <v>828</v>
      </c>
      <c r="F44" s="23" t="s">
        <v>30</v>
      </c>
      <c r="G44" s="22">
        <f>VLOOKUP(E44,'Журнал наблюдений'!D:G,4,0)</f>
        <v>1.54118</v>
      </c>
      <c r="H44" s="24" t="str">
        <f t="shared" si="5"/>
        <v/>
      </c>
      <c r="I44" s="24" t="str">
        <f t="shared" si="6"/>
        <v/>
      </c>
      <c r="J44" s="24" t="str">
        <f t="shared" si="7"/>
        <v/>
      </c>
      <c r="K44" s="5">
        <f t="shared" si="8"/>
        <v>3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23" t="s">
        <v>90</v>
      </c>
      <c r="C45" s="5"/>
      <c r="D45" s="21">
        <v>3</v>
      </c>
      <c r="E45" s="21">
        <v>829</v>
      </c>
      <c r="F45" s="23" t="s">
        <v>91</v>
      </c>
      <c r="G45" s="22">
        <f>VLOOKUP(E45,'Журнал наблюдений'!D:G,4,0)</f>
        <v>1.3657999999999999</v>
      </c>
      <c r="H45" s="24">
        <f t="shared" si="5"/>
        <v>0.17538000000000009</v>
      </c>
      <c r="I45" s="24">
        <f t="shared" si="6"/>
        <v>0.17538000000000009</v>
      </c>
      <c r="J45" s="24">
        <f t="shared" si="7"/>
        <v>0.17538000000000009</v>
      </c>
      <c r="K45" s="5">
        <f t="shared" si="8"/>
        <v>3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23"/>
      <c r="C46" s="5"/>
      <c r="D46" s="21">
        <v>1</v>
      </c>
      <c r="E46" s="21">
        <v>830</v>
      </c>
      <c r="F46" s="23" t="s">
        <v>36</v>
      </c>
      <c r="G46" s="22">
        <f>VLOOKUP(E46,'Журнал наблюдений'!D:G,4,0)</f>
        <v>1.2575099999999999</v>
      </c>
      <c r="H46" s="24">
        <f t="shared" si="5"/>
        <v>0.10829</v>
      </c>
      <c r="I46" s="24">
        <f t="shared" si="6"/>
        <v>0.10829</v>
      </c>
      <c r="J46" s="24">
        <f t="shared" si="7"/>
        <v>0.10829</v>
      </c>
      <c r="K46" s="5">
        <f t="shared" si="8"/>
        <v>3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23"/>
      <c r="C47" s="5"/>
      <c r="D47" s="21">
        <v>1</v>
      </c>
      <c r="E47" s="21">
        <v>831</v>
      </c>
      <c r="F47" s="23" t="s">
        <v>36</v>
      </c>
      <c r="G47" s="22">
        <f>VLOOKUP(E47,'Журнал наблюдений'!D:G,4,0)</f>
        <v>1.6046199999999999</v>
      </c>
      <c r="H47" s="24" t="str">
        <f t="shared" si="5"/>
        <v/>
      </c>
      <c r="I47" s="24" t="str">
        <f t="shared" si="6"/>
        <v/>
      </c>
      <c r="J47" s="24" t="str">
        <f t="shared" si="7"/>
        <v/>
      </c>
      <c r="K47" s="5">
        <f t="shared" si="8"/>
        <v>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23"/>
      <c r="C48" s="5"/>
      <c r="D48" s="21">
        <v>1</v>
      </c>
      <c r="E48" s="21">
        <v>832</v>
      </c>
      <c r="F48" s="23" t="s">
        <v>10</v>
      </c>
      <c r="G48" s="22">
        <f>VLOOKUP(E48,'Журнал наблюдений'!D:G,4,0)</f>
        <v>1.2900100000000001</v>
      </c>
      <c r="H48" s="24">
        <f t="shared" si="5"/>
        <v>0.31460999999999983</v>
      </c>
      <c r="I48" s="24">
        <f t="shared" si="6"/>
        <v>0.31460999999999983</v>
      </c>
      <c r="J48" s="24">
        <f t="shared" si="7"/>
        <v>0.31460999999999983</v>
      </c>
      <c r="K48" s="5">
        <f t="shared" si="8"/>
        <v>4</v>
      </c>
      <c r="L48" s="24">
        <f>SUM(J45:J48)</f>
        <v>0.59827999999999992</v>
      </c>
      <c r="M48" s="24">
        <f>L43+L48</f>
        <v>1.2003199999999998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3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3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3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3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3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3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3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3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3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3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3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3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3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3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3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3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3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3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3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3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3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3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3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3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3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3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3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3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3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3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3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3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3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3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3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3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3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3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3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3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3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3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3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3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3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3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3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3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3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3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3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3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3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3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3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3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3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3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3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3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3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3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3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3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3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3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3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3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3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3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3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3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3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3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3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3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3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3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3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3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3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3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3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3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3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3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3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3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3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3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3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3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3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3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3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3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3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3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3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3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3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3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3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3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3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3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3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3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3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3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3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3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3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3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3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3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3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3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3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3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3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3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3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3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3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3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3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3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3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3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3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3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3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3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3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3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3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3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3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3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3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3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3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3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3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3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3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3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3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3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3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3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3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3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3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3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3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3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3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3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3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3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3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3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3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3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3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3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3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3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3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3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3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3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3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3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3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3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3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3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3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3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3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3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3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3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3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3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3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3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3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3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3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3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3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3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3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3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3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3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3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3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3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3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3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3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3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3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3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3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3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3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3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3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3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3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3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3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3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3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3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3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3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3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3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3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3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3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3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3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3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3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3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3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3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3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3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3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3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3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3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3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3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3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3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3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3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3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3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3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3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3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3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3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3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3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3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3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3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3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3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3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3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3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3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3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3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3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3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3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3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3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3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3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3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3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3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3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3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3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3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3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3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3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3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3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3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3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3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3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3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3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3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3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3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3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3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3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3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3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3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3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3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3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3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3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3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3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3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3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3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3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3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3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3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3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3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3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3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3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3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3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3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3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3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3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3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3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3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3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3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3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3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3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3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3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3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3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3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3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3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3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3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3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3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3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3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3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3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3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3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3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3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3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3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3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3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3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3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3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3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3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3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3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3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3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3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3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3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3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3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3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3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3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3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3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3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3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3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3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3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3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3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3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3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3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3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3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3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3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3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3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3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3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3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3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3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3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3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3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3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3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3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3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3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3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3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3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3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3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3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3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3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3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3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3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3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3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3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3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3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3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3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3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3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3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3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3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3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3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3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3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3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3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3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3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3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3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3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3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3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3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3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3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3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3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3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3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3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3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3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3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3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3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3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3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3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3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3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3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3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3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3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3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3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3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3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3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3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3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3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3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3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3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3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3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3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3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3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3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3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3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3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3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3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3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3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3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3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3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3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3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3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3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3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3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3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3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3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3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3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3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3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3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3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3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3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3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3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3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3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3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3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3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3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3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3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3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3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3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3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3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3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3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3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3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3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3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3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3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3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3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3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3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3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3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3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3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3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3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3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3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3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3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3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3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3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3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3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3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3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3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3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3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3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3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3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3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3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3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3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3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3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3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3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3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3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3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3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3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3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3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3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3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3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3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3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3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3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3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3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3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3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3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3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3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3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3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3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3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3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3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3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3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3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3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3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3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3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3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3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3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3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3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3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3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3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3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3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3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3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3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3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3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3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3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3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3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3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3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3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3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3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3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3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3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3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3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3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3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3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3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3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3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3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3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3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3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3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3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3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3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3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3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3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3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3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3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3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3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3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3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3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3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3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3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3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3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3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3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3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3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3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3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3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3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3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3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3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3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3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3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3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3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3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3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3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3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3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3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3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3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3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3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3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3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3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3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3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3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3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3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3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3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3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3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3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3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3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3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3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3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3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3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3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3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3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3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3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3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3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3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3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3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3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3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3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3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3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3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3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3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3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3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3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3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3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3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3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3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3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3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3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3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3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3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3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3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3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3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3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3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3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3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3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3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3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3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3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3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3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3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J1:J351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7" width="11.109375" customWidth="1"/>
    <col min="8" max="10" width="11.109375" hidden="1" customWidth="1"/>
    <col min="11" max="26" width="11.109375" customWidth="1"/>
  </cols>
  <sheetData>
    <row r="1" spans="1:26" ht="15.75" customHeight="1">
      <c r="A1" s="19"/>
      <c r="B1" s="19"/>
      <c r="C1" s="5"/>
      <c r="D1" s="19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19"/>
      <c r="B2" s="19"/>
      <c r="C2" s="5"/>
      <c r="D2" s="19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19"/>
      <c r="B3" s="19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5"/>
      <c r="B4" s="5"/>
      <c r="C4" s="5"/>
      <c r="D4" s="5"/>
      <c r="E4" s="21">
        <v>2</v>
      </c>
      <c r="F4" s="21">
        <v>55</v>
      </c>
      <c r="G4" s="23" t="s">
        <v>20</v>
      </c>
      <c r="H4" s="5">
        <v>1.5515300000000001</v>
      </c>
      <c r="I4" s="24"/>
      <c r="J4" s="24"/>
      <c r="K4" s="24"/>
      <c r="L4" s="5">
        <v>1</v>
      </c>
      <c r="M4" s="5"/>
      <c r="N4" s="21">
        <v>2</v>
      </c>
      <c r="O4" s="21">
        <v>55</v>
      </c>
      <c r="P4" s="23" t="s">
        <v>20</v>
      </c>
      <c r="Q4" s="5">
        <v>1.5515300000000001</v>
      </c>
      <c r="R4" s="24"/>
      <c r="S4" s="24"/>
      <c r="T4" s="24"/>
      <c r="U4" s="5">
        <v>1</v>
      </c>
      <c r="V4" s="5"/>
      <c r="W4" s="5"/>
      <c r="X4" s="5"/>
      <c r="Y4" s="5"/>
      <c r="Z4" s="5"/>
    </row>
    <row r="5" spans="1:26" ht="15.75" customHeight="1">
      <c r="A5" s="5"/>
      <c r="B5" s="5"/>
      <c r="C5" s="5"/>
      <c r="D5" s="5"/>
      <c r="E5" s="21">
        <v>2</v>
      </c>
      <c r="F5" s="21">
        <v>56</v>
      </c>
      <c r="G5" s="23" t="s">
        <v>21</v>
      </c>
      <c r="H5" s="5">
        <v>1.4885299999999999</v>
      </c>
      <c r="I5" s="24">
        <f t="shared" ref="I5:I26" si="0">IF(G4=G5,"",H4-H5)</f>
        <v>6.3000000000000167E-2</v>
      </c>
      <c r="J5" s="24">
        <f t="shared" ref="J5:J26" si="1">IF(I5="","",IF(COUNTIF(G4,"*бол*"),I5+J3,I5))</f>
        <v>6.3000000000000167E-2</v>
      </c>
      <c r="K5" s="24">
        <f t="shared" ref="K5:K26" si="2">IF(COUNTIF(G5,"*бол*"),"",J5)</f>
        <v>6.3000000000000167E-2</v>
      </c>
      <c r="L5" s="5">
        <f t="shared" ref="L5:L15" si="3">IF(G4=G5,L4+1,L4)</f>
        <v>1</v>
      </c>
      <c r="M5" s="5"/>
      <c r="N5" s="21">
        <v>2</v>
      </c>
      <c r="O5" s="21">
        <v>135</v>
      </c>
      <c r="P5" s="23" t="s">
        <v>67</v>
      </c>
      <c r="Q5" s="22">
        <f>VLOOKUP(O5,'Журнал наблюдений'!D:G,4,0)</f>
        <v>1.35808</v>
      </c>
      <c r="R5" s="24">
        <f t="shared" ref="R5:R10" si="4">IF(P4=P5,"",Q4-Q5)</f>
        <v>0.19345000000000012</v>
      </c>
      <c r="S5" s="24">
        <f t="shared" ref="S5:S10" si="5">IF(R5="","",IF(COUNTIF(P4,"*бол*"),R5+S3,R5))</f>
        <v>0.19345000000000012</v>
      </c>
      <c r="T5" s="24" t="str">
        <f t="shared" ref="T5:T10" si="6">IF(COUNTIF(P5,"*бол*"),"",S5)</f>
        <v/>
      </c>
      <c r="U5" s="5">
        <f t="shared" ref="U5:U10" si="7">IF(P4=P5,U4+1,U4)</f>
        <v>1</v>
      </c>
      <c r="V5" s="5"/>
      <c r="W5" s="5"/>
      <c r="X5" s="5"/>
      <c r="Y5" s="5"/>
      <c r="Z5" s="5"/>
    </row>
    <row r="6" spans="1:26" ht="15.75" customHeight="1">
      <c r="A6" s="5"/>
      <c r="B6" s="5"/>
      <c r="C6" s="5"/>
      <c r="D6" s="5"/>
      <c r="E6" s="21">
        <v>2</v>
      </c>
      <c r="F6" s="21">
        <v>131</v>
      </c>
      <c r="G6" s="23" t="s">
        <v>22</v>
      </c>
      <c r="H6" s="22">
        <f>VLOOKUP(F6,'Журнал наблюдений'!D:G,4,0)</f>
        <v>1.42879</v>
      </c>
      <c r="I6" s="24">
        <f t="shared" si="0"/>
        <v>5.9739999999999904E-2</v>
      </c>
      <c r="J6" s="24">
        <f t="shared" si="1"/>
        <v>5.9739999999999904E-2</v>
      </c>
      <c r="K6" s="24">
        <f t="shared" si="2"/>
        <v>5.9739999999999904E-2</v>
      </c>
      <c r="L6" s="5">
        <f t="shared" si="3"/>
        <v>1</v>
      </c>
      <c r="M6" s="5"/>
      <c r="N6" s="21">
        <v>2</v>
      </c>
      <c r="O6" s="21">
        <v>136</v>
      </c>
      <c r="P6" s="23" t="s">
        <v>67</v>
      </c>
      <c r="Q6" s="22">
        <f>VLOOKUP(O6,'Журнал наблюдений'!D:G,4,0)</f>
        <v>1.6577200000000001</v>
      </c>
      <c r="R6" s="24" t="str">
        <f t="shared" si="4"/>
        <v/>
      </c>
      <c r="S6" s="24" t="str">
        <f t="shared" si="5"/>
        <v/>
      </c>
      <c r="T6" s="24" t="str">
        <f t="shared" si="6"/>
        <v/>
      </c>
      <c r="U6" s="5">
        <f t="shared" si="7"/>
        <v>2</v>
      </c>
      <c r="V6" s="5"/>
      <c r="W6" s="5"/>
      <c r="X6" s="5"/>
      <c r="Y6" s="5"/>
      <c r="Z6" s="5"/>
    </row>
    <row r="7" spans="1:26" ht="15.75" customHeight="1">
      <c r="A7" s="5"/>
      <c r="B7" s="5"/>
      <c r="C7" s="5"/>
      <c r="D7" s="5"/>
      <c r="E7" s="21">
        <v>2</v>
      </c>
      <c r="F7" s="21">
        <v>132</v>
      </c>
      <c r="G7" s="23" t="s">
        <v>23</v>
      </c>
      <c r="H7" s="22">
        <f>VLOOKUP(F7,'Журнал наблюдений'!D:G,4,0)</f>
        <v>1.3684499999999999</v>
      </c>
      <c r="I7" s="24">
        <f t="shared" si="0"/>
        <v>6.034000000000006E-2</v>
      </c>
      <c r="J7" s="24">
        <f t="shared" si="1"/>
        <v>6.034000000000006E-2</v>
      </c>
      <c r="K7" s="24">
        <f t="shared" si="2"/>
        <v>6.034000000000006E-2</v>
      </c>
      <c r="L7" s="5">
        <f t="shared" si="3"/>
        <v>1</v>
      </c>
      <c r="M7" s="5"/>
      <c r="N7" s="21">
        <v>2</v>
      </c>
      <c r="O7" s="21">
        <v>141</v>
      </c>
      <c r="P7" s="23" t="s">
        <v>68</v>
      </c>
      <c r="Q7" s="22">
        <f>VLOOKUP(O7,'Журнал наблюдений'!D:G,4,0)</f>
        <v>1.3441399999999999</v>
      </c>
      <c r="R7" s="24">
        <f t="shared" si="4"/>
        <v>0.31358000000000019</v>
      </c>
      <c r="S7" s="24">
        <f t="shared" si="5"/>
        <v>0.50703000000000031</v>
      </c>
      <c r="T7" s="24" t="str">
        <f t="shared" si="6"/>
        <v/>
      </c>
      <c r="U7" s="5">
        <f t="shared" si="7"/>
        <v>2</v>
      </c>
      <c r="V7" s="5"/>
      <c r="W7" s="5"/>
      <c r="X7" s="5"/>
      <c r="Y7" s="5"/>
      <c r="Z7" s="5"/>
    </row>
    <row r="8" spans="1:26" ht="15.75" customHeight="1">
      <c r="A8" s="5"/>
      <c r="B8" s="5"/>
      <c r="C8" s="5"/>
      <c r="D8" s="5"/>
      <c r="E8" s="21">
        <v>2</v>
      </c>
      <c r="F8" s="21">
        <v>133</v>
      </c>
      <c r="G8" s="23" t="s">
        <v>24</v>
      </c>
      <c r="H8" s="22">
        <f>VLOOKUP(F8,'Журнал наблюдений'!D:G,4,0)</f>
        <v>1.3090299999999999</v>
      </c>
      <c r="I8" s="24">
        <f t="shared" si="0"/>
        <v>5.9420000000000028E-2</v>
      </c>
      <c r="J8" s="24">
        <f t="shared" si="1"/>
        <v>5.9420000000000028E-2</v>
      </c>
      <c r="K8" s="24">
        <f t="shared" si="2"/>
        <v>5.9420000000000028E-2</v>
      </c>
      <c r="L8" s="5">
        <f t="shared" si="3"/>
        <v>1</v>
      </c>
      <c r="M8" s="5"/>
      <c r="N8" s="21">
        <v>2</v>
      </c>
      <c r="O8" s="21">
        <v>142</v>
      </c>
      <c r="P8" s="23" t="s">
        <v>68</v>
      </c>
      <c r="Q8" s="22">
        <f>VLOOKUP(O8,'Журнал наблюдений'!D:G,4,0)</f>
        <v>1.5757399999999999</v>
      </c>
      <c r="R8" s="24" t="str">
        <f t="shared" si="4"/>
        <v/>
      </c>
      <c r="S8" s="24" t="str">
        <f t="shared" si="5"/>
        <v/>
      </c>
      <c r="T8" s="24" t="str">
        <f t="shared" si="6"/>
        <v/>
      </c>
      <c r="U8" s="5">
        <f t="shared" si="7"/>
        <v>3</v>
      </c>
      <c r="V8" s="5"/>
      <c r="W8" s="5"/>
      <c r="X8" s="5"/>
      <c r="Y8" s="5"/>
      <c r="Z8" s="5"/>
    </row>
    <row r="9" spans="1:26" ht="15.75" customHeight="1">
      <c r="A9" s="5"/>
      <c r="B9" s="5"/>
      <c r="C9" s="5"/>
      <c r="D9" s="5"/>
      <c r="E9" s="21">
        <v>2</v>
      </c>
      <c r="F9" s="21">
        <v>134</v>
      </c>
      <c r="G9" s="23" t="s">
        <v>25</v>
      </c>
      <c r="H9" s="22">
        <f>VLOOKUP(F9,'Журнал наблюдений'!D:G,4,0)</f>
        <v>1.2493700000000001</v>
      </c>
      <c r="I9" s="24">
        <f t="shared" si="0"/>
        <v>5.9659999999999824E-2</v>
      </c>
      <c r="J9" s="24">
        <f t="shared" si="1"/>
        <v>5.9659999999999824E-2</v>
      </c>
      <c r="K9" s="24">
        <f t="shared" si="2"/>
        <v>5.9659999999999824E-2</v>
      </c>
      <c r="L9" s="5">
        <f t="shared" si="3"/>
        <v>1</v>
      </c>
      <c r="M9" s="5"/>
      <c r="N9" s="21">
        <v>4</v>
      </c>
      <c r="O9" s="21">
        <v>144</v>
      </c>
      <c r="P9" s="23" t="s">
        <v>52</v>
      </c>
      <c r="Q9" s="22">
        <f>VLOOKUP(O9,'Журнал наблюдений'!D:G,4,0)</f>
        <v>1.3085100000000001</v>
      </c>
      <c r="R9" s="24">
        <f t="shared" si="4"/>
        <v>0.26722999999999986</v>
      </c>
      <c r="S9" s="24">
        <f t="shared" si="5"/>
        <v>0.77426000000000017</v>
      </c>
      <c r="T9" s="24">
        <f t="shared" si="6"/>
        <v>0.77426000000000017</v>
      </c>
      <c r="U9" s="5">
        <f t="shared" si="7"/>
        <v>3</v>
      </c>
      <c r="V9" s="5"/>
      <c r="W9" s="5"/>
      <c r="X9" s="5"/>
      <c r="Y9" s="5"/>
      <c r="Z9" s="5"/>
    </row>
    <row r="10" spans="1:26" ht="15.75" customHeight="1">
      <c r="A10" s="5"/>
      <c r="B10" s="5"/>
      <c r="C10" s="5"/>
      <c r="D10" s="5"/>
      <c r="E10" s="21">
        <v>2</v>
      </c>
      <c r="F10" s="21">
        <v>137</v>
      </c>
      <c r="G10" s="23" t="s">
        <v>25</v>
      </c>
      <c r="H10" s="22">
        <f>VLOOKUP(F10,'Журнал наблюдений'!D:G,4,0)</f>
        <v>1.5488</v>
      </c>
      <c r="I10" s="24" t="str">
        <f t="shared" si="0"/>
        <v/>
      </c>
      <c r="J10" s="24" t="str">
        <f t="shared" si="1"/>
        <v/>
      </c>
      <c r="K10" s="24" t="str">
        <f t="shared" si="2"/>
        <v/>
      </c>
      <c r="L10" s="5">
        <f t="shared" si="3"/>
        <v>2</v>
      </c>
      <c r="M10" s="5"/>
      <c r="N10" s="5"/>
      <c r="O10" s="21">
        <v>145</v>
      </c>
      <c r="P10" s="23" t="s">
        <v>31</v>
      </c>
      <c r="Q10" s="22">
        <f>VLOOKUP(O10,'Журнал наблюдений'!D:G,4,0)</f>
        <v>1.3627100000000001</v>
      </c>
      <c r="R10" s="24">
        <f t="shared" si="4"/>
        <v>-5.4200000000000026E-2</v>
      </c>
      <c r="S10" s="24">
        <f t="shared" si="5"/>
        <v>-5.4200000000000026E-2</v>
      </c>
      <c r="T10" s="24">
        <f t="shared" si="6"/>
        <v>-5.4200000000000026E-2</v>
      </c>
      <c r="U10" s="5">
        <f t="shared" si="7"/>
        <v>3</v>
      </c>
      <c r="V10" s="5"/>
      <c r="W10" s="5"/>
      <c r="X10" s="5"/>
      <c r="Y10" s="5"/>
      <c r="Z10" s="5"/>
    </row>
    <row r="11" spans="1:26" ht="15.75" customHeight="1">
      <c r="A11" s="5"/>
      <c r="B11" s="5"/>
      <c r="C11" s="5"/>
      <c r="D11" s="5"/>
      <c r="E11" s="21">
        <v>2</v>
      </c>
      <c r="F11" s="21">
        <v>138</v>
      </c>
      <c r="G11" s="23" t="s">
        <v>26</v>
      </c>
      <c r="H11" s="22">
        <f>VLOOKUP(F11,'Журнал наблюдений'!D:G,4,0)</f>
        <v>1.4912799999999999</v>
      </c>
      <c r="I11" s="24">
        <f t="shared" si="0"/>
        <v>5.7520000000000016E-2</v>
      </c>
      <c r="J11" s="24">
        <f t="shared" si="1"/>
        <v>5.7520000000000016E-2</v>
      </c>
      <c r="K11" s="24">
        <f t="shared" si="2"/>
        <v>5.7520000000000016E-2</v>
      </c>
      <c r="L11" s="5">
        <f t="shared" si="3"/>
        <v>2</v>
      </c>
      <c r="M11" s="5"/>
      <c r="N11" s="5"/>
      <c r="O11" s="5"/>
      <c r="P11" s="5"/>
      <c r="Q11" s="5"/>
      <c r="R11" s="5"/>
      <c r="S11" s="5"/>
      <c r="T11" s="24">
        <f>SUM(T7:T10)</f>
        <v>0.72006000000000014</v>
      </c>
      <c r="U11" s="24">
        <f>T11-K17</f>
        <v>0.62583000000000033</v>
      </c>
      <c r="V11" s="5"/>
      <c r="W11" s="5"/>
      <c r="X11" s="5"/>
      <c r="Y11" s="5"/>
      <c r="Z11" s="5"/>
    </row>
    <row r="12" spans="1:26" ht="15.75" customHeight="1">
      <c r="A12" s="5"/>
      <c r="B12" s="5"/>
      <c r="C12" s="5"/>
      <c r="D12" s="5"/>
      <c r="E12" s="21">
        <v>2</v>
      </c>
      <c r="F12" s="21">
        <v>139</v>
      </c>
      <c r="G12" s="23" t="s">
        <v>27</v>
      </c>
      <c r="H12" s="22">
        <f>VLOOKUP(F12,'Журнал наблюдений'!D:G,4,0)</f>
        <v>1.4320999999999999</v>
      </c>
      <c r="I12" s="24">
        <f t="shared" si="0"/>
        <v>5.918000000000001E-2</v>
      </c>
      <c r="J12" s="24">
        <f t="shared" si="1"/>
        <v>5.918000000000001E-2</v>
      </c>
      <c r="K12" s="24">
        <f t="shared" si="2"/>
        <v>5.918000000000001E-2</v>
      </c>
      <c r="L12" s="5">
        <f t="shared" si="3"/>
        <v>2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5"/>
      <c r="B13" s="5"/>
      <c r="C13" s="5"/>
      <c r="D13" s="5"/>
      <c r="E13" s="21">
        <v>2</v>
      </c>
      <c r="F13" s="21">
        <v>301</v>
      </c>
      <c r="G13" s="23" t="s">
        <v>27</v>
      </c>
      <c r="H13" s="22">
        <f>VLOOKUP(F13,'Журнал наблюдений'!D:G,4,0)</f>
        <v>1.4784900000000001</v>
      </c>
      <c r="I13" s="24" t="str">
        <f t="shared" si="0"/>
        <v/>
      </c>
      <c r="J13" s="24" t="str">
        <f t="shared" si="1"/>
        <v/>
      </c>
      <c r="K13" s="24" t="str">
        <f t="shared" si="2"/>
        <v/>
      </c>
      <c r="L13" s="5">
        <f t="shared" si="3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5"/>
      <c r="B14" s="5"/>
      <c r="C14" s="5"/>
      <c r="D14" s="5"/>
      <c r="E14" s="21">
        <v>2</v>
      </c>
      <c r="F14" s="21">
        <v>300</v>
      </c>
      <c r="G14" s="23" t="s">
        <v>29</v>
      </c>
      <c r="H14" s="22">
        <f>VLOOKUP(F14,'Журнал наблюдений'!D:G,4,0)</f>
        <v>1.27233</v>
      </c>
      <c r="I14" s="24">
        <f t="shared" si="0"/>
        <v>0.20616000000000012</v>
      </c>
      <c r="J14" s="24">
        <f t="shared" si="1"/>
        <v>0.20616000000000012</v>
      </c>
      <c r="K14" s="24">
        <f t="shared" si="2"/>
        <v>0.20616000000000012</v>
      </c>
      <c r="L14" s="5">
        <f t="shared" si="3"/>
        <v>3</v>
      </c>
      <c r="M14" s="5"/>
      <c r="N14" s="21">
        <v>2</v>
      </c>
      <c r="O14" s="21">
        <v>300</v>
      </c>
      <c r="P14" s="23" t="s">
        <v>92</v>
      </c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5"/>
      <c r="B15" s="5"/>
      <c r="C15" s="5"/>
      <c r="D15" s="5"/>
      <c r="E15" s="21">
        <v>2</v>
      </c>
      <c r="F15" s="21">
        <v>83</v>
      </c>
      <c r="G15" s="23" t="s">
        <v>29</v>
      </c>
      <c r="H15" s="22">
        <f>VLOOKUP(F15,'Журнал наблюдений'!D:G,4,0)</f>
        <v>1.40229</v>
      </c>
      <c r="I15" s="24" t="str">
        <f t="shared" si="0"/>
        <v/>
      </c>
      <c r="J15" s="24" t="str">
        <f t="shared" si="1"/>
        <v/>
      </c>
      <c r="K15" s="24" t="str">
        <f t="shared" si="2"/>
        <v/>
      </c>
      <c r="L15" s="5">
        <f t="shared" si="3"/>
        <v>4</v>
      </c>
      <c r="M15" s="5"/>
      <c r="N15" s="21">
        <v>2</v>
      </c>
      <c r="O15" s="21">
        <v>301</v>
      </c>
      <c r="P15" s="23" t="s">
        <v>93</v>
      </c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19"/>
      <c r="B16" s="19"/>
      <c r="C16" s="5"/>
      <c r="D16" s="5"/>
      <c r="E16" s="21">
        <v>2</v>
      </c>
      <c r="F16" s="21">
        <v>84</v>
      </c>
      <c r="G16" s="23" t="s">
        <v>29</v>
      </c>
      <c r="H16" s="22">
        <f>VLOOKUP(F16,'Журнал наблюдений'!D:G,4,0)</f>
        <v>1.4368099999999999</v>
      </c>
      <c r="I16" s="24" t="str">
        <f t="shared" si="0"/>
        <v/>
      </c>
      <c r="J16" s="24" t="str">
        <f t="shared" si="1"/>
        <v/>
      </c>
      <c r="K16" s="24" t="str">
        <f t="shared" si="2"/>
        <v/>
      </c>
      <c r="L16" s="5">
        <v>4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19"/>
      <c r="B17" s="19"/>
      <c r="C17" s="5"/>
      <c r="D17" s="5"/>
      <c r="E17" s="21">
        <v>2</v>
      </c>
      <c r="F17" s="21">
        <v>85</v>
      </c>
      <c r="G17" s="23" t="s">
        <v>31</v>
      </c>
      <c r="H17" s="22">
        <f>VLOOKUP(F17,'Журнал наблюдений'!D:G,4,0)</f>
        <v>1.3425800000000001</v>
      </c>
      <c r="I17" s="24">
        <f t="shared" si="0"/>
        <v>9.4229999999999814E-2</v>
      </c>
      <c r="J17" s="24">
        <f t="shared" si="1"/>
        <v>9.4229999999999814E-2</v>
      </c>
      <c r="K17" s="24">
        <f t="shared" si="2"/>
        <v>9.4229999999999814E-2</v>
      </c>
      <c r="L17" s="5">
        <f t="shared" ref="L17:L26" si="8">IF(G16=G17,L16+1,L16)</f>
        <v>4</v>
      </c>
      <c r="M17" s="24">
        <f>SUM(K5:K16)</f>
        <v>0.62502000000000013</v>
      </c>
      <c r="N17" s="24">
        <f>T11-M17</f>
        <v>9.5040000000000013E-2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19"/>
      <c r="B18" s="19"/>
      <c r="C18" s="5"/>
      <c r="D18" s="5"/>
      <c r="E18" s="21">
        <v>2</v>
      </c>
      <c r="F18" s="21">
        <v>86</v>
      </c>
      <c r="G18" s="23" t="s">
        <v>32</v>
      </c>
      <c r="H18" s="22">
        <f>VLOOKUP(F18,'Журнал наблюдений'!D:G,4,0)</f>
        <v>1.2844100000000001</v>
      </c>
      <c r="I18" s="24">
        <f t="shared" si="0"/>
        <v>5.8170000000000055E-2</v>
      </c>
      <c r="J18" s="24">
        <f t="shared" si="1"/>
        <v>5.8170000000000055E-2</v>
      </c>
      <c r="K18" s="24">
        <f t="shared" si="2"/>
        <v>5.8170000000000055E-2</v>
      </c>
      <c r="L18" s="5">
        <f t="shared" si="8"/>
        <v>4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19"/>
      <c r="B19" s="19"/>
      <c r="C19" s="5"/>
      <c r="D19" s="5"/>
      <c r="E19" s="21">
        <v>2</v>
      </c>
      <c r="F19" s="21">
        <v>87</v>
      </c>
      <c r="G19" s="23" t="s">
        <v>32</v>
      </c>
      <c r="H19" s="22">
        <f>VLOOKUP(F19,'Журнал наблюдений'!D:G,4,0)</f>
        <v>1.59928</v>
      </c>
      <c r="I19" s="24" t="str">
        <f t="shared" si="0"/>
        <v/>
      </c>
      <c r="J19" s="24" t="str">
        <f t="shared" si="1"/>
        <v/>
      </c>
      <c r="K19" s="24" t="str">
        <f t="shared" si="2"/>
        <v/>
      </c>
      <c r="L19" s="5">
        <f t="shared" si="8"/>
        <v>5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19"/>
      <c r="B20" s="19"/>
      <c r="C20" s="5"/>
      <c r="D20" s="5"/>
      <c r="E20" s="21">
        <v>2</v>
      </c>
      <c r="F20" s="21">
        <v>88</v>
      </c>
      <c r="G20" s="23" t="s">
        <v>34</v>
      </c>
      <c r="H20" s="22">
        <f>VLOOKUP(F20,'Журнал наблюдений'!D:G,4,0)</f>
        <v>1.5375099999999999</v>
      </c>
      <c r="I20" s="24">
        <f t="shared" si="0"/>
        <v>6.1770000000000103E-2</v>
      </c>
      <c r="J20" s="24">
        <f t="shared" si="1"/>
        <v>6.1770000000000103E-2</v>
      </c>
      <c r="K20" s="24">
        <f t="shared" si="2"/>
        <v>6.1770000000000103E-2</v>
      </c>
      <c r="L20" s="5">
        <f t="shared" si="8"/>
        <v>5</v>
      </c>
      <c r="M20" s="5"/>
      <c r="N20" s="5"/>
      <c r="O20" s="5"/>
      <c r="P20" s="5"/>
      <c r="Q20" s="23" t="s">
        <v>20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19"/>
      <c r="B21" s="19"/>
      <c r="C21" s="5"/>
      <c r="D21" s="5"/>
      <c r="E21" s="21">
        <v>2</v>
      </c>
      <c r="F21" s="21">
        <v>89</v>
      </c>
      <c r="G21" s="23" t="s">
        <v>35</v>
      </c>
      <c r="H21" s="22">
        <f>VLOOKUP(F21,'Журнал наблюдений'!D:G,4,0)</f>
        <v>1.4897899999999999</v>
      </c>
      <c r="I21" s="24">
        <f t="shared" si="0"/>
        <v>4.7719999999999985E-2</v>
      </c>
      <c r="J21" s="24">
        <f t="shared" si="1"/>
        <v>4.7719999999999985E-2</v>
      </c>
      <c r="K21" s="24">
        <f t="shared" si="2"/>
        <v>4.7719999999999985E-2</v>
      </c>
      <c r="L21" s="5">
        <f t="shared" si="8"/>
        <v>5</v>
      </c>
      <c r="M21" s="5"/>
      <c r="N21" s="5"/>
      <c r="O21" s="5"/>
      <c r="P21" s="5"/>
      <c r="Q21" s="5" t="s">
        <v>21</v>
      </c>
      <c r="R21" s="5">
        <v>6.3000000000000167E-2</v>
      </c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19"/>
      <c r="B22" s="19"/>
      <c r="C22" s="5"/>
      <c r="D22" s="5"/>
      <c r="E22" s="21">
        <v>2</v>
      </c>
      <c r="F22" s="21">
        <v>90</v>
      </c>
      <c r="G22" s="23" t="s">
        <v>37</v>
      </c>
      <c r="H22" s="22">
        <f>VLOOKUP(F22,'Журнал наблюдений'!D:G,4,0)</f>
        <v>1.4174899999999999</v>
      </c>
      <c r="I22" s="24">
        <f t="shared" si="0"/>
        <v>7.2300000000000031E-2</v>
      </c>
      <c r="J22" s="24">
        <f t="shared" si="1"/>
        <v>7.2300000000000031E-2</v>
      </c>
      <c r="K22" s="24">
        <f t="shared" si="2"/>
        <v>7.2300000000000031E-2</v>
      </c>
      <c r="L22" s="5">
        <f t="shared" si="8"/>
        <v>5</v>
      </c>
      <c r="M22" s="5"/>
      <c r="N22" s="5"/>
      <c r="O22" s="5"/>
      <c r="P22" s="5"/>
      <c r="Q22" s="5" t="s">
        <v>22</v>
      </c>
      <c r="R22" s="5">
        <v>5.9739999999999904E-2</v>
      </c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19"/>
      <c r="B23" s="19"/>
      <c r="C23" s="5"/>
      <c r="D23" s="5"/>
      <c r="E23" s="21">
        <v>2</v>
      </c>
      <c r="F23" s="21">
        <v>91</v>
      </c>
      <c r="G23" s="23" t="s">
        <v>39</v>
      </c>
      <c r="H23" s="22">
        <f>VLOOKUP(F23,'Журнал наблюдений'!D:G,4,0)</f>
        <v>1.36765</v>
      </c>
      <c r="I23" s="24">
        <f t="shared" si="0"/>
        <v>4.9839999999999884E-2</v>
      </c>
      <c r="J23" s="24">
        <f t="shared" si="1"/>
        <v>4.9839999999999884E-2</v>
      </c>
      <c r="K23" s="24">
        <f t="shared" si="2"/>
        <v>4.9839999999999884E-2</v>
      </c>
      <c r="L23" s="5">
        <f t="shared" si="8"/>
        <v>5</v>
      </c>
      <c r="M23" s="5"/>
      <c r="N23" s="5"/>
      <c r="O23" s="5"/>
      <c r="P23" s="5"/>
      <c r="Q23" s="5" t="s">
        <v>23</v>
      </c>
      <c r="R23" s="5">
        <v>6.034000000000006E-2</v>
      </c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19"/>
      <c r="B24" s="19"/>
      <c r="C24" s="5"/>
      <c r="D24" s="5"/>
      <c r="E24" s="21">
        <v>2</v>
      </c>
      <c r="F24" s="21">
        <v>92</v>
      </c>
      <c r="G24" s="23" t="s">
        <v>41</v>
      </c>
      <c r="H24" s="22">
        <f>VLOOKUP(F24,'Журнал наблюдений'!D:G,4,0)</f>
        <v>1.30772</v>
      </c>
      <c r="I24" s="24">
        <f t="shared" si="0"/>
        <v>5.9930000000000039E-2</v>
      </c>
      <c r="J24" s="24">
        <f t="shared" si="1"/>
        <v>5.9930000000000039E-2</v>
      </c>
      <c r="K24" s="24">
        <f t="shared" si="2"/>
        <v>5.9930000000000039E-2</v>
      </c>
      <c r="L24" s="5">
        <f t="shared" si="8"/>
        <v>5</v>
      </c>
      <c r="M24" s="5"/>
      <c r="N24" s="5"/>
      <c r="O24" s="5"/>
      <c r="P24" s="5"/>
      <c r="Q24" s="5" t="s">
        <v>24</v>
      </c>
      <c r="R24" s="5">
        <v>5.9420000000000028E-2</v>
      </c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19"/>
      <c r="B25" s="19"/>
      <c r="C25" s="5"/>
      <c r="D25" s="5"/>
      <c r="E25" s="21">
        <v>2</v>
      </c>
      <c r="F25" s="21">
        <v>93</v>
      </c>
      <c r="G25" s="23" t="s">
        <v>41</v>
      </c>
      <c r="H25" s="22">
        <f>VLOOKUP(F25,'Журнал наблюдений'!D:G,4,0)</f>
        <v>1.4962</v>
      </c>
      <c r="I25" s="24" t="str">
        <f t="shared" si="0"/>
        <v/>
      </c>
      <c r="J25" s="24" t="str">
        <f t="shared" si="1"/>
        <v/>
      </c>
      <c r="K25" s="24" t="str">
        <f t="shared" si="2"/>
        <v/>
      </c>
      <c r="L25" s="5">
        <f t="shared" si="8"/>
        <v>6</v>
      </c>
      <c r="M25" s="5"/>
      <c r="N25" s="5"/>
      <c r="O25" s="5"/>
      <c r="P25" s="5"/>
      <c r="Q25" s="5" t="s">
        <v>25</v>
      </c>
      <c r="R25" s="5">
        <v>5.9659999999999824E-2</v>
      </c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19"/>
      <c r="B26" s="19"/>
      <c r="C26" s="5"/>
      <c r="D26" s="5"/>
      <c r="E26" s="21">
        <v>2</v>
      </c>
      <c r="F26" s="21">
        <v>94</v>
      </c>
      <c r="G26" s="23" t="s">
        <v>10</v>
      </c>
      <c r="H26" s="22">
        <f>VLOOKUP(F26,'Журнал наблюдений'!D:G,4,0)</f>
        <v>1.3651</v>
      </c>
      <c r="I26" s="24">
        <f t="shared" si="0"/>
        <v>0.13109999999999999</v>
      </c>
      <c r="J26" s="24">
        <f t="shared" si="1"/>
        <v>0.13109999999999999</v>
      </c>
      <c r="K26" s="24">
        <f t="shared" si="2"/>
        <v>0.13109999999999999</v>
      </c>
      <c r="L26" s="5">
        <f t="shared" si="8"/>
        <v>6</v>
      </c>
      <c r="M26" s="5"/>
      <c r="N26" s="5"/>
      <c r="O26" s="5"/>
      <c r="P26" s="5"/>
      <c r="Q26" s="5" t="s">
        <v>26</v>
      </c>
      <c r="R26" s="5">
        <v>5.7520000000000016E-2</v>
      </c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19"/>
      <c r="B27" s="19"/>
      <c r="C27" s="5"/>
      <c r="D27" s="5"/>
      <c r="E27" s="5"/>
      <c r="F27" s="5"/>
      <c r="G27" s="5"/>
      <c r="H27" s="5"/>
      <c r="I27" s="5"/>
      <c r="J27" s="5"/>
      <c r="K27" s="24">
        <f>SUM(K5:K26)</f>
        <v>1.20008</v>
      </c>
      <c r="L27" s="5"/>
      <c r="M27" s="24">
        <f>SUM(K15:K26)</f>
        <v>0.5750599999999999</v>
      </c>
      <c r="N27" s="5"/>
      <c r="O27" s="5"/>
      <c r="P27" s="5"/>
      <c r="Q27" s="5" t="s">
        <v>27</v>
      </c>
      <c r="R27" s="5">
        <v>5.918000000000001E-2</v>
      </c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19"/>
      <c r="B28" s="1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 t="s">
        <v>29</v>
      </c>
      <c r="R28" s="5">
        <v>0.20616000000000012</v>
      </c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19"/>
      <c r="B29" s="1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 t="s">
        <v>31</v>
      </c>
      <c r="R29" s="5">
        <v>9.4229999999999814E-2</v>
      </c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19"/>
      <c r="B30" s="1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 t="s">
        <v>32</v>
      </c>
      <c r="R30" s="5">
        <v>5.8170000000000055E-2</v>
      </c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19"/>
      <c r="B31" s="1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 t="s">
        <v>34</v>
      </c>
      <c r="R31" s="5">
        <v>6.1770000000000103E-2</v>
      </c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19"/>
      <c r="B32" s="1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 t="s">
        <v>35</v>
      </c>
      <c r="R32" s="5">
        <v>4.7719999999999985E-2</v>
      </c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19"/>
      <c r="B33" s="1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 t="s">
        <v>37</v>
      </c>
      <c r="R33" s="5">
        <v>7.2300000000000031E-2</v>
      </c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19"/>
      <c r="B34" s="19"/>
      <c r="C34" s="5"/>
      <c r="D34" s="19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 t="s">
        <v>39</v>
      </c>
      <c r="R34" s="5">
        <v>4.9839999999999884E-2</v>
      </c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19"/>
      <c r="B35" s="1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 t="s">
        <v>41</v>
      </c>
      <c r="R35" s="5">
        <v>5.9930000000000039E-2</v>
      </c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19"/>
      <c r="B36" s="1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 t="s">
        <v>10</v>
      </c>
      <c r="R36" s="5">
        <v>0.13109999999999999</v>
      </c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19"/>
      <c r="B37" s="19"/>
      <c r="C37" s="5"/>
      <c r="D37" s="19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19"/>
      <c r="B38" s="19"/>
      <c r="C38" s="5"/>
      <c r="D38" s="19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19"/>
      <c r="B39" s="1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19"/>
      <c r="B40" s="1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19"/>
      <c r="B41" s="1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19"/>
      <c r="B42" s="1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19"/>
      <c r="B43" s="1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19"/>
      <c r="B44" s="1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19"/>
      <c r="B45" s="1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19"/>
      <c r="B46" s="1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19"/>
      <c r="B47" s="1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19"/>
      <c r="B48" s="1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19"/>
      <c r="B49" s="1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19"/>
      <c r="B50" s="1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19"/>
      <c r="B51" s="1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19"/>
      <c r="B52" s="1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19"/>
      <c r="B53" s="1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19"/>
      <c r="B54" s="1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19"/>
      <c r="B55" s="19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19"/>
      <c r="B56" s="19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19"/>
      <c r="B57" s="19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19"/>
      <c r="B58" s="19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19"/>
      <c r="B59" s="19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19"/>
      <c r="B60" s="19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19"/>
      <c r="B61" s="19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19"/>
      <c r="B62" s="19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19"/>
      <c r="B63" s="19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19"/>
      <c r="B64" s="19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19"/>
      <c r="B65" s="19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19"/>
      <c r="B66" s="19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19"/>
      <c r="B67" s="19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19"/>
      <c r="B68" s="19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19"/>
      <c r="B69" s="19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19"/>
      <c r="B70" s="19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19"/>
      <c r="B71" s="19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19"/>
      <c r="B72" s="19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19"/>
      <c r="B73" s="19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19"/>
      <c r="B74" s="19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19"/>
      <c r="B75" s="19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19"/>
      <c r="B76" s="19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19"/>
      <c r="B77" s="19"/>
      <c r="C77" s="19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19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19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19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19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19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19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19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19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19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19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19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19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19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19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19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19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19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19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19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19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19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19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1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1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1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1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1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1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1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1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1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1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1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1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1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1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1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1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1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1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1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1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1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1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1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1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1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1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1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1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1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1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1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1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1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1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1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1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1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1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1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1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1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1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1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1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1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1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1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1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1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1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1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1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1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1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1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1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1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1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1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1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1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1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1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1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1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1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1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1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1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K1:K168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3" width="11.109375" customWidth="1"/>
    <col min="4" max="6" width="11.109375" hidden="1" customWidth="1"/>
    <col min="7" max="26" width="11.109375" customWidth="1"/>
  </cols>
  <sheetData>
    <row r="1" spans="1:26" ht="15.7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21">
        <v>3</v>
      </c>
      <c r="B3" s="21">
        <v>61</v>
      </c>
      <c r="C3" s="23" t="s">
        <v>51</v>
      </c>
      <c r="D3" s="22">
        <f>VLOOKUP(B3,'Журнал наблюдений'!D:G,4,0)</f>
        <v>1.2870299999999999</v>
      </c>
      <c r="E3" s="24"/>
      <c r="F3" s="24"/>
      <c r="G3" s="24"/>
      <c r="H3" s="5">
        <v>1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21">
        <v>3</v>
      </c>
      <c r="B4" s="21">
        <v>62</v>
      </c>
      <c r="C4" s="23" t="s">
        <v>50</v>
      </c>
      <c r="D4" s="22">
        <f>VLOOKUP(B4,'Журнал наблюдений'!D:G,4,0)</f>
        <v>1.3346100000000001</v>
      </c>
      <c r="E4" s="24">
        <f t="shared" ref="E4:E16" si="0">IF(C3=C4,"",D3-D4)</f>
        <v>-4.7580000000000178E-2</v>
      </c>
      <c r="F4" s="24">
        <f t="shared" ref="F4:F16" si="1">IF(E4="","",IF(COUNTIF(C3,"*бол*"),E4+F2,E4))</f>
        <v>-4.7580000000000178E-2</v>
      </c>
      <c r="G4" s="24">
        <f t="shared" ref="G4:G16" si="2">IF(COUNTIF(C4,"*бол*"),"",F4)</f>
        <v>-4.7580000000000178E-2</v>
      </c>
      <c r="H4" s="5">
        <f t="shared" ref="H4:H16" si="3">IF(C3=C4,H3+1,H3)</f>
        <v>1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21">
        <v>3</v>
      </c>
      <c r="B5" s="21">
        <v>63</v>
      </c>
      <c r="C5" s="23" t="s">
        <v>49</v>
      </c>
      <c r="D5" s="22">
        <f>VLOOKUP(B5,'Журнал наблюдений'!D:G,4,0)</f>
        <v>1.5111699999999999</v>
      </c>
      <c r="E5" s="24">
        <f t="shared" si="0"/>
        <v>-0.17655999999999983</v>
      </c>
      <c r="F5" s="24">
        <f t="shared" si="1"/>
        <v>-0.17655999999999983</v>
      </c>
      <c r="G5" s="24">
        <f t="shared" si="2"/>
        <v>-0.17655999999999983</v>
      </c>
      <c r="H5" s="5">
        <f t="shared" si="3"/>
        <v>1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21">
        <v>3</v>
      </c>
      <c r="B6" s="21">
        <v>64</v>
      </c>
      <c r="C6" s="23" t="s">
        <v>49</v>
      </c>
      <c r="D6" s="22">
        <f>VLOOKUP(B6,'Журнал наблюдений'!D:G,4,0)</f>
        <v>1.3072699999999999</v>
      </c>
      <c r="E6" s="24" t="str">
        <f t="shared" si="0"/>
        <v/>
      </c>
      <c r="F6" s="24" t="str">
        <f t="shared" si="1"/>
        <v/>
      </c>
      <c r="G6" s="24" t="str">
        <f t="shared" si="2"/>
        <v/>
      </c>
      <c r="H6" s="5">
        <f t="shared" si="3"/>
        <v>2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21">
        <v>3</v>
      </c>
      <c r="B7" s="21">
        <v>65</v>
      </c>
      <c r="C7" s="23" t="s">
        <v>48</v>
      </c>
      <c r="D7" s="22">
        <f>VLOOKUP(B7,'Журнал наблюдений'!D:G,4,0)</f>
        <v>1.3665799999999999</v>
      </c>
      <c r="E7" s="24">
        <f t="shared" si="0"/>
        <v>-5.9309999999999974E-2</v>
      </c>
      <c r="F7" s="24">
        <f t="shared" si="1"/>
        <v>-5.9309999999999974E-2</v>
      </c>
      <c r="G7" s="24">
        <f t="shared" si="2"/>
        <v>-5.9309999999999974E-2</v>
      </c>
      <c r="H7" s="5">
        <f t="shared" si="3"/>
        <v>2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21">
        <v>3</v>
      </c>
      <c r="B8" s="21">
        <v>66</v>
      </c>
      <c r="C8" s="23" t="s">
        <v>47</v>
      </c>
      <c r="D8" s="22">
        <f>VLOOKUP(B8,'Журнал наблюдений'!D:G,4,0)</f>
        <v>1.42181</v>
      </c>
      <c r="E8" s="24">
        <f t="shared" si="0"/>
        <v>-5.5230000000000112E-2</v>
      </c>
      <c r="F8" s="24">
        <f t="shared" si="1"/>
        <v>-5.5230000000000112E-2</v>
      </c>
      <c r="G8" s="24">
        <f t="shared" si="2"/>
        <v>-5.5230000000000112E-2</v>
      </c>
      <c r="H8" s="5">
        <f t="shared" si="3"/>
        <v>2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21">
        <v>3</v>
      </c>
      <c r="B9" s="21">
        <v>67</v>
      </c>
      <c r="C9" s="23" t="s">
        <v>30</v>
      </c>
      <c r="D9" s="22">
        <f>VLOOKUP(B9,'Журнал наблюдений'!D:G,4,0)</f>
        <v>1.5410699999999999</v>
      </c>
      <c r="E9" s="24">
        <f t="shared" si="0"/>
        <v>-0.11925999999999992</v>
      </c>
      <c r="F9" s="24">
        <f t="shared" si="1"/>
        <v>-0.11925999999999992</v>
      </c>
      <c r="G9" s="24">
        <f t="shared" si="2"/>
        <v>-0.11925999999999992</v>
      </c>
      <c r="H9" s="5">
        <f t="shared" si="3"/>
        <v>2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21">
        <v>3</v>
      </c>
      <c r="B10" s="21">
        <v>68</v>
      </c>
      <c r="C10" s="23" t="s">
        <v>30</v>
      </c>
      <c r="D10" s="22">
        <f>VLOOKUP(B10,'Журнал наблюдений'!D:G,4,0)</f>
        <v>1.32107</v>
      </c>
      <c r="E10" s="24" t="str">
        <f t="shared" si="0"/>
        <v/>
      </c>
      <c r="F10" s="24" t="str">
        <f t="shared" si="1"/>
        <v/>
      </c>
      <c r="G10" s="24" t="str">
        <f t="shared" si="2"/>
        <v/>
      </c>
      <c r="H10" s="5">
        <f t="shared" si="3"/>
        <v>3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21">
        <v>3</v>
      </c>
      <c r="B11" s="21">
        <v>69</v>
      </c>
      <c r="C11" s="23" t="s">
        <v>46</v>
      </c>
      <c r="D11" s="22">
        <f>VLOOKUP(B11,'Журнал наблюдений'!D:G,4,0)</f>
        <v>1.44391</v>
      </c>
      <c r="E11" s="24">
        <f t="shared" si="0"/>
        <v>-0.12284000000000006</v>
      </c>
      <c r="F11" s="24">
        <f t="shared" si="1"/>
        <v>-0.12284000000000006</v>
      </c>
      <c r="G11" s="24">
        <f t="shared" si="2"/>
        <v>-0.12284000000000006</v>
      </c>
      <c r="H11" s="5">
        <f t="shared" si="3"/>
        <v>3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21">
        <v>3</v>
      </c>
      <c r="B12" s="21">
        <v>70</v>
      </c>
      <c r="C12" s="23" t="s">
        <v>27</v>
      </c>
      <c r="D12" s="22">
        <f>VLOOKUP(B12,'Журнал наблюдений'!D:G,4,0)</f>
        <v>1.5061</v>
      </c>
      <c r="E12" s="24">
        <f t="shared" si="0"/>
        <v>-6.2189999999999968E-2</v>
      </c>
      <c r="F12" s="24">
        <f t="shared" si="1"/>
        <v>-6.2189999999999968E-2</v>
      </c>
      <c r="G12" s="24">
        <f t="shared" si="2"/>
        <v>-6.2189999999999968E-2</v>
      </c>
      <c r="H12" s="5">
        <f t="shared" si="3"/>
        <v>3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21">
        <v>3</v>
      </c>
      <c r="B13" s="21">
        <v>72</v>
      </c>
      <c r="C13" s="23" t="s">
        <v>25</v>
      </c>
      <c r="D13" s="22">
        <f>VLOOKUP(B13,'Журнал наблюдений'!D:G,4,0)</f>
        <v>1.6221000000000001</v>
      </c>
      <c r="E13" s="24">
        <f t="shared" si="0"/>
        <v>-0.1160000000000001</v>
      </c>
      <c r="F13" s="24">
        <f t="shared" si="1"/>
        <v>-0.1160000000000001</v>
      </c>
      <c r="G13" s="24">
        <f t="shared" si="2"/>
        <v>-0.1160000000000001</v>
      </c>
      <c r="H13" s="5">
        <f t="shared" si="3"/>
        <v>3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21">
        <v>3</v>
      </c>
      <c r="B14" s="21">
        <v>73</v>
      </c>
      <c r="C14" s="23" t="s">
        <v>25</v>
      </c>
      <c r="D14" s="22">
        <f>VLOOKUP(B14,'Журнал наблюдений'!D:G,4,0)</f>
        <v>1.2968999999999999</v>
      </c>
      <c r="E14" s="24" t="str">
        <f t="shared" si="0"/>
        <v/>
      </c>
      <c r="F14" s="24" t="str">
        <f t="shared" si="1"/>
        <v/>
      </c>
      <c r="G14" s="24" t="str">
        <f t="shared" si="2"/>
        <v/>
      </c>
      <c r="H14" s="5">
        <f t="shared" si="3"/>
        <v>4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21">
        <v>3</v>
      </c>
      <c r="B15" s="21">
        <v>74</v>
      </c>
      <c r="C15" s="23" t="s">
        <v>24</v>
      </c>
      <c r="D15" s="22">
        <f>VLOOKUP(B15,'Журнал наблюдений'!D:G,4,0)</f>
        <v>1.3554999999999999</v>
      </c>
      <c r="E15" s="24">
        <f t="shared" si="0"/>
        <v>-5.8599999999999985E-2</v>
      </c>
      <c r="F15" s="24">
        <f t="shared" si="1"/>
        <v>-5.8599999999999985E-2</v>
      </c>
      <c r="G15" s="24">
        <f t="shared" si="2"/>
        <v>-5.8599999999999985E-2</v>
      </c>
      <c r="H15" s="5">
        <f t="shared" si="3"/>
        <v>4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21">
        <v>3</v>
      </c>
      <c r="B16" s="21">
        <v>75</v>
      </c>
      <c r="C16" s="23" t="s">
        <v>22</v>
      </c>
      <c r="D16" s="22">
        <f>VLOOKUP(B16,'Журнал наблюдений'!D:G,4,0)</f>
        <v>1.47651</v>
      </c>
      <c r="E16" s="24">
        <f t="shared" si="0"/>
        <v>-0.12101000000000006</v>
      </c>
      <c r="F16" s="24">
        <f t="shared" si="1"/>
        <v>-0.12101000000000006</v>
      </c>
      <c r="G16" s="24">
        <f t="shared" si="2"/>
        <v>-0.12101000000000006</v>
      </c>
      <c r="H16" s="5">
        <f t="shared" si="3"/>
        <v>4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5"/>
      <c r="B17" s="5"/>
      <c r="C17" s="5"/>
      <c r="D17" s="5"/>
      <c r="E17" s="5"/>
      <c r="F17" s="5"/>
      <c r="G17" s="24">
        <f>SUM(G4:G16)</f>
        <v>-0.93858000000000019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5"/>
      <c r="B18" s="5"/>
      <c r="C18" s="5"/>
      <c r="D18" s="5"/>
      <c r="E18" s="5"/>
      <c r="F18" s="5"/>
      <c r="G18" s="5"/>
      <c r="H18" s="5"/>
      <c r="I18" s="5"/>
      <c r="J18" s="30" t="s">
        <v>22</v>
      </c>
      <c r="K18" s="5">
        <v>-0.12101000000000006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5"/>
      <c r="B19" s="5"/>
      <c r="C19" s="5"/>
      <c r="D19" s="5"/>
      <c r="E19" s="5"/>
      <c r="F19" s="5"/>
      <c r="G19" s="5"/>
      <c r="H19" s="5"/>
      <c r="I19" s="5"/>
      <c r="J19" s="5" t="s">
        <v>24</v>
      </c>
      <c r="K19" s="5">
        <v>-5.8599999999999985E-2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5"/>
      <c r="B20" s="5"/>
      <c r="C20" s="5"/>
      <c r="D20" s="5"/>
      <c r="E20" s="5"/>
      <c r="F20" s="5"/>
      <c r="G20" s="5"/>
      <c r="H20" s="5"/>
      <c r="I20" s="5"/>
      <c r="J20" s="5" t="s">
        <v>25</v>
      </c>
      <c r="K20" s="5">
        <v>-0.1160000000000001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5"/>
      <c r="C21" s="5"/>
      <c r="D21" s="5"/>
      <c r="E21" s="5"/>
      <c r="F21" s="5"/>
      <c r="G21" s="5"/>
      <c r="H21" s="5"/>
      <c r="I21" s="5"/>
      <c r="J21" s="5" t="s">
        <v>27</v>
      </c>
      <c r="K21" s="5">
        <v>-6.2189999999999968E-2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5"/>
      <c r="C22" s="5"/>
      <c r="D22" s="5"/>
      <c r="E22" s="5"/>
      <c r="F22" s="5"/>
      <c r="G22" s="5"/>
      <c r="H22" s="5"/>
      <c r="I22" s="5"/>
      <c r="J22" s="5" t="s">
        <v>46</v>
      </c>
      <c r="K22" s="5">
        <v>-0.12284000000000006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5"/>
      <c r="C23" s="5"/>
      <c r="D23" s="5"/>
      <c r="E23" s="5"/>
      <c r="F23" s="5"/>
      <c r="G23" s="5"/>
      <c r="H23" s="5"/>
      <c r="I23" s="5"/>
      <c r="J23" s="5" t="s">
        <v>30</v>
      </c>
      <c r="K23" s="5">
        <v>-0.11925999999999992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5"/>
      <c r="C24" s="5"/>
      <c r="D24" s="5"/>
      <c r="E24" s="5"/>
      <c r="F24" s="5"/>
      <c r="G24" s="5"/>
      <c r="H24" s="5"/>
      <c r="I24" s="5"/>
      <c r="J24" s="5" t="s">
        <v>47</v>
      </c>
      <c r="K24" s="5">
        <v>-5.5230000000000112E-2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5"/>
      <c r="C25" s="5"/>
      <c r="D25" s="5"/>
      <c r="E25" s="5"/>
      <c r="F25" s="5"/>
      <c r="G25" s="5"/>
      <c r="H25" s="5"/>
      <c r="I25" s="5"/>
      <c r="J25" s="5" t="s">
        <v>48</v>
      </c>
      <c r="K25" s="5">
        <v>-5.9309999999999974E-2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 t="s">
        <v>49</v>
      </c>
      <c r="K26" s="5">
        <v>-0.17655999999999983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5"/>
      <c r="C27" s="5"/>
      <c r="D27" s="5"/>
      <c r="E27" s="5"/>
      <c r="F27" s="5"/>
      <c r="G27" s="5"/>
      <c r="H27" s="5"/>
      <c r="I27" s="5"/>
      <c r="J27" s="5" t="s">
        <v>50</v>
      </c>
      <c r="K27" s="5">
        <v>-4.7580000000000178E-2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5"/>
      <c r="C28" s="5"/>
      <c r="D28" s="5"/>
      <c r="E28" s="5"/>
      <c r="F28" s="5"/>
      <c r="G28" s="5"/>
      <c r="H28" s="5"/>
      <c r="I28" s="5"/>
      <c r="J28" s="6" t="s">
        <v>51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G2:G23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11.109375" customWidth="1"/>
    <col min="2" max="2" width="3.44140625" customWidth="1"/>
    <col min="3" max="3" width="7.109375" customWidth="1"/>
    <col min="4" max="4" width="5.77734375" hidden="1" customWidth="1"/>
    <col min="5" max="6" width="11.109375" hidden="1" customWidth="1"/>
    <col min="7" max="26" width="11.109375" customWidth="1"/>
  </cols>
  <sheetData>
    <row r="1" spans="1:26" ht="12.75" customHeight="1">
      <c r="A1" s="5"/>
      <c r="B1" s="5"/>
      <c r="C1" s="5"/>
      <c r="D1" s="5"/>
      <c r="E1" s="3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hidden="1" customHeight="1">
      <c r="A2" s="21">
        <v>4</v>
      </c>
      <c r="B2" s="21">
        <v>110</v>
      </c>
      <c r="C2" s="23" t="s">
        <v>51</v>
      </c>
      <c r="D2" s="22">
        <f>VLOOKUP(B2,'Журнал наблюдений'!D:G,4,0)</f>
        <v>1.1486099999999999</v>
      </c>
      <c r="E2" s="24"/>
      <c r="F2" s="24"/>
      <c r="G2" s="24"/>
      <c r="H2" s="5">
        <v>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21">
        <v>4</v>
      </c>
      <c r="B3" s="21">
        <v>111</v>
      </c>
      <c r="C3" s="23" t="s">
        <v>37</v>
      </c>
      <c r="D3" s="22">
        <f>VLOOKUP(B3,'Журнал наблюдений'!D:G,4,0)</f>
        <v>1.2588900000000001</v>
      </c>
      <c r="E3" s="24">
        <f t="shared" ref="E3:E22" si="0">IF(C2=C3,"",D2-D3)</f>
        <v>-0.11028000000000016</v>
      </c>
      <c r="F3" s="24">
        <f t="shared" ref="F3:F22" si="1">IF(E3="","",IF(COUNTIF(C2,"*бол*"),E3+F1,E3))</f>
        <v>-0.11028000000000016</v>
      </c>
      <c r="G3" s="24">
        <f t="shared" ref="G3:G22" si="2">IF(COUNTIF(C3,"*бол*"),"",F3)</f>
        <v>-0.11028000000000016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21">
        <v>4</v>
      </c>
      <c r="B4" s="21">
        <v>112</v>
      </c>
      <c r="C4" s="23" t="s">
        <v>54</v>
      </c>
      <c r="D4" s="22">
        <f>VLOOKUP(B4,'Журнал наблюдений'!D:G,4,0)</f>
        <v>1.31548</v>
      </c>
      <c r="E4" s="24">
        <f t="shared" si="0"/>
        <v>-5.6589999999999918E-2</v>
      </c>
      <c r="F4" s="24">
        <f t="shared" si="1"/>
        <v>-5.6589999999999918E-2</v>
      </c>
      <c r="G4" s="24">
        <f t="shared" si="2"/>
        <v>-5.6589999999999918E-2</v>
      </c>
      <c r="H4" s="5" t="str">
        <f t="shared" ref="H4:H22" si="3">IF(C2=C3,1,"")</f>
        <v/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hidden="1" customHeight="1">
      <c r="A5" s="21">
        <v>4</v>
      </c>
      <c r="B5" s="21">
        <v>113</v>
      </c>
      <c r="C5" s="23" t="s">
        <v>70</v>
      </c>
      <c r="D5" s="22">
        <f>VLOOKUP(B5,'Журнал наблюдений'!D:G,4,0)</f>
        <v>1.4403300000000001</v>
      </c>
      <c r="E5" s="24">
        <f t="shared" si="0"/>
        <v>-0.12485000000000013</v>
      </c>
      <c r="F5" s="24">
        <f t="shared" si="1"/>
        <v>-0.12485000000000013</v>
      </c>
      <c r="G5" s="24" t="str">
        <f t="shared" si="2"/>
        <v/>
      </c>
      <c r="H5" s="5" t="str">
        <f t="shared" si="3"/>
        <v/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hidden="1" customHeight="1">
      <c r="A6" s="21">
        <v>4</v>
      </c>
      <c r="B6" s="21">
        <v>114</v>
      </c>
      <c r="C6" s="23" t="s">
        <v>70</v>
      </c>
      <c r="D6" s="22">
        <f>VLOOKUP(B6,'Журнал наблюдений'!D:G,4,0)</f>
        <v>1.29393</v>
      </c>
      <c r="E6" s="24" t="str">
        <f t="shared" si="0"/>
        <v/>
      </c>
      <c r="F6" s="24" t="str">
        <f t="shared" si="1"/>
        <v/>
      </c>
      <c r="G6" s="24" t="str">
        <f t="shared" si="2"/>
        <v/>
      </c>
      <c r="H6" s="5" t="str">
        <f t="shared" si="3"/>
        <v/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21">
        <v>4</v>
      </c>
      <c r="B7" s="21">
        <v>115</v>
      </c>
      <c r="C7" s="23" t="s">
        <v>52</v>
      </c>
      <c r="D7" s="22">
        <f>VLOOKUP(B7,'Журнал наблюдений'!D:G,4,0)</f>
        <v>1.2906500000000001</v>
      </c>
      <c r="E7" s="24">
        <f t="shared" si="0"/>
        <v>3.2799999999999496E-3</v>
      </c>
      <c r="F7" s="24">
        <f t="shared" si="1"/>
        <v>-0.12157000000000018</v>
      </c>
      <c r="G7" s="24">
        <f t="shared" si="2"/>
        <v>-0.12157000000000018</v>
      </c>
      <c r="H7" s="5">
        <f t="shared" si="3"/>
        <v>1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21">
        <v>4</v>
      </c>
      <c r="B8" s="21">
        <v>116</v>
      </c>
      <c r="C8" s="23" t="s">
        <v>47</v>
      </c>
      <c r="D8" s="22">
        <f>VLOOKUP(B8,'Журнал наблюдений'!D:G,4,0)</f>
        <v>1.3448199999999999</v>
      </c>
      <c r="E8" s="24">
        <f t="shared" si="0"/>
        <v>-5.4169999999999829E-2</v>
      </c>
      <c r="F8" s="24">
        <f t="shared" si="1"/>
        <v>-5.4169999999999829E-2</v>
      </c>
      <c r="G8" s="24">
        <f t="shared" si="2"/>
        <v>-5.4169999999999829E-2</v>
      </c>
      <c r="H8" s="5" t="str">
        <f t="shared" si="3"/>
        <v/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21">
        <v>4</v>
      </c>
      <c r="B9" s="21">
        <v>117</v>
      </c>
      <c r="C9" s="23" t="s">
        <v>29</v>
      </c>
      <c r="D9" s="22">
        <f>VLOOKUP(B9,'Журнал наблюдений'!D:G,4,0)</f>
        <v>1.4037999999999999</v>
      </c>
      <c r="E9" s="24">
        <f t="shared" si="0"/>
        <v>-5.8980000000000032E-2</v>
      </c>
      <c r="F9" s="24">
        <f t="shared" si="1"/>
        <v>-5.8980000000000032E-2</v>
      </c>
      <c r="G9" s="24">
        <f t="shared" si="2"/>
        <v>-5.8980000000000032E-2</v>
      </c>
      <c r="H9" s="5" t="str">
        <f t="shared" si="3"/>
        <v/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21">
        <v>4</v>
      </c>
      <c r="B10" s="21">
        <v>118</v>
      </c>
      <c r="C10" s="23" t="s">
        <v>30</v>
      </c>
      <c r="D10" s="22">
        <f>VLOOKUP(B10,'Журнал наблюдений'!D:G,4,0)</f>
        <v>1.46339</v>
      </c>
      <c r="E10" s="24">
        <f t="shared" si="0"/>
        <v>-5.9590000000000032E-2</v>
      </c>
      <c r="F10" s="24">
        <f t="shared" si="1"/>
        <v>-5.9590000000000032E-2</v>
      </c>
      <c r="G10" s="24">
        <f t="shared" si="2"/>
        <v>-5.9590000000000032E-2</v>
      </c>
      <c r="H10" s="5" t="str">
        <f t="shared" si="3"/>
        <v/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hidden="1" customHeight="1">
      <c r="A11" s="21">
        <v>4</v>
      </c>
      <c r="B11" s="21">
        <v>119</v>
      </c>
      <c r="C11" s="23" t="s">
        <v>30</v>
      </c>
      <c r="D11" s="22">
        <f>VLOOKUP(B11,'Журнал наблюдений'!D:G,4,0)</f>
        <v>1.23421</v>
      </c>
      <c r="E11" s="24" t="str">
        <f t="shared" si="0"/>
        <v/>
      </c>
      <c r="F11" s="24" t="str">
        <f t="shared" si="1"/>
        <v/>
      </c>
      <c r="G11" s="24" t="str">
        <f t="shared" si="2"/>
        <v/>
      </c>
      <c r="H11" s="5" t="str">
        <f t="shared" si="3"/>
        <v/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21">
        <v>4</v>
      </c>
      <c r="B12" s="21">
        <v>120</v>
      </c>
      <c r="C12" s="23" t="s">
        <v>28</v>
      </c>
      <c r="D12" s="22">
        <f>VLOOKUP(B12,'Журнал наблюдений'!D:G,4,0)</f>
        <v>1.2953699999999999</v>
      </c>
      <c r="E12" s="24">
        <f t="shared" si="0"/>
        <v>-6.1159999999999881E-2</v>
      </c>
      <c r="F12" s="24">
        <f t="shared" si="1"/>
        <v>-6.1159999999999881E-2</v>
      </c>
      <c r="G12" s="24">
        <f t="shared" si="2"/>
        <v>-6.1159999999999881E-2</v>
      </c>
      <c r="H12" s="5">
        <f t="shared" si="3"/>
        <v>1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21">
        <v>4</v>
      </c>
      <c r="B13" s="21">
        <v>121</v>
      </c>
      <c r="C13" s="23" t="s">
        <v>46</v>
      </c>
      <c r="D13" s="22">
        <f>VLOOKUP(B13,'Журнал наблюдений'!D:G,4,0)</f>
        <v>1.3569599999999999</v>
      </c>
      <c r="E13" s="24">
        <f t="shared" si="0"/>
        <v>-6.1590000000000034E-2</v>
      </c>
      <c r="F13" s="24">
        <f t="shared" si="1"/>
        <v>-6.1590000000000034E-2</v>
      </c>
      <c r="G13" s="24">
        <f t="shared" si="2"/>
        <v>-6.1590000000000034E-2</v>
      </c>
      <c r="H13" s="5" t="str">
        <f t="shared" si="3"/>
        <v/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21">
        <v>4</v>
      </c>
      <c r="B14" s="21">
        <v>122</v>
      </c>
      <c r="C14" s="23" t="s">
        <v>27</v>
      </c>
      <c r="D14" s="22">
        <f>VLOOKUP(B14,'Журнал наблюдений'!D:G,4,0)</f>
        <v>1.41839</v>
      </c>
      <c r="E14" s="24">
        <f t="shared" si="0"/>
        <v>-6.1430000000000096E-2</v>
      </c>
      <c r="F14" s="24">
        <f t="shared" si="1"/>
        <v>-6.1430000000000096E-2</v>
      </c>
      <c r="G14" s="24">
        <f t="shared" si="2"/>
        <v>-6.1430000000000096E-2</v>
      </c>
      <c r="H14" s="5" t="str">
        <f t="shared" si="3"/>
        <v/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21">
        <v>4</v>
      </c>
      <c r="B15" s="21">
        <v>123</v>
      </c>
      <c r="C15" s="23" t="s">
        <v>26</v>
      </c>
      <c r="D15" s="22">
        <f>VLOOKUP(B15,'Журнал наблюдений'!D:G,4,0)</f>
        <v>1.47587</v>
      </c>
      <c r="E15" s="24">
        <f t="shared" si="0"/>
        <v>-5.7479999999999976E-2</v>
      </c>
      <c r="F15" s="24">
        <f t="shared" si="1"/>
        <v>-5.7479999999999976E-2</v>
      </c>
      <c r="G15" s="24">
        <f t="shared" si="2"/>
        <v>-5.7479999999999976E-2</v>
      </c>
      <c r="H15" s="5" t="str">
        <f t="shared" si="3"/>
        <v/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21">
        <v>4</v>
      </c>
      <c r="B16" s="21">
        <v>124</v>
      </c>
      <c r="C16" s="23" t="s">
        <v>25</v>
      </c>
      <c r="D16" s="22">
        <f>VLOOKUP(B16,'Журнал наблюдений'!D:G,4,0)</f>
        <v>1.5338799999999999</v>
      </c>
      <c r="E16" s="24">
        <f t="shared" si="0"/>
        <v>-5.8009999999999895E-2</v>
      </c>
      <c r="F16" s="24">
        <f t="shared" si="1"/>
        <v>-5.8009999999999895E-2</v>
      </c>
      <c r="G16" s="24">
        <f t="shared" si="2"/>
        <v>-5.8009999999999895E-2</v>
      </c>
      <c r="H16" s="5" t="str">
        <f t="shared" si="3"/>
        <v/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hidden="1" customHeight="1">
      <c r="A17" s="21">
        <v>4</v>
      </c>
      <c r="B17" s="21">
        <v>125</v>
      </c>
      <c r="C17" s="23" t="s">
        <v>25</v>
      </c>
      <c r="D17" s="22">
        <f>VLOOKUP(B17,'Журнал наблюдений'!D:G,4,0)</f>
        <v>1.2845800000000001</v>
      </c>
      <c r="E17" s="24" t="str">
        <f t="shared" si="0"/>
        <v/>
      </c>
      <c r="F17" s="24" t="str">
        <f t="shared" si="1"/>
        <v/>
      </c>
      <c r="G17" s="24" t="str">
        <f t="shared" si="2"/>
        <v/>
      </c>
      <c r="H17" s="5" t="str">
        <f t="shared" si="3"/>
        <v/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21">
        <v>4</v>
      </c>
      <c r="B18" s="21">
        <v>126</v>
      </c>
      <c r="C18" s="23" t="s">
        <v>24</v>
      </c>
      <c r="D18" s="22">
        <f>VLOOKUP(B18,'Журнал наблюдений'!D:G,4,0)</f>
        <v>1.3451</v>
      </c>
      <c r="E18" s="24">
        <f t="shared" si="0"/>
        <v>-6.0519999999999907E-2</v>
      </c>
      <c r="F18" s="24">
        <f t="shared" si="1"/>
        <v>-6.0519999999999907E-2</v>
      </c>
      <c r="G18" s="24">
        <f t="shared" si="2"/>
        <v>-6.0519999999999907E-2</v>
      </c>
      <c r="H18" s="5">
        <f t="shared" si="3"/>
        <v>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21">
        <v>4</v>
      </c>
      <c r="B19" s="21">
        <v>127</v>
      </c>
      <c r="C19" s="23" t="s">
        <v>23</v>
      </c>
      <c r="D19" s="22">
        <f>VLOOKUP(B19,'Журнал наблюдений'!D:G,4,0)</f>
        <v>1.4036999999999999</v>
      </c>
      <c r="E19" s="24">
        <f t="shared" si="0"/>
        <v>-5.8599999999999985E-2</v>
      </c>
      <c r="F19" s="24">
        <f t="shared" si="1"/>
        <v>-5.8599999999999985E-2</v>
      </c>
      <c r="G19" s="24">
        <f t="shared" si="2"/>
        <v>-5.8599999999999985E-2</v>
      </c>
      <c r="H19" s="5" t="str">
        <f t="shared" si="3"/>
        <v/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21">
        <v>4</v>
      </c>
      <c r="B20" s="21">
        <v>128</v>
      </c>
      <c r="C20" s="23" t="s">
        <v>22</v>
      </c>
      <c r="D20" s="22">
        <f>VLOOKUP(B20,'Журнал наблюдений'!D:G,4,0)</f>
        <v>1.46404</v>
      </c>
      <c r="E20" s="24">
        <f t="shared" si="0"/>
        <v>-6.034000000000006E-2</v>
      </c>
      <c r="F20" s="24">
        <f t="shared" si="1"/>
        <v>-6.034000000000006E-2</v>
      </c>
      <c r="G20" s="24">
        <f t="shared" si="2"/>
        <v>-6.034000000000006E-2</v>
      </c>
      <c r="H20" s="5" t="str">
        <f t="shared" si="3"/>
        <v/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hidden="1" customHeight="1">
      <c r="A21" s="21">
        <v>4</v>
      </c>
      <c r="B21" s="21">
        <v>77</v>
      </c>
      <c r="C21" s="23" t="s">
        <v>22</v>
      </c>
      <c r="D21" s="22">
        <f>VLOOKUP(B21,'Журнал наблюдений'!D:G,4,0)</f>
        <v>1.47617</v>
      </c>
      <c r="E21" s="24" t="str">
        <f t="shared" si="0"/>
        <v/>
      </c>
      <c r="F21" s="24" t="str">
        <f t="shared" si="1"/>
        <v/>
      </c>
      <c r="G21" s="24" t="str">
        <f t="shared" si="2"/>
        <v/>
      </c>
      <c r="H21" s="5" t="str">
        <f t="shared" si="3"/>
        <v/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21">
        <v>4</v>
      </c>
      <c r="B22" s="21">
        <v>76</v>
      </c>
      <c r="C22" s="23" t="s">
        <v>21</v>
      </c>
      <c r="D22" s="22">
        <f>VLOOKUP(B22,'Журнал наблюдений'!D:G,4,0)</f>
        <v>1.53775</v>
      </c>
      <c r="E22" s="24">
        <f t="shared" si="0"/>
        <v>-6.1579999999999968E-2</v>
      </c>
      <c r="F22" s="24">
        <f t="shared" si="1"/>
        <v>-6.1579999999999968E-2</v>
      </c>
      <c r="G22" s="24">
        <f t="shared" si="2"/>
        <v>-6.1579999999999968E-2</v>
      </c>
      <c r="H22" s="5">
        <f t="shared" si="3"/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hidden="1" customHeight="1">
      <c r="A23" s="5"/>
      <c r="B23" s="5"/>
      <c r="C23" s="5"/>
      <c r="D23" s="5"/>
      <c r="E23" s="31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5"/>
      <c r="C24" s="5"/>
      <c r="D24" s="5"/>
      <c r="E24" s="31"/>
      <c r="F24" s="5"/>
      <c r="G24" s="24">
        <f>SUM(G2:G22)</f>
        <v>-1.0018899999999999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hidden="1" customHeight="1">
      <c r="A25" s="5"/>
      <c r="B25" s="5"/>
      <c r="C25" s="5"/>
      <c r="D25" s="5"/>
      <c r="E25" s="31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hidden="1" customHeight="1">
      <c r="A26" s="5"/>
      <c r="B26" s="5"/>
      <c r="C26" s="5"/>
      <c r="D26" s="5"/>
      <c r="E26" s="31"/>
      <c r="F26" s="5"/>
      <c r="G26" s="5"/>
      <c r="H26" s="5"/>
      <c r="I26" s="5"/>
      <c r="J26" s="30" t="s">
        <v>21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hidden="1" customHeight="1">
      <c r="A27" s="5"/>
      <c r="B27" s="5"/>
      <c r="C27" s="5"/>
      <c r="D27" s="5"/>
      <c r="E27" s="31"/>
      <c r="F27" s="5"/>
      <c r="G27" s="5"/>
      <c r="H27" s="5"/>
      <c r="I27" s="5"/>
      <c r="J27" s="5" t="s">
        <v>22</v>
      </c>
      <c r="K27" s="5">
        <v>6.1579999999999968E-2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hidden="1" customHeight="1">
      <c r="A28" s="5"/>
      <c r="B28" s="5"/>
      <c r="C28" s="5"/>
      <c r="D28" s="5"/>
      <c r="E28" s="31"/>
      <c r="F28" s="5"/>
      <c r="G28" s="5"/>
      <c r="H28" s="5"/>
      <c r="I28" s="5"/>
      <c r="J28" s="5" t="s">
        <v>23</v>
      </c>
      <c r="K28" s="5">
        <v>6.034000000000006E-2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hidden="1" customHeight="1">
      <c r="A29" s="5"/>
      <c r="B29" s="5"/>
      <c r="C29" s="5"/>
      <c r="D29" s="5"/>
      <c r="E29" s="31"/>
      <c r="F29" s="5"/>
      <c r="G29" s="5"/>
      <c r="H29" s="5"/>
      <c r="I29" s="5"/>
      <c r="J29" s="5" t="s">
        <v>24</v>
      </c>
      <c r="K29" s="5">
        <v>5.8599999999999985E-2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hidden="1" customHeight="1">
      <c r="A30" s="5"/>
      <c r="B30" s="5"/>
      <c r="C30" s="5"/>
      <c r="D30" s="5"/>
      <c r="E30" s="31"/>
      <c r="F30" s="5"/>
      <c r="G30" s="5"/>
      <c r="H30" s="5"/>
      <c r="I30" s="5"/>
      <c r="J30" s="5" t="s">
        <v>25</v>
      </c>
      <c r="K30" s="5">
        <v>6.0519999999999907E-2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hidden="1" customHeight="1">
      <c r="A31" s="5"/>
      <c r="B31" s="5"/>
      <c r="C31" s="5"/>
      <c r="D31" s="5"/>
      <c r="E31" s="31"/>
      <c r="F31" s="5"/>
      <c r="G31" s="5"/>
      <c r="H31" s="5"/>
      <c r="I31" s="5"/>
      <c r="J31" s="5" t="s">
        <v>26</v>
      </c>
      <c r="K31" s="5">
        <v>5.8009999999999895E-2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hidden="1" customHeight="1">
      <c r="A32" s="5"/>
      <c r="B32" s="5"/>
      <c r="C32" s="5"/>
      <c r="D32" s="5"/>
      <c r="E32" s="31"/>
      <c r="F32" s="5"/>
      <c r="G32" s="5"/>
      <c r="H32" s="5"/>
      <c r="I32" s="5"/>
      <c r="J32" s="5" t="s">
        <v>27</v>
      </c>
      <c r="K32" s="5">
        <v>5.7479999999999976E-2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hidden="1" customHeight="1">
      <c r="A33" s="5"/>
      <c r="B33" s="5"/>
      <c r="C33" s="5"/>
      <c r="D33" s="5"/>
      <c r="E33" s="31"/>
      <c r="F33" s="5"/>
      <c r="G33" s="5"/>
      <c r="H33" s="5"/>
      <c r="I33" s="5"/>
      <c r="J33" s="5" t="s">
        <v>46</v>
      </c>
      <c r="K33" s="5">
        <v>6.1430000000000096E-2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hidden="1" customHeight="1">
      <c r="A34" s="5"/>
      <c r="B34" s="5"/>
      <c r="C34" s="5"/>
      <c r="D34" s="5"/>
      <c r="E34" s="31"/>
      <c r="F34" s="5"/>
      <c r="G34" s="5"/>
      <c r="H34" s="5"/>
      <c r="I34" s="5"/>
      <c r="J34" s="5" t="s">
        <v>28</v>
      </c>
      <c r="K34" s="5">
        <v>6.1590000000000034E-2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hidden="1" customHeight="1">
      <c r="A35" s="5"/>
      <c r="B35" s="5"/>
      <c r="C35" s="5"/>
      <c r="D35" s="5"/>
      <c r="E35" s="31"/>
      <c r="F35" s="5"/>
      <c r="G35" s="5"/>
      <c r="H35" s="5"/>
      <c r="I35" s="5"/>
      <c r="J35" s="5" t="s">
        <v>30</v>
      </c>
      <c r="K35" s="5">
        <v>6.1159999999999881E-2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hidden="1" customHeight="1">
      <c r="A36" s="5"/>
      <c r="B36" s="5"/>
      <c r="C36" s="5"/>
      <c r="D36" s="5"/>
      <c r="E36" s="31"/>
      <c r="F36" s="5"/>
      <c r="G36" s="5"/>
      <c r="H36" s="5"/>
      <c r="I36" s="5"/>
      <c r="J36" s="5" t="s">
        <v>29</v>
      </c>
      <c r="K36" s="5">
        <v>5.9590000000000032E-2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hidden="1" customHeight="1">
      <c r="A37" s="5"/>
      <c r="B37" s="5"/>
      <c r="C37" s="5"/>
      <c r="D37" s="5"/>
      <c r="E37" s="31"/>
      <c r="F37" s="5"/>
      <c r="G37" s="5"/>
      <c r="H37" s="5"/>
      <c r="I37" s="5"/>
      <c r="J37" s="5" t="s">
        <v>47</v>
      </c>
      <c r="K37" s="5">
        <v>5.8980000000000032E-2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hidden="1" customHeight="1">
      <c r="A38" s="5"/>
      <c r="B38" s="5"/>
      <c r="C38" s="5"/>
      <c r="D38" s="5"/>
      <c r="E38" s="31"/>
      <c r="F38" s="5"/>
      <c r="G38" s="5"/>
      <c r="H38" s="5"/>
      <c r="I38" s="5"/>
      <c r="J38" s="5" t="s">
        <v>52</v>
      </c>
      <c r="K38" s="5">
        <v>5.4169999999999829E-2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hidden="1" customHeight="1">
      <c r="A39" s="5"/>
      <c r="B39" s="5"/>
      <c r="C39" s="5"/>
      <c r="D39" s="5"/>
      <c r="E39" s="31"/>
      <c r="F39" s="5"/>
      <c r="G39" s="5"/>
      <c r="H39" s="5"/>
      <c r="I39" s="5"/>
      <c r="J39" s="5" t="s">
        <v>54</v>
      </c>
      <c r="K39" s="5">
        <v>0.12157000000000018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hidden="1" customHeight="1">
      <c r="A40" s="5"/>
      <c r="B40" s="5"/>
      <c r="C40" s="5"/>
      <c r="D40" s="5"/>
      <c r="E40" s="31"/>
      <c r="F40" s="5"/>
      <c r="G40" s="5"/>
      <c r="H40" s="5"/>
      <c r="I40" s="5"/>
      <c r="J40" s="5" t="s">
        <v>37</v>
      </c>
      <c r="K40" s="5">
        <v>5.6589999999999918E-2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hidden="1" customHeight="1">
      <c r="A41" s="5"/>
      <c r="B41" s="5"/>
      <c r="C41" s="5"/>
      <c r="D41" s="5"/>
      <c r="E41" s="31"/>
      <c r="F41" s="5"/>
      <c r="G41" s="5"/>
      <c r="H41" s="5"/>
      <c r="I41" s="5"/>
      <c r="J41" s="6" t="s">
        <v>51</v>
      </c>
      <c r="K41" s="5">
        <v>0.11028000000000016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hidden="1" customHeight="1">
      <c r="A42" s="5"/>
      <c r="B42" s="5"/>
      <c r="C42" s="5"/>
      <c r="D42" s="5"/>
      <c r="E42" s="31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hidden="1" customHeight="1">
      <c r="A43" s="5"/>
      <c r="B43" s="5"/>
      <c r="C43" s="5"/>
      <c r="D43" s="5"/>
      <c r="E43" s="31"/>
      <c r="F43" s="5"/>
      <c r="G43" s="5"/>
      <c r="H43" s="5"/>
      <c r="I43" s="5"/>
      <c r="J43" s="5"/>
      <c r="K43" s="24">
        <f>SUM(K21:K41)</f>
        <v>1.0018899999999999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hidden="1" customHeight="1">
      <c r="A44" s="5"/>
      <c r="B44" s="5"/>
      <c r="C44" s="5"/>
      <c r="D44" s="5"/>
      <c r="E44" s="31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hidden="1" customHeight="1">
      <c r="A45" s="5"/>
      <c r="B45" s="5"/>
      <c r="C45" s="5"/>
      <c r="D45" s="5"/>
      <c r="E45" s="31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hidden="1" customHeight="1">
      <c r="A46" s="5"/>
      <c r="B46" s="5"/>
      <c r="C46" s="5"/>
      <c r="D46" s="5"/>
      <c r="E46" s="31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hidden="1" customHeight="1">
      <c r="A47" s="5"/>
      <c r="B47" s="5"/>
      <c r="C47" s="5"/>
      <c r="D47" s="5"/>
      <c r="E47" s="3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hidden="1" customHeight="1">
      <c r="A48" s="5"/>
      <c r="B48" s="5"/>
      <c r="C48" s="5"/>
      <c r="D48" s="5"/>
      <c r="E48" s="3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hidden="1" customHeight="1">
      <c r="A49" s="5"/>
      <c r="B49" s="5"/>
      <c r="C49" s="5"/>
      <c r="D49" s="5"/>
      <c r="E49" s="3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hidden="1" customHeight="1">
      <c r="A50" s="5"/>
      <c r="B50" s="5"/>
      <c r="C50" s="5"/>
      <c r="D50" s="5"/>
      <c r="E50" s="31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hidden="1" customHeight="1">
      <c r="A51" s="5"/>
      <c r="B51" s="5"/>
      <c r="C51" s="5"/>
      <c r="D51" s="5"/>
      <c r="E51" s="31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hidden="1" customHeight="1">
      <c r="A52" s="5"/>
      <c r="B52" s="5"/>
      <c r="C52" s="5"/>
      <c r="D52" s="5"/>
      <c r="E52" s="31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hidden="1" customHeight="1">
      <c r="A53" s="5"/>
      <c r="B53" s="5"/>
      <c r="C53" s="5"/>
      <c r="D53" s="5"/>
      <c r="E53" s="31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hidden="1" customHeight="1">
      <c r="A54" s="5"/>
      <c r="B54" s="5"/>
      <c r="C54" s="5"/>
      <c r="D54" s="5"/>
      <c r="E54" s="31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hidden="1" customHeight="1">
      <c r="A55" s="5"/>
      <c r="B55" s="5"/>
      <c r="C55" s="5"/>
      <c r="D55" s="5"/>
      <c r="E55" s="31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hidden="1" customHeight="1">
      <c r="A56" s="5"/>
      <c r="B56" s="5"/>
      <c r="C56" s="5"/>
      <c r="D56" s="5"/>
      <c r="E56" s="31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hidden="1" customHeight="1">
      <c r="A57" s="5"/>
      <c r="B57" s="5"/>
      <c r="C57" s="5"/>
      <c r="D57" s="5"/>
      <c r="E57" s="3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hidden="1" customHeight="1">
      <c r="A58" s="5"/>
      <c r="B58" s="5"/>
      <c r="C58" s="5"/>
      <c r="D58" s="5"/>
      <c r="E58" s="31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hidden="1" customHeight="1">
      <c r="A59" s="5"/>
      <c r="B59" s="5"/>
      <c r="C59" s="5"/>
      <c r="D59" s="5"/>
      <c r="E59" s="3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hidden="1" customHeight="1">
      <c r="A60" s="5"/>
      <c r="B60" s="5"/>
      <c r="C60" s="5"/>
      <c r="D60" s="5"/>
      <c r="E60" s="31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hidden="1" customHeight="1">
      <c r="A61" s="5"/>
      <c r="B61" s="5"/>
      <c r="C61" s="5"/>
      <c r="D61" s="5"/>
      <c r="E61" s="31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hidden="1" customHeight="1">
      <c r="A62" s="5"/>
      <c r="B62" s="5"/>
      <c r="C62" s="5"/>
      <c r="D62" s="5"/>
      <c r="E62" s="31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hidden="1" customHeight="1">
      <c r="A63" s="5"/>
      <c r="B63" s="5"/>
      <c r="C63" s="5"/>
      <c r="D63" s="5"/>
      <c r="E63" s="31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hidden="1" customHeight="1">
      <c r="A64" s="5"/>
      <c r="B64" s="5"/>
      <c r="C64" s="5"/>
      <c r="D64" s="5"/>
      <c r="E64" s="31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hidden="1" customHeight="1">
      <c r="A65" s="5"/>
      <c r="B65" s="5"/>
      <c r="C65" s="5"/>
      <c r="D65" s="5"/>
      <c r="E65" s="31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hidden="1" customHeight="1">
      <c r="A66" s="5"/>
      <c r="B66" s="5"/>
      <c r="C66" s="5"/>
      <c r="D66" s="5"/>
      <c r="E66" s="31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hidden="1" customHeight="1">
      <c r="A67" s="5"/>
      <c r="B67" s="5"/>
      <c r="C67" s="5"/>
      <c r="D67" s="5"/>
      <c r="E67" s="31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hidden="1" customHeight="1">
      <c r="A68" s="5"/>
      <c r="B68" s="5"/>
      <c r="C68" s="5"/>
      <c r="D68" s="5"/>
      <c r="E68" s="31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hidden="1" customHeight="1">
      <c r="A69" s="5"/>
      <c r="B69" s="5"/>
      <c r="C69" s="5"/>
      <c r="D69" s="5"/>
      <c r="E69" s="31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hidden="1" customHeight="1">
      <c r="A70" s="5"/>
      <c r="B70" s="5"/>
      <c r="C70" s="5"/>
      <c r="D70" s="5"/>
      <c r="E70" s="31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hidden="1" customHeight="1">
      <c r="A71" s="5"/>
      <c r="B71" s="5"/>
      <c r="C71" s="5"/>
      <c r="D71" s="5"/>
      <c r="E71" s="3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hidden="1" customHeight="1">
      <c r="A72" s="5"/>
      <c r="B72" s="5"/>
      <c r="C72" s="5"/>
      <c r="D72" s="5"/>
      <c r="E72" s="31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hidden="1" customHeight="1">
      <c r="A73" s="5"/>
      <c r="B73" s="5"/>
      <c r="C73" s="5"/>
      <c r="D73" s="5"/>
      <c r="E73" s="31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hidden="1" customHeight="1">
      <c r="A74" s="5"/>
      <c r="B74" s="5"/>
      <c r="C74" s="5"/>
      <c r="D74" s="5"/>
      <c r="E74" s="31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hidden="1" customHeight="1">
      <c r="A75" s="5"/>
      <c r="B75" s="5"/>
      <c r="C75" s="5"/>
      <c r="D75" s="5"/>
      <c r="E75" s="31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hidden="1" customHeight="1">
      <c r="A76" s="5"/>
      <c r="B76" s="5"/>
      <c r="C76" s="5"/>
      <c r="D76" s="5"/>
      <c r="E76" s="31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hidden="1" customHeight="1">
      <c r="A77" s="5"/>
      <c r="B77" s="5"/>
      <c r="C77" s="5"/>
      <c r="D77" s="5"/>
      <c r="E77" s="31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hidden="1" customHeight="1">
      <c r="A78" s="5"/>
      <c r="B78" s="5"/>
      <c r="C78" s="5"/>
      <c r="D78" s="5"/>
      <c r="E78" s="31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hidden="1" customHeight="1">
      <c r="A79" s="5"/>
      <c r="B79" s="5"/>
      <c r="C79" s="5"/>
      <c r="D79" s="5"/>
      <c r="E79" s="31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hidden="1" customHeight="1">
      <c r="A80" s="5"/>
      <c r="B80" s="5"/>
      <c r="C80" s="5"/>
      <c r="D80" s="5"/>
      <c r="E80" s="31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hidden="1" customHeight="1">
      <c r="A81" s="5"/>
      <c r="B81" s="5"/>
      <c r="C81" s="5"/>
      <c r="D81" s="5"/>
      <c r="E81" s="31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hidden="1" customHeight="1">
      <c r="A82" s="5"/>
      <c r="B82" s="5"/>
      <c r="C82" s="5"/>
      <c r="D82" s="5"/>
      <c r="E82" s="31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hidden="1" customHeight="1">
      <c r="A83" s="5"/>
      <c r="B83" s="5"/>
      <c r="C83" s="5"/>
      <c r="D83" s="5"/>
      <c r="E83" s="31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hidden="1" customHeight="1">
      <c r="A84" s="5"/>
      <c r="B84" s="5"/>
      <c r="C84" s="5"/>
      <c r="D84" s="5"/>
      <c r="E84" s="31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hidden="1" customHeight="1">
      <c r="A85" s="5"/>
      <c r="B85" s="5"/>
      <c r="C85" s="5"/>
      <c r="D85" s="5"/>
      <c r="E85" s="31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hidden="1" customHeight="1">
      <c r="A86" s="5"/>
      <c r="B86" s="5"/>
      <c r="C86" s="5"/>
      <c r="D86" s="5"/>
      <c r="E86" s="31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hidden="1" customHeight="1">
      <c r="A87" s="5"/>
      <c r="B87" s="5"/>
      <c r="C87" s="5"/>
      <c r="D87" s="5"/>
      <c r="E87" s="31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hidden="1" customHeight="1">
      <c r="A88" s="5"/>
      <c r="B88" s="5"/>
      <c r="C88" s="5"/>
      <c r="D88" s="5"/>
      <c r="E88" s="31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hidden="1" customHeight="1">
      <c r="A89" s="5"/>
      <c r="B89" s="5"/>
      <c r="C89" s="5"/>
      <c r="D89" s="5"/>
      <c r="E89" s="31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hidden="1" customHeight="1">
      <c r="A90" s="5"/>
      <c r="B90" s="5"/>
      <c r="C90" s="5"/>
      <c r="D90" s="5"/>
      <c r="E90" s="31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hidden="1" customHeight="1">
      <c r="A91" s="5"/>
      <c r="B91" s="5"/>
      <c r="C91" s="5"/>
      <c r="D91" s="5"/>
      <c r="E91" s="31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hidden="1" customHeight="1">
      <c r="A92" s="5"/>
      <c r="B92" s="5"/>
      <c r="C92" s="5"/>
      <c r="D92" s="5"/>
      <c r="E92" s="31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hidden="1" customHeight="1">
      <c r="A93" s="5"/>
      <c r="B93" s="5"/>
      <c r="C93" s="5"/>
      <c r="D93" s="5"/>
      <c r="E93" s="31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hidden="1" customHeight="1">
      <c r="A94" s="5"/>
      <c r="B94" s="5"/>
      <c r="C94" s="5"/>
      <c r="D94" s="5"/>
      <c r="E94" s="31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hidden="1" customHeight="1">
      <c r="A95" s="5"/>
      <c r="B95" s="5"/>
      <c r="C95" s="5"/>
      <c r="D95" s="5"/>
      <c r="E95" s="31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hidden="1" customHeight="1">
      <c r="A96" s="5"/>
      <c r="B96" s="5"/>
      <c r="C96" s="5"/>
      <c r="D96" s="5"/>
      <c r="E96" s="31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hidden="1" customHeight="1">
      <c r="A97" s="5"/>
      <c r="B97" s="5"/>
      <c r="C97" s="5"/>
      <c r="D97" s="5"/>
      <c r="E97" s="31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hidden="1" customHeight="1">
      <c r="A98" s="5"/>
      <c r="B98" s="5"/>
      <c r="C98" s="5"/>
      <c r="D98" s="5"/>
      <c r="E98" s="31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hidden="1" customHeight="1">
      <c r="A99" s="5"/>
      <c r="B99" s="5"/>
      <c r="C99" s="5"/>
      <c r="D99" s="5"/>
      <c r="E99" s="31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hidden="1" customHeight="1">
      <c r="A100" s="5"/>
      <c r="B100" s="5"/>
      <c r="C100" s="5"/>
      <c r="D100" s="5"/>
      <c r="E100" s="31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hidden="1" customHeight="1">
      <c r="A101" s="5"/>
      <c r="B101" s="5"/>
      <c r="C101" s="5"/>
      <c r="D101" s="5"/>
      <c r="E101" s="31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hidden="1" customHeight="1">
      <c r="A102" s="5"/>
      <c r="B102" s="5"/>
      <c r="C102" s="5"/>
      <c r="D102" s="5"/>
      <c r="E102" s="31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hidden="1" customHeight="1">
      <c r="A103" s="5"/>
      <c r="B103" s="5"/>
      <c r="C103" s="5"/>
      <c r="D103" s="5"/>
      <c r="E103" s="31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hidden="1" customHeight="1">
      <c r="A104" s="5"/>
      <c r="B104" s="5"/>
      <c r="C104" s="5"/>
      <c r="D104" s="5"/>
      <c r="E104" s="31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hidden="1" customHeight="1">
      <c r="A105" s="5"/>
      <c r="B105" s="5"/>
      <c r="C105" s="5"/>
      <c r="D105" s="5"/>
      <c r="E105" s="31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hidden="1" customHeight="1">
      <c r="A106" s="5"/>
      <c r="B106" s="5"/>
      <c r="C106" s="5"/>
      <c r="D106" s="5"/>
      <c r="E106" s="31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hidden="1" customHeight="1">
      <c r="A107" s="5"/>
      <c r="B107" s="5"/>
      <c r="C107" s="5"/>
      <c r="D107" s="5"/>
      <c r="E107" s="31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hidden="1" customHeight="1">
      <c r="A108" s="5"/>
      <c r="B108" s="5"/>
      <c r="C108" s="5"/>
      <c r="D108" s="5"/>
      <c r="E108" s="31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hidden="1" customHeight="1">
      <c r="A109" s="5"/>
      <c r="B109" s="5"/>
      <c r="C109" s="5"/>
      <c r="D109" s="5"/>
      <c r="E109" s="31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hidden="1" customHeight="1">
      <c r="A110" s="5"/>
      <c r="B110" s="5"/>
      <c r="C110" s="5"/>
      <c r="D110" s="5"/>
      <c r="E110" s="31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hidden="1" customHeight="1">
      <c r="A111" s="5"/>
      <c r="B111" s="5"/>
      <c r="C111" s="5"/>
      <c r="D111" s="5"/>
      <c r="E111" s="31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hidden="1" customHeight="1">
      <c r="A112" s="5"/>
      <c r="B112" s="5"/>
      <c r="C112" s="5"/>
      <c r="D112" s="5"/>
      <c r="E112" s="31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hidden="1" customHeight="1">
      <c r="A113" s="5"/>
      <c r="B113" s="5"/>
      <c r="C113" s="5"/>
      <c r="D113" s="5"/>
      <c r="E113" s="31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hidden="1" customHeight="1">
      <c r="A114" s="5"/>
      <c r="B114" s="5"/>
      <c r="C114" s="5"/>
      <c r="D114" s="5"/>
      <c r="E114" s="31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hidden="1" customHeight="1">
      <c r="A115" s="5"/>
      <c r="B115" s="5"/>
      <c r="C115" s="5"/>
      <c r="D115" s="5"/>
      <c r="E115" s="31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hidden="1" customHeight="1">
      <c r="A116" s="5"/>
      <c r="B116" s="5"/>
      <c r="C116" s="5"/>
      <c r="D116" s="5"/>
      <c r="E116" s="31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hidden="1" customHeight="1">
      <c r="A117" s="5"/>
      <c r="B117" s="5"/>
      <c r="C117" s="5"/>
      <c r="D117" s="5"/>
      <c r="E117" s="31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hidden="1" customHeight="1">
      <c r="A118" s="5"/>
      <c r="B118" s="5"/>
      <c r="C118" s="5"/>
      <c r="D118" s="5"/>
      <c r="E118" s="31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hidden="1" customHeight="1">
      <c r="A119" s="5"/>
      <c r="B119" s="5"/>
      <c r="C119" s="5"/>
      <c r="D119" s="5"/>
      <c r="E119" s="31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hidden="1" customHeight="1">
      <c r="A120" s="5"/>
      <c r="B120" s="5"/>
      <c r="C120" s="5"/>
      <c r="D120" s="5"/>
      <c r="E120" s="31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hidden="1" customHeight="1">
      <c r="A121" s="5"/>
      <c r="B121" s="5"/>
      <c r="C121" s="5"/>
      <c r="D121" s="5"/>
      <c r="E121" s="31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hidden="1" customHeight="1">
      <c r="A122" s="5"/>
      <c r="B122" s="5"/>
      <c r="C122" s="5"/>
      <c r="D122" s="5"/>
      <c r="E122" s="3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hidden="1" customHeight="1">
      <c r="A123" s="5"/>
      <c r="B123" s="5"/>
      <c r="C123" s="5"/>
      <c r="D123" s="5"/>
      <c r="E123" s="31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hidden="1" customHeight="1">
      <c r="A124" s="5"/>
      <c r="B124" s="5"/>
      <c r="C124" s="5"/>
      <c r="D124" s="5"/>
      <c r="E124" s="31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hidden="1" customHeight="1">
      <c r="A125" s="5"/>
      <c r="B125" s="5"/>
      <c r="C125" s="5"/>
      <c r="D125" s="5"/>
      <c r="E125" s="31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hidden="1" customHeight="1">
      <c r="A126" s="5"/>
      <c r="B126" s="5"/>
      <c r="C126" s="5"/>
      <c r="D126" s="5"/>
      <c r="E126" s="31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hidden="1" customHeight="1">
      <c r="A127" s="5"/>
      <c r="B127" s="5"/>
      <c r="C127" s="5"/>
      <c r="D127" s="5"/>
      <c r="E127" s="31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hidden="1" customHeight="1">
      <c r="A128" s="5"/>
      <c r="B128" s="5"/>
      <c r="C128" s="5"/>
      <c r="D128" s="5"/>
      <c r="E128" s="31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hidden="1" customHeight="1">
      <c r="A129" s="5"/>
      <c r="B129" s="5"/>
      <c r="C129" s="5"/>
      <c r="D129" s="5"/>
      <c r="E129" s="31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hidden="1" customHeight="1">
      <c r="A130" s="5"/>
      <c r="B130" s="5"/>
      <c r="C130" s="5"/>
      <c r="D130" s="5"/>
      <c r="E130" s="31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hidden="1" customHeight="1">
      <c r="A131" s="5"/>
      <c r="B131" s="5"/>
      <c r="C131" s="5"/>
      <c r="D131" s="5"/>
      <c r="E131" s="31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hidden="1" customHeight="1">
      <c r="A132" s="5"/>
      <c r="B132" s="5"/>
      <c r="C132" s="5"/>
      <c r="D132" s="5"/>
      <c r="E132" s="31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hidden="1" customHeight="1">
      <c r="A133" s="5"/>
      <c r="B133" s="5"/>
      <c r="C133" s="5"/>
      <c r="D133" s="5"/>
      <c r="E133" s="31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hidden="1" customHeight="1">
      <c r="A134" s="5"/>
      <c r="B134" s="5"/>
      <c r="C134" s="5"/>
      <c r="D134" s="5"/>
      <c r="E134" s="31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hidden="1" customHeight="1">
      <c r="A135" s="5"/>
      <c r="B135" s="5"/>
      <c r="C135" s="5"/>
      <c r="D135" s="5"/>
      <c r="E135" s="31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hidden="1" customHeight="1">
      <c r="A136" s="5"/>
      <c r="B136" s="5"/>
      <c r="C136" s="5"/>
      <c r="D136" s="5"/>
      <c r="E136" s="31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hidden="1" customHeight="1">
      <c r="A137" s="5"/>
      <c r="B137" s="5"/>
      <c r="C137" s="5"/>
      <c r="D137" s="5"/>
      <c r="E137" s="31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hidden="1" customHeight="1">
      <c r="A138" s="5"/>
      <c r="B138" s="5"/>
      <c r="C138" s="5"/>
      <c r="D138" s="5"/>
      <c r="E138" s="31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hidden="1" customHeight="1">
      <c r="A139" s="5"/>
      <c r="B139" s="5"/>
      <c r="C139" s="5"/>
      <c r="D139" s="5"/>
      <c r="E139" s="31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hidden="1" customHeight="1">
      <c r="A140" s="5"/>
      <c r="B140" s="5"/>
      <c r="C140" s="5"/>
      <c r="D140" s="5"/>
      <c r="E140" s="31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hidden="1" customHeight="1">
      <c r="A141" s="5"/>
      <c r="B141" s="5"/>
      <c r="C141" s="5"/>
      <c r="D141" s="5"/>
      <c r="E141" s="31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hidden="1" customHeight="1">
      <c r="A142" s="5"/>
      <c r="B142" s="5"/>
      <c r="C142" s="5"/>
      <c r="D142" s="5"/>
      <c r="E142" s="31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hidden="1" customHeight="1">
      <c r="A143" s="5"/>
      <c r="B143" s="5"/>
      <c r="C143" s="5"/>
      <c r="D143" s="5"/>
      <c r="E143" s="31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hidden="1" customHeight="1">
      <c r="A144" s="5"/>
      <c r="B144" s="5"/>
      <c r="C144" s="5"/>
      <c r="D144" s="5"/>
      <c r="E144" s="31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hidden="1" customHeight="1">
      <c r="A145" s="5"/>
      <c r="B145" s="5"/>
      <c r="C145" s="5"/>
      <c r="D145" s="5"/>
      <c r="E145" s="31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hidden="1" customHeight="1">
      <c r="A146" s="5"/>
      <c r="B146" s="5"/>
      <c r="C146" s="5"/>
      <c r="D146" s="5"/>
      <c r="E146" s="31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hidden="1" customHeight="1">
      <c r="A147" s="5"/>
      <c r="B147" s="5"/>
      <c r="C147" s="5"/>
      <c r="D147" s="5"/>
      <c r="E147" s="31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hidden="1" customHeight="1">
      <c r="A148" s="5"/>
      <c r="B148" s="5"/>
      <c r="C148" s="5"/>
      <c r="D148" s="5"/>
      <c r="E148" s="31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hidden="1" customHeight="1">
      <c r="A149" s="5"/>
      <c r="B149" s="5"/>
      <c r="C149" s="5"/>
      <c r="D149" s="5"/>
      <c r="E149" s="31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hidden="1" customHeight="1">
      <c r="A150" s="5"/>
      <c r="B150" s="5"/>
      <c r="C150" s="5"/>
      <c r="D150" s="5"/>
      <c r="E150" s="31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hidden="1" customHeight="1">
      <c r="A151" s="5"/>
      <c r="B151" s="5"/>
      <c r="C151" s="5"/>
      <c r="D151" s="5"/>
      <c r="E151" s="31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hidden="1" customHeight="1">
      <c r="A152" s="5"/>
      <c r="B152" s="5"/>
      <c r="C152" s="5"/>
      <c r="D152" s="5"/>
      <c r="E152" s="31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hidden="1" customHeight="1">
      <c r="A153" s="5"/>
      <c r="B153" s="5"/>
      <c r="C153" s="5"/>
      <c r="D153" s="5"/>
      <c r="E153" s="31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hidden="1" customHeight="1">
      <c r="A154" s="5"/>
      <c r="B154" s="5"/>
      <c r="C154" s="5"/>
      <c r="D154" s="5"/>
      <c r="E154" s="31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hidden="1" customHeight="1">
      <c r="A155" s="5"/>
      <c r="B155" s="5"/>
      <c r="C155" s="5"/>
      <c r="D155" s="5"/>
      <c r="E155" s="31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hidden="1" customHeight="1">
      <c r="A156" s="5"/>
      <c r="B156" s="5"/>
      <c r="C156" s="5"/>
      <c r="D156" s="5"/>
      <c r="E156" s="31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hidden="1" customHeight="1">
      <c r="A157" s="5"/>
      <c r="B157" s="5"/>
      <c r="C157" s="5"/>
      <c r="D157" s="5"/>
      <c r="E157" s="31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hidden="1" customHeight="1">
      <c r="A158" s="5"/>
      <c r="B158" s="5"/>
      <c r="C158" s="5"/>
      <c r="D158" s="5"/>
      <c r="E158" s="31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hidden="1" customHeight="1">
      <c r="A159" s="5"/>
      <c r="B159" s="5"/>
      <c r="C159" s="5"/>
      <c r="D159" s="5"/>
      <c r="E159" s="31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hidden="1" customHeight="1">
      <c r="A160" s="5"/>
      <c r="B160" s="5"/>
      <c r="C160" s="5"/>
      <c r="D160" s="5"/>
      <c r="E160" s="31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hidden="1" customHeight="1">
      <c r="A161" s="5"/>
      <c r="B161" s="5"/>
      <c r="C161" s="5"/>
      <c r="D161" s="5"/>
      <c r="E161" s="3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hidden="1" customHeight="1">
      <c r="A162" s="5"/>
      <c r="B162" s="5"/>
      <c r="C162" s="5"/>
      <c r="D162" s="5"/>
      <c r="E162" s="3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hidden="1" customHeight="1">
      <c r="A163" s="5"/>
      <c r="B163" s="5"/>
      <c r="C163" s="5"/>
      <c r="D163" s="5"/>
      <c r="E163" s="3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hidden="1" customHeight="1">
      <c r="A164" s="5"/>
      <c r="B164" s="5"/>
      <c r="C164" s="5"/>
      <c r="D164" s="5"/>
      <c r="E164" s="3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hidden="1" customHeight="1">
      <c r="A165" s="5"/>
      <c r="B165" s="5"/>
      <c r="C165" s="5"/>
      <c r="D165" s="5"/>
      <c r="E165" s="3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hidden="1" customHeight="1">
      <c r="A166" s="5"/>
      <c r="B166" s="5"/>
      <c r="C166" s="5"/>
      <c r="D166" s="5"/>
      <c r="E166" s="3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hidden="1" customHeight="1">
      <c r="A167" s="5"/>
      <c r="B167" s="5"/>
      <c r="C167" s="5"/>
      <c r="D167" s="5"/>
      <c r="E167" s="3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hidden="1" customHeight="1">
      <c r="A168" s="5"/>
      <c r="B168" s="5"/>
      <c r="C168" s="5"/>
      <c r="D168" s="5"/>
      <c r="E168" s="3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hidden="1" customHeight="1">
      <c r="A169" s="5"/>
      <c r="B169" s="5"/>
      <c r="C169" s="5"/>
      <c r="D169" s="5"/>
      <c r="E169" s="3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hidden="1" customHeight="1">
      <c r="A170" s="5"/>
      <c r="B170" s="5"/>
      <c r="C170" s="5"/>
      <c r="D170" s="5"/>
      <c r="E170" s="3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hidden="1" customHeight="1">
      <c r="A171" s="5"/>
      <c r="B171" s="5"/>
      <c r="C171" s="5"/>
      <c r="D171" s="5"/>
      <c r="E171" s="3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hidden="1" customHeight="1">
      <c r="A172" s="5"/>
      <c r="B172" s="5"/>
      <c r="C172" s="5"/>
      <c r="D172" s="5"/>
      <c r="E172" s="3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hidden="1" customHeight="1">
      <c r="A173" s="5"/>
      <c r="B173" s="5"/>
      <c r="C173" s="5"/>
      <c r="D173" s="5"/>
      <c r="E173" s="3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hidden="1" customHeight="1">
      <c r="A174" s="5"/>
      <c r="B174" s="5"/>
      <c r="C174" s="5"/>
      <c r="D174" s="5"/>
      <c r="E174" s="3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hidden="1" customHeight="1">
      <c r="A175" s="5"/>
      <c r="B175" s="5"/>
      <c r="C175" s="5"/>
      <c r="D175" s="5"/>
      <c r="E175" s="3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hidden="1" customHeight="1">
      <c r="A176" s="5"/>
      <c r="B176" s="5"/>
      <c r="C176" s="5"/>
      <c r="D176" s="5"/>
      <c r="E176" s="3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hidden="1" customHeight="1">
      <c r="A177" s="5"/>
      <c r="B177" s="5"/>
      <c r="C177" s="5"/>
      <c r="D177" s="5"/>
      <c r="E177" s="3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hidden="1" customHeight="1">
      <c r="A178" s="5"/>
      <c r="B178" s="5"/>
      <c r="C178" s="5"/>
      <c r="D178" s="5"/>
      <c r="E178" s="3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hidden="1" customHeight="1">
      <c r="A179" s="5"/>
      <c r="B179" s="5"/>
      <c r="C179" s="5"/>
      <c r="D179" s="5"/>
      <c r="E179" s="3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hidden="1" customHeight="1">
      <c r="A180" s="5"/>
      <c r="B180" s="5"/>
      <c r="C180" s="5"/>
      <c r="D180" s="5"/>
      <c r="E180" s="3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hidden="1" customHeight="1">
      <c r="A181" s="5"/>
      <c r="B181" s="5"/>
      <c r="C181" s="5"/>
      <c r="D181" s="5"/>
      <c r="E181" s="3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hidden="1" customHeight="1">
      <c r="A182" s="5"/>
      <c r="B182" s="5"/>
      <c r="C182" s="5"/>
      <c r="D182" s="5"/>
      <c r="E182" s="3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hidden="1" customHeight="1">
      <c r="A183" s="5"/>
      <c r="B183" s="5"/>
      <c r="C183" s="5"/>
      <c r="D183" s="5"/>
      <c r="E183" s="3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hidden="1" customHeight="1">
      <c r="A184" s="5"/>
      <c r="B184" s="5"/>
      <c r="C184" s="5"/>
      <c r="D184" s="5"/>
      <c r="E184" s="3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hidden="1" customHeight="1">
      <c r="A185" s="5"/>
      <c r="B185" s="5"/>
      <c r="C185" s="5"/>
      <c r="D185" s="5"/>
      <c r="E185" s="3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hidden="1" customHeight="1">
      <c r="A186" s="5"/>
      <c r="B186" s="5"/>
      <c r="C186" s="5"/>
      <c r="D186" s="5"/>
      <c r="E186" s="3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hidden="1" customHeight="1">
      <c r="A187" s="5"/>
      <c r="B187" s="5"/>
      <c r="C187" s="5"/>
      <c r="D187" s="5"/>
      <c r="E187" s="3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hidden="1" customHeight="1">
      <c r="A188" s="5"/>
      <c r="B188" s="5"/>
      <c r="C188" s="5"/>
      <c r="D188" s="5"/>
      <c r="E188" s="3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hidden="1" customHeight="1">
      <c r="A189" s="5"/>
      <c r="B189" s="5"/>
      <c r="C189" s="5"/>
      <c r="D189" s="5"/>
      <c r="E189" s="3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hidden="1" customHeight="1">
      <c r="A190" s="5"/>
      <c r="B190" s="5"/>
      <c r="C190" s="5"/>
      <c r="D190" s="5"/>
      <c r="E190" s="3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hidden="1" customHeight="1">
      <c r="A191" s="5"/>
      <c r="B191" s="5"/>
      <c r="C191" s="5"/>
      <c r="D191" s="5"/>
      <c r="E191" s="31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hidden="1" customHeight="1">
      <c r="A192" s="5"/>
      <c r="B192" s="5"/>
      <c r="C192" s="5"/>
      <c r="D192" s="5"/>
      <c r="E192" s="31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hidden="1" customHeight="1">
      <c r="A193" s="5"/>
      <c r="B193" s="5"/>
      <c r="C193" s="5"/>
      <c r="D193" s="5"/>
      <c r="E193" s="31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hidden="1" customHeight="1">
      <c r="A194" s="5"/>
      <c r="B194" s="5"/>
      <c r="C194" s="5"/>
      <c r="D194" s="5"/>
      <c r="E194" s="31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hidden="1" customHeight="1">
      <c r="A195" s="5"/>
      <c r="B195" s="5"/>
      <c r="C195" s="5"/>
      <c r="D195" s="5"/>
      <c r="E195" s="31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hidden="1" customHeight="1">
      <c r="A196" s="5"/>
      <c r="B196" s="5"/>
      <c r="C196" s="5"/>
      <c r="D196" s="5"/>
      <c r="E196" s="31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hidden="1" customHeight="1">
      <c r="A197" s="5"/>
      <c r="B197" s="5"/>
      <c r="C197" s="5"/>
      <c r="D197" s="5"/>
      <c r="E197" s="31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hidden="1" customHeight="1">
      <c r="A198" s="5"/>
      <c r="B198" s="5"/>
      <c r="C198" s="5"/>
      <c r="D198" s="5"/>
      <c r="E198" s="31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hidden="1" customHeight="1">
      <c r="A199" s="5"/>
      <c r="B199" s="5"/>
      <c r="C199" s="5"/>
      <c r="D199" s="5"/>
      <c r="E199" s="31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hidden="1" customHeight="1">
      <c r="A200" s="5"/>
      <c r="B200" s="5"/>
      <c r="C200" s="5"/>
      <c r="D200" s="5"/>
      <c r="E200" s="31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hidden="1" customHeight="1">
      <c r="A201" s="5"/>
      <c r="B201" s="5"/>
      <c r="C201" s="5"/>
      <c r="D201" s="5"/>
      <c r="E201" s="31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hidden="1" customHeight="1">
      <c r="A202" s="5"/>
      <c r="B202" s="5"/>
      <c r="C202" s="5"/>
      <c r="D202" s="5"/>
      <c r="E202" s="31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hidden="1" customHeight="1">
      <c r="A203" s="5"/>
      <c r="B203" s="5"/>
      <c r="C203" s="5"/>
      <c r="D203" s="5"/>
      <c r="E203" s="31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hidden="1" customHeight="1">
      <c r="A204" s="5"/>
      <c r="B204" s="5"/>
      <c r="C204" s="5"/>
      <c r="D204" s="5"/>
      <c r="E204" s="31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hidden="1" customHeight="1">
      <c r="A205" s="5"/>
      <c r="B205" s="5"/>
      <c r="C205" s="5"/>
      <c r="D205" s="5"/>
      <c r="E205" s="31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hidden="1" customHeight="1">
      <c r="A206" s="5"/>
      <c r="B206" s="5"/>
      <c r="C206" s="5"/>
      <c r="D206" s="5"/>
      <c r="E206" s="31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hidden="1" customHeight="1">
      <c r="A207" s="5"/>
      <c r="B207" s="5"/>
      <c r="C207" s="5"/>
      <c r="D207" s="5"/>
      <c r="E207" s="31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hidden="1" customHeight="1">
      <c r="A208" s="5"/>
      <c r="B208" s="5"/>
      <c r="C208" s="5"/>
      <c r="D208" s="5"/>
      <c r="E208" s="31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hidden="1" customHeight="1">
      <c r="A209" s="5"/>
      <c r="B209" s="5"/>
      <c r="C209" s="5"/>
      <c r="D209" s="5"/>
      <c r="E209" s="31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hidden="1" customHeight="1">
      <c r="A210" s="5"/>
      <c r="B210" s="5"/>
      <c r="C210" s="5"/>
      <c r="D210" s="5"/>
      <c r="E210" s="31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hidden="1" customHeight="1">
      <c r="A211" s="5"/>
      <c r="B211" s="5"/>
      <c r="C211" s="5"/>
      <c r="D211" s="5"/>
      <c r="E211" s="31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hidden="1" customHeight="1">
      <c r="A212" s="5"/>
      <c r="B212" s="5"/>
      <c r="C212" s="5"/>
      <c r="D212" s="5"/>
      <c r="E212" s="31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hidden="1" customHeight="1">
      <c r="A213" s="5"/>
      <c r="B213" s="5"/>
      <c r="C213" s="5"/>
      <c r="D213" s="5"/>
      <c r="E213" s="31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hidden="1" customHeight="1">
      <c r="A214" s="5"/>
      <c r="B214" s="5"/>
      <c r="C214" s="5"/>
      <c r="D214" s="5"/>
      <c r="E214" s="31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hidden="1" customHeight="1">
      <c r="A215" s="5"/>
      <c r="B215" s="5"/>
      <c r="C215" s="5"/>
      <c r="D215" s="5"/>
      <c r="E215" s="31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hidden="1" customHeight="1">
      <c r="A216" s="5"/>
      <c r="B216" s="5"/>
      <c r="C216" s="5"/>
      <c r="D216" s="5"/>
      <c r="E216" s="31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hidden="1" customHeight="1">
      <c r="A217" s="5"/>
      <c r="B217" s="5"/>
      <c r="C217" s="5"/>
      <c r="D217" s="5"/>
      <c r="E217" s="31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hidden="1" customHeight="1">
      <c r="A218" s="5"/>
      <c r="B218" s="5"/>
      <c r="C218" s="5"/>
      <c r="D218" s="5"/>
      <c r="E218" s="31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hidden="1" customHeight="1">
      <c r="A219" s="5"/>
      <c r="B219" s="5"/>
      <c r="C219" s="5"/>
      <c r="D219" s="5"/>
      <c r="E219" s="31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hidden="1" customHeight="1">
      <c r="A220" s="5"/>
      <c r="B220" s="5"/>
      <c r="C220" s="5"/>
      <c r="D220" s="5"/>
      <c r="E220" s="31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hidden="1" customHeight="1">
      <c r="A221" s="5"/>
      <c r="B221" s="5"/>
      <c r="C221" s="5"/>
      <c r="D221" s="5"/>
      <c r="E221" s="31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hidden="1" customHeight="1">
      <c r="A222" s="5"/>
      <c r="B222" s="5"/>
      <c r="C222" s="5"/>
      <c r="D222" s="5"/>
      <c r="E222" s="31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hidden="1" customHeight="1">
      <c r="A223" s="5"/>
      <c r="B223" s="5"/>
      <c r="C223" s="5"/>
      <c r="D223" s="5"/>
      <c r="E223" s="31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hidden="1" customHeight="1">
      <c r="A224" s="5"/>
      <c r="B224" s="5"/>
      <c r="C224" s="5"/>
      <c r="D224" s="5"/>
      <c r="E224" s="31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hidden="1" customHeight="1">
      <c r="A225" s="5"/>
      <c r="B225" s="5"/>
      <c r="C225" s="5"/>
      <c r="D225" s="5"/>
      <c r="E225" s="31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hidden="1" customHeight="1">
      <c r="A226" s="5"/>
      <c r="B226" s="5"/>
      <c r="C226" s="5"/>
      <c r="D226" s="5"/>
      <c r="E226" s="31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hidden="1" customHeight="1">
      <c r="A227" s="5"/>
      <c r="B227" s="5"/>
      <c r="C227" s="5"/>
      <c r="D227" s="5"/>
      <c r="E227" s="31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hidden="1" customHeight="1">
      <c r="A228" s="5"/>
      <c r="B228" s="5"/>
      <c r="C228" s="5"/>
      <c r="D228" s="5"/>
      <c r="E228" s="31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hidden="1" customHeight="1">
      <c r="A229" s="5"/>
      <c r="B229" s="5"/>
      <c r="C229" s="5"/>
      <c r="D229" s="5"/>
      <c r="E229" s="31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hidden="1" customHeight="1">
      <c r="A230" s="5"/>
      <c r="B230" s="5"/>
      <c r="C230" s="5"/>
      <c r="D230" s="5"/>
      <c r="E230" s="31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hidden="1" customHeight="1">
      <c r="A231" s="5"/>
      <c r="B231" s="5"/>
      <c r="C231" s="5"/>
      <c r="D231" s="5"/>
      <c r="E231" s="31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hidden="1" customHeight="1">
      <c r="A232" s="5"/>
      <c r="B232" s="5"/>
      <c r="C232" s="5"/>
      <c r="D232" s="5"/>
      <c r="E232" s="31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hidden="1" customHeight="1">
      <c r="A233" s="5"/>
      <c r="B233" s="5"/>
      <c r="C233" s="5"/>
      <c r="D233" s="5"/>
      <c r="E233" s="31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hidden="1" customHeight="1">
      <c r="A234" s="5"/>
      <c r="B234" s="5"/>
      <c r="C234" s="5"/>
      <c r="D234" s="5"/>
      <c r="E234" s="31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hidden="1" customHeight="1">
      <c r="A235" s="5"/>
      <c r="B235" s="5"/>
      <c r="C235" s="5"/>
      <c r="D235" s="5"/>
      <c r="E235" s="31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hidden="1" customHeight="1">
      <c r="A236" s="5"/>
      <c r="B236" s="5"/>
      <c r="C236" s="5"/>
      <c r="D236" s="5"/>
      <c r="E236" s="31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hidden="1" customHeight="1">
      <c r="A237" s="5"/>
      <c r="B237" s="5"/>
      <c r="C237" s="5"/>
      <c r="D237" s="5"/>
      <c r="E237" s="31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hidden="1" customHeight="1">
      <c r="A238" s="5"/>
      <c r="B238" s="5"/>
      <c r="C238" s="5"/>
      <c r="D238" s="5"/>
      <c r="E238" s="31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hidden="1" customHeight="1">
      <c r="A239" s="5"/>
      <c r="B239" s="5"/>
      <c r="C239" s="5"/>
      <c r="D239" s="5"/>
      <c r="E239" s="31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hidden="1" customHeight="1">
      <c r="A240" s="5"/>
      <c r="B240" s="5"/>
      <c r="C240" s="5"/>
      <c r="D240" s="5"/>
      <c r="E240" s="31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hidden="1" customHeight="1">
      <c r="A241" s="5"/>
      <c r="B241" s="5"/>
      <c r="C241" s="5"/>
      <c r="D241" s="5"/>
      <c r="E241" s="31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hidden="1" customHeight="1">
      <c r="A242" s="5"/>
      <c r="B242" s="5"/>
      <c r="C242" s="5"/>
      <c r="D242" s="5"/>
      <c r="E242" s="31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hidden="1" customHeight="1">
      <c r="A243" s="5"/>
      <c r="B243" s="5"/>
      <c r="C243" s="5"/>
      <c r="D243" s="5"/>
      <c r="E243" s="31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hidden="1" customHeight="1">
      <c r="A244" s="5"/>
      <c r="B244" s="5"/>
      <c r="C244" s="5"/>
      <c r="D244" s="5"/>
      <c r="E244" s="31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hidden="1" customHeight="1">
      <c r="A245" s="5"/>
      <c r="B245" s="5"/>
      <c r="C245" s="5"/>
      <c r="D245" s="5"/>
      <c r="E245" s="31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hidden="1" customHeight="1">
      <c r="A246" s="5"/>
      <c r="B246" s="5"/>
      <c r="C246" s="5"/>
      <c r="D246" s="5"/>
      <c r="E246" s="31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hidden="1" customHeight="1">
      <c r="A247" s="5"/>
      <c r="B247" s="5"/>
      <c r="C247" s="5"/>
      <c r="D247" s="5"/>
      <c r="E247" s="31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hidden="1" customHeight="1">
      <c r="A248" s="5"/>
      <c r="B248" s="5"/>
      <c r="C248" s="5"/>
      <c r="D248" s="5"/>
      <c r="E248" s="31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hidden="1" customHeight="1">
      <c r="A249" s="5"/>
      <c r="B249" s="5"/>
      <c r="C249" s="5"/>
      <c r="D249" s="5"/>
      <c r="E249" s="3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hidden="1" customHeight="1">
      <c r="A250" s="5"/>
      <c r="B250" s="5"/>
      <c r="C250" s="5"/>
      <c r="D250" s="5"/>
      <c r="E250" s="3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hidden="1" customHeight="1">
      <c r="A251" s="5"/>
      <c r="B251" s="5"/>
      <c r="C251" s="5"/>
      <c r="D251" s="5"/>
      <c r="E251" s="3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hidden="1" customHeight="1">
      <c r="A252" s="5"/>
      <c r="B252" s="5"/>
      <c r="C252" s="5"/>
      <c r="D252" s="5"/>
      <c r="E252" s="3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hidden="1" customHeight="1">
      <c r="A253" s="5"/>
      <c r="B253" s="5"/>
      <c r="C253" s="5"/>
      <c r="D253" s="5"/>
      <c r="E253" s="3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hidden="1" customHeight="1">
      <c r="A254" s="5"/>
      <c r="B254" s="5"/>
      <c r="C254" s="5"/>
      <c r="D254" s="5"/>
      <c r="E254" s="3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hidden="1" customHeight="1">
      <c r="A255" s="5"/>
      <c r="B255" s="5"/>
      <c r="C255" s="5"/>
      <c r="D255" s="5"/>
      <c r="E255" s="3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hidden="1" customHeight="1">
      <c r="A256" s="5"/>
      <c r="B256" s="5"/>
      <c r="C256" s="5"/>
      <c r="D256" s="5"/>
      <c r="E256" s="3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hidden="1" customHeight="1">
      <c r="A257" s="5"/>
      <c r="B257" s="5"/>
      <c r="C257" s="5"/>
      <c r="D257" s="5"/>
      <c r="E257" s="3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hidden="1" customHeight="1">
      <c r="A258" s="5"/>
      <c r="B258" s="5"/>
      <c r="C258" s="5"/>
      <c r="D258" s="5"/>
      <c r="E258" s="3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hidden="1" customHeight="1">
      <c r="A259" s="5"/>
      <c r="B259" s="5"/>
      <c r="C259" s="5"/>
      <c r="D259" s="5"/>
      <c r="E259" s="3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hidden="1" customHeight="1">
      <c r="A260" s="5"/>
      <c r="B260" s="5"/>
      <c r="C260" s="5"/>
      <c r="D260" s="5"/>
      <c r="E260" s="3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hidden="1" customHeight="1">
      <c r="A261" s="5"/>
      <c r="B261" s="5"/>
      <c r="C261" s="5"/>
      <c r="D261" s="5"/>
      <c r="E261" s="3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hidden="1" customHeight="1">
      <c r="A262" s="5"/>
      <c r="B262" s="5"/>
      <c r="C262" s="5"/>
      <c r="D262" s="5"/>
      <c r="E262" s="3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hidden="1" customHeight="1">
      <c r="A263" s="5"/>
      <c r="B263" s="5"/>
      <c r="C263" s="5"/>
      <c r="D263" s="5"/>
      <c r="E263" s="3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hidden="1" customHeight="1">
      <c r="A264" s="5"/>
      <c r="B264" s="5"/>
      <c r="C264" s="5"/>
      <c r="D264" s="5"/>
      <c r="E264" s="3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hidden="1" customHeight="1">
      <c r="A265" s="5"/>
      <c r="B265" s="5"/>
      <c r="C265" s="5"/>
      <c r="D265" s="5"/>
      <c r="E265" s="3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hidden="1" customHeight="1">
      <c r="A266" s="5"/>
      <c r="B266" s="5"/>
      <c r="C266" s="5"/>
      <c r="D266" s="5"/>
      <c r="E266" s="3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hidden="1" customHeight="1">
      <c r="A267" s="5"/>
      <c r="B267" s="5"/>
      <c r="C267" s="5"/>
      <c r="D267" s="5"/>
      <c r="E267" s="3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hidden="1" customHeight="1">
      <c r="A268" s="5"/>
      <c r="B268" s="5"/>
      <c r="C268" s="5"/>
      <c r="D268" s="5"/>
      <c r="E268" s="3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hidden="1" customHeight="1">
      <c r="A269" s="5"/>
      <c r="B269" s="5"/>
      <c r="C269" s="5"/>
      <c r="D269" s="5"/>
      <c r="E269" s="3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hidden="1" customHeight="1">
      <c r="A270" s="5"/>
      <c r="B270" s="5"/>
      <c r="C270" s="5"/>
      <c r="D270" s="5"/>
      <c r="E270" s="3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hidden="1" customHeight="1">
      <c r="A271" s="5"/>
      <c r="B271" s="5"/>
      <c r="C271" s="5"/>
      <c r="D271" s="5"/>
      <c r="E271" s="3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hidden="1" customHeight="1">
      <c r="A272" s="5"/>
      <c r="B272" s="5"/>
      <c r="C272" s="5"/>
      <c r="D272" s="5"/>
      <c r="E272" s="3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hidden="1" customHeight="1">
      <c r="A273" s="5"/>
      <c r="B273" s="5"/>
      <c r="C273" s="5"/>
      <c r="D273" s="5"/>
      <c r="E273" s="3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hidden="1" customHeight="1">
      <c r="A274" s="5"/>
      <c r="B274" s="5"/>
      <c r="C274" s="5"/>
      <c r="D274" s="5"/>
      <c r="E274" s="3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hidden="1" customHeight="1">
      <c r="A275" s="5"/>
      <c r="B275" s="5"/>
      <c r="C275" s="5"/>
      <c r="D275" s="5"/>
      <c r="E275" s="3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hidden="1" customHeight="1">
      <c r="A276" s="5"/>
      <c r="B276" s="5"/>
      <c r="C276" s="5"/>
      <c r="D276" s="5"/>
      <c r="E276" s="3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hidden="1" customHeight="1">
      <c r="A277" s="5"/>
      <c r="B277" s="5"/>
      <c r="C277" s="5"/>
      <c r="D277" s="5"/>
      <c r="E277" s="3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hidden="1" customHeight="1">
      <c r="A278" s="5"/>
      <c r="B278" s="5"/>
      <c r="C278" s="5"/>
      <c r="D278" s="5"/>
      <c r="E278" s="3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hidden="1" customHeight="1">
      <c r="A279" s="5"/>
      <c r="B279" s="5"/>
      <c r="C279" s="5"/>
      <c r="D279" s="5"/>
      <c r="E279" s="3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hidden="1" customHeight="1">
      <c r="A280" s="5"/>
      <c r="B280" s="5"/>
      <c r="C280" s="5"/>
      <c r="D280" s="5"/>
      <c r="E280" s="3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hidden="1" customHeight="1">
      <c r="A281" s="5"/>
      <c r="B281" s="5"/>
      <c r="C281" s="5"/>
      <c r="D281" s="5"/>
      <c r="E281" s="3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hidden="1" customHeight="1">
      <c r="A282" s="5"/>
      <c r="B282" s="5"/>
      <c r="C282" s="5"/>
      <c r="D282" s="5"/>
      <c r="E282" s="3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hidden="1" customHeight="1">
      <c r="A283" s="5"/>
      <c r="B283" s="5"/>
      <c r="C283" s="5"/>
      <c r="D283" s="5"/>
      <c r="E283" s="3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hidden="1" customHeight="1">
      <c r="A284" s="5"/>
      <c r="B284" s="5"/>
      <c r="C284" s="5"/>
      <c r="D284" s="5"/>
      <c r="E284" s="3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hidden="1" customHeight="1">
      <c r="A285" s="5"/>
      <c r="B285" s="5"/>
      <c r="C285" s="5"/>
      <c r="D285" s="5"/>
      <c r="E285" s="3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hidden="1" customHeight="1">
      <c r="A286" s="5"/>
      <c r="B286" s="5"/>
      <c r="C286" s="5"/>
      <c r="D286" s="5"/>
      <c r="E286" s="3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hidden="1" customHeight="1">
      <c r="A287" s="5"/>
      <c r="B287" s="5"/>
      <c r="C287" s="5"/>
      <c r="D287" s="5"/>
      <c r="E287" s="3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hidden="1" customHeight="1">
      <c r="A288" s="5"/>
      <c r="B288" s="5"/>
      <c r="C288" s="5"/>
      <c r="D288" s="5"/>
      <c r="E288" s="3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hidden="1" customHeight="1">
      <c r="A289" s="5"/>
      <c r="B289" s="5"/>
      <c r="C289" s="5"/>
      <c r="D289" s="5"/>
      <c r="E289" s="3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hidden="1" customHeight="1">
      <c r="A290" s="5"/>
      <c r="B290" s="5"/>
      <c r="C290" s="5"/>
      <c r="D290" s="5"/>
      <c r="E290" s="3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hidden="1" customHeight="1">
      <c r="A291" s="5"/>
      <c r="B291" s="5"/>
      <c r="C291" s="5"/>
      <c r="D291" s="5"/>
      <c r="E291" s="3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hidden="1" customHeight="1">
      <c r="A292" s="5"/>
      <c r="B292" s="5"/>
      <c r="C292" s="5"/>
      <c r="D292" s="5"/>
      <c r="E292" s="3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hidden="1" customHeight="1">
      <c r="A293" s="5"/>
      <c r="B293" s="5"/>
      <c r="C293" s="5"/>
      <c r="D293" s="5"/>
      <c r="E293" s="3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hidden="1" customHeight="1">
      <c r="A294" s="5"/>
      <c r="B294" s="5"/>
      <c r="C294" s="5"/>
      <c r="D294" s="5"/>
      <c r="E294" s="3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hidden="1" customHeight="1">
      <c r="A295" s="5"/>
      <c r="B295" s="5"/>
      <c r="C295" s="5"/>
      <c r="D295" s="5"/>
      <c r="E295" s="3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hidden="1" customHeight="1">
      <c r="A296" s="5"/>
      <c r="B296" s="5"/>
      <c r="C296" s="5"/>
      <c r="D296" s="5"/>
      <c r="E296" s="3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hidden="1" customHeight="1">
      <c r="A297" s="5"/>
      <c r="B297" s="5"/>
      <c r="C297" s="5"/>
      <c r="D297" s="5"/>
      <c r="E297" s="3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hidden="1" customHeight="1">
      <c r="A298" s="5"/>
      <c r="B298" s="5"/>
      <c r="C298" s="5"/>
      <c r="D298" s="5"/>
      <c r="E298" s="3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hidden="1" customHeight="1">
      <c r="A299" s="5"/>
      <c r="B299" s="5"/>
      <c r="C299" s="5"/>
      <c r="D299" s="5"/>
      <c r="E299" s="3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hidden="1" customHeight="1">
      <c r="A300" s="5"/>
      <c r="B300" s="5"/>
      <c r="C300" s="5"/>
      <c r="D300" s="5"/>
      <c r="E300" s="3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hidden="1" customHeight="1">
      <c r="A301" s="5"/>
      <c r="B301" s="5"/>
      <c r="C301" s="5"/>
      <c r="D301" s="5"/>
      <c r="E301" s="3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hidden="1" customHeight="1">
      <c r="A302" s="5"/>
      <c r="B302" s="5"/>
      <c r="C302" s="5"/>
      <c r="D302" s="5"/>
      <c r="E302" s="3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hidden="1" customHeight="1">
      <c r="A303" s="5"/>
      <c r="B303" s="5"/>
      <c r="C303" s="5"/>
      <c r="D303" s="5"/>
      <c r="E303" s="3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hidden="1" customHeight="1">
      <c r="A304" s="5"/>
      <c r="B304" s="5"/>
      <c r="C304" s="5"/>
      <c r="D304" s="5"/>
      <c r="E304" s="3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hidden="1" customHeight="1">
      <c r="A305" s="5"/>
      <c r="B305" s="5"/>
      <c r="C305" s="5"/>
      <c r="D305" s="5"/>
      <c r="E305" s="3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hidden="1" customHeight="1">
      <c r="A306" s="5"/>
      <c r="B306" s="5"/>
      <c r="C306" s="5"/>
      <c r="D306" s="5"/>
      <c r="E306" s="3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hidden="1" customHeight="1">
      <c r="A307" s="5"/>
      <c r="B307" s="5"/>
      <c r="C307" s="5"/>
      <c r="D307" s="5"/>
      <c r="E307" s="3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hidden="1" customHeight="1">
      <c r="A308" s="5"/>
      <c r="B308" s="5"/>
      <c r="C308" s="5"/>
      <c r="D308" s="5"/>
      <c r="E308" s="3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hidden="1" customHeight="1">
      <c r="A309" s="5"/>
      <c r="B309" s="5"/>
      <c r="C309" s="5"/>
      <c r="D309" s="5"/>
      <c r="E309" s="3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hidden="1" customHeight="1">
      <c r="A310" s="5"/>
      <c r="B310" s="5"/>
      <c r="C310" s="5"/>
      <c r="D310" s="5"/>
      <c r="E310" s="3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hidden="1" customHeight="1">
      <c r="A311" s="5"/>
      <c r="B311" s="5"/>
      <c r="C311" s="5"/>
      <c r="D311" s="5"/>
      <c r="E311" s="3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hidden="1" customHeight="1">
      <c r="A312" s="5"/>
      <c r="B312" s="5"/>
      <c r="C312" s="5"/>
      <c r="D312" s="5"/>
      <c r="E312" s="3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hidden="1" customHeight="1">
      <c r="A313" s="5"/>
      <c r="B313" s="5"/>
      <c r="C313" s="5"/>
      <c r="D313" s="5"/>
      <c r="E313" s="3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hidden="1" customHeight="1">
      <c r="A314" s="5"/>
      <c r="B314" s="5"/>
      <c r="C314" s="5"/>
      <c r="D314" s="5"/>
      <c r="E314" s="3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hidden="1" customHeight="1">
      <c r="A315" s="5"/>
      <c r="B315" s="5"/>
      <c r="C315" s="5"/>
      <c r="D315" s="5"/>
      <c r="E315" s="3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hidden="1" customHeight="1">
      <c r="A316" s="5"/>
      <c r="B316" s="5"/>
      <c r="C316" s="5"/>
      <c r="D316" s="5"/>
      <c r="E316" s="3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hidden="1" customHeight="1">
      <c r="A317" s="5"/>
      <c r="B317" s="5"/>
      <c r="C317" s="5"/>
      <c r="D317" s="5"/>
      <c r="E317" s="3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hidden="1" customHeight="1">
      <c r="A318" s="5"/>
      <c r="B318" s="5"/>
      <c r="C318" s="5"/>
      <c r="D318" s="5"/>
      <c r="E318" s="3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hidden="1" customHeight="1">
      <c r="A319" s="5"/>
      <c r="B319" s="5"/>
      <c r="C319" s="5"/>
      <c r="D319" s="5"/>
      <c r="E319" s="3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hidden="1" customHeight="1">
      <c r="A320" s="5"/>
      <c r="B320" s="5"/>
      <c r="C320" s="5"/>
      <c r="D320" s="5"/>
      <c r="E320" s="3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hidden="1" customHeight="1">
      <c r="A321" s="5"/>
      <c r="B321" s="5"/>
      <c r="C321" s="5"/>
      <c r="D321" s="5"/>
      <c r="E321" s="3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hidden="1" customHeight="1">
      <c r="A322" s="5"/>
      <c r="B322" s="5"/>
      <c r="C322" s="5"/>
      <c r="D322" s="5"/>
      <c r="E322" s="3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hidden="1" customHeight="1">
      <c r="A323" s="5"/>
      <c r="B323" s="5"/>
      <c r="C323" s="5"/>
      <c r="D323" s="5"/>
      <c r="E323" s="3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hidden="1" customHeight="1">
      <c r="A324" s="5"/>
      <c r="B324" s="5"/>
      <c r="C324" s="5"/>
      <c r="D324" s="5"/>
      <c r="E324" s="3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hidden="1" customHeight="1">
      <c r="A325" s="5"/>
      <c r="B325" s="5"/>
      <c r="C325" s="5"/>
      <c r="D325" s="5"/>
      <c r="E325" s="3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hidden="1" customHeight="1">
      <c r="A326" s="5"/>
      <c r="B326" s="5"/>
      <c r="C326" s="5"/>
      <c r="D326" s="5"/>
      <c r="E326" s="3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hidden="1" customHeight="1">
      <c r="A327" s="5"/>
      <c r="B327" s="5"/>
      <c r="C327" s="5"/>
      <c r="D327" s="5"/>
      <c r="E327" s="3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hidden="1" customHeight="1">
      <c r="A328" s="5"/>
      <c r="B328" s="5"/>
      <c r="C328" s="5"/>
      <c r="D328" s="5"/>
      <c r="E328" s="3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hidden="1" customHeight="1">
      <c r="A329" s="5"/>
      <c r="B329" s="5"/>
      <c r="C329" s="5"/>
      <c r="D329" s="5"/>
      <c r="E329" s="3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hidden="1" customHeight="1">
      <c r="A330" s="5"/>
      <c r="B330" s="5"/>
      <c r="C330" s="5"/>
      <c r="D330" s="5"/>
      <c r="E330" s="3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hidden="1" customHeight="1">
      <c r="A331" s="5"/>
      <c r="B331" s="5"/>
      <c r="C331" s="5"/>
      <c r="D331" s="5"/>
      <c r="E331" s="3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hidden="1" customHeight="1">
      <c r="A332" s="5"/>
      <c r="B332" s="5"/>
      <c r="C332" s="5"/>
      <c r="D332" s="5"/>
      <c r="E332" s="3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hidden="1" customHeight="1">
      <c r="A333" s="5"/>
      <c r="B333" s="5"/>
      <c r="C333" s="5"/>
      <c r="D333" s="5"/>
      <c r="E333" s="3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hidden="1" customHeight="1">
      <c r="A334" s="5"/>
      <c r="B334" s="5"/>
      <c r="C334" s="5"/>
      <c r="D334" s="5"/>
      <c r="E334" s="3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hidden="1" customHeight="1">
      <c r="A335" s="5"/>
      <c r="B335" s="5"/>
      <c r="C335" s="5"/>
      <c r="D335" s="5"/>
      <c r="E335" s="3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hidden="1" customHeight="1">
      <c r="A336" s="5"/>
      <c r="B336" s="5"/>
      <c r="C336" s="5"/>
      <c r="D336" s="5"/>
      <c r="E336" s="3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hidden="1" customHeight="1">
      <c r="A337" s="5"/>
      <c r="B337" s="5"/>
      <c r="C337" s="5"/>
      <c r="D337" s="5"/>
      <c r="E337" s="3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hidden="1" customHeight="1">
      <c r="A338" s="5"/>
      <c r="B338" s="5"/>
      <c r="C338" s="5"/>
      <c r="D338" s="5"/>
      <c r="E338" s="3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hidden="1" customHeight="1">
      <c r="A339" s="5"/>
      <c r="B339" s="5"/>
      <c r="C339" s="5"/>
      <c r="D339" s="5"/>
      <c r="E339" s="3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hidden="1" customHeight="1">
      <c r="A340" s="5"/>
      <c r="B340" s="5"/>
      <c r="C340" s="5"/>
      <c r="D340" s="5"/>
      <c r="E340" s="3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hidden="1" customHeight="1">
      <c r="A341" s="5"/>
      <c r="B341" s="5"/>
      <c r="C341" s="5"/>
      <c r="D341" s="5"/>
      <c r="E341" s="3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hidden="1" customHeight="1">
      <c r="A342" s="5"/>
      <c r="B342" s="5"/>
      <c r="C342" s="5"/>
      <c r="D342" s="5"/>
      <c r="E342" s="3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hidden="1" customHeight="1">
      <c r="A343" s="5"/>
      <c r="B343" s="5"/>
      <c r="C343" s="5"/>
      <c r="D343" s="5"/>
      <c r="E343" s="3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hidden="1" customHeight="1">
      <c r="A344" s="5"/>
      <c r="B344" s="5"/>
      <c r="C344" s="5"/>
      <c r="D344" s="5"/>
      <c r="E344" s="3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hidden="1" customHeight="1">
      <c r="A345" s="5"/>
      <c r="B345" s="5"/>
      <c r="C345" s="5"/>
      <c r="D345" s="5"/>
      <c r="E345" s="3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hidden="1" customHeight="1">
      <c r="A346" s="5"/>
      <c r="B346" s="5"/>
      <c r="C346" s="5"/>
      <c r="D346" s="5"/>
      <c r="E346" s="3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hidden="1" customHeight="1">
      <c r="A347" s="5"/>
      <c r="B347" s="5"/>
      <c r="C347" s="5"/>
      <c r="D347" s="5"/>
      <c r="E347" s="3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hidden="1" customHeight="1">
      <c r="A348" s="5"/>
      <c r="B348" s="5"/>
      <c r="C348" s="5"/>
      <c r="D348" s="5"/>
      <c r="E348" s="3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hidden="1" customHeight="1">
      <c r="A349" s="5"/>
      <c r="B349" s="5"/>
      <c r="C349" s="5"/>
      <c r="D349" s="5"/>
      <c r="E349" s="3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hidden="1" customHeight="1">
      <c r="A350" s="5"/>
      <c r="B350" s="5"/>
      <c r="C350" s="5"/>
      <c r="D350" s="5"/>
      <c r="E350" s="3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hidden="1" customHeight="1">
      <c r="A351" s="5"/>
      <c r="B351" s="5"/>
      <c r="C351" s="5"/>
      <c r="D351" s="5"/>
      <c r="E351" s="3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3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3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3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3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3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3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3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3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3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3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3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3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3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3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3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3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3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3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3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3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3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3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3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3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3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3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3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3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3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3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3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3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3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3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3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3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3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3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3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3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3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3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3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3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3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3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3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3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3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3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3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3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3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3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3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3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3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3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3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3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3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3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3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3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3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3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3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3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3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3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3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3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3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3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3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3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3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3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3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3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3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3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3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3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3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3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3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3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3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3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3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3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3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3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3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3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3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3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3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3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3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3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3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3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3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3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3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3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3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3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3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3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3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3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3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3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3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3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3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3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3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3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3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3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3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3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3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3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3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3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3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3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3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3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3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3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3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3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3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3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3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3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3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3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3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3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3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3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3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3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3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3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3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3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3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3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3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3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3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3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3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3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3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3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3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3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3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3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3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3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3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3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3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3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3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3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3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3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3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3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3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3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3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3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3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3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3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3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3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3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3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3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3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3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3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3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3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3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3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3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3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3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3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3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3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3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3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3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3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3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3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3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3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3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3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3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3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3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3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3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3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3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3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3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3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3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3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3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3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3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3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3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3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3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3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3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3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3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3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3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3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3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3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3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3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3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3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3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3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3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3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3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3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3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3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3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3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3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3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3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3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3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3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3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3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3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3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3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3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3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3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3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3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3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3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3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3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3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3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3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3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3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3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3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3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3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3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3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3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3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3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3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3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3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3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3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3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3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3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3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3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3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3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3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3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3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3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3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3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3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3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3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3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3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3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3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3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3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3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3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3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3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3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3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3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3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3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3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3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3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3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3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3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3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3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3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3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3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3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3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3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3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3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3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3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3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3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3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3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3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3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3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3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3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3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3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3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3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3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3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3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3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3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3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3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3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3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3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3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3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3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3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3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3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3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3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3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3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3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3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3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3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3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3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3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3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3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3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3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3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3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3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3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3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3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3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3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3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3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3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3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3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3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3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3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3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3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3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3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3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3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3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3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3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3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3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3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3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3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3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3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3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3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3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3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3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3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3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3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3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3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3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3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3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3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3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3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3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3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3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3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3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3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3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3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3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3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3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3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3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3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3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3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3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3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3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3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3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3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3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3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3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3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3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3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3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3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3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3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3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3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3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3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3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3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3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3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3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3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3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3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3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3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3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3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3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3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3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3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3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3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3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3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3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3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3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3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3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3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3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3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3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3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3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3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3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3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3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3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3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3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3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3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3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3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3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3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3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3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3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3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3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3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3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3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3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3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3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3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3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3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3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3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3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3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3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3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3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3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3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3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3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3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3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3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3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3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3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3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3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3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3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3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3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3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3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3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3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3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3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3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3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3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3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3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3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3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3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3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3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3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3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3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3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3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3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3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3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3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3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3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3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3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3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3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3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3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3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3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3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3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3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3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3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3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3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3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3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3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3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3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3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3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3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3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3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3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3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3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3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3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3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3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3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3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3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3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3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3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3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3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3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3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3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3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3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3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3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3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3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3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3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3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3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3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3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3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3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3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3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3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3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3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3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3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3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3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3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3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G1:G351">
    <filterColumn colId="0">
      <customFilters>
        <customFilter operator="notEqual" val=" "/>
      </customFilters>
    </filterColumn>
  </autoFilter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opLeftCell="A19" workbookViewId="0">
      <selection activeCell="K24" sqref="K24"/>
    </sheetView>
  </sheetViews>
  <sheetFormatPr defaultColWidth="12.6640625" defaultRowHeight="15" customHeight="1"/>
  <cols>
    <col min="1" max="1" width="11.109375" customWidth="1"/>
    <col min="2" max="2" width="3.44140625" customWidth="1"/>
    <col min="3" max="3" width="9.6640625" bestFit="1" customWidth="1"/>
    <col min="4" max="4" width="6.5546875" bestFit="1" customWidth="1"/>
    <col min="5" max="26" width="11.109375" customWidth="1"/>
  </cols>
  <sheetData>
    <row r="1" spans="1:26" ht="12.75" customHeight="1">
      <c r="A1" s="5"/>
      <c r="B1" s="5"/>
      <c r="C1" s="5"/>
      <c r="D1" s="5"/>
      <c r="E1" s="3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21">
        <v>1</v>
      </c>
      <c r="B2" s="21">
        <v>824</v>
      </c>
      <c r="C2" s="23" t="s">
        <v>30</v>
      </c>
      <c r="D2" s="22">
        <f>VLOOKUP(B2,'Журнал наблюдений'!D:G,4,0)</f>
        <v>1.4861899999999999</v>
      </c>
      <c r="E2" s="24"/>
      <c r="F2" s="24"/>
      <c r="G2" s="24"/>
      <c r="H2" s="5">
        <v>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21">
        <v>5</v>
      </c>
      <c r="B3" s="21">
        <v>825</v>
      </c>
      <c r="C3" s="23" t="s">
        <v>55</v>
      </c>
      <c r="D3" s="22">
        <f>VLOOKUP(B3,'Журнал наблюдений'!D:G,4,0)</f>
        <v>1.4853000000000001</v>
      </c>
      <c r="E3" s="24">
        <f t="shared" ref="E3:E5" si="0">IF(C2=C3,"",D2-D3)</f>
        <v>8.8999999999983537E-4</v>
      </c>
      <c r="F3" s="24">
        <f t="shared" ref="F3:F5" si="1">IF(E3="","",IF(COUNTIF(C2,"*бол*"),E3+#REF!,E3))</f>
        <v>8.8999999999983537E-4</v>
      </c>
      <c r="G3" s="24">
        <f t="shared" ref="G3:G5" si="2">IF(COUNTIF(C3,"*бол*"),"",F3)</f>
        <v>8.8999999999983537E-4</v>
      </c>
      <c r="H3" s="5">
        <f t="shared" ref="H3:H5" si="3">IF(C2=C3,H2+1,H2)</f>
        <v>1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21">
        <v>5</v>
      </c>
      <c r="B4" s="21">
        <v>826</v>
      </c>
      <c r="C4" s="23" t="s">
        <v>56</v>
      </c>
      <c r="D4" s="22">
        <f>VLOOKUP(B4,'Журнал наблюдений'!D:G,4,0)</f>
        <v>1.44391</v>
      </c>
      <c r="E4" s="24">
        <f t="shared" si="0"/>
        <v>4.1390000000000038E-2</v>
      </c>
      <c r="F4" s="24">
        <f t="shared" si="1"/>
        <v>4.1390000000000038E-2</v>
      </c>
      <c r="G4" s="24">
        <f t="shared" si="2"/>
        <v>4.1390000000000038E-2</v>
      </c>
      <c r="H4" s="5">
        <f t="shared" si="3"/>
        <v>1</v>
      </c>
      <c r="I4" s="24">
        <f>D2-D5</f>
        <v>-7.682000000000011E-2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21">
        <v>5</v>
      </c>
      <c r="B5" s="21">
        <v>827</v>
      </c>
      <c r="C5" s="23" t="s">
        <v>58</v>
      </c>
      <c r="D5" s="22">
        <f>VLOOKUP(B5,'Журнал наблюдений'!D:G,4,0)</f>
        <v>1.56301</v>
      </c>
      <c r="E5" s="24">
        <f t="shared" si="0"/>
        <v>-0.11909999999999998</v>
      </c>
      <c r="F5" s="24">
        <f t="shared" si="1"/>
        <v>-0.11909999999999998</v>
      </c>
      <c r="G5" s="24">
        <f t="shared" si="2"/>
        <v>-0.11909999999999998</v>
      </c>
      <c r="H5" s="5">
        <f t="shared" si="3"/>
        <v>1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5"/>
      <c r="B6" s="5"/>
      <c r="C6" s="5"/>
      <c r="D6" s="5"/>
      <c r="E6" s="24"/>
      <c r="F6" s="24"/>
      <c r="G6" s="24">
        <f>SUM(G3:G5)</f>
        <v>-7.682000000000011E-2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5"/>
      <c r="B7" s="5"/>
      <c r="C7" s="5"/>
      <c r="D7" s="5"/>
      <c r="E7" s="31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5"/>
      <c r="B8" s="5"/>
      <c r="C8" s="5"/>
      <c r="D8" s="5"/>
      <c r="E8" s="31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5"/>
      <c r="B9" s="5"/>
      <c r="C9" s="5"/>
      <c r="D9" s="5"/>
      <c r="E9" s="31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5"/>
      <c r="B10" s="5"/>
      <c r="C10" s="5"/>
      <c r="D10" s="5"/>
      <c r="E10" s="31"/>
      <c r="F10" s="5"/>
      <c r="G10" s="5"/>
      <c r="H10" s="5"/>
      <c r="I10" s="5"/>
      <c r="J10" s="23" t="s">
        <v>30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5"/>
      <c r="B11" s="5"/>
      <c r="C11" s="5"/>
      <c r="D11" s="5"/>
      <c r="E11" s="31"/>
      <c r="F11" s="5"/>
      <c r="G11" s="5"/>
      <c r="H11" s="5"/>
      <c r="I11" s="5"/>
      <c r="J11" s="5" t="s">
        <v>55</v>
      </c>
      <c r="K11" s="5">
        <v>8.8999999999983537E-4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5"/>
      <c r="B12" s="5"/>
      <c r="C12" s="5"/>
      <c r="D12" s="5"/>
      <c r="E12" s="31"/>
      <c r="F12" s="5"/>
      <c r="G12" s="5"/>
      <c r="H12" s="5"/>
      <c r="I12" s="5"/>
      <c r="J12" s="5" t="s">
        <v>56</v>
      </c>
      <c r="K12" s="5">
        <v>4.1390000000000038E-2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5"/>
      <c r="B13" s="5"/>
      <c r="C13" s="5"/>
      <c r="D13" s="5"/>
      <c r="E13" s="31"/>
      <c r="F13" s="5"/>
      <c r="G13" s="5"/>
      <c r="H13" s="5"/>
      <c r="I13" s="5"/>
      <c r="J13" s="5" t="s">
        <v>58</v>
      </c>
      <c r="K13" s="5">
        <v>-0.11909999999999998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5"/>
      <c r="B14" s="5"/>
      <c r="C14" s="5"/>
      <c r="D14" s="5"/>
      <c r="E14" s="31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5"/>
      <c r="B15" s="5"/>
      <c r="C15" s="5"/>
      <c r="D15" s="5"/>
      <c r="E15" s="31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5"/>
      <c r="B16" s="5"/>
      <c r="C16" s="5"/>
      <c r="D16" s="5"/>
      <c r="E16" s="31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5"/>
      <c r="B17" s="5"/>
      <c r="C17" s="5"/>
      <c r="D17" s="5"/>
      <c r="E17" s="31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5"/>
      <c r="B18" s="5"/>
      <c r="C18" s="5"/>
      <c r="D18" s="5"/>
      <c r="E18" s="31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5"/>
      <c r="B19" s="5"/>
      <c r="C19" s="5"/>
      <c r="D19" s="5"/>
      <c r="E19" s="31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21">
        <v>2</v>
      </c>
      <c r="B20" s="21">
        <v>83</v>
      </c>
      <c r="C20" s="23" t="s">
        <v>29</v>
      </c>
      <c r="D20" s="22">
        <f>VLOOKUP(B20,'Журнал наблюдений'!D:G,4,0)</f>
        <v>1.40229</v>
      </c>
      <c r="E20" s="24"/>
      <c r="F20" s="24"/>
      <c r="G20" s="24"/>
      <c r="H20" s="5">
        <v>1</v>
      </c>
      <c r="I20" s="5"/>
      <c r="J20" s="23" t="s">
        <v>29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21">
        <v>6</v>
      </c>
      <c r="B21" s="21">
        <v>82</v>
      </c>
      <c r="C21" s="23" t="s">
        <v>59</v>
      </c>
      <c r="D21" s="22">
        <f>VLOOKUP(B21,'Журнал наблюдений'!D:G,4,0)</f>
        <v>1.43553</v>
      </c>
      <c r="E21" s="24">
        <f t="shared" ref="E21:E25" si="4">IF(C20=C21,"",D20-D21)</f>
        <v>-3.3239999999999936E-2</v>
      </c>
      <c r="F21" s="24">
        <f t="shared" ref="F21:F25" si="5">IF(E21="","",IF(COUNTIF(C20,"*бол*"),E21+#REF!,E21))</f>
        <v>-3.3239999999999936E-2</v>
      </c>
      <c r="G21" s="24">
        <f t="shared" ref="G21:G25" si="6">IF(COUNTIF(C21,"*бол*"),"",F21)</f>
        <v>-3.3239999999999936E-2</v>
      </c>
      <c r="H21" s="5">
        <f>IF(C20=C21,H20+1,H20)</f>
        <v>1</v>
      </c>
      <c r="I21" s="5"/>
      <c r="J21" s="5" t="s">
        <v>59</v>
      </c>
      <c r="K21" s="5">
        <v>-3.3239999999999936E-2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21">
        <v>6</v>
      </c>
      <c r="B22" s="21">
        <v>78</v>
      </c>
      <c r="C22" s="23" t="s">
        <v>59</v>
      </c>
      <c r="D22" s="22">
        <f>VLOOKUP(B22,'Журнал наблюдений'!D:G,4,0)</f>
        <v>1.5548299999999999</v>
      </c>
      <c r="E22" s="24" t="str">
        <f t="shared" si="4"/>
        <v/>
      </c>
      <c r="F22" s="24" t="str">
        <f t="shared" si="5"/>
        <v/>
      </c>
      <c r="G22" s="24" t="str">
        <f t="shared" si="6"/>
        <v/>
      </c>
      <c r="H22" s="5">
        <v>2</v>
      </c>
      <c r="I22" s="5"/>
      <c r="J22" s="5" t="s">
        <v>60</v>
      </c>
      <c r="K22" s="5">
        <v>7.7489999999999837E-2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21">
        <v>6</v>
      </c>
      <c r="B23" s="21">
        <v>79</v>
      </c>
      <c r="C23" s="23" t="s">
        <v>60</v>
      </c>
      <c r="D23" s="22">
        <f>VLOOKUP(B23,'Журнал наблюдений'!D:G,4,0)</f>
        <v>1.4773400000000001</v>
      </c>
      <c r="E23" s="24">
        <f t="shared" si="4"/>
        <v>7.7489999999999837E-2</v>
      </c>
      <c r="F23" s="24">
        <f t="shared" si="5"/>
        <v>7.7489999999999837E-2</v>
      </c>
      <c r="G23" s="24">
        <f t="shared" si="6"/>
        <v>7.7489999999999837E-2</v>
      </c>
      <c r="H23" s="5">
        <f t="shared" ref="H23:H24" si="7">IF(C22=C23,H22+1,H22)</f>
        <v>2</v>
      </c>
      <c r="I23" s="5"/>
      <c r="J23" s="5" t="s">
        <v>61</v>
      </c>
      <c r="K23" s="5">
        <v>-2.8599999999998627E-3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21">
        <v>6</v>
      </c>
      <c r="B24" s="21">
        <v>80</v>
      </c>
      <c r="C24" s="23" t="s">
        <v>61</v>
      </c>
      <c r="D24" s="22">
        <f>VLOOKUP(B24,'Журнал наблюдений'!D:G,4,0)</f>
        <v>1.4802</v>
      </c>
      <c r="E24" s="24">
        <f t="shared" si="4"/>
        <v>-2.8599999999998627E-3</v>
      </c>
      <c r="F24" s="24">
        <f t="shared" si="5"/>
        <v>-2.8599999999998627E-3</v>
      </c>
      <c r="G24" s="24">
        <f t="shared" si="6"/>
        <v>-2.8599999999998627E-3</v>
      </c>
      <c r="H24" s="5">
        <f t="shared" si="7"/>
        <v>2</v>
      </c>
      <c r="I24" s="5"/>
      <c r="J24" s="5" t="s">
        <v>56</v>
      </c>
      <c r="K24" s="5">
        <v>-2.4089999999999945E-2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21">
        <v>6</v>
      </c>
      <c r="B25" s="21">
        <v>81</v>
      </c>
      <c r="C25" s="23" t="s">
        <v>56</v>
      </c>
      <c r="D25" s="22">
        <f>VLOOKUP(B25,'Журнал наблюдений'!D:G,4,0)</f>
        <v>1.5042899999999999</v>
      </c>
      <c r="E25" s="24">
        <f t="shared" si="4"/>
        <v>-2.4089999999999945E-2</v>
      </c>
      <c r="F25" s="24">
        <f t="shared" si="5"/>
        <v>-2.4089999999999945E-2</v>
      </c>
      <c r="G25" s="24">
        <f t="shared" si="6"/>
        <v>-2.4089999999999945E-2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21"/>
      <c r="B26" s="21"/>
      <c r="C26" s="23"/>
      <c r="D26" s="22"/>
      <c r="E26" s="24"/>
      <c r="F26" s="24"/>
      <c r="G26" s="24"/>
      <c r="H26" s="24">
        <f>SUM(G21:G25)</f>
        <v>1.7300000000000093E-2</v>
      </c>
      <c r="I26" s="5"/>
      <c r="J26" s="5"/>
      <c r="K26" s="24">
        <f>SUM(K21:K25)</f>
        <v>1.7300000000000093E-2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21"/>
      <c r="B27" s="21"/>
      <c r="C27" s="23"/>
      <c r="D27" s="22"/>
      <c r="E27" s="24"/>
      <c r="F27" s="5"/>
      <c r="G27" s="21">
        <v>1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21"/>
      <c r="B28" s="21"/>
      <c r="C28" s="23"/>
      <c r="D28" s="22"/>
      <c r="E28" s="24"/>
      <c r="F28" s="5"/>
      <c r="G28" s="21">
        <v>5</v>
      </c>
      <c r="H28" s="21">
        <v>824</v>
      </c>
      <c r="I28" s="23" t="s">
        <v>30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21"/>
      <c r="B29" s="21"/>
      <c r="C29" s="23"/>
      <c r="D29" s="22"/>
      <c r="E29" s="24"/>
      <c r="F29" s="5"/>
      <c r="G29" s="21">
        <v>5</v>
      </c>
      <c r="H29" s="21">
        <v>825</v>
      </c>
      <c r="I29" s="23" t="s">
        <v>55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21"/>
      <c r="B30" s="21"/>
      <c r="C30" s="23"/>
      <c r="D30" s="22"/>
      <c r="E30" s="24"/>
      <c r="F30" s="5"/>
      <c r="G30" s="21">
        <v>5</v>
      </c>
      <c r="H30" s="21">
        <v>826</v>
      </c>
      <c r="I30" s="23" t="s">
        <v>56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21"/>
      <c r="B31" s="21"/>
      <c r="C31" s="23"/>
      <c r="D31" s="22"/>
      <c r="E31" s="24"/>
      <c r="F31" s="24"/>
      <c r="G31" s="24"/>
      <c r="H31" s="21">
        <v>827</v>
      </c>
      <c r="I31" s="23" t="s">
        <v>58</v>
      </c>
      <c r="J31" s="21">
        <v>2</v>
      </c>
      <c r="K31" s="21">
        <v>83</v>
      </c>
      <c r="L31" s="23" t="s">
        <v>29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21"/>
      <c r="B32" s="21"/>
      <c r="C32" s="23"/>
      <c r="D32" s="22"/>
      <c r="E32" s="24"/>
      <c r="F32" s="24"/>
      <c r="G32" s="24"/>
      <c r="H32" s="5"/>
      <c r="I32" s="5"/>
      <c r="J32" s="21">
        <v>6</v>
      </c>
      <c r="K32" s="21">
        <v>82</v>
      </c>
      <c r="L32" s="23" t="s">
        <v>59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21"/>
      <c r="B33" s="21"/>
      <c r="C33" s="23"/>
      <c r="D33" s="22"/>
      <c r="E33" s="24"/>
      <c r="F33" s="24"/>
      <c r="G33" s="24"/>
      <c r="H33" s="5"/>
      <c r="I33" s="5"/>
      <c r="J33" s="21">
        <v>6</v>
      </c>
      <c r="K33" s="21">
        <v>78</v>
      </c>
      <c r="L33" s="23" t="s">
        <v>59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21"/>
      <c r="B34" s="21"/>
      <c r="C34" s="23"/>
      <c r="D34" s="22"/>
      <c r="E34" s="24"/>
      <c r="F34" s="24"/>
      <c r="G34" s="24"/>
      <c r="H34" s="5"/>
      <c r="I34" s="5"/>
      <c r="J34" s="21">
        <v>6</v>
      </c>
      <c r="K34" s="21">
        <v>79</v>
      </c>
      <c r="L34" s="23" t="s">
        <v>60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5"/>
      <c r="C35" s="5"/>
      <c r="D35" s="5"/>
      <c r="E35" s="31"/>
      <c r="F35" s="5"/>
      <c r="G35" s="5"/>
      <c r="H35" s="5"/>
      <c r="I35" s="5"/>
      <c r="J35" s="21">
        <v>6</v>
      </c>
      <c r="K35" s="21">
        <v>80</v>
      </c>
      <c r="L35" s="23" t="s">
        <v>61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5"/>
      <c r="C36" s="5"/>
      <c r="D36" s="5"/>
      <c r="E36" s="31"/>
      <c r="F36" s="5"/>
      <c r="G36" s="24"/>
      <c r="H36" s="5"/>
      <c r="I36" s="5"/>
      <c r="J36" s="21">
        <v>6</v>
      </c>
      <c r="K36" s="21">
        <v>81</v>
      </c>
      <c r="L36" s="23" t="s">
        <v>56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5"/>
      <c r="C37" s="5"/>
      <c r="D37" s="5"/>
      <c r="E37" s="31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5"/>
      <c r="C38" s="5"/>
      <c r="D38" s="5"/>
      <c r="E38" s="31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5"/>
      <c r="C39" s="5"/>
      <c r="D39" s="5"/>
      <c r="E39" s="31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5"/>
      <c r="C40" s="5"/>
      <c r="D40" s="5"/>
      <c r="E40" s="31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5"/>
      <c r="C41" s="5"/>
      <c r="D41" s="5"/>
      <c r="E41" s="31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5"/>
      <c r="C42" s="5"/>
      <c r="D42" s="5"/>
      <c r="E42" s="31"/>
      <c r="F42" s="5"/>
      <c r="G42" s="21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5"/>
      <c r="C43" s="5"/>
      <c r="D43" s="5"/>
      <c r="E43" s="31"/>
      <c r="F43" s="5"/>
      <c r="G43" s="21">
        <v>6</v>
      </c>
      <c r="H43" s="23"/>
      <c r="I43" s="23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5"/>
      <c r="C44" s="5"/>
      <c r="D44" s="5"/>
      <c r="E44" s="31"/>
      <c r="F44" s="5"/>
      <c r="G44" s="5"/>
      <c r="H44" s="21">
        <v>82</v>
      </c>
      <c r="I44" s="23" t="s">
        <v>59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5"/>
      <c r="C45" s="5"/>
      <c r="D45" s="5"/>
      <c r="E45" s="31"/>
      <c r="F45" s="5"/>
      <c r="G45" s="5"/>
      <c r="H45" s="5"/>
      <c r="I45" s="5"/>
      <c r="J45" s="5"/>
      <c r="K45" s="23"/>
      <c r="L45" s="23"/>
      <c r="M45" s="21">
        <v>6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5"/>
      <c r="C46" s="5"/>
      <c r="D46" s="5"/>
      <c r="E46" s="31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5"/>
      <c r="C47" s="5"/>
      <c r="D47" s="5"/>
      <c r="E47" s="3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3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3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31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31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31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31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31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31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31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3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5"/>
      <c r="E58" s="31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5"/>
      <c r="E59" s="3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5"/>
      <c r="E60" s="31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5"/>
      <c r="E61" s="31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5"/>
      <c r="E62" s="31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5"/>
      <c r="E63" s="31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5"/>
      <c r="E64" s="31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5"/>
      <c r="E65" s="31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5"/>
      <c r="E66" s="31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5"/>
      <c r="E67" s="31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5"/>
      <c r="E68" s="31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5"/>
      <c r="E69" s="31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5"/>
      <c r="E70" s="31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5"/>
      <c r="E71" s="3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5"/>
      <c r="E72" s="31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5"/>
      <c r="E73" s="31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5"/>
      <c r="E74" s="31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5"/>
      <c r="E75" s="31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5"/>
      <c r="E76" s="31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5"/>
      <c r="E77" s="31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5"/>
      <c r="E78" s="31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5"/>
      <c r="E79" s="31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5"/>
      <c r="E80" s="31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5"/>
      <c r="E81" s="31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5"/>
      <c r="E82" s="31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5"/>
      <c r="E83" s="31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5"/>
      <c r="E84" s="31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5"/>
      <c r="E85" s="31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5"/>
      <c r="E86" s="31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5"/>
      <c r="E87" s="31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5"/>
      <c r="E88" s="31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5"/>
      <c r="E89" s="31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5"/>
      <c r="E90" s="31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5"/>
      <c r="E91" s="31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5"/>
      <c r="E92" s="31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5"/>
      <c r="E93" s="31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5"/>
      <c r="E94" s="31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5"/>
      <c r="E95" s="31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5"/>
      <c r="E96" s="31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5"/>
      <c r="E97" s="31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5"/>
      <c r="E98" s="31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5"/>
      <c r="E99" s="31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5"/>
      <c r="E100" s="31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5"/>
      <c r="E101" s="31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5"/>
      <c r="E102" s="31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5"/>
      <c r="E103" s="31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5"/>
      <c r="E104" s="31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5"/>
      <c r="E105" s="31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5"/>
      <c r="E106" s="31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5"/>
      <c r="E107" s="31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5"/>
      <c r="E108" s="31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5"/>
      <c r="E109" s="31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5"/>
      <c r="E110" s="31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5"/>
      <c r="E111" s="31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5"/>
      <c r="E112" s="31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5"/>
      <c r="E113" s="31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5"/>
      <c r="E114" s="31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5"/>
      <c r="E115" s="31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5"/>
      <c r="E116" s="31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5"/>
      <c r="E117" s="31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5"/>
      <c r="E118" s="31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5"/>
      <c r="E119" s="31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5"/>
      <c r="E120" s="31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5"/>
      <c r="E121" s="31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5"/>
      <c r="E122" s="3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5"/>
      <c r="E123" s="31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5"/>
      <c r="E124" s="31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5"/>
      <c r="E125" s="31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5"/>
      <c r="E126" s="31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5"/>
      <c r="E127" s="31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5"/>
      <c r="E128" s="31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5"/>
      <c r="E129" s="31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5"/>
      <c r="E130" s="31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5"/>
      <c r="E131" s="31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5"/>
      <c r="E132" s="31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5"/>
      <c r="E133" s="31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5"/>
      <c r="E134" s="31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5"/>
      <c r="E135" s="31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5"/>
      <c r="E136" s="31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5"/>
      <c r="E137" s="31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5"/>
      <c r="E138" s="31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5"/>
      <c r="E139" s="31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5"/>
      <c r="E140" s="31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5"/>
      <c r="E141" s="31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5"/>
      <c r="E142" s="31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5"/>
      <c r="E143" s="31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5"/>
      <c r="E144" s="31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5"/>
      <c r="E145" s="31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5"/>
      <c r="E146" s="31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5"/>
      <c r="E147" s="31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5"/>
      <c r="E148" s="31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5"/>
      <c r="E149" s="31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5"/>
      <c r="E150" s="31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5"/>
      <c r="E151" s="31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5"/>
      <c r="E152" s="31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5"/>
      <c r="E153" s="31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5"/>
      <c r="E154" s="31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5"/>
      <c r="E155" s="31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5"/>
      <c r="E156" s="31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5"/>
      <c r="E157" s="31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5"/>
      <c r="E158" s="31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5"/>
      <c r="E159" s="31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5"/>
      <c r="E160" s="31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5"/>
      <c r="E161" s="3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5"/>
      <c r="E162" s="3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5"/>
      <c r="E163" s="3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5"/>
      <c r="E164" s="3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5"/>
      <c r="E165" s="3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5"/>
      <c r="E166" s="3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5"/>
      <c r="E167" s="3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5"/>
      <c r="E168" s="3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5"/>
      <c r="E169" s="3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5"/>
      <c r="E170" s="3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5"/>
      <c r="E171" s="3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5"/>
      <c r="E172" s="3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5"/>
      <c r="E173" s="3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5"/>
      <c r="E174" s="3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5"/>
      <c r="E175" s="3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5"/>
      <c r="E176" s="3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5"/>
      <c r="E177" s="3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5"/>
      <c r="E178" s="3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5"/>
      <c r="E179" s="3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5"/>
      <c r="E180" s="3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5"/>
      <c r="E181" s="3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5"/>
      <c r="E182" s="3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5"/>
      <c r="E183" s="3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5"/>
      <c r="E184" s="3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5"/>
      <c r="E185" s="3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5"/>
      <c r="E186" s="3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5"/>
      <c r="E187" s="3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5"/>
      <c r="E188" s="3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5"/>
      <c r="E189" s="3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5"/>
      <c r="E190" s="3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5"/>
      <c r="E191" s="31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5"/>
      <c r="E192" s="31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5"/>
      <c r="E193" s="31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5"/>
      <c r="E194" s="31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5"/>
      <c r="E195" s="31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5"/>
      <c r="E196" s="31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5"/>
      <c r="E197" s="31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5"/>
      <c r="E198" s="31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5"/>
      <c r="E199" s="31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5"/>
      <c r="E200" s="31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5"/>
      <c r="E201" s="31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5"/>
      <c r="E202" s="31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5"/>
      <c r="E203" s="31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5"/>
      <c r="E204" s="31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5"/>
      <c r="E205" s="31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5"/>
      <c r="E206" s="31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5"/>
      <c r="E207" s="31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5"/>
      <c r="E208" s="31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5"/>
      <c r="E209" s="31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5"/>
      <c r="E210" s="31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5"/>
      <c r="E211" s="31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5"/>
      <c r="E212" s="31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5"/>
      <c r="E213" s="31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5"/>
      <c r="E214" s="31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5"/>
      <c r="E215" s="31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5"/>
      <c r="E216" s="31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5"/>
      <c r="E217" s="31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5"/>
      <c r="E218" s="31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5"/>
      <c r="E219" s="31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5"/>
      <c r="E220" s="31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5"/>
      <c r="E221" s="31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5"/>
      <c r="E222" s="31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5"/>
      <c r="E223" s="31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5"/>
      <c r="E224" s="31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5"/>
      <c r="E225" s="31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5"/>
      <c r="E226" s="31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5"/>
      <c r="E227" s="31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5"/>
      <c r="E228" s="31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5"/>
      <c r="E229" s="31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5"/>
      <c r="E230" s="31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5"/>
      <c r="E231" s="31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5"/>
      <c r="E232" s="31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5"/>
      <c r="E233" s="31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5"/>
      <c r="E234" s="31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5"/>
      <c r="E235" s="31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5"/>
      <c r="E236" s="31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5"/>
      <c r="E237" s="31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5"/>
      <c r="E238" s="31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5"/>
      <c r="E239" s="31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5"/>
      <c r="E240" s="31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5"/>
      <c r="E241" s="31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5"/>
      <c r="E242" s="31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5"/>
      <c r="E243" s="31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5"/>
      <c r="E244" s="31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5"/>
      <c r="E245" s="31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5"/>
      <c r="E246" s="31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5"/>
      <c r="E247" s="31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5"/>
      <c r="E248" s="31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5"/>
      <c r="E249" s="3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5"/>
      <c r="E250" s="3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5"/>
      <c r="E251" s="3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5"/>
      <c r="E252" s="3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5"/>
      <c r="E253" s="3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5"/>
      <c r="E254" s="3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5"/>
      <c r="E255" s="3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5"/>
      <c r="E256" s="3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5"/>
      <c r="E257" s="3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5"/>
      <c r="E258" s="3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5"/>
      <c r="E259" s="3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5"/>
      <c r="E260" s="3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5"/>
      <c r="E261" s="3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5"/>
      <c r="E262" s="3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5"/>
      <c r="E263" s="3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5"/>
      <c r="E264" s="3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5"/>
      <c r="E265" s="3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5"/>
      <c r="E266" s="3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5"/>
      <c r="E267" s="3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5"/>
      <c r="E268" s="3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5"/>
      <c r="E269" s="3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5"/>
      <c r="E270" s="3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5"/>
      <c r="E271" s="3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5"/>
      <c r="E272" s="3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5"/>
      <c r="E273" s="3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5"/>
      <c r="E274" s="3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5"/>
      <c r="E275" s="3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5"/>
      <c r="E276" s="3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5"/>
      <c r="E277" s="3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5"/>
      <c r="E278" s="3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5"/>
      <c r="E279" s="3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5"/>
      <c r="E280" s="3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5"/>
      <c r="E281" s="3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5"/>
      <c r="E282" s="3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5"/>
      <c r="E283" s="3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5"/>
      <c r="E284" s="3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5"/>
      <c r="E285" s="3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5"/>
      <c r="E286" s="3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5"/>
      <c r="E287" s="3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5"/>
      <c r="E288" s="3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5"/>
      <c r="E289" s="3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5"/>
      <c r="E290" s="3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5"/>
      <c r="E291" s="3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5"/>
      <c r="E292" s="3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5"/>
      <c r="E293" s="3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5"/>
      <c r="E294" s="3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5"/>
      <c r="E295" s="3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5"/>
      <c r="E296" s="3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5"/>
      <c r="E297" s="3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5"/>
      <c r="E298" s="3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5"/>
      <c r="E299" s="3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5"/>
      <c r="E300" s="3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5"/>
      <c r="E301" s="3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5"/>
      <c r="E302" s="3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5"/>
      <c r="E303" s="3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5"/>
      <c r="E304" s="3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5"/>
      <c r="E305" s="3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5"/>
      <c r="E306" s="3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5"/>
      <c r="E307" s="3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5"/>
      <c r="E308" s="3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5"/>
      <c r="E309" s="3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5"/>
      <c r="E310" s="3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5"/>
      <c r="E311" s="3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5"/>
      <c r="E312" s="3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5"/>
      <c r="E313" s="3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5"/>
      <c r="E314" s="3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5"/>
      <c r="E315" s="3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5"/>
      <c r="E316" s="3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5"/>
      <c r="E317" s="3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5"/>
      <c r="E318" s="3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5"/>
      <c r="E319" s="3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5"/>
      <c r="E320" s="3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5"/>
      <c r="E321" s="3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5"/>
      <c r="E322" s="3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5"/>
      <c r="E323" s="3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5"/>
      <c r="E324" s="3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5"/>
      <c r="E325" s="3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5"/>
      <c r="E326" s="3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5"/>
      <c r="E327" s="3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5"/>
      <c r="E328" s="3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5"/>
      <c r="E329" s="3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5"/>
      <c r="E330" s="3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5"/>
      <c r="E331" s="3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5"/>
      <c r="E332" s="3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5"/>
      <c r="E333" s="3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5"/>
      <c r="E334" s="3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5"/>
      <c r="E335" s="3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5"/>
      <c r="E336" s="3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5"/>
      <c r="E337" s="3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5"/>
      <c r="E338" s="3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5"/>
      <c r="E339" s="3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5"/>
      <c r="E340" s="3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5"/>
      <c r="E341" s="3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5"/>
      <c r="E342" s="3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5"/>
      <c r="E343" s="3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5"/>
      <c r="E344" s="3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5"/>
      <c r="E345" s="3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5"/>
      <c r="E346" s="3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5"/>
      <c r="E347" s="3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5"/>
      <c r="E348" s="3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5"/>
      <c r="E349" s="3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5"/>
      <c r="E350" s="3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5"/>
      <c r="E351" s="3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5"/>
      <c r="E352" s="3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5"/>
      <c r="E353" s="3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5"/>
      <c r="E354" s="3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5"/>
      <c r="E355" s="3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5"/>
      <c r="E356" s="3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5"/>
      <c r="E357" s="3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5"/>
      <c r="E358" s="3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5"/>
      <c r="E359" s="3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5"/>
      <c r="E360" s="3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5"/>
      <c r="E361" s="3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5"/>
      <c r="E362" s="3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5"/>
      <c r="E363" s="3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5"/>
      <c r="E364" s="3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5"/>
      <c r="E365" s="3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5"/>
      <c r="E366" s="3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5"/>
      <c r="E367" s="3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5"/>
      <c r="E368" s="3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5"/>
      <c r="E369" s="3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5"/>
      <c r="E370" s="3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5"/>
      <c r="E371" s="3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5"/>
      <c r="E372" s="3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5"/>
      <c r="E373" s="3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5"/>
      <c r="E374" s="3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5"/>
      <c r="E375" s="3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5"/>
      <c r="E376" s="3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5"/>
      <c r="E377" s="3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5"/>
      <c r="E378" s="3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5"/>
      <c r="E379" s="3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5"/>
      <c r="E380" s="3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5"/>
      <c r="E381" s="3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5"/>
      <c r="E382" s="3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5"/>
      <c r="E383" s="3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5"/>
      <c r="E384" s="3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5"/>
      <c r="E385" s="3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5"/>
      <c r="E386" s="3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5"/>
      <c r="E387" s="3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5"/>
      <c r="E388" s="3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5"/>
      <c r="E389" s="3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5"/>
      <c r="E390" s="3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5"/>
      <c r="E391" s="3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5"/>
      <c r="E392" s="3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5"/>
      <c r="E393" s="3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5"/>
      <c r="E394" s="3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5"/>
      <c r="E395" s="3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5"/>
      <c r="E396" s="3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5"/>
      <c r="E397" s="3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5"/>
      <c r="E398" s="3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5"/>
      <c r="E399" s="3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5"/>
      <c r="E400" s="3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5"/>
      <c r="E401" s="3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5"/>
      <c r="E402" s="3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5"/>
      <c r="E403" s="3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5"/>
      <c r="E404" s="3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5"/>
      <c r="E405" s="3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5"/>
      <c r="E406" s="3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5"/>
      <c r="E407" s="3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5"/>
      <c r="E408" s="3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5"/>
      <c r="E409" s="3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5"/>
      <c r="E410" s="3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5"/>
      <c r="E411" s="3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5"/>
      <c r="E412" s="3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5"/>
      <c r="E413" s="3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5"/>
      <c r="E414" s="3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5"/>
      <c r="E415" s="3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5"/>
      <c r="E416" s="3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5"/>
      <c r="E417" s="3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5"/>
      <c r="E418" s="3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5"/>
      <c r="E419" s="3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5"/>
      <c r="E420" s="3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5"/>
      <c r="E421" s="3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5"/>
      <c r="E422" s="3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5"/>
      <c r="E423" s="3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5"/>
      <c r="E424" s="3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5"/>
      <c r="E425" s="3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5"/>
      <c r="E426" s="3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5"/>
      <c r="E427" s="3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5"/>
      <c r="E428" s="3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5"/>
      <c r="E429" s="3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5"/>
      <c r="E430" s="3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5"/>
      <c r="E431" s="3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5"/>
      <c r="E432" s="3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5"/>
      <c r="E433" s="3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5"/>
      <c r="E434" s="3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5"/>
      <c r="E435" s="3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5"/>
      <c r="E436" s="3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5"/>
      <c r="E437" s="3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5"/>
      <c r="E438" s="3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5"/>
      <c r="E439" s="3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5"/>
      <c r="E440" s="3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5"/>
      <c r="E441" s="3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5"/>
      <c r="E442" s="3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5"/>
      <c r="E443" s="3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5"/>
      <c r="E444" s="3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5"/>
      <c r="E445" s="3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5"/>
      <c r="E446" s="3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5"/>
      <c r="E447" s="3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5"/>
      <c r="E448" s="3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5"/>
      <c r="E449" s="3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5"/>
      <c r="E450" s="3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5"/>
      <c r="E451" s="3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5"/>
      <c r="E452" s="3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5"/>
      <c r="E453" s="3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5"/>
      <c r="E454" s="3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5"/>
      <c r="E455" s="3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5"/>
      <c r="E456" s="3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5"/>
      <c r="E457" s="3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5"/>
      <c r="E458" s="3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5"/>
      <c r="E459" s="3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5"/>
      <c r="E460" s="3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5"/>
      <c r="E461" s="3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5"/>
      <c r="E462" s="3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5"/>
      <c r="E463" s="3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5"/>
      <c r="E464" s="3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5"/>
      <c r="E465" s="3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5"/>
      <c r="E466" s="3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5"/>
      <c r="E467" s="3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5"/>
      <c r="E468" s="3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5"/>
      <c r="E469" s="3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5"/>
      <c r="E470" s="3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5"/>
      <c r="E471" s="3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5"/>
      <c r="E472" s="3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5"/>
      <c r="E473" s="3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5"/>
      <c r="E474" s="3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5"/>
      <c r="E475" s="3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5"/>
      <c r="E476" s="3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5"/>
      <c r="E477" s="3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5"/>
      <c r="E478" s="3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5"/>
      <c r="E479" s="3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5"/>
      <c r="E480" s="3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5"/>
      <c r="E481" s="3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5"/>
      <c r="E482" s="3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5"/>
      <c r="E483" s="3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5"/>
      <c r="E484" s="3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5"/>
      <c r="E485" s="3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5"/>
      <c r="E486" s="3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5"/>
      <c r="E487" s="3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5"/>
      <c r="E488" s="3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5"/>
      <c r="E489" s="3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5"/>
      <c r="E490" s="3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5"/>
      <c r="E491" s="3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5"/>
      <c r="E492" s="3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5"/>
      <c r="E493" s="3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5"/>
      <c r="E494" s="3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5"/>
      <c r="E495" s="3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5"/>
      <c r="E496" s="3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5"/>
      <c r="E497" s="3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5"/>
      <c r="E498" s="3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5"/>
      <c r="E499" s="3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5"/>
      <c r="E500" s="3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5"/>
      <c r="E501" s="3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5"/>
      <c r="E502" s="3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5"/>
      <c r="E503" s="3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5"/>
      <c r="E504" s="3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5"/>
      <c r="E505" s="3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5"/>
      <c r="E506" s="3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5"/>
      <c r="E507" s="3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5"/>
      <c r="E508" s="3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5"/>
      <c r="E509" s="3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5"/>
      <c r="E510" s="3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5"/>
      <c r="E511" s="3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5"/>
      <c r="E512" s="3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5"/>
      <c r="E513" s="3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5"/>
      <c r="E514" s="3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5"/>
      <c r="E515" s="3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5"/>
      <c r="E516" s="3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5"/>
      <c r="E517" s="3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5"/>
      <c r="E518" s="3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5"/>
      <c r="E519" s="3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5"/>
      <c r="E520" s="3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5"/>
      <c r="E521" s="3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5"/>
      <c r="E522" s="3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5"/>
      <c r="E523" s="3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5"/>
      <c r="E524" s="3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5"/>
      <c r="E525" s="3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5"/>
      <c r="E526" s="3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5"/>
      <c r="E527" s="3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5"/>
      <c r="E528" s="3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5"/>
      <c r="E529" s="3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5"/>
      <c r="E530" s="3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5"/>
      <c r="E531" s="3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5"/>
      <c r="E532" s="3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5"/>
      <c r="E533" s="3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5"/>
      <c r="E534" s="3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5"/>
      <c r="E535" s="3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5"/>
      <c r="E536" s="3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5"/>
      <c r="E537" s="3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5"/>
      <c r="E538" s="3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5"/>
      <c r="E539" s="3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5"/>
      <c r="E540" s="3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5"/>
      <c r="E541" s="3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5"/>
      <c r="E542" s="3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5"/>
      <c r="E543" s="3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5"/>
      <c r="E544" s="3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5"/>
      <c r="E545" s="3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5"/>
      <c r="E546" s="3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5"/>
      <c r="E547" s="3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5"/>
      <c r="E548" s="3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5"/>
      <c r="E549" s="3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5"/>
      <c r="E550" s="3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5"/>
      <c r="E551" s="3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5"/>
      <c r="E552" s="3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5"/>
      <c r="E553" s="3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5"/>
      <c r="E554" s="3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5"/>
      <c r="E555" s="3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5"/>
      <c r="E556" s="3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5"/>
      <c r="E557" s="3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5"/>
      <c r="E558" s="3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5"/>
      <c r="E559" s="3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5"/>
      <c r="E560" s="3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5"/>
      <c r="E561" s="3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5"/>
      <c r="E562" s="3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5"/>
      <c r="E563" s="3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5"/>
      <c r="E564" s="3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5"/>
      <c r="E565" s="3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5"/>
      <c r="E566" s="3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5"/>
      <c r="E567" s="3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5"/>
      <c r="E568" s="3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5"/>
      <c r="E569" s="3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5"/>
      <c r="E570" s="3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5"/>
      <c r="E571" s="3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5"/>
      <c r="E572" s="3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5"/>
      <c r="E573" s="3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5"/>
      <c r="E574" s="3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5"/>
      <c r="E575" s="3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5"/>
      <c r="E576" s="3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5"/>
      <c r="E577" s="3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5"/>
      <c r="E578" s="3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5"/>
      <c r="E579" s="3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5"/>
      <c r="E580" s="3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5"/>
      <c r="E581" s="3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5"/>
      <c r="E582" s="3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5"/>
      <c r="E583" s="3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5"/>
      <c r="E584" s="3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5"/>
      <c r="E585" s="3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5"/>
      <c r="E586" s="3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5"/>
      <c r="E587" s="3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5"/>
      <c r="E588" s="3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5"/>
      <c r="E589" s="3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5"/>
      <c r="E590" s="3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5"/>
      <c r="E591" s="3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5"/>
      <c r="E592" s="3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5"/>
      <c r="E593" s="3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5"/>
      <c r="E594" s="3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5"/>
      <c r="E595" s="3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5"/>
      <c r="E596" s="3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5"/>
      <c r="E597" s="3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5"/>
      <c r="E598" s="3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5"/>
      <c r="E599" s="3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5"/>
      <c r="E600" s="3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5"/>
      <c r="E601" s="3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5"/>
      <c r="E602" s="3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5"/>
      <c r="E603" s="3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5"/>
      <c r="E604" s="3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5"/>
      <c r="E605" s="3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5"/>
      <c r="E606" s="3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5"/>
      <c r="E607" s="3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5"/>
      <c r="E608" s="3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5"/>
      <c r="E609" s="3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5"/>
      <c r="E610" s="3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5"/>
      <c r="E611" s="3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5"/>
      <c r="E612" s="3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5"/>
      <c r="E613" s="3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5"/>
      <c r="E614" s="3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5"/>
      <c r="E615" s="3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5"/>
      <c r="E616" s="3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5"/>
      <c r="E617" s="3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5"/>
      <c r="E618" s="3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5"/>
      <c r="E619" s="3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5"/>
      <c r="E620" s="3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5"/>
      <c r="E621" s="3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5"/>
      <c r="E622" s="3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5"/>
      <c r="E623" s="3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5"/>
      <c r="E624" s="3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5"/>
      <c r="E625" s="3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5"/>
      <c r="E626" s="3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5"/>
      <c r="E627" s="3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5"/>
      <c r="E628" s="3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5"/>
      <c r="E629" s="3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5"/>
      <c r="E630" s="3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5"/>
      <c r="E631" s="3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5"/>
      <c r="E632" s="3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5"/>
      <c r="E633" s="3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5"/>
      <c r="E634" s="3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5"/>
      <c r="E635" s="3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5"/>
      <c r="E636" s="3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5"/>
      <c r="E637" s="3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5"/>
      <c r="E638" s="3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5"/>
      <c r="E639" s="3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5"/>
      <c r="E640" s="3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5"/>
      <c r="E641" s="3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5"/>
      <c r="E642" s="3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5"/>
      <c r="E643" s="3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5"/>
      <c r="E644" s="3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5"/>
      <c r="E645" s="3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5"/>
      <c r="E646" s="3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5"/>
      <c r="E647" s="3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5"/>
      <c r="E648" s="3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5"/>
      <c r="E649" s="3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5"/>
      <c r="E650" s="3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5"/>
      <c r="E651" s="3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5"/>
      <c r="E652" s="3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5"/>
      <c r="E653" s="3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5"/>
      <c r="E654" s="3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5"/>
      <c r="E655" s="3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5"/>
      <c r="E656" s="3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5"/>
      <c r="E657" s="3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5"/>
      <c r="E658" s="3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5"/>
      <c r="E659" s="3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5"/>
      <c r="E660" s="3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5"/>
      <c r="E661" s="3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5"/>
      <c r="E662" s="3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5"/>
      <c r="E663" s="3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5"/>
      <c r="E664" s="3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5"/>
      <c r="E665" s="3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5"/>
      <c r="E666" s="3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5"/>
      <c r="E667" s="3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5"/>
      <c r="E668" s="3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5"/>
      <c r="E669" s="3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5"/>
      <c r="E670" s="3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5"/>
      <c r="E671" s="3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5"/>
      <c r="E672" s="3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5"/>
      <c r="E673" s="3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5"/>
      <c r="E674" s="3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5"/>
      <c r="E675" s="3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5"/>
      <c r="E676" s="3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5"/>
      <c r="E677" s="3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5"/>
      <c r="E678" s="3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5"/>
      <c r="E679" s="3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5"/>
      <c r="E680" s="3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5"/>
      <c r="E681" s="3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5"/>
      <c r="E682" s="3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5"/>
      <c r="E683" s="3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5"/>
      <c r="E684" s="3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5"/>
      <c r="E685" s="3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5"/>
      <c r="E686" s="3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5"/>
      <c r="E687" s="3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5"/>
      <c r="E688" s="3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5"/>
      <c r="E689" s="3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5"/>
      <c r="E690" s="3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5"/>
      <c r="E691" s="3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5"/>
      <c r="E692" s="3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5"/>
      <c r="E693" s="3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5"/>
      <c r="E694" s="3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5"/>
      <c r="E695" s="3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5"/>
      <c r="E696" s="3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5"/>
      <c r="E697" s="3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5"/>
      <c r="E698" s="3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5"/>
      <c r="E699" s="3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5"/>
      <c r="E700" s="3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5"/>
      <c r="E701" s="3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5"/>
      <c r="E702" s="3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5"/>
      <c r="E703" s="3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5"/>
      <c r="E704" s="3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5"/>
      <c r="E705" s="3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5"/>
      <c r="E706" s="3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5"/>
      <c r="E707" s="3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5"/>
      <c r="E708" s="3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5"/>
      <c r="E709" s="3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5"/>
      <c r="E710" s="3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5"/>
      <c r="E711" s="3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5"/>
      <c r="E712" s="3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5"/>
      <c r="E713" s="3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5"/>
      <c r="E714" s="3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5"/>
      <c r="E715" s="3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5"/>
      <c r="E716" s="3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5"/>
      <c r="E717" s="3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5"/>
      <c r="E718" s="3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5"/>
      <c r="E719" s="3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5"/>
      <c r="E720" s="3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5"/>
      <c r="E721" s="3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5"/>
      <c r="E722" s="3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5"/>
      <c r="E723" s="3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5"/>
      <c r="E724" s="3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5"/>
      <c r="E725" s="3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5"/>
      <c r="E726" s="3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5"/>
      <c r="E727" s="3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5"/>
      <c r="E728" s="3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5"/>
      <c r="E729" s="3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5"/>
      <c r="E730" s="3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5"/>
      <c r="E731" s="3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5"/>
      <c r="E732" s="3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5"/>
      <c r="E733" s="3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5"/>
      <c r="E734" s="3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5"/>
      <c r="E735" s="3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5"/>
      <c r="E736" s="3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5"/>
      <c r="E737" s="3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5"/>
      <c r="E738" s="3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5"/>
      <c r="E739" s="3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5"/>
      <c r="E740" s="3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5"/>
      <c r="E741" s="3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5"/>
      <c r="E742" s="3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5"/>
      <c r="E743" s="3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5"/>
      <c r="E744" s="3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5"/>
      <c r="E745" s="3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5"/>
      <c r="E746" s="3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5"/>
      <c r="E747" s="3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5"/>
      <c r="E748" s="3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5"/>
      <c r="E749" s="3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5"/>
      <c r="E750" s="3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5"/>
      <c r="E751" s="3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5"/>
      <c r="E752" s="3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5"/>
      <c r="E753" s="3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5"/>
      <c r="E754" s="3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5"/>
      <c r="E755" s="3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5"/>
      <c r="E756" s="3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5"/>
      <c r="E757" s="3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5"/>
      <c r="E758" s="3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5"/>
      <c r="E759" s="3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5"/>
      <c r="E760" s="3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5"/>
      <c r="E761" s="3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5"/>
      <c r="E762" s="3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5"/>
      <c r="E763" s="3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5"/>
      <c r="E764" s="3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5"/>
      <c r="E765" s="3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5"/>
      <c r="E766" s="3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5"/>
      <c r="E767" s="3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5"/>
      <c r="E768" s="3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5"/>
      <c r="E769" s="3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5"/>
      <c r="E770" s="3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5"/>
      <c r="E771" s="3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5"/>
      <c r="E772" s="3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5"/>
      <c r="E773" s="3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5"/>
      <c r="E774" s="3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5"/>
      <c r="E775" s="3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5"/>
      <c r="E776" s="3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5"/>
      <c r="E777" s="3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5"/>
      <c r="E778" s="3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5"/>
      <c r="E779" s="3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5"/>
      <c r="E780" s="3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5"/>
      <c r="E781" s="3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5"/>
      <c r="E782" s="3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5"/>
      <c r="E783" s="3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5"/>
      <c r="E784" s="3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5"/>
      <c r="E785" s="3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5"/>
      <c r="E786" s="3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5"/>
      <c r="E787" s="3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5"/>
      <c r="E788" s="3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5"/>
      <c r="E789" s="3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5"/>
      <c r="E790" s="3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5"/>
      <c r="E791" s="3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5"/>
      <c r="E792" s="3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5"/>
      <c r="E793" s="3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5"/>
      <c r="E794" s="3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5"/>
      <c r="E795" s="3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5"/>
      <c r="E796" s="3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5"/>
      <c r="E797" s="3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5"/>
      <c r="E798" s="3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5"/>
      <c r="E799" s="3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5"/>
      <c r="E800" s="3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5"/>
      <c r="E801" s="3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5"/>
      <c r="E802" s="3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5"/>
      <c r="E803" s="3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5"/>
      <c r="E804" s="3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5"/>
      <c r="E805" s="3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5"/>
      <c r="E806" s="3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5"/>
      <c r="E807" s="3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5"/>
      <c r="E808" s="3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5"/>
      <c r="E809" s="3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5"/>
      <c r="E810" s="3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5"/>
      <c r="E811" s="3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5"/>
      <c r="E812" s="3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5"/>
      <c r="E813" s="3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5"/>
      <c r="E814" s="3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5"/>
      <c r="E815" s="3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5"/>
      <c r="E816" s="3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5"/>
      <c r="E817" s="3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5"/>
      <c r="E818" s="3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5"/>
      <c r="E819" s="3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5"/>
      <c r="E820" s="3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5"/>
      <c r="E821" s="3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5"/>
      <c r="E822" s="3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5"/>
      <c r="E823" s="3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5"/>
      <c r="E824" s="3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5"/>
      <c r="E825" s="3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5"/>
      <c r="E826" s="3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5"/>
      <c r="E827" s="3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5"/>
      <c r="E828" s="3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5"/>
      <c r="E829" s="3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5"/>
      <c r="E830" s="3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5"/>
      <c r="E831" s="3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5"/>
      <c r="E832" s="3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5"/>
      <c r="E833" s="3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5"/>
      <c r="E834" s="3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5"/>
      <c r="E835" s="3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5"/>
      <c r="E836" s="3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5"/>
      <c r="E837" s="3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5"/>
      <c r="E838" s="3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5"/>
      <c r="E839" s="3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5"/>
      <c r="E840" s="3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5"/>
      <c r="E841" s="3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5"/>
      <c r="E842" s="3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5"/>
      <c r="E843" s="3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5"/>
      <c r="E844" s="3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5"/>
      <c r="E845" s="3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5"/>
      <c r="E846" s="3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5"/>
      <c r="E847" s="3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5"/>
      <c r="E848" s="3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5"/>
      <c r="E849" s="3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5"/>
      <c r="E850" s="3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5"/>
      <c r="E851" s="3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5"/>
      <c r="E852" s="3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5"/>
      <c r="E853" s="3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5"/>
      <c r="E854" s="3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5"/>
      <c r="E855" s="3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5"/>
      <c r="E856" s="3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5"/>
      <c r="E857" s="3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5"/>
      <c r="E858" s="3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5"/>
      <c r="E859" s="3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5"/>
      <c r="E860" s="3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5"/>
      <c r="E861" s="3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5"/>
      <c r="E862" s="3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5"/>
      <c r="E863" s="3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5"/>
      <c r="E864" s="3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5"/>
      <c r="E865" s="3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5"/>
      <c r="E866" s="3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5"/>
      <c r="E867" s="3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5"/>
      <c r="E868" s="3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5"/>
      <c r="E869" s="3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5"/>
      <c r="E870" s="3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5"/>
      <c r="E871" s="3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5"/>
      <c r="E872" s="3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5"/>
      <c r="E873" s="3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5"/>
      <c r="E874" s="3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5"/>
      <c r="E875" s="3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5"/>
      <c r="E876" s="3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5"/>
      <c r="E877" s="3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5"/>
      <c r="E878" s="3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5"/>
      <c r="E879" s="3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5"/>
      <c r="E880" s="3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5"/>
      <c r="E881" s="3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5"/>
      <c r="E882" s="3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5"/>
      <c r="E883" s="3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5"/>
      <c r="E884" s="3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5"/>
      <c r="E885" s="3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5"/>
      <c r="E886" s="3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5"/>
      <c r="E887" s="3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5"/>
      <c r="E888" s="3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5"/>
      <c r="E889" s="3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5"/>
      <c r="E890" s="3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5"/>
      <c r="E891" s="3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5"/>
      <c r="E892" s="3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5"/>
      <c r="E893" s="3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5"/>
      <c r="E894" s="3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5"/>
      <c r="E895" s="3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5"/>
      <c r="E896" s="3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5"/>
      <c r="E897" s="3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5"/>
      <c r="E898" s="3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5"/>
      <c r="E899" s="3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5"/>
      <c r="E900" s="3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5"/>
      <c r="E901" s="3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5"/>
      <c r="E902" s="3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5"/>
      <c r="E903" s="3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5"/>
      <c r="E904" s="3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5"/>
      <c r="E905" s="3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5"/>
      <c r="E906" s="3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5"/>
      <c r="E907" s="3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5"/>
      <c r="E908" s="3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5"/>
      <c r="E909" s="3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5"/>
      <c r="E910" s="3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5"/>
      <c r="E911" s="3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5"/>
      <c r="E912" s="3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5"/>
      <c r="E913" s="3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5"/>
      <c r="E914" s="3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5"/>
      <c r="E915" s="3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5"/>
      <c r="E916" s="3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5"/>
      <c r="E917" s="3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5"/>
      <c r="E918" s="3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5"/>
      <c r="E919" s="3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5"/>
      <c r="E920" s="3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5"/>
      <c r="E921" s="3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5"/>
      <c r="E922" s="3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5"/>
      <c r="E923" s="3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5"/>
      <c r="E924" s="3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5"/>
      <c r="E925" s="3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5"/>
      <c r="E926" s="3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5"/>
      <c r="E927" s="3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5"/>
      <c r="E928" s="3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5"/>
      <c r="E929" s="3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5"/>
      <c r="E930" s="3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5"/>
      <c r="E931" s="3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5"/>
      <c r="E932" s="3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5"/>
      <c r="E933" s="3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5"/>
      <c r="E934" s="3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5"/>
      <c r="E935" s="3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5"/>
      <c r="E936" s="3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5"/>
      <c r="E937" s="3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5"/>
      <c r="E938" s="3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5"/>
      <c r="E939" s="3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5"/>
      <c r="E940" s="3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5"/>
      <c r="E941" s="3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5"/>
      <c r="E942" s="3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5"/>
      <c r="E943" s="3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5"/>
      <c r="E944" s="3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5"/>
      <c r="E945" s="3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5"/>
      <c r="E946" s="3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5"/>
      <c r="E947" s="3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5"/>
      <c r="E948" s="3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5"/>
      <c r="E949" s="3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5"/>
      <c r="E950" s="3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5"/>
      <c r="E951" s="3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5"/>
      <c r="E952" s="3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5"/>
      <c r="E953" s="3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5"/>
      <c r="E954" s="3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5"/>
      <c r="E955" s="3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5"/>
      <c r="E956" s="3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5"/>
      <c r="E957" s="3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5"/>
      <c r="E958" s="3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5"/>
      <c r="E959" s="3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5"/>
      <c r="E960" s="3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5"/>
      <c r="E961" s="3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5"/>
      <c r="E962" s="3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5"/>
      <c r="E963" s="3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5"/>
      <c r="E964" s="3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5"/>
      <c r="E965" s="3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5"/>
      <c r="E966" s="3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5"/>
      <c r="E967" s="3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5"/>
      <c r="E968" s="3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5"/>
      <c r="E969" s="3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5"/>
      <c r="E970" s="3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5"/>
      <c r="E971" s="3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5"/>
      <c r="E972" s="3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5"/>
      <c r="E973" s="3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5"/>
      <c r="E974" s="3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5"/>
      <c r="E975" s="3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5"/>
      <c r="E976" s="3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5"/>
      <c r="E977" s="3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5"/>
      <c r="E978" s="3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5"/>
      <c r="E979" s="3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5"/>
      <c r="E980" s="3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5"/>
      <c r="E981" s="3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5"/>
      <c r="E982" s="3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5"/>
      <c r="E983" s="3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5"/>
      <c r="E984" s="3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5"/>
      <c r="E985" s="3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5"/>
      <c r="E986" s="3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5"/>
      <c r="E987" s="3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5"/>
      <c r="E988" s="3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5"/>
      <c r="E989" s="3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5"/>
      <c r="E990" s="3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5"/>
      <c r="E991" s="3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5"/>
      <c r="E992" s="3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5"/>
      <c r="E993" s="3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5"/>
      <c r="E994" s="3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5"/>
      <c r="E995" s="3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5"/>
      <c r="E996" s="3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5"/>
      <c r="E997" s="3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5"/>
      <c r="E998" s="3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5"/>
      <c r="E999" s="3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5"/>
      <c r="E1000" s="3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G1:G351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activeCell="H4" sqref="H4"/>
    </sheetView>
  </sheetViews>
  <sheetFormatPr defaultColWidth="12.6640625" defaultRowHeight="15" customHeight="1"/>
  <cols>
    <col min="1" max="26" width="11.109375" customWidth="1"/>
  </cols>
  <sheetData>
    <row r="1" spans="1:26" ht="15.75" customHeight="1">
      <c r="A1" s="19">
        <v>1</v>
      </c>
      <c r="B1" s="21">
        <v>833</v>
      </c>
      <c r="C1" s="23" t="s">
        <v>42</v>
      </c>
      <c r="D1" s="22" t="str">
        <f>SUBSTITUTE(VLOOKUP(B1,'Журнал наблюдений'!D:G,4,0),".",",")</f>
        <v>1,23369</v>
      </c>
      <c r="E1" s="24"/>
      <c r="F1" s="24"/>
      <c r="G1" s="2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19">
        <v>3</v>
      </c>
      <c r="B2" s="21">
        <v>834</v>
      </c>
      <c r="C2" s="23" t="s">
        <v>94</v>
      </c>
      <c r="D2" s="22" t="str">
        <f>SUBSTITUTE(VLOOKUP(B2,'Журнал наблюдений'!D:G,4,0),".",",")</f>
        <v>1,37175</v>
      </c>
      <c r="E2" s="24">
        <f t="shared" ref="E2:E4" si="0">D1-D2</f>
        <v>-0.13806000000000007</v>
      </c>
      <c r="F2" s="24">
        <f t="shared" ref="F2:F3" si="1">IF(E2="","",IF(COUNTIF(C1,"*бол*"),E2+#REF!,E2))</f>
        <v>-0.13806000000000007</v>
      </c>
      <c r="G2" s="24">
        <f t="shared" ref="G2:G4" si="2">IF(COUNTIF(C2,"*бол*"),"",F2)</f>
        <v>-0.13806000000000007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5">
        <v>4</v>
      </c>
      <c r="B3" s="21">
        <v>835</v>
      </c>
      <c r="C3" s="23" t="s">
        <v>94</v>
      </c>
      <c r="D3" s="22" t="str">
        <f>SUBSTITUTE(VLOOKUP(B3,'Журнал наблюдений'!D:G,4,0),".",",")</f>
        <v>1,36955</v>
      </c>
      <c r="E3" s="24">
        <f t="shared" si="0"/>
        <v>2.1999999999999797E-3</v>
      </c>
      <c r="F3" s="24">
        <f t="shared" si="1"/>
        <v>2.1999999999999797E-3</v>
      </c>
      <c r="G3" s="24">
        <f t="shared" si="2"/>
        <v>2.1999999999999797E-3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19">
        <v>2</v>
      </c>
      <c r="B4" s="21">
        <v>836</v>
      </c>
      <c r="C4" s="23" t="s">
        <v>42</v>
      </c>
      <c r="D4" s="22" t="str">
        <f>SUBSTITUTE(VLOOKUP(B4,'Журнал наблюдений'!D:G,4,0),".",",")</f>
        <v>1,23121</v>
      </c>
      <c r="E4" s="24">
        <f t="shared" si="0"/>
        <v>0.13834000000000013</v>
      </c>
      <c r="F4" s="24">
        <f>IF(E4="","",IF(COUNTIF(C3,"*бол*"),E4+F2,E4))</f>
        <v>0.13834000000000013</v>
      </c>
      <c r="G4" s="24">
        <f t="shared" si="2"/>
        <v>0.13834000000000013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5"/>
      <c r="B5" s="5"/>
      <c r="C5" s="5"/>
      <c r="D5" s="24"/>
      <c r="E5" s="24"/>
      <c r="F5" s="24"/>
      <c r="G5" s="2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21">
        <v>3</v>
      </c>
      <c r="B6" s="21">
        <v>75</v>
      </c>
      <c r="C6" s="23" t="s">
        <v>22</v>
      </c>
      <c r="D6" s="22" t="str">
        <f>SUBSTITUTE(VLOOKUP(B6,'Журнал наблюдений'!D:G,4,0),".",",")</f>
        <v>1,47651</v>
      </c>
      <c r="E6" s="24"/>
      <c r="F6" s="24"/>
      <c r="G6" s="2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21">
        <v>4</v>
      </c>
      <c r="B7" s="21">
        <v>76</v>
      </c>
      <c r="C7" s="23" t="s">
        <v>21</v>
      </c>
      <c r="D7" s="22" t="str">
        <f>SUBSTITUTE(VLOOKUP(B7,'Журнал наблюдений'!D:G,4,0),".",",")</f>
        <v>1,53775</v>
      </c>
      <c r="E7" s="24">
        <f>D6-D7</f>
        <v>-6.1239999999999961E-2</v>
      </c>
      <c r="F7" s="24">
        <f>IF(E7="","",IF(COUNTIF(C6,"*бол*"),E7+F5,E7))</f>
        <v>-6.1239999999999961E-2</v>
      </c>
      <c r="G7" s="24">
        <f>IF(COUNTIF(C7,"*бол*"),"",F7)</f>
        <v>-6.1239999999999961E-2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5"/>
      <c r="B8" s="5"/>
      <c r="C8" s="5"/>
      <c r="D8" s="24"/>
      <c r="E8" s="24"/>
      <c r="F8" s="24"/>
      <c r="G8" s="2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5"/>
      <c r="B9" s="5"/>
      <c r="C9" s="5"/>
      <c r="D9" s="24"/>
      <c r="E9" s="24"/>
      <c r="F9" s="24"/>
      <c r="G9" s="2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5"/>
      <c r="B10" s="5"/>
      <c r="C10" s="5"/>
      <c r="D10" s="24"/>
      <c r="E10" s="24"/>
      <c r="F10" s="24"/>
      <c r="G10" s="2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5"/>
      <c r="B11" s="5"/>
      <c r="C11" s="5"/>
      <c r="D11" s="24"/>
      <c r="E11" s="24"/>
      <c r="F11" s="24"/>
      <c r="G11" s="2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5"/>
      <c r="B12" s="5"/>
      <c r="C12" s="5"/>
      <c r="D12" s="24"/>
      <c r="E12" s="24"/>
      <c r="F12" s="24"/>
      <c r="G12" s="2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5"/>
      <c r="B13" s="5"/>
      <c r="C13" s="5"/>
      <c r="D13" s="24"/>
      <c r="E13" s="24"/>
      <c r="F13" s="24"/>
      <c r="G13" s="2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5"/>
      <c r="B14" s="5"/>
      <c r="C14" s="5"/>
      <c r="D14" s="24"/>
      <c r="E14" s="24"/>
      <c r="F14" s="24"/>
      <c r="G14" s="2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5"/>
      <c r="B15" s="19"/>
      <c r="C15" s="5"/>
      <c r="D15" s="24"/>
      <c r="E15" s="24"/>
      <c r="F15" s="24"/>
      <c r="G15" s="2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5"/>
      <c r="B16" s="5"/>
      <c r="C16" s="5"/>
      <c r="D16" s="24"/>
      <c r="E16" s="24"/>
      <c r="F16" s="24"/>
      <c r="G16" s="2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5"/>
      <c r="B17" s="5"/>
      <c r="C17" s="5"/>
      <c r="D17" s="24"/>
      <c r="E17" s="24"/>
      <c r="F17" s="24"/>
      <c r="G17" s="2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5"/>
      <c r="B18" s="5"/>
      <c r="C18" s="5"/>
      <c r="D18" s="24"/>
      <c r="E18" s="24"/>
      <c r="F18" s="24"/>
      <c r="G18" s="2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5"/>
      <c r="B19" s="5"/>
      <c r="C19" s="5"/>
      <c r="D19" s="24"/>
      <c r="E19" s="24"/>
      <c r="F19" s="24"/>
      <c r="G19" s="2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5"/>
      <c r="B20" s="5"/>
      <c r="C20" s="5"/>
      <c r="D20" s="24"/>
      <c r="E20" s="24"/>
      <c r="F20" s="24"/>
      <c r="G20" s="2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5"/>
      <c r="C21" s="5"/>
      <c r="D21" s="24"/>
      <c r="E21" s="24"/>
      <c r="F21" s="24"/>
      <c r="G21" s="2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5"/>
      <c r="C22" s="5"/>
      <c r="D22" s="24"/>
      <c r="E22" s="24"/>
      <c r="F22" s="24"/>
      <c r="G22" s="2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5"/>
      <c r="C23" s="5"/>
      <c r="D23" s="24"/>
      <c r="E23" s="24"/>
      <c r="F23" s="24"/>
      <c r="G23" s="2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5"/>
      <c r="C24" s="5"/>
      <c r="D24" s="24"/>
      <c r="E24" s="24"/>
      <c r="F24" s="24"/>
      <c r="G24" s="2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5"/>
      <c r="C25" s="5"/>
      <c r="D25" s="24"/>
      <c r="E25" s="24"/>
      <c r="F25" s="24"/>
      <c r="G25" s="2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5"/>
      <c r="C26" s="5"/>
      <c r="D26" s="24"/>
      <c r="E26" s="24"/>
      <c r="F26" s="24"/>
      <c r="G26" s="2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5"/>
      <c r="C27" s="5"/>
      <c r="D27" s="24"/>
      <c r="E27" s="24"/>
      <c r="F27" s="24"/>
      <c r="G27" s="2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5"/>
      <c r="C28" s="5"/>
      <c r="D28" s="24"/>
      <c r="E28" s="24"/>
      <c r="F28" s="24"/>
      <c r="G28" s="2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5"/>
      <c r="C29" s="5"/>
      <c r="D29" s="24"/>
      <c r="E29" s="24"/>
      <c r="F29" s="24"/>
      <c r="G29" s="2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5"/>
      <c r="C30" s="5"/>
      <c r="D30" s="24"/>
      <c r="E30" s="24"/>
      <c r="F30" s="24"/>
      <c r="G30" s="2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5"/>
      <c r="C31" s="5"/>
      <c r="D31" s="24"/>
      <c r="E31" s="24"/>
      <c r="F31" s="24"/>
      <c r="G31" s="2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5"/>
      <c r="B32" s="5"/>
      <c r="C32" s="5"/>
      <c r="D32" s="24"/>
      <c r="E32" s="24"/>
      <c r="F32" s="24"/>
      <c r="G32" s="2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5"/>
      <c r="C33" s="5"/>
      <c r="D33" s="24"/>
      <c r="E33" s="24"/>
      <c r="F33" s="24"/>
      <c r="G33" s="2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5"/>
      <c r="C34" s="5"/>
      <c r="D34" s="24"/>
      <c r="E34" s="24"/>
      <c r="F34" s="24"/>
      <c r="G34" s="2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5"/>
      <c r="C35" s="5"/>
      <c r="D35" s="24"/>
      <c r="E35" s="24"/>
      <c r="F35" s="24"/>
      <c r="G35" s="2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5"/>
      <c r="C36" s="5"/>
      <c r="D36" s="24"/>
      <c r="E36" s="24"/>
      <c r="F36" s="24"/>
      <c r="G36" s="2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5"/>
      <c r="C37" s="5"/>
      <c r="D37" s="24"/>
      <c r="E37" s="24"/>
      <c r="F37" s="24"/>
      <c r="G37" s="2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5"/>
      <c r="C38" s="5"/>
      <c r="D38" s="24"/>
      <c r="E38" s="24"/>
      <c r="F38" s="24"/>
      <c r="G38" s="2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5"/>
      <c r="C39" s="5"/>
      <c r="D39" s="24"/>
      <c r="E39" s="24"/>
      <c r="F39" s="24"/>
      <c r="G39" s="2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5"/>
      <c r="C40" s="5"/>
      <c r="D40" s="24"/>
      <c r="E40" s="24"/>
      <c r="F40" s="24"/>
      <c r="G40" s="2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5"/>
      <c r="C41" s="5"/>
      <c r="D41" s="24"/>
      <c r="E41" s="24"/>
      <c r="F41" s="24"/>
      <c r="G41" s="2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5"/>
      <c r="C42" s="5"/>
      <c r="D42" s="24"/>
      <c r="E42" s="24"/>
      <c r="F42" s="24"/>
      <c r="G42" s="2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5"/>
      <c r="C43" s="5"/>
      <c r="D43" s="24"/>
      <c r="E43" s="24"/>
      <c r="F43" s="24"/>
      <c r="G43" s="2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5"/>
      <c r="C44" s="5"/>
      <c r="D44" s="24"/>
      <c r="E44" s="24"/>
      <c r="F44" s="24"/>
      <c r="G44" s="2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5"/>
      <c r="C45" s="5"/>
      <c r="D45" s="24"/>
      <c r="E45" s="24"/>
      <c r="F45" s="24"/>
      <c r="G45" s="2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5"/>
      <c r="C46" s="5"/>
      <c r="D46" s="24"/>
      <c r="E46" s="24"/>
      <c r="F46" s="24"/>
      <c r="G46" s="2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5"/>
      <c r="C47" s="5"/>
      <c r="D47" s="24"/>
      <c r="E47" s="24"/>
      <c r="F47" s="24"/>
      <c r="G47" s="2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24"/>
      <c r="E48" s="24"/>
      <c r="F48" s="24"/>
      <c r="G48" s="2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24"/>
      <c r="E49" s="24"/>
      <c r="F49" s="24"/>
      <c r="G49" s="2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24"/>
      <c r="E50" s="24"/>
      <c r="F50" s="24"/>
      <c r="G50" s="2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24"/>
      <c r="E51" s="24"/>
      <c r="F51" s="24"/>
      <c r="G51" s="2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24"/>
      <c r="E52" s="24"/>
      <c r="F52" s="24"/>
      <c r="G52" s="2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24"/>
      <c r="E53" s="24"/>
      <c r="F53" s="24"/>
      <c r="G53" s="2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24"/>
      <c r="E54" s="24"/>
      <c r="F54" s="24"/>
      <c r="G54" s="2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24"/>
      <c r="E55" s="24"/>
      <c r="F55" s="24"/>
      <c r="G55" s="2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24"/>
      <c r="E56" s="24"/>
      <c r="F56" s="24"/>
      <c r="G56" s="2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24"/>
      <c r="E57" s="24"/>
      <c r="F57" s="24"/>
      <c r="G57" s="2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5"/>
      <c r="C58" s="5"/>
      <c r="D58" s="24"/>
      <c r="E58" s="24"/>
      <c r="F58" s="24"/>
      <c r="G58" s="2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5"/>
      <c r="C59" s="5"/>
      <c r="D59" s="24"/>
      <c r="E59" s="24"/>
      <c r="F59" s="24"/>
      <c r="G59" s="2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5"/>
      <c r="C60" s="5"/>
      <c r="D60" s="24"/>
      <c r="E60" s="24"/>
      <c r="F60" s="24"/>
      <c r="G60" s="2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5"/>
      <c r="C61" s="5"/>
      <c r="D61" s="24"/>
      <c r="E61" s="24"/>
      <c r="F61" s="24"/>
      <c r="G61" s="2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5"/>
      <c r="C62" s="5"/>
      <c r="D62" s="24"/>
      <c r="E62" s="24"/>
      <c r="F62" s="24"/>
      <c r="G62" s="2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5"/>
      <c r="C63" s="5"/>
      <c r="D63" s="24"/>
      <c r="E63" s="24"/>
      <c r="F63" s="24"/>
      <c r="G63" s="2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5"/>
      <c r="C64" s="5"/>
      <c r="D64" s="24"/>
      <c r="E64" s="24"/>
      <c r="F64" s="24"/>
      <c r="G64" s="2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5"/>
      <c r="C65" s="5"/>
      <c r="D65" s="24"/>
      <c r="E65" s="24"/>
      <c r="F65" s="24"/>
      <c r="G65" s="2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5"/>
      <c r="C66" s="5"/>
      <c r="D66" s="24"/>
      <c r="E66" s="24"/>
      <c r="F66" s="24"/>
      <c r="G66" s="2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5"/>
      <c r="C67" s="5"/>
      <c r="D67" s="24"/>
      <c r="E67" s="24"/>
      <c r="F67" s="24"/>
      <c r="G67" s="2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5"/>
      <c r="C68" s="5"/>
      <c r="D68" s="24"/>
      <c r="E68" s="24"/>
      <c r="F68" s="24"/>
      <c r="G68" s="2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5"/>
      <c r="C69" s="5"/>
      <c r="D69" s="24"/>
      <c r="E69" s="24"/>
      <c r="F69" s="24"/>
      <c r="G69" s="2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5"/>
      <c r="C70" s="5"/>
      <c r="D70" s="24"/>
      <c r="E70" s="24"/>
      <c r="F70" s="24"/>
      <c r="G70" s="2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5"/>
      <c r="C71" s="5"/>
      <c r="D71" s="24"/>
      <c r="E71" s="24"/>
      <c r="F71" s="24"/>
      <c r="G71" s="2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5"/>
      <c r="C72" s="5"/>
      <c r="D72" s="24"/>
      <c r="E72" s="24"/>
      <c r="F72" s="24"/>
      <c r="G72" s="2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5"/>
      <c r="C73" s="5"/>
      <c r="D73" s="24"/>
      <c r="E73" s="24"/>
      <c r="F73" s="24"/>
      <c r="G73" s="2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5"/>
      <c r="C74" s="5"/>
      <c r="D74" s="24"/>
      <c r="E74" s="24"/>
      <c r="F74" s="24"/>
      <c r="G74" s="2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5"/>
      <c r="C75" s="5"/>
      <c r="D75" s="24"/>
      <c r="E75" s="24"/>
      <c r="F75" s="24"/>
      <c r="G75" s="2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5"/>
      <c r="C76" s="5"/>
      <c r="D76" s="24"/>
      <c r="E76" s="24"/>
      <c r="F76" s="24"/>
      <c r="G76" s="2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5"/>
      <c r="C77" s="5"/>
      <c r="D77" s="24"/>
      <c r="E77" s="24"/>
      <c r="F77" s="24"/>
      <c r="G77" s="2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5"/>
      <c r="C78" s="5"/>
      <c r="D78" s="24"/>
      <c r="E78" s="24"/>
      <c r="F78" s="24"/>
      <c r="G78" s="2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5"/>
      <c r="C79" s="5"/>
      <c r="D79" s="24"/>
      <c r="E79" s="24"/>
      <c r="F79" s="24"/>
      <c r="G79" s="2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5"/>
      <c r="C80" s="5"/>
      <c r="D80" s="24"/>
      <c r="E80" s="24"/>
      <c r="F80" s="24"/>
      <c r="G80" s="2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5"/>
      <c r="C81" s="5"/>
      <c r="D81" s="24"/>
      <c r="E81" s="24"/>
      <c r="F81" s="24"/>
      <c r="G81" s="2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5"/>
      <c r="C82" s="5"/>
      <c r="D82" s="24"/>
      <c r="E82" s="24"/>
      <c r="F82" s="24"/>
      <c r="G82" s="2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5"/>
      <c r="C83" s="5"/>
      <c r="D83" s="24"/>
      <c r="E83" s="24"/>
      <c r="F83" s="24"/>
      <c r="G83" s="2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5"/>
      <c r="C84" s="5"/>
      <c r="D84" s="24"/>
      <c r="E84" s="24"/>
      <c r="F84" s="24"/>
      <c r="G84" s="2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5"/>
      <c r="C85" s="5"/>
      <c r="D85" s="24"/>
      <c r="E85" s="24"/>
      <c r="F85" s="24"/>
      <c r="G85" s="2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5"/>
      <c r="C86" s="5"/>
      <c r="D86" s="24"/>
      <c r="E86" s="24"/>
      <c r="F86" s="24"/>
      <c r="G86" s="2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5"/>
      <c r="C87" s="5"/>
      <c r="D87" s="24"/>
      <c r="E87" s="24"/>
      <c r="F87" s="24"/>
      <c r="G87" s="2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5"/>
      <c r="C88" s="5"/>
      <c r="D88" s="24"/>
      <c r="E88" s="24"/>
      <c r="F88" s="24"/>
      <c r="G88" s="2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5"/>
      <c r="C89" s="5"/>
      <c r="D89" s="24"/>
      <c r="E89" s="24"/>
      <c r="F89" s="24"/>
      <c r="G89" s="2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5"/>
      <c r="B90" s="5"/>
      <c r="C90" s="5"/>
      <c r="D90" s="24"/>
      <c r="E90" s="24"/>
      <c r="F90" s="24"/>
      <c r="G90" s="2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5"/>
      <c r="B91" s="5"/>
      <c r="C91" s="5"/>
      <c r="D91" s="24"/>
      <c r="E91" s="24"/>
      <c r="F91" s="24"/>
      <c r="G91" s="2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5"/>
      <c r="B92" s="5"/>
      <c r="C92" s="5"/>
      <c r="D92" s="24"/>
      <c r="E92" s="24"/>
      <c r="F92" s="24"/>
      <c r="G92" s="2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5"/>
      <c r="B93" s="5"/>
      <c r="C93" s="5"/>
      <c r="D93" s="24"/>
      <c r="E93" s="24"/>
      <c r="F93" s="24"/>
      <c r="G93" s="2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5"/>
      <c r="B94" s="5"/>
      <c r="C94" s="5"/>
      <c r="D94" s="24"/>
      <c r="E94" s="24"/>
      <c r="F94" s="24"/>
      <c r="G94" s="2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5"/>
      <c r="B95" s="5"/>
      <c r="C95" s="5"/>
      <c r="D95" s="24"/>
      <c r="E95" s="24"/>
      <c r="F95" s="24"/>
      <c r="G95" s="2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5"/>
      <c r="B96" s="5"/>
      <c r="C96" s="5"/>
      <c r="D96" s="24"/>
      <c r="E96" s="24"/>
      <c r="F96" s="24"/>
      <c r="G96" s="2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5"/>
      <c r="B97" s="5"/>
      <c r="C97" s="5"/>
      <c r="D97" s="24"/>
      <c r="E97" s="24"/>
      <c r="F97" s="24"/>
      <c r="G97" s="2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5"/>
      <c r="B98" s="5"/>
      <c r="C98" s="5"/>
      <c r="D98" s="24"/>
      <c r="E98" s="24"/>
      <c r="F98" s="24"/>
      <c r="G98" s="2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5"/>
      <c r="B99" s="5"/>
      <c r="C99" s="5"/>
      <c r="D99" s="24"/>
      <c r="E99" s="24"/>
      <c r="F99" s="24"/>
      <c r="G99" s="2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5"/>
      <c r="B100" s="5"/>
      <c r="C100" s="5"/>
      <c r="D100" s="24"/>
      <c r="E100" s="24"/>
      <c r="F100" s="24"/>
      <c r="G100" s="2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5"/>
      <c r="B101" s="5"/>
      <c r="C101" s="5"/>
      <c r="D101" s="24"/>
      <c r="E101" s="24"/>
      <c r="F101" s="24"/>
      <c r="G101" s="2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5"/>
      <c r="B102" s="5"/>
      <c r="C102" s="5"/>
      <c r="D102" s="24"/>
      <c r="E102" s="24"/>
      <c r="F102" s="24"/>
      <c r="G102" s="2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5"/>
      <c r="B103" s="5"/>
      <c r="C103" s="5"/>
      <c r="D103" s="24"/>
      <c r="E103" s="24"/>
      <c r="F103" s="24"/>
      <c r="G103" s="2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5"/>
      <c r="B104" s="5"/>
      <c r="C104" s="5"/>
      <c r="D104" s="24"/>
      <c r="E104" s="24"/>
      <c r="F104" s="24"/>
      <c r="G104" s="2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5"/>
      <c r="B105" s="5"/>
      <c r="C105" s="5"/>
      <c r="D105" s="24"/>
      <c r="E105" s="24"/>
      <c r="F105" s="24"/>
      <c r="G105" s="2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5"/>
      <c r="B106" s="5"/>
      <c r="C106" s="5"/>
      <c r="D106" s="24"/>
      <c r="E106" s="24"/>
      <c r="F106" s="24"/>
      <c r="G106" s="2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5"/>
      <c r="B107" s="5"/>
      <c r="C107" s="5"/>
      <c r="D107" s="24"/>
      <c r="E107" s="24"/>
      <c r="F107" s="24"/>
      <c r="G107" s="2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5"/>
      <c r="C108" s="5"/>
      <c r="D108" s="24"/>
      <c r="E108" s="24"/>
      <c r="F108" s="24"/>
      <c r="G108" s="2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5"/>
      <c r="C109" s="5"/>
      <c r="D109" s="24"/>
      <c r="E109" s="24"/>
      <c r="F109" s="24"/>
      <c r="G109" s="2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5"/>
      <c r="C110" s="5"/>
      <c r="D110" s="24"/>
      <c r="E110" s="24"/>
      <c r="F110" s="24"/>
      <c r="G110" s="2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5"/>
      <c r="C111" s="5"/>
      <c r="D111" s="24"/>
      <c r="E111" s="24"/>
      <c r="F111" s="24"/>
      <c r="G111" s="2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5"/>
      <c r="B112" s="5"/>
      <c r="C112" s="5"/>
      <c r="D112" s="24"/>
      <c r="E112" s="24"/>
      <c r="F112" s="24"/>
      <c r="G112" s="2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5"/>
      <c r="B113" s="5"/>
      <c r="C113" s="5"/>
      <c r="D113" s="24"/>
      <c r="E113" s="24"/>
      <c r="F113" s="24"/>
      <c r="G113" s="2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5"/>
      <c r="B114" s="5"/>
      <c r="C114" s="5"/>
      <c r="D114" s="24"/>
      <c r="E114" s="24"/>
      <c r="F114" s="24"/>
      <c r="G114" s="2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5"/>
      <c r="B115" s="5"/>
      <c r="C115" s="5"/>
      <c r="D115" s="24"/>
      <c r="E115" s="24"/>
      <c r="F115" s="24"/>
      <c r="G115" s="2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5"/>
      <c r="B116" s="5"/>
      <c r="C116" s="5"/>
      <c r="D116" s="24"/>
      <c r="E116" s="24"/>
      <c r="F116" s="24"/>
      <c r="G116" s="2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5"/>
      <c r="B117" s="5"/>
      <c r="C117" s="5"/>
      <c r="D117" s="24"/>
      <c r="E117" s="24"/>
      <c r="F117" s="24"/>
      <c r="G117" s="2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5"/>
      <c r="B118" s="5"/>
      <c r="C118" s="5"/>
      <c r="D118" s="24"/>
      <c r="E118" s="24"/>
      <c r="F118" s="24"/>
      <c r="G118" s="2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5"/>
      <c r="B119" s="5"/>
      <c r="C119" s="5"/>
      <c r="D119" s="24"/>
      <c r="E119" s="24"/>
      <c r="F119" s="24"/>
      <c r="G119" s="2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5"/>
      <c r="B120" s="5"/>
      <c r="C120" s="5"/>
      <c r="D120" s="24"/>
      <c r="E120" s="24"/>
      <c r="F120" s="24"/>
      <c r="G120" s="2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5"/>
      <c r="B121" s="5"/>
      <c r="C121" s="5"/>
      <c r="D121" s="24"/>
      <c r="E121" s="24"/>
      <c r="F121" s="24"/>
      <c r="G121" s="2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5"/>
      <c r="B122" s="5"/>
      <c r="C122" s="5"/>
      <c r="D122" s="24"/>
      <c r="E122" s="24"/>
      <c r="F122" s="24"/>
      <c r="G122" s="2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5"/>
      <c r="B123" s="5"/>
      <c r="C123" s="5"/>
      <c r="D123" s="24"/>
      <c r="E123" s="24"/>
      <c r="F123" s="24"/>
      <c r="G123" s="2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5"/>
      <c r="B124" s="5"/>
      <c r="C124" s="5"/>
      <c r="D124" s="24"/>
      <c r="E124" s="24"/>
      <c r="F124" s="24"/>
      <c r="G124" s="2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5"/>
      <c r="B125" s="5"/>
      <c r="C125" s="5"/>
      <c r="D125" s="24"/>
      <c r="E125" s="24"/>
      <c r="F125" s="24"/>
      <c r="G125" s="2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5"/>
      <c r="B126" s="5"/>
      <c r="C126" s="5"/>
      <c r="D126" s="24"/>
      <c r="E126" s="24"/>
      <c r="F126" s="24"/>
      <c r="G126" s="2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5"/>
      <c r="B127" s="5"/>
      <c r="C127" s="5"/>
      <c r="D127" s="24"/>
      <c r="E127" s="24"/>
      <c r="F127" s="24"/>
      <c r="G127" s="2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5"/>
      <c r="B128" s="5"/>
      <c r="C128" s="5"/>
      <c r="D128" s="24"/>
      <c r="E128" s="24"/>
      <c r="F128" s="24"/>
      <c r="G128" s="2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5"/>
      <c r="B129" s="5"/>
      <c r="C129" s="5"/>
      <c r="D129" s="24"/>
      <c r="E129" s="24"/>
      <c r="F129" s="24"/>
      <c r="G129" s="2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5"/>
      <c r="B130" s="5"/>
      <c r="C130" s="5"/>
      <c r="D130" s="24"/>
      <c r="E130" s="24"/>
      <c r="F130" s="24"/>
      <c r="G130" s="2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5"/>
      <c r="B131" s="5"/>
      <c r="C131" s="5"/>
      <c r="D131" s="24"/>
      <c r="E131" s="24"/>
      <c r="F131" s="24"/>
      <c r="G131" s="2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5"/>
      <c r="B132" s="5"/>
      <c r="C132" s="5"/>
      <c r="D132" s="24"/>
      <c r="E132" s="24"/>
      <c r="F132" s="24"/>
      <c r="G132" s="2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5"/>
      <c r="B133" s="5"/>
      <c r="C133" s="5"/>
      <c r="D133" s="24"/>
      <c r="E133" s="24"/>
      <c r="F133" s="24"/>
      <c r="G133" s="2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5"/>
      <c r="B134" s="5"/>
      <c r="C134" s="5"/>
      <c r="D134" s="24"/>
      <c r="E134" s="24"/>
      <c r="F134" s="24"/>
      <c r="G134" s="2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5"/>
      <c r="B135" s="5"/>
      <c r="C135" s="5"/>
      <c r="D135" s="24"/>
      <c r="E135" s="24"/>
      <c r="F135" s="24"/>
      <c r="G135" s="2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5"/>
      <c r="B136" s="5"/>
      <c r="C136" s="5"/>
      <c r="D136" s="24"/>
      <c r="E136" s="24"/>
      <c r="F136" s="24"/>
      <c r="G136" s="2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5"/>
      <c r="B137" s="5"/>
      <c r="C137" s="5"/>
      <c r="D137" s="24"/>
      <c r="E137" s="24"/>
      <c r="F137" s="24"/>
      <c r="G137" s="2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5"/>
      <c r="B138" s="5"/>
      <c r="C138" s="5"/>
      <c r="D138" s="24"/>
      <c r="E138" s="24"/>
      <c r="F138" s="24"/>
      <c r="G138" s="2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5"/>
      <c r="B139" s="5"/>
      <c r="C139" s="5"/>
      <c r="D139" s="24"/>
      <c r="E139" s="24"/>
      <c r="F139" s="24"/>
      <c r="G139" s="2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5"/>
      <c r="B140" s="5"/>
      <c r="C140" s="5"/>
      <c r="D140" s="24"/>
      <c r="E140" s="24"/>
      <c r="F140" s="24"/>
      <c r="G140" s="2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5"/>
      <c r="B141" s="5"/>
      <c r="C141" s="5"/>
      <c r="D141" s="24"/>
      <c r="E141" s="24"/>
      <c r="F141" s="24"/>
      <c r="G141" s="2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5"/>
      <c r="B142" s="5"/>
      <c r="C142" s="5"/>
      <c r="D142" s="24"/>
      <c r="E142" s="24"/>
      <c r="F142" s="24"/>
      <c r="G142" s="2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5"/>
      <c r="B143" s="5"/>
      <c r="C143" s="5"/>
      <c r="D143" s="24"/>
      <c r="E143" s="24"/>
      <c r="F143" s="24"/>
      <c r="G143" s="2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5"/>
      <c r="B144" s="5"/>
      <c r="C144" s="5"/>
      <c r="D144" s="24"/>
      <c r="E144" s="24"/>
      <c r="F144" s="24"/>
      <c r="G144" s="2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5"/>
      <c r="B145" s="5"/>
      <c r="C145" s="5"/>
      <c r="D145" s="24"/>
      <c r="E145" s="24"/>
      <c r="F145" s="24"/>
      <c r="G145" s="2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5"/>
      <c r="B146" s="5"/>
      <c r="C146" s="5"/>
      <c r="D146" s="24"/>
      <c r="E146" s="24"/>
      <c r="F146" s="24"/>
      <c r="G146" s="2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5"/>
      <c r="B147" s="5"/>
      <c r="C147" s="5"/>
      <c r="D147" s="24"/>
      <c r="E147" s="24"/>
      <c r="F147" s="24"/>
      <c r="G147" s="2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5"/>
      <c r="B148" s="5"/>
      <c r="C148" s="5"/>
      <c r="D148" s="24"/>
      <c r="E148" s="24"/>
      <c r="F148" s="24"/>
      <c r="G148" s="2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5"/>
      <c r="B149" s="5"/>
      <c r="C149" s="5"/>
      <c r="D149" s="24"/>
      <c r="E149" s="24"/>
      <c r="F149" s="24"/>
      <c r="G149" s="2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5"/>
      <c r="B150" s="5"/>
      <c r="C150" s="5"/>
      <c r="D150" s="24"/>
      <c r="E150" s="24"/>
      <c r="F150" s="24"/>
      <c r="G150" s="2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5"/>
      <c r="B151" s="5"/>
      <c r="C151" s="5"/>
      <c r="D151" s="24"/>
      <c r="E151" s="24"/>
      <c r="F151" s="24"/>
      <c r="G151" s="2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5"/>
      <c r="B152" s="5"/>
      <c r="C152" s="5"/>
      <c r="D152" s="24"/>
      <c r="E152" s="24"/>
      <c r="F152" s="24"/>
      <c r="G152" s="2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5"/>
      <c r="B153" s="5"/>
      <c r="C153" s="5"/>
      <c r="D153" s="24"/>
      <c r="E153" s="24"/>
      <c r="F153" s="24"/>
      <c r="G153" s="2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5"/>
      <c r="B154" s="5"/>
      <c r="C154" s="5"/>
      <c r="D154" s="24"/>
      <c r="E154" s="24"/>
      <c r="F154" s="24"/>
      <c r="G154" s="2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5"/>
      <c r="B155" s="5"/>
      <c r="C155" s="5"/>
      <c r="D155" s="24"/>
      <c r="E155" s="24"/>
      <c r="F155" s="24"/>
      <c r="G155" s="2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5"/>
      <c r="B156" s="5"/>
      <c r="C156" s="5"/>
      <c r="D156" s="24"/>
      <c r="E156" s="24"/>
      <c r="F156" s="24"/>
      <c r="G156" s="2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5"/>
      <c r="B157" s="5"/>
      <c r="C157" s="5"/>
      <c r="D157" s="24"/>
      <c r="E157" s="24"/>
      <c r="F157" s="24"/>
      <c r="G157" s="2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5"/>
      <c r="B158" s="5"/>
      <c r="C158" s="5"/>
      <c r="D158" s="24"/>
      <c r="E158" s="24"/>
      <c r="F158" s="24"/>
      <c r="G158" s="2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5"/>
      <c r="B159" s="5"/>
      <c r="C159" s="5"/>
      <c r="D159" s="24"/>
      <c r="E159" s="24"/>
      <c r="F159" s="24"/>
      <c r="G159" s="2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5"/>
      <c r="B160" s="5"/>
      <c r="C160" s="5"/>
      <c r="D160" s="24"/>
      <c r="E160" s="24"/>
      <c r="F160" s="24"/>
      <c r="G160" s="2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5"/>
      <c r="B161" s="5"/>
      <c r="C161" s="5"/>
      <c r="D161" s="24"/>
      <c r="E161" s="24"/>
      <c r="F161" s="24"/>
      <c r="G161" s="2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5"/>
      <c r="B162" s="5"/>
      <c r="C162" s="5"/>
      <c r="D162" s="24"/>
      <c r="E162" s="24"/>
      <c r="F162" s="24"/>
      <c r="G162" s="2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5"/>
      <c r="B163" s="5"/>
      <c r="C163" s="5"/>
      <c r="D163" s="24"/>
      <c r="E163" s="24"/>
      <c r="F163" s="24"/>
      <c r="G163" s="2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5"/>
      <c r="B164" s="5"/>
      <c r="C164" s="5"/>
      <c r="D164" s="24"/>
      <c r="E164" s="24"/>
      <c r="F164" s="24"/>
      <c r="G164" s="2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5"/>
      <c r="B165" s="5"/>
      <c r="C165" s="5"/>
      <c r="D165" s="24"/>
      <c r="E165" s="24"/>
      <c r="F165" s="24"/>
      <c r="G165" s="2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5"/>
      <c r="B166" s="5"/>
      <c r="C166" s="5"/>
      <c r="D166" s="24"/>
      <c r="E166" s="24"/>
      <c r="F166" s="24"/>
      <c r="G166" s="2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5"/>
      <c r="B167" s="5"/>
      <c r="C167" s="5"/>
      <c r="D167" s="24"/>
      <c r="E167" s="24"/>
      <c r="F167" s="24"/>
      <c r="G167" s="2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5"/>
      <c r="B168" s="5"/>
      <c r="C168" s="5"/>
      <c r="D168" s="24"/>
      <c r="E168" s="24"/>
      <c r="F168" s="24"/>
      <c r="G168" s="2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5"/>
      <c r="B169" s="5"/>
      <c r="C169" s="5"/>
      <c r="D169" s="24"/>
      <c r="E169" s="24"/>
      <c r="F169" s="24"/>
      <c r="G169" s="2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5"/>
      <c r="B170" s="5"/>
      <c r="C170" s="5"/>
      <c r="D170" s="24"/>
      <c r="E170" s="24"/>
      <c r="F170" s="24"/>
      <c r="G170" s="2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5"/>
      <c r="B171" s="5"/>
      <c r="C171" s="5"/>
      <c r="D171" s="24"/>
      <c r="E171" s="24"/>
      <c r="F171" s="24"/>
      <c r="G171" s="2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5"/>
      <c r="B172" s="5"/>
      <c r="C172" s="5"/>
      <c r="D172" s="24"/>
      <c r="E172" s="24"/>
      <c r="F172" s="24"/>
      <c r="G172" s="2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5"/>
      <c r="B173" s="5"/>
      <c r="C173" s="5"/>
      <c r="D173" s="24"/>
      <c r="E173" s="24"/>
      <c r="F173" s="24"/>
      <c r="G173" s="2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5"/>
      <c r="B174" s="5"/>
      <c r="C174" s="5"/>
      <c r="D174" s="24"/>
      <c r="E174" s="24"/>
      <c r="F174" s="24"/>
      <c r="G174" s="2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5"/>
      <c r="B175" s="5"/>
      <c r="C175" s="5"/>
      <c r="D175" s="24"/>
      <c r="E175" s="24"/>
      <c r="F175" s="24"/>
      <c r="G175" s="2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5"/>
      <c r="B176" s="5"/>
      <c r="C176" s="5"/>
      <c r="D176" s="24"/>
      <c r="E176" s="24"/>
      <c r="F176" s="24"/>
      <c r="G176" s="2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5"/>
      <c r="B177" s="5"/>
      <c r="C177" s="5"/>
      <c r="D177" s="24"/>
      <c r="E177" s="24"/>
      <c r="F177" s="24"/>
      <c r="G177" s="2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5"/>
      <c r="B178" s="5"/>
      <c r="C178" s="5"/>
      <c r="D178" s="24"/>
      <c r="E178" s="24"/>
      <c r="F178" s="24"/>
      <c r="G178" s="2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5"/>
      <c r="B179" s="5"/>
      <c r="C179" s="5"/>
      <c r="D179" s="24"/>
      <c r="E179" s="24"/>
      <c r="F179" s="24"/>
      <c r="G179" s="2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5"/>
      <c r="B180" s="5"/>
      <c r="C180" s="5"/>
      <c r="D180" s="24"/>
      <c r="E180" s="24"/>
      <c r="F180" s="24"/>
      <c r="G180" s="2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5"/>
      <c r="B181" s="5"/>
      <c r="C181" s="5"/>
      <c r="D181" s="24"/>
      <c r="E181" s="24"/>
      <c r="F181" s="24"/>
      <c r="G181" s="2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5"/>
      <c r="B182" s="5"/>
      <c r="C182" s="5"/>
      <c r="D182" s="24"/>
      <c r="E182" s="24"/>
      <c r="F182" s="24"/>
      <c r="G182" s="2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5"/>
      <c r="B183" s="5"/>
      <c r="C183" s="5"/>
      <c r="D183" s="24"/>
      <c r="E183" s="24"/>
      <c r="F183" s="24"/>
      <c r="G183" s="2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5"/>
      <c r="B184" s="5"/>
      <c r="C184" s="5"/>
      <c r="D184" s="24"/>
      <c r="E184" s="24"/>
      <c r="F184" s="24"/>
      <c r="G184" s="2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5"/>
      <c r="B185" s="5"/>
      <c r="C185" s="5"/>
      <c r="D185" s="24"/>
      <c r="E185" s="24"/>
      <c r="F185" s="24"/>
      <c r="G185" s="2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5"/>
      <c r="B186" s="5"/>
      <c r="C186" s="5"/>
      <c r="D186" s="24"/>
      <c r="E186" s="24"/>
      <c r="F186" s="24"/>
      <c r="G186" s="2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5"/>
      <c r="B187" s="5"/>
      <c r="C187" s="5"/>
      <c r="D187" s="24"/>
      <c r="E187" s="24"/>
      <c r="F187" s="24"/>
      <c r="G187" s="2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5"/>
      <c r="B188" s="5"/>
      <c r="C188" s="5"/>
      <c r="D188" s="24"/>
      <c r="E188" s="24"/>
      <c r="F188" s="24"/>
      <c r="G188" s="2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5"/>
      <c r="B189" s="5"/>
      <c r="C189" s="5"/>
      <c r="D189" s="24"/>
      <c r="E189" s="24"/>
      <c r="F189" s="24"/>
      <c r="G189" s="2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5"/>
      <c r="B190" s="5"/>
      <c r="C190" s="5"/>
      <c r="D190" s="24"/>
      <c r="E190" s="24"/>
      <c r="F190" s="24"/>
      <c r="G190" s="2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5"/>
      <c r="B191" s="5"/>
      <c r="C191" s="5"/>
      <c r="D191" s="24"/>
      <c r="E191" s="24"/>
      <c r="F191" s="24"/>
      <c r="G191" s="2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5"/>
      <c r="B192" s="5"/>
      <c r="C192" s="5"/>
      <c r="D192" s="24"/>
      <c r="E192" s="24"/>
      <c r="F192" s="24"/>
      <c r="G192" s="2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5"/>
      <c r="B193" s="5"/>
      <c r="C193" s="5"/>
      <c r="D193" s="24"/>
      <c r="E193" s="24"/>
      <c r="F193" s="24"/>
      <c r="G193" s="2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5"/>
      <c r="B194" s="5"/>
      <c r="C194" s="5"/>
      <c r="D194" s="24"/>
      <c r="E194" s="24"/>
      <c r="F194" s="24"/>
      <c r="G194" s="2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5"/>
      <c r="B195" s="5"/>
      <c r="C195" s="5"/>
      <c r="D195" s="24"/>
      <c r="E195" s="24"/>
      <c r="F195" s="24"/>
      <c r="G195" s="2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5"/>
      <c r="B196" s="5"/>
      <c r="C196" s="5"/>
      <c r="D196" s="24"/>
      <c r="E196" s="24"/>
      <c r="F196" s="24"/>
      <c r="G196" s="2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5"/>
      <c r="B197" s="5"/>
      <c r="C197" s="5"/>
      <c r="D197" s="24"/>
      <c r="E197" s="24"/>
      <c r="F197" s="24"/>
      <c r="G197" s="2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5"/>
      <c r="B198" s="5"/>
      <c r="C198" s="5"/>
      <c r="D198" s="24"/>
      <c r="E198" s="24"/>
      <c r="F198" s="24"/>
      <c r="G198" s="2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5"/>
      <c r="B199" s="5"/>
      <c r="C199" s="5"/>
      <c r="D199" s="24"/>
      <c r="E199" s="24"/>
      <c r="F199" s="24"/>
      <c r="G199" s="2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5"/>
      <c r="B200" s="5"/>
      <c r="C200" s="5"/>
      <c r="D200" s="24"/>
      <c r="E200" s="24"/>
      <c r="F200" s="24"/>
      <c r="G200" s="2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5"/>
      <c r="B201" s="5"/>
      <c r="C201" s="5"/>
      <c r="D201" s="24"/>
      <c r="E201" s="24"/>
      <c r="F201" s="24"/>
      <c r="G201" s="2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5"/>
      <c r="B202" s="5"/>
      <c r="C202" s="5"/>
      <c r="D202" s="24"/>
      <c r="E202" s="24"/>
      <c r="F202" s="24"/>
      <c r="G202" s="2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5"/>
      <c r="B203" s="5"/>
      <c r="C203" s="5"/>
      <c r="D203" s="24"/>
      <c r="E203" s="24"/>
      <c r="F203" s="24"/>
      <c r="G203" s="2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5"/>
      <c r="B204" s="5"/>
      <c r="C204" s="5"/>
      <c r="D204" s="24"/>
      <c r="E204" s="24"/>
      <c r="F204" s="24"/>
      <c r="G204" s="2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5"/>
      <c r="B205" s="5"/>
      <c r="C205" s="5"/>
      <c r="D205" s="24"/>
      <c r="E205" s="24"/>
      <c r="F205" s="24"/>
      <c r="G205" s="2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5"/>
      <c r="B206" s="5"/>
      <c r="C206" s="5"/>
      <c r="D206" s="24"/>
      <c r="E206" s="24"/>
      <c r="F206" s="24"/>
      <c r="G206" s="2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5"/>
      <c r="B207" s="5"/>
      <c r="C207" s="5"/>
      <c r="D207" s="24"/>
      <c r="E207" s="24"/>
      <c r="F207" s="24"/>
      <c r="G207" s="2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5"/>
      <c r="B208" s="5"/>
      <c r="C208" s="5"/>
      <c r="D208" s="24"/>
      <c r="E208" s="24"/>
      <c r="F208" s="24"/>
      <c r="G208" s="2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5"/>
      <c r="B209" s="5"/>
      <c r="C209" s="5"/>
      <c r="D209" s="24"/>
      <c r="E209" s="24"/>
      <c r="F209" s="24"/>
      <c r="G209" s="2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5"/>
      <c r="B210" s="5"/>
      <c r="C210" s="5"/>
      <c r="D210" s="24"/>
      <c r="E210" s="24"/>
      <c r="F210" s="24"/>
      <c r="G210" s="2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5"/>
      <c r="B211" s="5"/>
      <c r="C211" s="5"/>
      <c r="D211" s="24"/>
      <c r="E211" s="24"/>
      <c r="F211" s="24"/>
      <c r="G211" s="2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5"/>
      <c r="B212" s="5"/>
      <c r="C212" s="5"/>
      <c r="D212" s="24"/>
      <c r="E212" s="24"/>
      <c r="F212" s="24"/>
      <c r="G212" s="2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5"/>
      <c r="B213" s="5"/>
      <c r="C213" s="5"/>
      <c r="D213" s="24"/>
      <c r="E213" s="24"/>
      <c r="F213" s="24"/>
      <c r="G213" s="2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5"/>
      <c r="B214" s="5"/>
      <c r="C214" s="5"/>
      <c r="D214" s="24"/>
      <c r="E214" s="24"/>
      <c r="F214" s="24"/>
      <c r="G214" s="2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5"/>
      <c r="B215" s="5"/>
      <c r="C215" s="5"/>
      <c r="D215" s="24"/>
      <c r="E215" s="24"/>
      <c r="F215" s="24"/>
      <c r="G215" s="2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5"/>
      <c r="B216" s="5"/>
      <c r="C216" s="5"/>
      <c r="D216" s="24"/>
      <c r="E216" s="24"/>
      <c r="F216" s="24"/>
      <c r="G216" s="24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5"/>
      <c r="B217" s="5"/>
      <c r="C217" s="5"/>
      <c r="D217" s="24"/>
      <c r="E217" s="24"/>
      <c r="F217" s="24"/>
      <c r="G217" s="2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5"/>
      <c r="B218" s="5"/>
      <c r="C218" s="5"/>
      <c r="D218" s="24"/>
      <c r="E218" s="24"/>
      <c r="F218" s="24"/>
      <c r="G218" s="24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5"/>
      <c r="B219" s="5"/>
      <c r="C219" s="5"/>
      <c r="D219" s="24"/>
      <c r="E219" s="24"/>
      <c r="F219" s="24"/>
      <c r="G219" s="24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5"/>
      <c r="B220" s="5"/>
      <c r="C220" s="5"/>
      <c r="D220" s="24"/>
      <c r="E220" s="24"/>
      <c r="F220" s="24"/>
      <c r="G220" s="24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5"/>
      <c r="B221" s="5"/>
      <c r="C221" s="5"/>
      <c r="D221" s="24"/>
      <c r="E221" s="24"/>
      <c r="F221" s="24"/>
      <c r="G221" s="24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5"/>
      <c r="B222" s="5"/>
      <c r="C222" s="5"/>
      <c r="D222" s="24"/>
      <c r="E222" s="24"/>
      <c r="F222" s="24"/>
      <c r="G222" s="24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5"/>
      <c r="B223" s="5"/>
      <c r="C223" s="5"/>
      <c r="D223" s="24"/>
      <c r="E223" s="24"/>
      <c r="F223" s="24"/>
      <c r="G223" s="24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5"/>
      <c r="B224" s="5"/>
      <c r="C224" s="5"/>
      <c r="D224" s="24"/>
      <c r="E224" s="24"/>
      <c r="F224" s="24"/>
      <c r="G224" s="24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5"/>
      <c r="B225" s="5"/>
      <c r="C225" s="5"/>
      <c r="D225" s="24"/>
      <c r="E225" s="24"/>
      <c r="F225" s="24"/>
      <c r="G225" s="2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5"/>
      <c r="B226" s="5"/>
      <c r="C226" s="5"/>
      <c r="D226" s="24"/>
      <c r="E226" s="24"/>
      <c r="F226" s="24"/>
      <c r="G226" s="2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5"/>
      <c r="B227" s="5"/>
      <c r="C227" s="5"/>
      <c r="D227" s="24"/>
      <c r="E227" s="24"/>
      <c r="F227" s="24"/>
      <c r="G227" s="2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5"/>
      <c r="B228" s="5"/>
      <c r="C228" s="5"/>
      <c r="D228" s="24"/>
      <c r="E228" s="24"/>
      <c r="F228" s="24"/>
      <c r="G228" s="2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5"/>
      <c r="B229" s="5"/>
      <c r="C229" s="5"/>
      <c r="D229" s="24"/>
      <c r="E229" s="24"/>
      <c r="F229" s="24"/>
      <c r="G229" s="24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5"/>
      <c r="B230" s="5"/>
      <c r="C230" s="5"/>
      <c r="D230" s="24"/>
      <c r="E230" s="24"/>
      <c r="F230" s="24"/>
      <c r="G230" s="24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5"/>
      <c r="B231" s="5"/>
      <c r="C231" s="5"/>
      <c r="D231" s="24"/>
      <c r="E231" s="24"/>
      <c r="F231" s="24"/>
      <c r="G231" s="24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5"/>
      <c r="B232" s="5"/>
      <c r="C232" s="5"/>
      <c r="D232" s="24"/>
      <c r="E232" s="24"/>
      <c r="F232" s="24"/>
      <c r="G232" s="2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5"/>
      <c r="B233" s="5"/>
      <c r="C233" s="5"/>
      <c r="D233" s="24"/>
      <c r="E233" s="24"/>
      <c r="F233" s="24"/>
      <c r="G233" s="2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5"/>
      <c r="B234" s="5"/>
      <c r="C234" s="5"/>
      <c r="D234" s="24"/>
      <c r="E234" s="24"/>
      <c r="F234" s="24"/>
      <c r="G234" s="2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5"/>
      <c r="B235" s="5"/>
      <c r="C235" s="5"/>
      <c r="D235" s="24"/>
      <c r="E235" s="24"/>
      <c r="F235" s="24"/>
      <c r="G235" s="2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5"/>
      <c r="B236" s="5"/>
      <c r="C236" s="5"/>
      <c r="D236" s="24"/>
      <c r="E236" s="24"/>
      <c r="F236" s="24"/>
      <c r="G236" s="2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5"/>
      <c r="B237" s="5"/>
      <c r="C237" s="5"/>
      <c r="D237" s="24"/>
      <c r="E237" s="24"/>
      <c r="F237" s="24"/>
      <c r="G237" s="24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5"/>
      <c r="B238" s="5"/>
      <c r="C238" s="5"/>
      <c r="D238" s="24"/>
      <c r="E238" s="24"/>
      <c r="F238" s="24"/>
      <c r="G238" s="24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5"/>
      <c r="B239" s="5"/>
      <c r="C239" s="5"/>
      <c r="D239" s="24"/>
      <c r="E239" s="24"/>
      <c r="F239" s="24"/>
      <c r="G239" s="24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5"/>
      <c r="B240" s="5"/>
      <c r="C240" s="5"/>
      <c r="D240" s="24"/>
      <c r="E240" s="24"/>
      <c r="F240" s="24"/>
      <c r="G240" s="24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5"/>
      <c r="B241" s="5"/>
      <c r="C241" s="5"/>
      <c r="D241" s="24"/>
      <c r="E241" s="24"/>
      <c r="F241" s="24"/>
      <c r="G241" s="24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5"/>
      <c r="B242" s="5"/>
      <c r="C242" s="5"/>
      <c r="D242" s="24"/>
      <c r="E242" s="24"/>
      <c r="F242" s="24"/>
      <c r="G242" s="24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5"/>
      <c r="B243" s="5"/>
      <c r="C243" s="5"/>
      <c r="D243" s="24"/>
      <c r="E243" s="24"/>
      <c r="F243" s="24"/>
      <c r="G243" s="2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5"/>
      <c r="B244" s="5"/>
      <c r="C244" s="5"/>
      <c r="D244" s="24"/>
      <c r="E244" s="24"/>
      <c r="F244" s="24"/>
      <c r="G244" s="24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5"/>
      <c r="B245" s="5"/>
      <c r="C245" s="5"/>
      <c r="D245" s="24"/>
      <c r="E245" s="24"/>
      <c r="F245" s="24"/>
      <c r="G245" s="24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5"/>
      <c r="B246" s="5"/>
      <c r="C246" s="5"/>
      <c r="D246" s="24"/>
      <c r="E246" s="24"/>
      <c r="F246" s="24"/>
      <c r="G246" s="24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5"/>
      <c r="B247" s="5"/>
      <c r="C247" s="5"/>
      <c r="D247" s="24"/>
      <c r="E247" s="24"/>
      <c r="F247" s="24"/>
      <c r="G247" s="24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5"/>
      <c r="B248" s="5"/>
      <c r="C248" s="5"/>
      <c r="D248" s="24"/>
      <c r="E248" s="24"/>
      <c r="F248" s="24"/>
      <c r="G248" s="24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5"/>
      <c r="B249" s="5"/>
      <c r="C249" s="5"/>
      <c r="D249" s="24"/>
      <c r="E249" s="24"/>
      <c r="F249" s="24"/>
      <c r="G249" s="24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5"/>
      <c r="B250" s="5"/>
      <c r="C250" s="5"/>
      <c r="D250" s="24"/>
      <c r="E250" s="24"/>
      <c r="F250" s="24"/>
      <c r="G250" s="24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5"/>
      <c r="B251" s="5"/>
      <c r="C251" s="5"/>
      <c r="D251" s="24"/>
      <c r="E251" s="24"/>
      <c r="F251" s="24"/>
      <c r="G251" s="24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5"/>
      <c r="B252" s="5"/>
      <c r="C252" s="5"/>
      <c r="D252" s="24"/>
      <c r="E252" s="24"/>
      <c r="F252" s="24"/>
      <c r="G252" s="24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5"/>
      <c r="B253" s="5"/>
      <c r="C253" s="5"/>
      <c r="D253" s="24"/>
      <c r="E253" s="24"/>
      <c r="F253" s="24"/>
      <c r="G253" s="2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5"/>
      <c r="B254" s="5"/>
      <c r="C254" s="5"/>
      <c r="D254" s="24"/>
      <c r="E254" s="24"/>
      <c r="F254" s="24"/>
      <c r="G254" s="24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5"/>
      <c r="B255" s="5"/>
      <c r="C255" s="5"/>
      <c r="D255" s="24"/>
      <c r="E255" s="24"/>
      <c r="F255" s="24"/>
      <c r="G255" s="24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5"/>
      <c r="B256" s="5"/>
      <c r="C256" s="5"/>
      <c r="D256" s="24"/>
      <c r="E256" s="24"/>
      <c r="F256" s="24"/>
      <c r="G256" s="24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5"/>
      <c r="B257" s="5"/>
      <c r="C257" s="5"/>
      <c r="D257" s="24"/>
      <c r="E257" s="24"/>
      <c r="F257" s="24"/>
      <c r="G257" s="24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5"/>
      <c r="B258" s="5"/>
      <c r="C258" s="5"/>
      <c r="D258" s="24"/>
      <c r="E258" s="24"/>
      <c r="F258" s="24"/>
      <c r="G258" s="24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5"/>
      <c r="B259" s="5"/>
      <c r="C259" s="5"/>
      <c r="D259" s="24"/>
      <c r="E259" s="24"/>
      <c r="F259" s="24"/>
      <c r="G259" s="24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5"/>
      <c r="B260" s="5"/>
      <c r="C260" s="5"/>
      <c r="D260" s="24"/>
      <c r="E260" s="24"/>
      <c r="F260" s="24"/>
      <c r="G260" s="24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5"/>
      <c r="B261" s="5"/>
      <c r="C261" s="5"/>
      <c r="D261" s="24"/>
      <c r="E261" s="24"/>
      <c r="F261" s="24"/>
      <c r="G261" s="24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5"/>
      <c r="B262" s="5"/>
      <c r="C262" s="5"/>
      <c r="D262" s="24"/>
      <c r="E262" s="24"/>
      <c r="F262" s="24"/>
      <c r="G262" s="2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5"/>
      <c r="B263" s="5"/>
      <c r="C263" s="5"/>
      <c r="D263" s="24"/>
      <c r="E263" s="24"/>
      <c r="F263" s="24"/>
      <c r="G263" s="2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5"/>
      <c r="B264" s="5"/>
      <c r="C264" s="5"/>
      <c r="D264" s="24"/>
      <c r="E264" s="24"/>
      <c r="F264" s="24"/>
      <c r="G264" s="2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5"/>
      <c r="B265" s="5"/>
      <c r="C265" s="5"/>
      <c r="D265" s="24"/>
      <c r="E265" s="24"/>
      <c r="F265" s="24"/>
      <c r="G265" s="24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5"/>
      <c r="B266" s="5"/>
      <c r="C266" s="5"/>
      <c r="D266" s="24"/>
      <c r="E266" s="24"/>
      <c r="F266" s="24"/>
      <c r="G266" s="2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5"/>
      <c r="B267" s="5"/>
      <c r="C267" s="5"/>
      <c r="D267" s="24"/>
      <c r="E267" s="24"/>
      <c r="F267" s="24"/>
      <c r="G267" s="2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5"/>
      <c r="B268" s="5"/>
      <c r="C268" s="5"/>
      <c r="D268" s="24"/>
      <c r="E268" s="24"/>
      <c r="F268" s="24"/>
      <c r="G268" s="2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5"/>
      <c r="B269" s="5"/>
      <c r="C269" s="5"/>
      <c r="D269" s="24"/>
      <c r="E269" s="24"/>
      <c r="F269" s="24"/>
      <c r="G269" s="2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5"/>
      <c r="B270" s="5"/>
      <c r="C270" s="5"/>
      <c r="D270" s="24"/>
      <c r="E270" s="24"/>
      <c r="F270" s="24"/>
      <c r="G270" s="2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5"/>
      <c r="B271" s="5"/>
      <c r="C271" s="5"/>
      <c r="D271" s="24"/>
      <c r="E271" s="24"/>
      <c r="F271" s="24"/>
      <c r="G271" s="24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5"/>
      <c r="B272" s="5"/>
      <c r="C272" s="5"/>
      <c r="D272" s="24"/>
      <c r="E272" s="24"/>
      <c r="F272" s="24"/>
      <c r="G272" s="24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5"/>
      <c r="B273" s="5"/>
      <c r="C273" s="5"/>
      <c r="D273" s="24"/>
      <c r="E273" s="24"/>
      <c r="F273" s="24"/>
      <c r="G273" s="24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5"/>
      <c r="B274" s="5"/>
      <c r="C274" s="5"/>
      <c r="D274" s="24"/>
      <c r="E274" s="24"/>
      <c r="F274" s="24"/>
      <c r="G274" s="24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5"/>
      <c r="B275" s="5"/>
      <c r="C275" s="5"/>
      <c r="D275" s="24"/>
      <c r="E275" s="24"/>
      <c r="F275" s="24"/>
      <c r="G275" s="24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5"/>
      <c r="B276" s="5"/>
      <c r="C276" s="5"/>
      <c r="D276" s="24"/>
      <c r="E276" s="24"/>
      <c r="F276" s="24"/>
      <c r="G276" s="24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5"/>
      <c r="B277" s="5"/>
      <c r="C277" s="5"/>
      <c r="D277" s="24"/>
      <c r="E277" s="24"/>
      <c r="F277" s="24"/>
      <c r="G277" s="24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5"/>
      <c r="B278" s="5"/>
      <c r="C278" s="5"/>
      <c r="D278" s="24"/>
      <c r="E278" s="24"/>
      <c r="F278" s="24"/>
      <c r="G278" s="24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5"/>
      <c r="B279" s="5"/>
      <c r="C279" s="5"/>
      <c r="D279" s="24"/>
      <c r="E279" s="24"/>
      <c r="F279" s="24"/>
      <c r="G279" s="24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5"/>
      <c r="B280" s="5"/>
      <c r="C280" s="5"/>
      <c r="D280" s="24"/>
      <c r="E280" s="24"/>
      <c r="F280" s="24"/>
      <c r="G280" s="24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5"/>
      <c r="B281" s="5"/>
      <c r="C281" s="5"/>
      <c r="D281" s="24"/>
      <c r="E281" s="24"/>
      <c r="F281" s="24"/>
      <c r="G281" s="24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5"/>
      <c r="B282" s="5"/>
      <c r="C282" s="5"/>
      <c r="D282" s="24"/>
      <c r="E282" s="24"/>
      <c r="F282" s="24"/>
      <c r="G282" s="24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5"/>
      <c r="B283" s="5"/>
      <c r="C283" s="5"/>
      <c r="D283" s="24"/>
      <c r="E283" s="24"/>
      <c r="F283" s="24"/>
      <c r="G283" s="2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5"/>
      <c r="B284" s="5"/>
      <c r="C284" s="5"/>
      <c r="D284" s="24"/>
      <c r="E284" s="24"/>
      <c r="F284" s="24"/>
      <c r="G284" s="24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5"/>
      <c r="B285" s="5"/>
      <c r="C285" s="5"/>
      <c r="D285" s="24"/>
      <c r="E285" s="24"/>
      <c r="F285" s="24"/>
      <c r="G285" s="24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5"/>
      <c r="B286" s="5"/>
      <c r="C286" s="5"/>
      <c r="D286" s="24"/>
      <c r="E286" s="24"/>
      <c r="F286" s="24"/>
      <c r="G286" s="24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5"/>
      <c r="B287" s="5"/>
      <c r="C287" s="5"/>
      <c r="D287" s="24"/>
      <c r="E287" s="24"/>
      <c r="F287" s="24"/>
      <c r="G287" s="24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5"/>
      <c r="B288" s="5"/>
      <c r="C288" s="5"/>
      <c r="D288" s="24"/>
      <c r="E288" s="24"/>
      <c r="F288" s="24"/>
      <c r="G288" s="24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5"/>
      <c r="B289" s="5"/>
      <c r="C289" s="5"/>
      <c r="D289" s="24"/>
      <c r="E289" s="24"/>
      <c r="F289" s="24"/>
      <c r="G289" s="24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5"/>
      <c r="B290" s="5"/>
      <c r="C290" s="5"/>
      <c r="D290" s="24"/>
      <c r="E290" s="24"/>
      <c r="F290" s="24"/>
      <c r="G290" s="24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5"/>
      <c r="B291" s="5"/>
      <c r="C291" s="5"/>
      <c r="D291" s="24"/>
      <c r="E291" s="24"/>
      <c r="F291" s="24"/>
      <c r="G291" s="24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5"/>
      <c r="B292" s="5"/>
      <c r="C292" s="5"/>
      <c r="D292" s="24"/>
      <c r="E292" s="24"/>
      <c r="F292" s="24"/>
      <c r="G292" s="24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5"/>
      <c r="B293" s="5"/>
      <c r="C293" s="5"/>
      <c r="D293" s="24"/>
      <c r="E293" s="24"/>
      <c r="F293" s="24"/>
      <c r="G293" s="24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5"/>
      <c r="B294" s="5"/>
      <c r="C294" s="5"/>
      <c r="D294" s="24"/>
      <c r="E294" s="24"/>
      <c r="F294" s="24"/>
      <c r="G294" s="24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5"/>
      <c r="B295" s="5"/>
      <c r="C295" s="5"/>
      <c r="D295" s="24"/>
      <c r="E295" s="24"/>
      <c r="F295" s="24"/>
      <c r="G295" s="24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5"/>
      <c r="B296" s="5"/>
      <c r="C296" s="5"/>
      <c r="D296" s="24"/>
      <c r="E296" s="24"/>
      <c r="F296" s="24"/>
      <c r="G296" s="24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5"/>
      <c r="B297" s="5"/>
      <c r="C297" s="5"/>
      <c r="D297" s="24"/>
      <c r="E297" s="24"/>
      <c r="F297" s="24"/>
      <c r="G297" s="24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5"/>
      <c r="B298" s="5"/>
      <c r="C298" s="5"/>
      <c r="D298" s="24"/>
      <c r="E298" s="24"/>
      <c r="F298" s="24"/>
      <c r="G298" s="24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5"/>
      <c r="B299" s="5"/>
      <c r="C299" s="5"/>
      <c r="D299" s="24"/>
      <c r="E299" s="24"/>
      <c r="F299" s="24"/>
      <c r="G299" s="2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5"/>
      <c r="B300" s="5"/>
      <c r="C300" s="5"/>
      <c r="D300" s="24"/>
      <c r="E300" s="24"/>
      <c r="F300" s="24"/>
      <c r="G300" s="2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5"/>
      <c r="B301" s="5"/>
      <c r="C301" s="5"/>
      <c r="D301" s="24"/>
      <c r="E301" s="24"/>
      <c r="F301" s="24"/>
      <c r="G301" s="2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5"/>
      <c r="B302" s="5"/>
      <c r="C302" s="5"/>
      <c r="D302" s="24"/>
      <c r="E302" s="24"/>
      <c r="F302" s="24"/>
      <c r="G302" s="2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5"/>
      <c r="B303" s="5"/>
      <c r="C303" s="5"/>
      <c r="D303" s="24"/>
      <c r="E303" s="24"/>
      <c r="F303" s="24"/>
      <c r="G303" s="2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5"/>
      <c r="B304" s="5"/>
      <c r="C304" s="5"/>
      <c r="D304" s="24"/>
      <c r="E304" s="24"/>
      <c r="F304" s="24"/>
      <c r="G304" s="2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5"/>
      <c r="B305" s="5"/>
      <c r="C305" s="5"/>
      <c r="D305" s="24"/>
      <c r="E305" s="24"/>
      <c r="F305" s="24"/>
      <c r="G305" s="2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5"/>
      <c r="B306" s="5"/>
      <c r="C306" s="5"/>
      <c r="D306" s="24"/>
      <c r="E306" s="24"/>
      <c r="F306" s="24"/>
      <c r="G306" s="2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5"/>
      <c r="B307" s="5"/>
      <c r="C307" s="5"/>
      <c r="D307" s="24"/>
      <c r="E307" s="24"/>
      <c r="F307" s="24"/>
      <c r="G307" s="2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5"/>
      <c r="B308" s="5"/>
      <c r="C308" s="5"/>
      <c r="D308" s="24"/>
      <c r="E308" s="24"/>
      <c r="F308" s="24"/>
      <c r="G308" s="2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5"/>
      <c r="B309" s="5"/>
      <c r="C309" s="5"/>
      <c r="D309" s="24"/>
      <c r="E309" s="24"/>
      <c r="F309" s="24"/>
      <c r="G309" s="2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5"/>
      <c r="B310" s="5"/>
      <c r="C310" s="5"/>
      <c r="D310" s="24"/>
      <c r="E310" s="24"/>
      <c r="F310" s="24"/>
      <c r="G310" s="2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5"/>
      <c r="B311" s="5"/>
      <c r="C311" s="5"/>
      <c r="D311" s="24"/>
      <c r="E311" s="24"/>
      <c r="F311" s="24"/>
      <c r="G311" s="2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5"/>
      <c r="B312" s="5"/>
      <c r="C312" s="5"/>
      <c r="D312" s="24"/>
      <c r="E312" s="24"/>
      <c r="F312" s="24"/>
      <c r="G312" s="2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5"/>
      <c r="B313" s="5"/>
      <c r="C313" s="5"/>
      <c r="D313" s="24"/>
      <c r="E313" s="24"/>
      <c r="F313" s="24"/>
      <c r="G313" s="24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5"/>
      <c r="B314" s="5"/>
      <c r="C314" s="5"/>
      <c r="D314" s="24"/>
      <c r="E314" s="24"/>
      <c r="F314" s="24"/>
      <c r="G314" s="2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5"/>
      <c r="B315" s="5"/>
      <c r="C315" s="5"/>
      <c r="D315" s="24"/>
      <c r="E315" s="24"/>
      <c r="F315" s="24"/>
      <c r="G315" s="2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5"/>
      <c r="B316" s="5"/>
      <c r="C316" s="5"/>
      <c r="D316" s="24"/>
      <c r="E316" s="24"/>
      <c r="F316" s="24"/>
      <c r="G316" s="2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5"/>
      <c r="B317" s="5"/>
      <c r="C317" s="5"/>
      <c r="D317" s="24"/>
      <c r="E317" s="24"/>
      <c r="F317" s="24"/>
      <c r="G317" s="2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5"/>
      <c r="B318" s="5"/>
      <c r="C318" s="5"/>
      <c r="D318" s="24"/>
      <c r="E318" s="24"/>
      <c r="F318" s="24"/>
      <c r="G318" s="2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5"/>
      <c r="B319" s="5"/>
      <c r="C319" s="5"/>
      <c r="D319" s="24"/>
      <c r="E319" s="24"/>
      <c r="F319" s="24"/>
      <c r="G319" s="24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5"/>
      <c r="B320" s="5"/>
      <c r="C320" s="5"/>
      <c r="D320" s="24"/>
      <c r="E320" s="24"/>
      <c r="F320" s="24"/>
      <c r="G320" s="24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5"/>
      <c r="B321" s="5"/>
      <c r="C321" s="5"/>
      <c r="D321" s="24"/>
      <c r="E321" s="24"/>
      <c r="F321" s="24"/>
      <c r="G321" s="2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5"/>
      <c r="B322" s="5"/>
      <c r="C322" s="5"/>
      <c r="D322" s="24"/>
      <c r="E322" s="24"/>
      <c r="F322" s="24"/>
      <c r="G322" s="2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5"/>
      <c r="B323" s="5"/>
      <c r="C323" s="5"/>
      <c r="D323" s="24"/>
      <c r="E323" s="24"/>
      <c r="F323" s="24"/>
      <c r="G323" s="2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5"/>
      <c r="B324" s="5"/>
      <c r="C324" s="5"/>
      <c r="D324" s="24"/>
      <c r="E324" s="24"/>
      <c r="F324" s="24"/>
      <c r="G324" s="2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5"/>
      <c r="B325" s="5"/>
      <c r="C325" s="5"/>
      <c r="D325" s="24"/>
      <c r="E325" s="24"/>
      <c r="F325" s="24"/>
      <c r="G325" s="2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5"/>
      <c r="B326" s="5"/>
      <c r="C326" s="5"/>
      <c r="D326" s="24"/>
      <c r="E326" s="24"/>
      <c r="F326" s="24"/>
      <c r="G326" s="2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5"/>
      <c r="B327" s="5"/>
      <c r="C327" s="5"/>
      <c r="D327" s="24"/>
      <c r="E327" s="24"/>
      <c r="F327" s="24"/>
      <c r="G327" s="2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5"/>
      <c r="B328" s="5"/>
      <c r="C328" s="5"/>
      <c r="D328" s="24"/>
      <c r="E328" s="24"/>
      <c r="F328" s="24"/>
      <c r="G328" s="2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5"/>
      <c r="B329" s="5"/>
      <c r="C329" s="5"/>
      <c r="D329" s="24"/>
      <c r="E329" s="24"/>
      <c r="F329" s="24"/>
      <c r="G329" s="2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5"/>
      <c r="B330" s="5"/>
      <c r="C330" s="5"/>
      <c r="D330" s="24"/>
      <c r="E330" s="24"/>
      <c r="F330" s="24"/>
      <c r="G330" s="2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5"/>
      <c r="B331" s="5"/>
      <c r="C331" s="5"/>
      <c r="D331" s="24"/>
      <c r="E331" s="24"/>
      <c r="F331" s="24"/>
      <c r="G331" s="24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5"/>
      <c r="B332" s="5"/>
      <c r="C332" s="5"/>
      <c r="D332" s="24"/>
      <c r="E332" s="24"/>
      <c r="F332" s="24"/>
      <c r="G332" s="2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5"/>
      <c r="B333" s="5"/>
      <c r="C333" s="5"/>
      <c r="D333" s="24"/>
      <c r="E333" s="24"/>
      <c r="F333" s="24"/>
      <c r="G333" s="2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5"/>
      <c r="B334" s="5"/>
      <c r="C334" s="5"/>
      <c r="D334" s="24"/>
      <c r="E334" s="24"/>
      <c r="F334" s="24"/>
      <c r="G334" s="2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5"/>
      <c r="B335" s="5"/>
      <c r="C335" s="5"/>
      <c r="D335" s="24"/>
      <c r="E335" s="24"/>
      <c r="F335" s="24"/>
      <c r="G335" s="2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5"/>
      <c r="B336" s="5"/>
      <c r="C336" s="5"/>
      <c r="D336" s="24"/>
      <c r="E336" s="24"/>
      <c r="F336" s="24"/>
      <c r="G336" s="2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5"/>
      <c r="B337" s="5"/>
      <c r="C337" s="5"/>
      <c r="D337" s="24"/>
      <c r="E337" s="24"/>
      <c r="F337" s="24"/>
      <c r="G337" s="2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5"/>
      <c r="B338" s="5"/>
      <c r="C338" s="5"/>
      <c r="D338" s="24"/>
      <c r="E338" s="24"/>
      <c r="F338" s="24"/>
      <c r="G338" s="2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5"/>
      <c r="B339" s="5"/>
      <c r="C339" s="5"/>
      <c r="D339" s="24"/>
      <c r="E339" s="24"/>
      <c r="F339" s="24"/>
      <c r="G339" s="2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5"/>
      <c r="B340" s="5"/>
      <c r="C340" s="5"/>
      <c r="D340" s="24"/>
      <c r="E340" s="24"/>
      <c r="F340" s="24"/>
      <c r="G340" s="2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5"/>
      <c r="B341" s="5"/>
      <c r="C341" s="5"/>
      <c r="D341" s="24"/>
      <c r="E341" s="24"/>
      <c r="F341" s="24"/>
      <c r="G341" s="24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5"/>
      <c r="B342" s="5"/>
      <c r="C342" s="5"/>
      <c r="D342" s="24"/>
      <c r="E342" s="24"/>
      <c r="F342" s="24"/>
      <c r="G342" s="24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5"/>
      <c r="B343" s="5"/>
      <c r="C343" s="5"/>
      <c r="D343" s="24"/>
      <c r="E343" s="24"/>
      <c r="F343" s="24"/>
      <c r="G343" s="24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5"/>
      <c r="B344" s="5"/>
      <c r="C344" s="5"/>
      <c r="D344" s="24"/>
      <c r="E344" s="24"/>
      <c r="F344" s="24"/>
      <c r="G344" s="24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5"/>
      <c r="B345" s="5"/>
      <c r="C345" s="5"/>
      <c r="D345" s="24"/>
      <c r="E345" s="24"/>
      <c r="F345" s="24"/>
      <c r="G345" s="24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5"/>
      <c r="B346" s="5"/>
      <c r="C346" s="5"/>
      <c r="D346" s="24"/>
      <c r="E346" s="24"/>
      <c r="F346" s="24"/>
      <c r="G346" s="2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5"/>
      <c r="B347" s="5"/>
      <c r="C347" s="5"/>
      <c r="D347" s="24"/>
      <c r="E347" s="24"/>
      <c r="F347" s="24"/>
      <c r="G347" s="24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5"/>
      <c r="B348" s="5"/>
      <c r="C348" s="5"/>
      <c r="D348" s="24"/>
      <c r="E348" s="24"/>
      <c r="F348" s="24"/>
      <c r="G348" s="24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5"/>
      <c r="B349" s="5"/>
      <c r="C349" s="5"/>
      <c r="D349" s="24"/>
      <c r="E349" s="24"/>
      <c r="F349" s="24"/>
      <c r="G349" s="24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5"/>
      <c r="B350" s="5"/>
      <c r="C350" s="5"/>
      <c r="D350" s="24"/>
      <c r="E350" s="24"/>
      <c r="F350" s="24"/>
      <c r="G350" s="24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5"/>
      <c r="B351" s="5"/>
      <c r="C351" s="5"/>
      <c r="D351" s="24"/>
      <c r="E351" s="24"/>
      <c r="F351" s="24"/>
      <c r="G351" s="2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5"/>
      <c r="B352" s="5"/>
      <c r="C352" s="5"/>
      <c r="D352" s="24"/>
      <c r="E352" s="24"/>
      <c r="F352" s="24"/>
      <c r="G352" s="2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5"/>
      <c r="B353" s="5"/>
      <c r="C353" s="5"/>
      <c r="D353" s="24"/>
      <c r="E353" s="24"/>
      <c r="F353" s="24"/>
      <c r="G353" s="2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5"/>
      <c r="B354" s="5"/>
      <c r="C354" s="5"/>
      <c r="D354" s="24"/>
      <c r="E354" s="24"/>
      <c r="F354" s="24"/>
      <c r="G354" s="2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5"/>
      <c r="B355" s="5"/>
      <c r="C355" s="5"/>
      <c r="D355" s="24"/>
      <c r="E355" s="24"/>
      <c r="F355" s="24"/>
      <c r="G355" s="24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5"/>
      <c r="B356" s="5"/>
      <c r="C356" s="5"/>
      <c r="D356" s="24"/>
      <c r="E356" s="24"/>
      <c r="F356" s="24"/>
      <c r="G356" s="24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5"/>
      <c r="B357" s="5"/>
      <c r="C357" s="5"/>
      <c r="D357" s="24"/>
      <c r="E357" s="24"/>
      <c r="F357" s="24"/>
      <c r="G357" s="24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5"/>
      <c r="B358" s="5"/>
      <c r="C358" s="5"/>
      <c r="D358" s="24"/>
      <c r="E358" s="24"/>
      <c r="F358" s="24"/>
      <c r="G358" s="24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5"/>
      <c r="B359" s="5"/>
      <c r="C359" s="5"/>
      <c r="D359" s="24"/>
      <c r="E359" s="24"/>
      <c r="F359" s="24"/>
      <c r="G359" s="24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5"/>
      <c r="B360" s="5"/>
      <c r="C360" s="5"/>
      <c r="D360" s="24"/>
      <c r="E360" s="24"/>
      <c r="F360" s="24"/>
      <c r="G360" s="24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5"/>
      <c r="B361" s="5"/>
      <c r="C361" s="5"/>
      <c r="D361" s="24"/>
      <c r="E361" s="24"/>
      <c r="F361" s="24"/>
      <c r="G361" s="24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5"/>
      <c r="B362" s="5"/>
      <c r="C362" s="5"/>
      <c r="D362" s="24"/>
      <c r="E362" s="24"/>
      <c r="F362" s="24"/>
      <c r="G362" s="24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5"/>
      <c r="B363" s="5"/>
      <c r="C363" s="5"/>
      <c r="D363" s="24"/>
      <c r="E363" s="24"/>
      <c r="F363" s="24"/>
      <c r="G363" s="2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5"/>
      <c r="B364" s="5"/>
      <c r="C364" s="5"/>
      <c r="D364" s="24"/>
      <c r="E364" s="24"/>
      <c r="F364" s="24"/>
      <c r="G364" s="24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5"/>
      <c r="B365" s="5"/>
      <c r="C365" s="5"/>
      <c r="D365" s="24"/>
      <c r="E365" s="24"/>
      <c r="F365" s="24"/>
      <c r="G365" s="24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5"/>
      <c r="B366" s="5"/>
      <c r="C366" s="5"/>
      <c r="D366" s="24"/>
      <c r="E366" s="24"/>
      <c r="F366" s="24"/>
      <c r="G366" s="24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5"/>
      <c r="B367" s="5"/>
      <c r="C367" s="5"/>
      <c r="D367" s="24"/>
      <c r="E367" s="24"/>
      <c r="F367" s="24"/>
      <c r="G367" s="24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5"/>
      <c r="B368" s="5"/>
      <c r="C368" s="5"/>
      <c r="D368" s="24"/>
      <c r="E368" s="24"/>
      <c r="F368" s="24"/>
      <c r="G368" s="24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5"/>
      <c r="B369" s="5"/>
      <c r="C369" s="5"/>
      <c r="D369" s="24"/>
      <c r="E369" s="24"/>
      <c r="F369" s="24"/>
      <c r="G369" s="24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5"/>
      <c r="B370" s="5"/>
      <c r="C370" s="5"/>
      <c r="D370" s="24"/>
      <c r="E370" s="24"/>
      <c r="F370" s="24"/>
      <c r="G370" s="24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5"/>
      <c r="B371" s="5"/>
      <c r="C371" s="5"/>
      <c r="D371" s="24"/>
      <c r="E371" s="24"/>
      <c r="F371" s="24"/>
      <c r="G371" s="24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5"/>
      <c r="B372" s="5"/>
      <c r="C372" s="5"/>
      <c r="D372" s="24"/>
      <c r="E372" s="24"/>
      <c r="F372" s="24"/>
      <c r="G372" s="24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5"/>
      <c r="B373" s="5"/>
      <c r="C373" s="5"/>
      <c r="D373" s="24"/>
      <c r="E373" s="24"/>
      <c r="F373" s="24"/>
      <c r="G373" s="24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5"/>
      <c r="B374" s="5"/>
      <c r="C374" s="5"/>
      <c r="D374" s="24"/>
      <c r="E374" s="24"/>
      <c r="F374" s="24"/>
      <c r="G374" s="24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5"/>
      <c r="B375" s="5"/>
      <c r="C375" s="5"/>
      <c r="D375" s="24"/>
      <c r="E375" s="24"/>
      <c r="F375" s="24"/>
      <c r="G375" s="2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5"/>
      <c r="B376" s="5"/>
      <c r="C376" s="5"/>
      <c r="D376" s="24"/>
      <c r="E376" s="24"/>
      <c r="F376" s="24"/>
      <c r="G376" s="24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5"/>
      <c r="B377" s="5"/>
      <c r="C377" s="5"/>
      <c r="D377" s="24"/>
      <c r="E377" s="24"/>
      <c r="F377" s="24"/>
      <c r="G377" s="24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5"/>
      <c r="B378" s="5"/>
      <c r="C378" s="5"/>
      <c r="D378" s="24"/>
      <c r="E378" s="24"/>
      <c r="F378" s="24"/>
      <c r="G378" s="24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5"/>
      <c r="B379" s="5"/>
      <c r="C379" s="5"/>
      <c r="D379" s="24"/>
      <c r="E379" s="24"/>
      <c r="F379" s="24"/>
      <c r="G379" s="24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5"/>
      <c r="B380" s="5"/>
      <c r="C380" s="5"/>
      <c r="D380" s="24"/>
      <c r="E380" s="24"/>
      <c r="F380" s="24"/>
      <c r="G380" s="24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5"/>
      <c r="B381" s="5"/>
      <c r="C381" s="5"/>
      <c r="D381" s="24"/>
      <c r="E381" s="24"/>
      <c r="F381" s="24"/>
      <c r="G381" s="24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5"/>
      <c r="B382" s="5"/>
      <c r="C382" s="5"/>
      <c r="D382" s="24"/>
      <c r="E382" s="24"/>
      <c r="F382" s="24"/>
      <c r="G382" s="24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5"/>
      <c r="B383" s="5"/>
      <c r="C383" s="5"/>
      <c r="D383" s="24"/>
      <c r="E383" s="24"/>
      <c r="F383" s="24"/>
      <c r="G383" s="24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5"/>
      <c r="B384" s="5"/>
      <c r="C384" s="5"/>
      <c r="D384" s="24"/>
      <c r="E384" s="24"/>
      <c r="F384" s="24"/>
      <c r="G384" s="24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5"/>
      <c r="B385" s="5"/>
      <c r="C385" s="5"/>
      <c r="D385" s="24"/>
      <c r="E385" s="24"/>
      <c r="F385" s="24"/>
      <c r="G385" s="24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5"/>
      <c r="B386" s="5"/>
      <c r="C386" s="5"/>
      <c r="D386" s="24"/>
      <c r="E386" s="24"/>
      <c r="F386" s="24"/>
      <c r="G386" s="24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5"/>
      <c r="B387" s="5"/>
      <c r="C387" s="5"/>
      <c r="D387" s="24"/>
      <c r="E387" s="24"/>
      <c r="F387" s="24"/>
      <c r="G387" s="2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5"/>
      <c r="B388" s="5"/>
      <c r="C388" s="5"/>
      <c r="D388" s="24"/>
      <c r="E388" s="24"/>
      <c r="F388" s="24"/>
      <c r="G388" s="2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5"/>
      <c r="B389" s="5"/>
      <c r="C389" s="5"/>
      <c r="D389" s="24"/>
      <c r="E389" s="24"/>
      <c r="F389" s="24"/>
      <c r="G389" s="2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5"/>
      <c r="B390" s="5"/>
      <c r="C390" s="5"/>
      <c r="D390" s="24"/>
      <c r="E390" s="24"/>
      <c r="F390" s="24"/>
      <c r="G390" s="2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5"/>
      <c r="B391" s="5"/>
      <c r="C391" s="5"/>
      <c r="D391" s="24"/>
      <c r="E391" s="24"/>
      <c r="F391" s="24"/>
      <c r="G391" s="2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5"/>
      <c r="B392" s="5"/>
      <c r="C392" s="5"/>
      <c r="D392" s="24"/>
      <c r="E392" s="24"/>
      <c r="F392" s="24"/>
      <c r="G392" s="2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5"/>
      <c r="B393" s="5"/>
      <c r="C393" s="5"/>
      <c r="D393" s="24"/>
      <c r="E393" s="24"/>
      <c r="F393" s="24"/>
      <c r="G393" s="2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5"/>
      <c r="B394" s="5"/>
      <c r="C394" s="5"/>
      <c r="D394" s="24"/>
      <c r="E394" s="24"/>
      <c r="F394" s="24"/>
      <c r="G394" s="2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5"/>
      <c r="B395" s="5"/>
      <c r="C395" s="5"/>
      <c r="D395" s="24"/>
      <c r="E395" s="24"/>
      <c r="F395" s="24"/>
      <c r="G395" s="2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5"/>
      <c r="B396" s="5"/>
      <c r="C396" s="5"/>
      <c r="D396" s="24"/>
      <c r="E396" s="24"/>
      <c r="F396" s="24"/>
      <c r="G396" s="24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5"/>
      <c r="B397" s="5"/>
      <c r="C397" s="5"/>
      <c r="D397" s="24"/>
      <c r="E397" s="24"/>
      <c r="F397" s="24"/>
      <c r="G397" s="2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5"/>
      <c r="B398" s="5"/>
      <c r="C398" s="5"/>
      <c r="D398" s="24"/>
      <c r="E398" s="24"/>
      <c r="F398" s="24"/>
      <c r="G398" s="2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5"/>
      <c r="B399" s="5"/>
      <c r="C399" s="5"/>
      <c r="D399" s="24"/>
      <c r="E399" s="24"/>
      <c r="F399" s="24"/>
      <c r="G399" s="2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5"/>
      <c r="B400" s="5"/>
      <c r="C400" s="5"/>
      <c r="D400" s="24"/>
      <c r="E400" s="24"/>
      <c r="F400" s="24"/>
      <c r="G400" s="2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5"/>
      <c r="B401" s="5"/>
      <c r="C401" s="5"/>
      <c r="D401" s="24"/>
      <c r="E401" s="24"/>
      <c r="F401" s="24"/>
      <c r="G401" s="2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5"/>
      <c r="B402" s="5"/>
      <c r="C402" s="5"/>
      <c r="D402" s="24"/>
      <c r="E402" s="24"/>
      <c r="F402" s="24"/>
      <c r="G402" s="2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5"/>
      <c r="B403" s="5"/>
      <c r="C403" s="5"/>
      <c r="D403" s="24"/>
      <c r="E403" s="24"/>
      <c r="F403" s="24"/>
      <c r="G403" s="2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5"/>
      <c r="B404" s="5"/>
      <c r="C404" s="5"/>
      <c r="D404" s="24"/>
      <c r="E404" s="24"/>
      <c r="F404" s="24"/>
      <c r="G404" s="2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5"/>
      <c r="B405" s="5"/>
      <c r="C405" s="5"/>
      <c r="D405" s="24"/>
      <c r="E405" s="24"/>
      <c r="F405" s="24"/>
      <c r="G405" s="2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5"/>
      <c r="B406" s="5"/>
      <c r="C406" s="5"/>
      <c r="D406" s="24"/>
      <c r="E406" s="24"/>
      <c r="F406" s="24"/>
      <c r="G406" s="2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5"/>
      <c r="B407" s="5"/>
      <c r="C407" s="5"/>
      <c r="D407" s="24"/>
      <c r="E407" s="24"/>
      <c r="F407" s="24"/>
      <c r="G407" s="24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5"/>
      <c r="B408" s="5"/>
      <c r="C408" s="5"/>
      <c r="D408" s="24"/>
      <c r="E408" s="24"/>
      <c r="F408" s="24"/>
      <c r="G408" s="24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5"/>
      <c r="B409" s="5"/>
      <c r="C409" s="5"/>
      <c r="D409" s="24"/>
      <c r="E409" s="24"/>
      <c r="F409" s="24"/>
      <c r="G409" s="24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5"/>
      <c r="B410" s="5"/>
      <c r="C410" s="5"/>
      <c r="D410" s="24"/>
      <c r="E410" s="24"/>
      <c r="F410" s="24"/>
      <c r="G410" s="2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5"/>
      <c r="B411" s="5"/>
      <c r="C411" s="5"/>
      <c r="D411" s="24"/>
      <c r="E411" s="24"/>
      <c r="F411" s="24"/>
      <c r="G411" s="2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5"/>
      <c r="B412" s="5"/>
      <c r="C412" s="5"/>
      <c r="D412" s="24"/>
      <c r="E412" s="24"/>
      <c r="F412" s="24"/>
      <c r="G412" s="24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5"/>
      <c r="B413" s="5"/>
      <c r="C413" s="5"/>
      <c r="D413" s="24"/>
      <c r="E413" s="24"/>
      <c r="F413" s="24"/>
      <c r="G413" s="24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5"/>
      <c r="B414" s="5"/>
      <c r="C414" s="5"/>
      <c r="D414" s="24"/>
      <c r="E414" s="24"/>
      <c r="F414" s="24"/>
      <c r="G414" s="24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5"/>
      <c r="B415" s="5"/>
      <c r="C415" s="5"/>
      <c r="D415" s="24"/>
      <c r="E415" s="24"/>
      <c r="F415" s="24"/>
      <c r="G415" s="2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5"/>
      <c r="B416" s="5"/>
      <c r="C416" s="5"/>
      <c r="D416" s="24"/>
      <c r="E416" s="24"/>
      <c r="F416" s="24"/>
      <c r="G416" s="2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5"/>
      <c r="B417" s="5"/>
      <c r="C417" s="5"/>
      <c r="D417" s="24"/>
      <c r="E417" s="24"/>
      <c r="F417" s="24"/>
      <c r="G417" s="2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5"/>
      <c r="B418" s="5"/>
      <c r="C418" s="5"/>
      <c r="D418" s="24"/>
      <c r="E418" s="24"/>
      <c r="F418" s="24"/>
      <c r="G418" s="24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5"/>
      <c r="B419" s="5"/>
      <c r="C419" s="5"/>
      <c r="D419" s="24"/>
      <c r="E419" s="24"/>
      <c r="F419" s="24"/>
      <c r="G419" s="24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5"/>
      <c r="B420" s="5"/>
      <c r="C420" s="5"/>
      <c r="D420" s="24"/>
      <c r="E420" s="24"/>
      <c r="F420" s="24"/>
      <c r="G420" s="2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5"/>
      <c r="B421" s="5"/>
      <c r="C421" s="5"/>
      <c r="D421" s="24"/>
      <c r="E421" s="24"/>
      <c r="F421" s="24"/>
      <c r="G421" s="2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5"/>
      <c r="B422" s="5"/>
      <c r="C422" s="5"/>
      <c r="D422" s="24"/>
      <c r="E422" s="24"/>
      <c r="F422" s="24"/>
      <c r="G422" s="2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5"/>
      <c r="B423" s="5"/>
      <c r="C423" s="5"/>
      <c r="D423" s="24"/>
      <c r="E423" s="24"/>
      <c r="F423" s="24"/>
      <c r="G423" s="2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5"/>
      <c r="B424" s="5"/>
      <c r="C424" s="5"/>
      <c r="D424" s="24"/>
      <c r="E424" s="24"/>
      <c r="F424" s="24"/>
      <c r="G424" s="2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5"/>
      <c r="B425" s="5"/>
      <c r="C425" s="5"/>
      <c r="D425" s="24"/>
      <c r="E425" s="24"/>
      <c r="F425" s="24"/>
      <c r="G425" s="2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5"/>
      <c r="B426" s="5"/>
      <c r="C426" s="5"/>
      <c r="D426" s="24"/>
      <c r="E426" s="24"/>
      <c r="F426" s="24"/>
      <c r="G426" s="24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5"/>
      <c r="B427" s="5"/>
      <c r="C427" s="5"/>
      <c r="D427" s="24"/>
      <c r="E427" s="24"/>
      <c r="F427" s="24"/>
      <c r="G427" s="24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5"/>
      <c r="B428" s="5"/>
      <c r="C428" s="5"/>
      <c r="D428" s="24"/>
      <c r="E428" s="24"/>
      <c r="F428" s="24"/>
      <c r="G428" s="2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5"/>
      <c r="B429" s="5"/>
      <c r="C429" s="5"/>
      <c r="D429" s="24"/>
      <c r="E429" s="24"/>
      <c r="F429" s="24"/>
      <c r="G429" s="2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5"/>
      <c r="B430" s="5"/>
      <c r="C430" s="5"/>
      <c r="D430" s="24"/>
      <c r="E430" s="24"/>
      <c r="F430" s="24"/>
      <c r="G430" s="2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5"/>
      <c r="B431" s="5"/>
      <c r="C431" s="5"/>
      <c r="D431" s="24"/>
      <c r="E431" s="24"/>
      <c r="F431" s="24"/>
      <c r="G431" s="2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5"/>
      <c r="B432" s="5"/>
      <c r="C432" s="5"/>
      <c r="D432" s="24"/>
      <c r="E432" s="24"/>
      <c r="F432" s="24"/>
      <c r="G432" s="2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5"/>
      <c r="B433" s="5"/>
      <c r="C433" s="5"/>
      <c r="D433" s="24"/>
      <c r="E433" s="24"/>
      <c r="F433" s="24"/>
      <c r="G433" s="2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5"/>
      <c r="B434" s="5"/>
      <c r="C434" s="5"/>
      <c r="D434" s="24"/>
      <c r="E434" s="24"/>
      <c r="F434" s="24"/>
      <c r="G434" s="2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5"/>
      <c r="B435" s="5"/>
      <c r="C435" s="5"/>
      <c r="D435" s="24"/>
      <c r="E435" s="24"/>
      <c r="F435" s="24"/>
      <c r="G435" s="2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5"/>
      <c r="B436" s="5"/>
      <c r="C436" s="5"/>
      <c r="D436" s="24"/>
      <c r="E436" s="24"/>
      <c r="F436" s="24"/>
      <c r="G436" s="2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5"/>
      <c r="B437" s="5"/>
      <c r="C437" s="5"/>
      <c r="D437" s="24"/>
      <c r="E437" s="24"/>
      <c r="F437" s="24"/>
      <c r="G437" s="2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5"/>
      <c r="B438" s="5"/>
      <c r="C438" s="5"/>
      <c r="D438" s="24"/>
      <c r="E438" s="24"/>
      <c r="F438" s="24"/>
      <c r="G438" s="2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5"/>
      <c r="B439" s="5"/>
      <c r="C439" s="5"/>
      <c r="D439" s="24"/>
      <c r="E439" s="24"/>
      <c r="F439" s="24"/>
      <c r="G439" s="2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5"/>
      <c r="B440" s="5"/>
      <c r="C440" s="5"/>
      <c r="D440" s="24"/>
      <c r="E440" s="24"/>
      <c r="F440" s="24"/>
      <c r="G440" s="2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5"/>
      <c r="B441" s="5"/>
      <c r="C441" s="5"/>
      <c r="D441" s="24"/>
      <c r="E441" s="24"/>
      <c r="F441" s="24"/>
      <c r="G441" s="2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5"/>
      <c r="B442" s="5"/>
      <c r="C442" s="5"/>
      <c r="D442" s="24"/>
      <c r="E442" s="24"/>
      <c r="F442" s="24"/>
      <c r="G442" s="2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5"/>
      <c r="B443" s="5"/>
      <c r="C443" s="5"/>
      <c r="D443" s="24"/>
      <c r="E443" s="24"/>
      <c r="F443" s="24"/>
      <c r="G443" s="2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5"/>
      <c r="B444" s="5"/>
      <c r="C444" s="5"/>
      <c r="D444" s="24"/>
      <c r="E444" s="24"/>
      <c r="F444" s="24"/>
      <c r="G444" s="2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5"/>
      <c r="B445" s="5"/>
      <c r="C445" s="5"/>
      <c r="D445" s="24"/>
      <c r="E445" s="24"/>
      <c r="F445" s="24"/>
      <c r="G445" s="2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5"/>
      <c r="B446" s="5"/>
      <c r="C446" s="5"/>
      <c r="D446" s="24"/>
      <c r="E446" s="24"/>
      <c r="F446" s="24"/>
      <c r="G446" s="2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5"/>
      <c r="B447" s="5"/>
      <c r="C447" s="5"/>
      <c r="D447" s="24"/>
      <c r="E447" s="24"/>
      <c r="F447" s="24"/>
      <c r="G447" s="2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5"/>
      <c r="B448" s="5"/>
      <c r="C448" s="5"/>
      <c r="D448" s="24"/>
      <c r="E448" s="24"/>
      <c r="F448" s="24"/>
      <c r="G448" s="2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5"/>
      <c r="B449" s="5"/>
      <c r="C449" s="5"/>
      <c r="D449" s="24"/>
      <c r="E449" s="24"/>
      <c r="F449" s="24"/>
      <c r="G449" s="2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5"/>
      <c r="B450" s="5"/>
      <c r="C450" s="5"/>
      <c r="D450" s="24"/>
      <c r="E450" s="24"/>
      <c r="F450" s="24"/>
      <c r="G450" s="2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5"/>
      <c r="B451" s="5"/>
      <c r="C451" s="5"/>
      <c r="D451" s="24"/>
      <c r="E451" s="24"/>
      <c r="F451" s="24"/>
      <c r="G451" s="2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5"/>
      <c r="B452" s="5"/>
      <c r="C452" s="5"/>
      <c r="D452" s="24"/>
      <c r="E452" s="24"/>
      <c r="F452" s="24"/>
      <c r="G452" s="2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5"/>
      <c r="B453" s="5"/>
      <c r="C453" s="5"/>
      <c r="D453" s="24"/>
      <c r="E453" s="24"/>
      <c r="F453" s="24"/>
      <c r="G453" s="2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5"/>
      <c r="B454" s="5"/>
      <c r="C454" s="5"/>
      <c r="D454" s="24"/>
      <c r="E454" s="24"/>
      <c r="F454" s="24"/>
      <c r="G454" s="2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5"/>
      <c r="B455" s="5"/>
      <c r="C455" s="5"/>
      <c r="D455" s="24"/>
      <c r="E455" s="24"/>
      <c r="F455" s="24"/>
      <c r="G455" s="2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5"/>
      <c r="B456" s="5"/>
      <c r="C456" s="5"/>
      <c r="D456" s="24"/>
      <c r="E456" s="24"/>
      <c r="F456" s="24"/>
      <c r="G456" s="2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5"/>
      <c r="B457" s="5"/>
      <c r="C457" s="5"/>
      <c r="D457" s="24"/>
      <c r="E457" s="24"/>
      <c r="F457" s="24"/>
      <c r="G457" s="2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5"/>
      <c r="B458" s="5"/>
      <c r="C458" s="5"/>
      <c r="D458" s="24"/>
      <c r="E458" s="24"/>
      <c r="F458" s="24"/>
      <c r="G458" s="2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5"/>
      <c r="B459" s="5"/>
      <c r="C459" s="5"/>
      <c r="D459" s="24"/>
      <c r="E459" s="24"/>
      <c r="F459" s="24"/>
      <c r="G459" s="2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5"/>
      <c r="B460" s="5"/>
      <c r="C460" s="5"/>
      <c r="D460" s="24"/>
      <c r="E460" s="24"/>
      <c r="F460" s="24"/>
      <c r="G460" s="2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5"/>
      <c r="B461" s="5"/>
      <c r="C461" s="5"/>
      <c r="D461" s="24"/>
      <c r="E461" s="24"/>
      <c r="F461" s="24"/>
      <c r="G461" s="2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5"/>
      <c r="B462" s="5"/>
      <c r="C462" s="5"/>
      <c r="D462" s="24"/>
      <c r="E462" s="24"/>
      <c r="F462" s="24"/>
      <c r="G462" s="2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5"/>
      <c r="B463" s="5"/>
      <c r="C463" s="5"/>
      <c r="D463" s="24"/>
      <c r="E463" s="24"/>
      <c r="F463" s="24"/>
      <c r="G463" s="2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5"/>
      <c r="B464" s="5"/>
      <c r="C464" s="5"/>
      <c r="D464" s="24"/>
      <c r="E464" s="24"/>
      <c r="F464" s="24"/>
      <c r="G464" s="2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5"/>
      <c r="B465" s="5"/>
      <c r="C465" s="5"/>
      <c r="D465" s="24"/>
      <c r="E465" s="24"/>
      <c r="F465" s="24"/>
      <c r="G465" s="2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5"/>
      <c r="B466" s="5"/>
      <c r="C466" s="5"/>
      <c r="D466" s="24"/>
      <c r="E466" s="24"/>
      <c r="F466" s="24"/>
      <c r="G466" s="2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5"/>
      <c r="B467" s="5"/>
      <c r="C467" s="5"/>
      <c r="D467" s="24"/>
      <c r="E467" s="24"/>
      <c r="F467" s="24"/>
      <c r="G467" s="2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5"/>
      <c r="B468" s="5"/>
      <c r="C468" s="5"/>
      <c r="D468" s="24"/>
      <c r="E468" s="24"/>
      <c r="F468" s="24"/>
      <c r="G468" s="2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5"/>
      <c r="B469" s="5"/>
      <c r="C469" s="5"/>
      <c r="D469" s="24"/>
      <c r="E469" s="24"/>
      <c r="F469" s="24"/>
      <c r="G469" s="2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5"/>
      <c r="B470" s="5"/>
      <c r="C470" s="5"/>
      <c r="D470" s="24"/>
      <c r="E470" s="24"/>
      <c r="F470" s="24"/>
      <c r="G470" s="2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5"/>
      <c r="B471" s="5"/>
      <c r="C471" s="5"/>
      <c r="D471" s="24"/>
      <c r="E471" s="24"/>
      <c r="F471" s="24"/>
      <c r="G471" s="2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5"/>
      <c r="B472" s="5"/>
      <c r="C472" s="5"/>
      <c r="D472" s="24"/>
      <c r="E472" s="24"/>
      <c r="F472" s="24"/>
      <c r="G472" s="2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5"/>
      <c r="B473" s="5"/>
      <c r="C473" s="5"/>
      <c r="D473" s="24"/>
      <c r="E473" s="24"/>
      <c r="F473" s="24"/>
      <c r="G473" s="2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5"/>
      <c r="B474" s="5"/>
      <c r="C474" s="5"/>
      <c r="D474" s="24"/>
      <c r="E474" s="24"/>
      <c r="F474" s="24"/>
      <c r="G474" s="2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5"/>
      <c r="B475" s="5"/>
      <c r="C475" s="5"/>
      <c r="D475" s="24"/>
      <c r="E475" s="24"/>
      <c r="F475" s="24"/>
      <c r="G475" s="2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5"/>
      <c r="B476" s="5"/>
      <c r="C476" s="5"/>
      <c r="D476" s="24"/>
      <c r="E476" s="24"/>
      <c r="F476" s="24"/>
      <c r="G476" s="2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5"/>
      <c r="B477" s="5"/>
      <c r="C477" s="5"/>
      <c r="D477" s="24"/>
      <c r="E477" s="24"/>
      <c r="F477" s="24"/>
      <c r="G477" s="2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5"/>
      <c r="B478" s="5"/>
      <c r="C478" s="5"/>
      <c r="D478" s="24"/>
      <c r="E478" s="24"/>
      <c r="F478" s="24"/>
      <c r="G478" s="2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5"/>
      <c r="B479" s="5"/>
      <c r="C479" s="5"/>
      <c r="D479" s="24"/>
      <c r="E479" s="24"/>
      <c r="F479" s="24"/>
      <c r="G479" s="2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5"/>
      <c r="B480" s="5"/>
      <c r="C480" s="5"/>
      <c r="D480" s="24"/>
      <c r="E480" s="24"/>
      <c r="F480" s="24"/>
      <c r="G480" s="2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5"/>
      <c r="B481" s="5"/>
      <c r="C481" s="5"/>
      <c r="D481" s="24"/>
      <c r="E481" s="24"/>
      <c r="F481" s="24"/>
      <c r="G481" s="2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5"/>
      <c r="B482" s="5"/>
      <c r="C482" s="5"/>
      <c r="D482" s="24"/>
      <c r="E482" s="24"/>
      <c r="F482" s="24"/>
      <c r="G482" s="2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5"/>
      <c r="B483" s="5"/>
      <c r="C483" s="5"/>
      <c r="D483" s="24"/>
      <c r="E483" s="24"/>
      <c r="F483" s="24"/>
      <c r="G483" s="2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5"/>
      <c r="B484" s="5"/>
      <c r="C484" s="5"/>
      <c r="D484" s="24"/>
      <c r="E484" s="24"/>
      <c r="F484" s="24"/>
      <c r="G484" s="2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5"/>
      <c r="B485" s="5"/>
      <c r="C485" s="5"/>
      <c r="D485" s="24"/>
      <c r="E485" s="24"/>
      <c r="F485" s="24"/>
      <c r="G485" s="2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5"/>
      <c r="B486" s="5"/>
      <c r="C486" s="5"/>
      <c r="D486" s="24"/>
      <c r="E486" s="24"/>
      <c r="F486" s="24"/>
      <c r="G486" s="2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5"/>
      <c r="B487" s="5"/>
      <c r="C487" s="5"/>
      <c r="D487" s="24"/>
      <c r="E487" s="24"/>
      <c r="F487" s="24"/>
      <c r="G487" s="2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5"/>
      <c r="B488" s="5"/>
      <c r="C488" s="5"/>
      <c r="D488" s="24"/>
      <c r="E488" s="24"/>
      <c r="F488" s="24"/>
      <c r="G488" s="2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5"/>
      <c r="B489" s="5"/>
      <c r="C489" s="5"/>
      <c r="D489" s="24"/>
      <c r="E489" s="24"/>
      <c r="F489" s="24"/>
      <c r="G489" s="2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5"/>
      <c r="B490" s="5"/>
      <c r="C490" s="5"/>
      <c r="D490" s="24"/>
      <c r="E490" s="24"/>
      <c r="F490" s="24"/>
      <c r="G490" s="2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5"/>
      <c r="B491" s="5"/>
      <c r="C491" s="5"/>
      <c r="D491" s="24"/>
      <c r="E491" s="24"/>
      <c r="F491" s="24"/>
      <c r="G491" s="2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5"/>
      <c r="B492" s="5"/>
      <c r="C492" s="5"/>
      <c r="D492" s="24"/>
      <c r="E492" s="24"/>
      <c r="F492" s="24"/>
      <c r="G492" s="2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5"/>
      <c r="B493" s="5"/>
      <c r="C493" s="5"/>
      <c r="D493" s="24"/>
      <c r="E493" s="24"/>
      <c r="F493" s="24"/>
      <c r="G493" s="2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5"/>
      <c r="B494" s="5"/>
      <c r="C494" s="5"/>
      <c r="D494" s="24"/>
      <c r="E494" s="24"/>
      <c r="F494" s="24"/>
      <c r="G494" s="2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5"/>
      <c r="B495" s="5"/>
      <c r="C495" s="5"/>
      <c r="D495" s="24"/>
      <c r="E495" s="24"/>
      <c r="F495" s="24"/>
      <c r="G495" s="2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5"/>
      <c r="B496" s="5"/>
      <c r="C496" s="5"/>
      <c r="D496" s="24"/>
      <c r="E496" s="24"/>
      <c r="F496" s="24"/>
      <c r="G496" s="2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5"/>
      <c r="B497" s="5"/>
      <c r="C497" s="5"/>
      <c r="D497" s="24"/>
      <c r="E497" s="24"/>
      <c r="F497" s="24"/>
      <c r="G497" s="2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5"/>
      <c r="B498" s="5"/>
      <c r="C498" s="5"/>
      <c r="D498" s="24"/>
      <c r="E498" s="24"/>
      <c r="F498" s="24"/>
      <c r="G498" s="2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5"/>
      <c r="B499" s="5"/>
      <c r="C499" s="5"/>
      <c r="D499" s="24"/>
      <c r="E499" s="24"/>
      <c r="F499" s="24"/>
      <c r="G499" s="2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5"/>
      <c r="B500" s="5"/>
      <c r="C500" s="5"/>
      <c r="D500" s="24"/>
      <c r="E500" s="24"/>
      <c r="F500" s="24"/>
      <c r="G500" s="24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5"/>
      <c r="B501" s="5"/>
      <c r="C501" s="5"/>
      <c r="D501" s="24"/>
      <c r="E501" s="24"/>
      <c r="F501" s="24"/>
      <c r="G501" s="24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5"/>
      <c r="B502" s="5"/>
      <c r="C502" s="5"/>
      <c r="D502" s="24"/>
      <c r="E502" s="24"/>
      <c r="F502" s="24"/>
      <c r="G502" s="24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5"/>
      <c r="B503" s="5"/>
      <c r="C503" s="5"/>
      <c r="D503" s="24"/>
      <c r="E503" s="24"/>
      <c r="F503" s="24"/>
      <c r="G503" s="24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5"/>
      <c r="B504" s="5"/>
      <c r="C504" s="5"/>
      <c r="D504" s="24"/>
      <c r="E504" s="24"/>
      <c r="F504" s="24"/>
      <c r="G504" s="24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5"/>
      <c r="B505" s="5"/>
      <c r="C505" s="5"/>
      <c r="D505" s="24"/>
      <c r="E505" s="24"/>
      <c r="F505" s="24"/>
      <c r="G505" s="24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5"/>
      <c r="B506" s="5"/>
      <c r="C506" s="5"/>
      <c r="D506" s="24"/>
      <c r="E506" s="24"/>
      <c r="F506" s="24"/>
      <c r="G506" s="24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5"/>
      <c r="B507" s="5"/>
      <c r="C507" s="5"/>
      <c r="D507" s="24"/>
      <c r="E507" s="24"/>
      <c r="F507" s="24"/>
      <c r="G507" s="24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5"/>
      <c r="B508" s="5"/>
      <c r="C508" s="5"/>
      <c r="D508" s="24"/>
      <c r="E508" s="24"/>
      <c r="F508" s="24"/>
      <c r="G508" s="2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5"/>
      <c r="B509" s="5"/>
      <c r="C509" s="5"/>
      <c r="D509" s="24"/>
      <c r="E509" s="24"/>
      <c r="F509" s="24"/>
      <c r="G509" s="2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5"/>
      <c r="B510" s="5"/>
      <c r="C510" s="5"/>
      <c r="D510" s="24"/>
      <c r="E510" s="24"/>
      <c r="F510" s="24"/>
      <c r="G510" s="24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5"/>
      <c r="B511" s="5"/>
      <c r="C511" s="5"/>
      <c r="D511" s="24"/>
      <c r="E511" s="24"/>
      <c r="F511" s="24"/>
      <c r="G511" s="24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5"/>
      <c r="B512" s="5"/>
      <c r="C512" s="5"/>
      <c r="D512" s="24"/>
      <c r="E512" s="24"/>
      <c r="F512" s="24"/>
      <c r="G512" s="24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5"/>
      <c r="B513" s="5"/>
      <c r="C513" s="5"/>
      <c r="D513" s="24"/>
      <c r="E513" s="24"/>
      <c r="F513" s="24"/>
      <c r="G513" s="24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5"/>
      <c r="B514" s="5"/>
      <c r="C514" s="5"/>
      <c r="D514" s="24"/>
      <c r="E514" s="24"/>
      <c r="F514" s="24"/>
      <c r="G514" s="24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5"/>
      <c r="B515" s="5"/>
      <c r="C515" s="5"/>
      <c r="D515" s="24"/>
      <c r="E515" s="24"/>
      <c r="F515" s="24"/>
      <c r="G515" s="24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5"/>
      <c r="B516" s="5"/>
      <c r="C516" s="5"/>
      <c r="D516" s="24"/>
      <c r="E516" s="24"/>
      <c r="F516" s="24"/>
      <c r="G516" s="24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5"/>
      <c r="B517" s="5"/>
      <c r="C517" s="5"/>
      <c r="D517" s="24"/>
      <c r="E517" s="24"/>
      <c r="F517" s="24"/>
      <c r="G517" s="24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5"/>
      <c r="B518" s="5"/>
      <c r="C518" s="5"/>
      <c r="D518" s="24"/>
      <c r="E518" s="24"/>
      <c r="F518" s="24"/>
      <c r="G518" s="24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5"/>
      <c r="B519" s="5"/>
      <c r="C519" s="5"/>
      <c r="D519" s="24"/>
      <c r="E519" s="24"/>
      <c r="F519" s="24"/>
      <c r="G519" s="24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5"/>
      <c r="B520" s="5"/>
      <c r="C520" s="5"/>
      <c r="D520" s="24"/>
      <c r="E520" s="24"/>
      <c r="F520" s="24"/>
      <c r="G520" s="24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5"/>
      <c r="B521" s="5"/>
      <c r="C521" s="5"/>
      <c r="D521" s="24"/>
      <c r="E521" s="24"/>
      <c r="F521" s="24"/>
      <c r="G521" s="24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5"/>
      <c r="B522" s="5"/>
      <c r="C522" s="5"/>
      <c r="D522" s="24"/>
      <c r="E522" s="24"/>
      <c r="F522" s="24"/>
      <c r="G522" s="24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5"/>
      <c r="B523" s="5"/>
      <c r="C523" s="5"/>
      <c r="D523" s="24"/>
      <c r="E523" s="24"/>
      <c r="F523" s="24"/>
      <c r="G523" s="2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5"/>
      <c r="B524" s="5"/>
      <c r="C524" s="5"/>
      <c r="D524" s="24"/>
      <c r="E524" s="24"/>
      <c r="F524" s="24"/>
      <c r="G524" s="24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5"/>
      <c r="B525" s="5"/>
      <c r="C525" s="5"/>
      <c r="D525" s="24"/>
      <c r="E525" s="24"/>
      <c r="F525" s="24"/>
      <c r="G525" s="24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5"/>
      <c r="B526" s="5"/>
      <c r="C526" s="5"/>
      <c r="D526" s="24"/>
      <c r="E526" s="24"/>
      <c r="F526" s="24"/>
      <c r="G526" s="24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5"/>
      <c r="B527" s="5"/>
      <c r="C527" s="5"/>
      <c r="D527" s="24"/>
      <c r="E527" s="24"/>
      <c r="F527" s="24"/>
      <c r="G527" s="24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5"/>
      <c r="B528" s="5"/>
      <c r="C528" s="5"/>
      <c r="D528" s="24"/>
      <c r="E528" s="24"/>
      <c r="F528" s="24"/>
      <c r="G528" s="24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5"/>
      <c r="B529" s="5"/>
      <c r="C529" s="5"/>
      <c r="D529" s="24"/>
      <c r="E529" s="24"/>
      <c r="F529" s="24"/>
      <c r="G529" s="24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5"/>
      <c r="B530" s="5"/>
      <c r="C530" s="5"/>
      <c r="D530" s="24"/>
      <c r="E530" s="24"/>
      <c r="F530" s="24"/>
      <c r="G530" s="24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5"/>
      <c r="B531" s="5"/>
      <c r="C531" s="5"/>
      <c r="D531" s="24"/>
      <c r="E531" s="24"/>
      <c r="F531" s="24"/>
      <c r="G531" s="24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5"/>
      <c r="B532" s="5"/>
      <c r="C532" s="5"/>
      <c r="D532" s="24"/>
      <c r="E532" s="24"/>
      <c r="F532" s="24"/>
      <c r="G532" s="24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5"/>
      <c r="B533" s="5"/>
      <c r="C533" s="5"/>
      <c r="D533" s="24"/>
      <c r="E533" s="24"/>
      <c r="F533" s="24"/>
      <c r="G533" s="24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5"/>
      <c r="B534" s="5"/>
      <c r="C534" s="5"/>
      <c r="D534" s="24"/>
      <c r="E534" s="24"/>
      <c r="F534" s="24"/>
      <c r="G534" s="24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5"/>
      <c r="B535" s="5"/>
      <c r="C535" s="5"/>
      <c r="D535" s="24"/>
      <c r="E535" s="24"/>
      <c r="F535" s="24"/>
      <c r="G535" s="24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5"/>
      <c r="B536" s="5"/>
      <c r="C536" s="5"/>
      <c r="D536" s="24"/>
      <c r="E536" s="24"/>
      <c r="F536" s="24"/>
      <c r="G536" s="24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5"/>
      <c r="B537" s="5"/>
      <c r="C537" s="5"/>
      <c r="D537" s="24"/>
      <c r="E537" s="24"/>
      <c r="F537" s="24"/>
      <c r="G537" s="24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5"/>
      <c r="B538" s="5"/>
      <c r="C538" s="5"/>
      <c r="D538" s="24"/>
      <c r="E538" s="24"/>
      <c r="F538" s="24"/>
      <c r="G538" s="24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5"/>
      <c r="B539" s="5"/>
      <c r="C539" s="5"/>
      <c r="D539" s="24"/>
      <c r="E539" s="24"/>
      <c r="F539" s="24"/>
      <c r="G539" s="24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5"/>
      <c r="B540" s="5"/>
      <c r="C540" s="5"/>
      <c r="D540" s="24"/>
      <c r="E540" s="24"/>
      <c r="F540" s="24"/>
      <c r="G540" s="2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5"/>
      <c r="B541" s="5"/>
      <c r="C541" s="5"/>
      <c r="D541" s="24"/>
      <c r="E541" s="24"/>
      <c r="F541" s="24"/>
      <c r="G541" s="24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5"/>
      <c r="B542" s="5"/>
      <c r="C542" s="5"/>
      <c r="D542" s="24"/>
      <c r="E542" s="24"/>
      <c r="F542" s="24"/>
      <c r="G542" s="24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5"/>
      <c r="B543" s="5"/>
      <c r="C543" s="5"/>
      <c r="D543" s="24"/>
      <c r="E543" s="24"/>
      <c r="F543" s="24"/>
      <c r="G543" s="24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5"/>
      <c r="B544" s="5"/>
      <c r="C544" s="5"/>
      <c r="D544" s="24"/>
      <c r="E544" s="24"/>
      <c r="F544" s="24"/>
      <c r="G544" s="24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5"/>
      <c r="B545" s="5"/>
      <c r="C545" s="5"/>
      <c r="D545" s="24"/>
      <c r="E545" s="24"/>
      <c r="F545" s="24"/>
      <c r="G545" s="24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5"/>
      <c r="B546" s="5"/>
      <c r="C546" s="5"/>
      <c r="D546" s="24"/>
      <c r="E546" s="24"/>
      <c r="F546" s="24"/>
      <c r="G546" s="24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5"/>
      <c r="B547" s="5"/>
      <c r="C547" s="5"/>
      <c r="D547" s="24"/>
      <c r="E547" s="24"/>
      <c r="F547" s="24"/>
      <c r="G547" s="24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5"/>
      <c r="B548" s="5"/>
      <c r="C548" s="5"/>
      <c r="D548" s="24"/>
      <c r="E548" s="24"/>
      <c r="F548" s="24"/>
      <c r="G548" s="24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5"/>
      <c r="B549" s="5"/>
      <c r="C549" s="5"/>
      <c r="D549" s="24"/>
      <c r="E549" s="24"/>
      <c r="F549" s="24"/>
      <c r="G549" s="24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5"/>
      <c r="B550" s="5"/>
      <c r="C550" s="5"/>
      <c r="D550" s="24"/>
      <c r="E550" s="24"/>
      <c r="F550" s="24"/>
      <c r="G550" s="24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5"/>
      <c r="B551" s="5"/>
      <c r="C551" s="5"/>
      <c r="D551" s="24"/>
      <c r="E551" s="24"/>
      <c r="F551" s="24"/>
      <c r="G551" s="24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5"/>
      <c r="B552" s="5"/>
      <c r="C552" s="5"/>
      <c r="D552" s="24"/>
      <c r="E552" s="24"/>
      <c r="F552" s="24"/>
      <c r="G552" s="24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5"/>
      <c r="B553" s="5"/>
      <c r="C553" s="5"/>
      <c r="D553" s="24"/>
      <c r="E553" s="24"/>
      <c r="F553" s="24"/>
      <c r="G553" s="24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5"/>
      <c r="B554" s="5"/>
      <c r="C554" s="5"/>
      <c r="D554" s="24"/>
      <c r="E554" s="24"/>
      <c r="F554" s="24"/>
      <c r="G554" s="24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5"/>
      <c r="B555" s="5"/>
      <c r="C555" s="5"/>
      <c r="D555" s="24"/>
      <c r="E555" s="24"/>
      <c r="F555" s="24"/>
      <c r="G555" s="24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5"/>
      <c r="B556" s="5"/>
      <c r="C556" s="5"/>
      <c r="D556" s="24"/>
      <c r="E556" s="24"/>
      <c r="F556" s="24"/>
      <c r="G556" s="24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5"/>
      <c r="B557" s="5"/>
      <c r="C557" s="5"/>
      <c r="D557" s="24"/>
      <c r="E557" s="24"/>
      <c r="F557" s="24"/>
      <c r="G557" s="2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5"/>
      <c r="B558" s="5"/>
      <c r="C558" s="5"/>
      <c r="D558" s="24"/>
      <c r="E558" s="24"/>
      <c r="F558" s="24"/>
      <c r="G558" s="24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5"/>
      <c r="B559" s="5"/>
      <c r="C559" s="5"/>
      <c r="D559" s="24"/>
      <c r="E559" s="24"/>
      <c r="F559" s="24"/>
      <c r="G559" s="24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5"/>
      <c r="B560" s="5"/>
      <c r="C560" s="5"/>
      <c r="D560" s="24"/>
      <c r="E560" s="24"/>
      <c r="F560" s="24"/>
      <c r="G560" s="24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5"/>
      <c r="B561" s="5"/>
      <c r="C561" s="5"/>
      <c r="D561" s="24"/>
      <c r="E561" s="24"/>
      <c r="F561" s="24"/>
      <c r="G561" s="24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5"/>
      <c r="B562" s="5"/>
      <c r="C562" s="5"/>
      <c r="D562" s="24"/>
      <c r="E562" s="24"/>
      <c r="F562" s="24"/>
      <c r="G562" s="24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5"/>
      <c r="B563" s="5"/>
      <c r="C563" s="5"/>
      <c r="D563" s="24"/>
      <c r="E563" s="24"/>
      <c r="F563" s="24"/>
      <c r="G563" s="24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5"/>
      <c r="B564" s="5"/>
      <c r="C564" s="5"/>
      <c r="D564" s="24"/>
      <c r="E564" s="24"/>
      <c r="F564" s="24"/>
      <c r="G564" s="24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5"/>
      <c r="B565" s="5"/>
      <c r="C565" s="5"/>
      <c r="D565" s="24"/>
      <c r="E565" s="24"/>
      <c r="F565" s="24"/>
      <c r="G565" s="24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5"/>
      <c r="B566" s="5"/>
      <c r="C566" s="5"/>
      <c r="D566" s="24"/>
      <c r="E566" s="24"/>
      <c r="F566" s="24"/>
      <c r="G566" s="24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5"/>
      <c r="B567" s="5"/>
      <c r="C567" s="5"/>
      <c r="D567" s="24"/>
      <c r="E567" s="24"/>
      <c r="F567" s="24"/>
      <c r="G567" s="24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5"/>
      <c r="B568" s="5"/>
      <c r="C568" s="5"/>
      <c r="D568" s="24"/>
      <c r="E568" s="24"/>
      <c r="F568" s="24"/>
      <c r="G568" s="24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5"/>
      <c r="B569" s="5"/>
      <c r="C569" s="5"/>
      <c r="D569" s="24"/>
      <c r="E569" s="24"/>
      <c r="F569" s="24"/>
      <c r="G569" s="2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5"/>
      <c r="B570" s="5"/>
      <c r="C570" s="5"/>
      <c r="D570" s="24"/>
      <c r="E570" s="24"/>
      <c r="F570" s="24"/>
      <c r="G570" s="24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5"/>
      <c r="B571" s="5"/>
      <c r="C571" s="5"/>
      <c r="D571" s="24"/>
      <c r="E571" s="24"/>
      <c r="F571" s="24"/>
      <c r="G571" s="2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5"/>
      <c r="B572" s="5"/>
      <c r="C572" s="5"/>
      <c r="D572" s="24"/>
      <c r="E572" s="24"/>
      <c r="F572" s="24"/>
      <c r="G572" s="24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5"/>
      <c r="B573" s="5"/>
      <c r="C573" s="5"/>
      <c r="D573" s="24"/>
      <c r="E573" s="24"/>
      <c r="F573" s="24"/>
      <c r="G573" s="2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5"/>
      <c r="B574" s="5"/>
      <c r="C574" s="5"/>
      <c r="D574" s="24"/>
      <c r="E574" s="24"/>
      <c r="F574" s="24"/>
      <c r="G574" s="2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5"/>
      <c r="B575" s="5"/>
      <c r="C575" s="5"/>
      <c r="D575" s="24"/>
      <c r="E575" s="24"/>
      <c r="F575" s="24"/>
      <c r="G575" s="2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5"/>
      <c r="B576" s="5"/>
      <c r="C576" s="5"/>
      <c r="D576" s="24"/>
      <c r="E576" s="24"/>
      <c r="F576" s="24"/>
      <c r="G576" s="2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5"/>
      <c r="B577" s="5"/>
      <c r="C577" s="5"/>
      <c r="D577" s="24"/>
      <c r="E577" s="24"/>
      <c r="F577" s="24"/>
      <c r="G577" s="2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5"/>
      <c r="B578" s="5"/>
      <c r="C578" s="5"/>
      <c r="D578" s="24"/>
      <c r="E578" s="24"/>
      <c r="F578" s="24"/>
      <c r="G578" s="2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5"/>
      <c r="B579" s="5"/>
      <c r="C579" s="5"/>
      <c r="D579" s="24"/>
      <c r="E579" s="24"/>
      <c r="F579" s="24"/>
      <c r="G579" s="2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5"/>
      <c r="B580" s="5"/>
      <c r="C580" s="5"/>
      <c r="D580" s="24"/>
      <c r="E580" s="24"/>
      <c r="F580" s="24"/>
      <c r="G580" s="2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5"/>
      <c r="B581" s="5"/>
      <c r="C581" s="5"/>
      <c r="D581" s="24"/>
      <c r="E581" s="24"/>
      <c r="F581" s="24"/>
      <c r="G581" s="24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5"/>
      <c r="B582" s="5"/>
      <c r="C582" s="5"/>
      <c r="D582" s="24"/>
      <c r="E582" s="24"/>
      <c r="F582" s="24"/>
      <c r="G582" s="2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5"/>
      <c r="B583" s="5"/>
      <c r="C583" s="5"/>
      <c r="D583" s="24"/>
      <c r="E583" s="24"/>
      <c r="F583" s="24"/>
      <c r="G583" s="2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5"/>
      <c r="B584" s="5"/>
      <c r="C584" s="5"/>
      <c r="D584" s="24"/>
      <c r="E584" s="24"/>
      <c r="F584" s="24"/>
      <c r="G584" s="2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5"/>
      <c r="B585" s="5"/>
      <c r="C585" s="5"/>
      <c r="D585" s="24"/>
      <c r="E585" s="24"/>
      <c r="F585" s="24"/>
      <c r="G585" s="2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5"/>
      <c r="B586" s="5"/>
      <c r="C586" s="5"/>
      <c r="D586" s="24"/>
      <c r="E586" s="24"/>
      <c r="F586" s="24"/>
      <c r="G586" s="2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5"/>
      <c r="B587" s="5"/>
      <c r="C587" s="5"/>
      <c r="D587" s="24"/>
      <c r="E587" s="24"/>
      <c r="F587" s="24"/>
      <c r="G587" s="2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5"/>
      <c r="B588" s="5"/>
      <c r="C588" s="5"/>
      <c r="D588" s="24"/>
      <c r="E588" s="24"/>
      <c r="F588" s="24"/>
      <c r="G588" s="2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5"/>
      <c r="B589" s="5"/>
      <c r="C589" s="5"/>
      <c r="D589" s="24"/>
      <c r="E589" s="24"/>
      <c r="F589" s="24"/>
      <c r="G589" s="2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5"/>
      <c r="B590" s="5"/>
      <c r="C590" s="5"/>
      <c r="D590" s="24"/>
      <c r="E590" s="24"/>
      <c r="F590" s="24"/>
      <c r="G590" s="2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5"/>
      <c r="B591" s="5"/>
      <c r="C591" s="5"/>
      <c r="D591" s="24"/>
      <c r="E591" s="24"/>
      <c r="F591" s="24"/>
      <c r="G591" s="2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5"/>
      <c r="B592" s="5"/>
      <c r="C592" s="5"/>
      <c r="D592" s="24"/>
      <c r="E592" s="24"/>
      <c r="F592" s="24"/>
      <c r="G592" s="2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5"/>
      <c r="B593" s="5"/>
      <c r="C593" s="5"/>
      <c r="D593" s="24"/>
      <c r="E593" s="24"/>
      <c r="F593" s="24"/>
      <c r="G593" s="2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5"/>
      <c r="B594" s="5"/>
      <c r="C594" s="5"/>
      <c r="D594" s="24"/>
      <c r="E594" s="24"/>
      <c r="F594" s="24"/>
      <c r="G594" s="2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5"/>
      <c r="B595" s="5"/>
      <c r="C595" s="5"/>
      <c r="D595" s="24"/>
      <c r="E595" s="24"/>
      <c r="F595" s="24"/>
      <c r="G595" s="2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5"/>
      <c r="B596" s="5"/>
      <c r="C596" s="5"/>
      <c r="D596" s="24"/>
      <c r="E596" s="24"/>
      <c r="F596" s="24"/>
      <c r="G596" s="2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5"/>
      <c r="B597" s="5"/>
      <c r="C597" s="5"/>
      <c r="D597" s="24"/>
      <c r="E597" s="24"/>
      <c r="F597" s="24"/>
      <c r="G597" s="2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5"/>
      <c r="B598" s="5"/>
      <c r="C598" s="5"/>
      <c r="D598" s="24"/>
      <c r="E598" s="24"/>
      <c r="F598" s="24"/>
      <c r="G598" s="2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5"/>
      <c r="B599" s="5"/>
      <c r="C599" s="5"/>
      <c r="D599" s="24"/>
      <c r="E599" s="24"/>
      <c r="F599" s="24"/>
      <c r="G599" s="2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5"/>
      <c r="B600" s="5"/>
      <c r="C600" s="5"/>
      <c r="D600" s="24"/>
      <c r="E600" s="24"/>
      <c r="F600" s="24"/>
      <c r="G600" s="2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5"/>
      <c r="B601" s="5"/>
      <c r="C601" s="5"/>
      <c r="D601" s="24"/>
      <c r="E601" s="24"/>
      <c r="F601" s="24"/>
      <c r="G601" s="2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5"/>
      <c r="B602" s="5"/>
      <c r="C602" s="5"/>
      <c r="D602" s="24"/>
      <c r="E602" s="24"/>
      <c r="F602" s="24"/>
      <c r="G602" s="2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5"/>
      <c r="B603" s="5"/>
      <c r="C603" s="5"/>
      <c r="D603" s="24"/>
      <c r="E603" s="24"/>
      <c r="F603" s="24"/>
      <c r="G603" s="2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5"/>
      <c r="B604" s="5"/>
      <c r="C604" s="5"/>
      <c r="D604" s="24"/>
      <c r="E604" s="24"/>
      <c r="F604" s="24"/>
      <c r="G604" s="2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5"/>
      <c r="B605" s="5"/>
      <c r="C605" s="5"/>
      <c r="D605" s="24"/>
      <c r="E605" s="24"/>
      <c r="F605" s="24"/>
      <c r="G605" s="2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5"/>
      <c r="B606" s="5"/>
      <c r="C606" s="5"/>
      <c r="D606" s="24"/>
      <c r="E606" s="24"/>
      <c r="F606" s="24"/>
      <c r="G606" s="2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5"/>
      <c r="B607" s="5"/>
      <c r="C607" s="5"/>
      <c r="D607" s="24"/>
      <c r="E607" s="24"/>
      <c r="F607" s="24"/>
      <c r="G607" s="2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5"/>
      <c r="B608" s="5"/>
      <c r="C608" s="5"/>
      <c r="D608" s="24"/>
      <c r="E608" s="24"/>
      <c r="F608" s="24"/>
      <c r="G608" s="2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5"/>
      <c r="B609" s="5"/>
      <c r="C609" s="5"/>
      <c r="D609" s="24"/>
      <c r="E609" s="24"/>
      <c r="F609" s="24"/>
      <c r="G609" s="2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5"/>
      <c r="B610" s="5"/>
      <c r="C610" s="5"/>
      <c r="D610" s="24"/>
      <c r="E610" s="24"/>
      <c r="F610" s="24"/>
      <c r="G610" s="2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5"/>
      <c r="B611" s="5"/>
      <c r="C611" s="5"/>
      <c r="D611" s="24"/>
      <c r="E611" s="24"/>
      <c r="F611" s="24"/>
      <c r="G611" s="2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5"/>
      <c r="B612" s="5"/>
      <c r="C612" s="5"/>
      <c r="D612" s="24"/>
      <c r="E612" s="24"/>
      <c r="F612" s="24"/>
      <c r="G612" s="2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5"/>
      <c r="B613" s="5"/>
      <c r="C613" s="5"/>
      <c r="D613" s="24"/>
      <c r="E613" s="24"/>
      <c r="F613" s="24"/>
      <c r="G613" s="2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5"/>
      <c r="B614" s="5"/>
      <c r="C614" s="5"/>
      <c r="D614" s="24"/>
      <c r="E614" s="24"/>
      <c r="F614" s="24"/>
      <c r="G614" s="2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5"/>
      <c r="B615" s="5"/>
      <c r="C615" s="5"/>
      <c r="D615" s="24"/>
      <c r="E615" s="24"/>
      <c r="F615" s="24"/>
      <c r="G615" s="24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5"/>
      <c r="B616" s="5"/>
      <c r="C616" s="5"/>
      <c r="D616" s="24"/>
      <c r="E616" s="24"/>
      <c r="F616" s="24"/>
      <c r="G616" s="24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5"/>
      <c r="B617" s="5"/>
      <c r="C617" s="5"/>
      <c r="D617" s="24"/>
      <c r="E617" s="24"/>
      <c r="F617" s="24"/>
      <c r="G617" s="24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5"/>
      <c r="B618" s="5"/>
      <c r="C618" s="5"/>
      <c r="D618" s="24"/>
      <c r="E618" s="24"/>
      <c r="F618" s="24"/>
      <c r="G618" s="24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5"/>
      <c r="B619" s="5"/>
      <c r="C619" s="5"/>
      <c r="D619" s="24"/>
      <c r="E619" s="24"/>
      <c r="F619" s="24"/>
      <c r="G619" s="2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5"/>
      <c r="B620" s="5"/>
      <c r="C620" s="5"/>
      <c r="D620" s="24"/>
      <c r="E620" s="24"/>
      <c r="F620" s="24"/>
      <c r="G620" s="2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5"/>
      <c r="B621" s="5"/>
      <c r="C621" s="5"/>
      <c r="D621" s="24"/>
      <c r="E621" s="24"/>
      <c r="F621" s="24"/>
      <c r="G621" s="2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5"/>
      <c r="B622" s="5"/>
      <c r="C622" s="5"/>
      <c r="D622" s="24"/>
      <c r="E622" s="24"/>
      <c r="F622" s="24"/>
      <c r="G622" s="2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5"/>
      <c r="B623" s="5"/>
      <c r="C623" s="5"/>
      <c r="D623" s="24"/>
      <c r="E623" s="24"/>
      <c r="F623" s="24"/>
      <c r="G623" s="2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5"/>
      <c r="B624" s="5"/>
      <c r="C624" s="5"/>
      <c r="D624" s="24"/>
      <c r="E624" s="24"/>
      <c r="F624" s="24"/>
      <c r="G624" s="2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5"/>
      <c r="B625" s="5"/>
      <c r="C625" s="5"/>
      <c r="D625" s="24"/>
      <c r="E625" s="24"/>
      <c r="F625" s="24"/>
      <c r="G625" s="2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5"/>
      <c r="B626" s="5"/>
      <c r="C626" s="5"/>
      <c r="D626" s="24"/>
      <c r="E626" s="24"/>
      <c r="F626" s="24"/>
      <c r="G626" s="2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5"/>
      <c r="B627" s="5"/>
      <c r="C627" s="5"/>
      <c r="D627" s="24"/>
      <c r="E627" s="24"/>
      <c r="F627" s="24"/>
      <c r="G627" s="2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5"/>
      <c r="B628" s="5"/>
      <c r="C628" s="5"/>
      <c r="D628" s="24"/>
      <c r="E628" s="24"/>
      <c r="F628" s="24"/>
      <c r="G628" s="2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5"/>
      <c r="B629" s="5"/>
      <c r="C629" s="5"/>
      <c r="D629" s="24"/>
      <c r="E629" s="24"/>
      <c r="F629" s="24"/>
      <c r="G629" s="2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5"/>
      <c r="B630" s="5"/>
      <c r="C630" s="5"/>
      <c r="D630" s="24"/>
      <c r="E630" s="24"/>
      <c r="F630" s="24"/>
      <c r="G630" s="2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5"/>
      <c r="B631" s="5"/>
      <c r="C631" s="5"/>
      <c r="D631" s="24"/>
      <c r="E631" s="24"/>
      <c r="F631" s="24"/>
      <c r="G631" s="2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5"/>
      <c r="B632" s="5"/>
      <c r="C632" s="5"/>
      <c r="D632" s="24"/>
      <c r="E632" s="24"/>
      <c r="F632" s="24"/>
      <c r="G632" s="2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5"/>
      <c r="B633" s="5"/>
      <c r="C633" s="5"/>
      <c r="D633" s="24"/>
      <c r="E633" s="24"/>
      <c r="F633" s="24"/>
      <c r="G633" s="2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5"/>
      <c r="B634" s="5"/>
      <c r="C634" s="5"/>
      <c r="D634" s="24"/>
      <c r="E634" s="24"/>
      <c r="F634" s="24"/>
      <c r="G634" s="2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5"/>
      <c r="B635" s="5"/>
      <c r="C635" s="5"/>
      <c r="D635" s="24"/>
      <c r="E635" s="24"/>
      <c r="F635" s="24"/>
      <c r="G635" s="2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5"/>
      <c r="B636" s="5"/>
      <c r="C636" s="5"/>
      <c r="D636" s="24"/>
      <c r="E636" s="24"/>
      <c r="F636" s="24"/>
      <c r="G636" s="2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5"/>
      <c r="B637" s="5"/>
      <c r="C637" s="5"/>
      <c r="D637" s="24"/>
      <c r="E637" s="24"/>
      <c r="F637" s="24"/>
      <c r="G637" s="2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5"/>
      <c r="B638" s="5"/>
      <c r="C638" s="5"/>
      <c r="D638" s="24"/>
      <c r="E638" s="24"/>
      <c r="F638" s="24"/>
      <c r="G638" s="2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5"/>
      <c r="B639" s="5"/>
      <c r="C639" s="5"/>
      <c r="D639" s="24"/>
      <c r="E639" s="24"/>
      <c r="F639" s="24"/>
      <c r="G639" s="2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5"/>
      <c r="B640" s="5"/>
      <c r="C640" s="5"/>
      <c r="D640" s="24"/>
      <c r="E640" s="24"/>
      <c r="F640" s="24"/>
      <c r="G640" s="2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5"/>
      <c r="B641" s="5"/>
      <c r="C641" s="5"/>
      <c r="D641" s="24"/>
      <c r="E641" s="24"/>
      <c r="F641" s="24"/>
      <c r="G641" s="2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5"/>
      <c r="B642" s="5"/>
      <c r="C642" s="5"/>
      <c r="D642" s="24"/>
      <c r="E642" s="24"/>
      <c r="F642" s="24"/>
      <c r="G642" s="2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5"/>
      <c r="B643" s="5"/>
      <c r="C643" s="5"/>
      <c r="D643" s="24"/>
      <c r="E643" s="24"/>
      <c r="F643" s="24"/>
      <c r="G643" s="2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5"/>
      <c r="B644" s="5"/>
      <c r="C644" s="5"/>
      <c r="D644" s="24"/>
      <c r="E644" s="24"/>
      <c r="F644" s="24"/>
      <c r="G644" s="2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5"/>
      <c r="B645" s="5"/>
      <c r="C645" s="5"/>
      <c r="D645" s="24"/>
      <c r="E645" s="24"/>
      <c r="F645" s="24"/>
      <c r="G645" s="2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5"/>
      <c r="B646" s="5"/>
      <c r="C646" s="5"/>
      <c r="D646" s="24"/>
      <c r="E646" s="24"/>
      <c r="F646" s="24"/>
      <c r="G646" s="2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5"/>
      <c r="B647" s="5"/>
      <c r="C647" s="5"/>
      <c r="D647" s="24"/>
      <c r="E647" s="24"/>
      <c r="F647" s="24"/>
      <c r="G647" s="2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5"/>
      <c r="B648" s="5"/>
      <c r="C648" s="5"/>
      <c r="D648" s="24"/>
      <c r="E648" s="24"/>
      <c r="F648" s="24"/>
      <c r="G648" s="2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5"/>
      <c r="B649" s="5"/>
      <c r="C649" s="5"/>
      <c r="D649" s="24"/>
      <c r="E649" s="24"/>
      <c r="F649" s="24"/>
      <c r="G649" s="2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5"/>
      <c r="B650" s="5"/>
      <c r="C650" s="5"/>
      <c r="D650" s="24"/>
      <c r="E650" s="24"/>
      <c r="F650" s="24"/>
      <c r="G650" s="2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5"/>
      <c r="B651" s="5"/>
      <c r="C651" s="5"/>
      <c r="D651" s="24"/>
      <c r="E651" s="24"/>
      <c r="F651" s="24"/>
      <c r="G651" s="2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5"/>
      <c r="B652" s="5"/>
      <c r="C652" s="5"/>
      <c r="D652" s="24"/>
      <c r="E652" s="24"/>
      <c r="F652" s="24"/>
      <c r="G652" s="24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5"/>
      <c r="B653" s="5"/>
      <c r="C653" s="5"/>
      <c r="D653" s="24"/>
      <c r="E653" s="24"/>
      <c r="F653" s="24"/>
      <c r="G653" s="2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5"/>
      <c r="B654" s="5"/>
      <c r="C654" s="5"/>
      <c r="D654" s="24"/>
      <c r="E654" s="24"/>
      <c r="F654" s="24"/>
      <c r="G654" s="2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5"/>
      <c r="B655" s="5"/>
      <c r="C655" s="5"/>
      <c r="D655" s="24"/>
      <c r="E655" s="24"/>
      <c r="F655" s="24"/>
      <c r="G655" s="24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5"/>
      <c r="B656" s="5"/>
      <c r="C656" s="5"/>
      <c r="D656" s="24"/>
      <c r="E656" s="24"/>
      <c r="F656" s="24"/>
      <c r="G656" s="2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5"/>
      <c r="B657" s="5"/>
      <c r="C657" s="5"/>
      <c r="D657" s="24"/>
      <c r="E657" s="24"/>
      <c r="F657" s="24"/>
      <c r="G657" s="24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5"/>
      <c r="B658" s="5"/>
      <c r="C658" s="5"/>
      <c r="D658" s="24"/>
      <c r="E658" s="24"/>
      <c r="F658" s="24"/>
      <c r="G658" s="2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5"/>
      <c r="B659" s="5"/>
      <c r="C659" s="5"/>
      <c r="D659" s="24"/>
      <c r="E659" s="24"/>
      <c r="F659" s="24"/>
      <c r="G659" s="24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5"/>
      <c r="B660" s="5"/>
      <c r="C660" s="5"/>
      <c r="D660" s="24"/>
      <c r="E660" s="24"/>
      <c r="F660" s="24"/>
      <c r="G660" s="2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5"/>
      <c r="B661" s="5"/>
      <c r="C661" s="5"/>
      <c r="D661" s="24"/>
      <c r="E661" s="24"/>
      <c r="F661" s="24"/>
      <c r="G661" s="24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5"/>
      <c r="B662" s="5"/>
      <c r="C662" s="5"/>
      <c r="D662" s="24"/>
      <c r="E662" s="24"/>
      <c r="F662" s="24"/>
      <c r="G662" s="24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5"/>
      <c r="B663" s="5"/>
      <c r="C663" s="5"/>
      <c r="D663" s="24"/>
      <c r="E663" s="24"/>
      <c r="F663" s="24"/>
      <c r="G663" s="24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5"/>
      <c r="B664" s="5"/>
      <c r="C664" s="5"/>
      <c r="D664" s="24"/>
      <c r="E664" s="24"/>
      <c r="F664" s="24"/>
      <c r="G664" s="24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5"/>
      <c r="B665" s="5"/>
      <c r="C665" s="5"/>
      <c r="D665" s="24"/>
      <c r="E665" s="24"/>
      <c r="F665" s="24"/>
      <c r="G665" s="2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5"/>
      <c r="B666" s="5"/>
      <c r="C666" s="5"/>
      <c r="D666" s="24"/>
      <c r="E666" s="24"/>
      <c r="F666" s="24"/>
      <c r="G666" s="24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5"/>
      <c r="B667" s="5"/>
      <c r="C667" s="5"/>
      <c r="D667" s="24"/>
      <c r="E667" s="24"/>
      <c r="F667" s="24"/>
      <c r="G667" s="24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5"/>
      <c r="B668" s="5"/>
      <c r="C668" s="5"/>
      <c r="D668" s="24"/>
      <c r="E668" s="24"/>
      <c r="F668" s="24"/>
      <c r="G668" s="24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5"/>
      <c r="B669" s="5"/>
      <c r="C669" s="5"/>
      <c r="D669" s="24"/>
      <c r="E669" s="24"/>
      <c r="F669" s="24"/>
      <c r="G669" s="24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5"/>
      <c r="B670" s="5"/>
      <c r="C670" s="5"/>
      <c r="D670" s="24"/>
      <c r="E670" s="24"/>
      <c r="F670" s="24"/>
      <c r="G670" s="24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5"/>
      <c r="B671" s="5"/>
      <c r="C671" s="5"/>
      <c r="D671" s="24"/>
      <c r="E671" s="24"/>
      <c r="F671" s="24"/>
      <c r="G671" s="24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5"/>
      <c r="B672" s="5"/>
      <c r="C672" s="5"/>
      <c r="D672" s="24"/>
      <c r="E672" s="24"/>
      <c r="F672" s="24"/>
      <c r="G672" s="24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5"/>
      <c r="B673" s="5"/>
      <c r="C673" s="5"/>
      <c r="D673" s="24"/>
      <c r="E673" s="24"/>
      <c r="F673" s="24"/>
      <c r="G673" s="24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5"/>
      <c r="B674" s="5"/>
      <c r="C674" s="5"/>
      <c r="D674" s="24"/>
      <c r="E674" s="24"/>
      <c r="F674" s="24"/>
      <c r="G674" s="24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5"/>
      <c r="B675" s="5"/>
      <c r="C675" s="5"/>
      <c r="D675" s="24"/>
      <c r="E675" s="24"/>
      <c r="F675" s="24"/>
      <c r="G675" s="24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5"/>
      <c r="B676" s="5"/>
      <c r="C676" s="5"/>
      <c r="D676" s="24"/>
      <c r="E676" s="24"/>
      <c r="F676" s="24"/>
      <c r="G676" s="24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5"/>
      <c r="B677" s="5"/>
      <c r="C677" s="5"/>
      <c r="D677" s="24"/>
      <c r="E677" s="24"/>
      <c r="F677" s="24"/>
      <c r="G677" s="24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5"/>
      <c r="B678" s="5"/>
      <c r="C678" s="5"/>
      <c r="D678" s="24"/>
      <c r="E678" s="24"/>
      <c r="F678" s="24"/>
      <c r="G678" s="2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5"/>
      <c r="B679" s="5"/>
      <c r="C679" s="5"/>
      <c r="D679" s="24"/>
      <c r="E679" s="24"/>
      <c r="F679" s="24"/>
      <c r="G679" s="2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5"/>
      <c r="B680" s="5"/>
      <c r="C680" s="5"/>
      <c r="D680" s="24"/>
      <c r="E680" s="24"/>
      <c r="F680" s="24"/>
      <c r="G680" s="2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5"/>
      <c r="B681" s="5"/>
      <c r="C681" s="5"/>
      <c r="D681" s="24"/>
      <c r="E681" s="24"/>
      <c r="F681" s="24"/>
      <c r="G681" s="2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5"/>
      <c r="B682" s="5"/>
      <c r="C682" s="5"/>
      <c r="D682" s="24"/>
      <c r="E682" s="24"/>
      <c r="F682" s="24"/>
      <c r="G682" s="2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5"/>
      <c r="B683" s="5"/>
      <c r="C683" s="5"/>
      <c r="D683" s="24"/>
      <c r="E683" s="24"/>
      <c r="F683" s="24"/>
      <c r="G683" s="2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5"/>
      <c r="B684" s="5"/>
      <c r="C684" s="5"/>
      <c r="D684" s="24"/>
      <c r="E684" s="24"/>
      <c r="F684" s="24"/>
      <c r="G684" s="2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5"/>
      <c r="B685" s="5"/>
      <c r="C685" s="5"/>
      <c r="D685" s="24"/>
      <c r="E685" s="24"/>
      <c r="F685" s="24"/>
      <c r="G685" s="2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5"/>
      <c r="B686" s="5"/>
      <c r="C686" s="5"/>
      <c r="D686" s="24"/>
      <c r="E686" s="24"/>
      <c r="F686" s="24"/>
      <c r="G686" s="2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5"/>
      <c r="B687" s="5"/>
      <c r="C687" s="5"/>
      <c r="D687" s="24"/>
      <c r="E687" s="24"/>
      <c r="F687" s="24"/>
      <c r="G687" s="2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5"/>
      <c r="B688" s="5"/>
      <c r="C688" s="5"/>
      <c r="D688" s="24"/>
      <c r="E688" s="24"/>
      <c r="F688" s="24"/>
      <c r="G688" s="2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5"/>
      <c r="B689" s="5"/>
      <c r="C689" s="5"/>
      <c r="D689" s="24"/>
      <c r="E689" s="24"/>
      <c r="F689" s="24"/>
      <c r="G689" s="2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5"/>
      <c r="B690" s="5"/>
      <c r="C690" s="5"/>
      <c r="D690" s="24"/>
      <c r="E690" s="24"/>
      <c r="F690" s="24"/>
      <c r="G690" s="2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5"/>
      <c r="B691" s="5"/>
      <c r="C691" s="5"/>
      <c r="D691" s="24"/>
      <c r="E691" s="24"/>
      <c r="F691" s="24"/>
      <c r="G691" s="2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5"/>
      <c r="B692" s="5"/>
      <c r="C692" s="5"/>
      <c r="D692" s="24"/>
      <c r="E692" s="24"/>
      <c r="F692" s="24"/>
      <c r="G692" s="2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5"/>
      <c r="B693" s="5"/>
      <c r="C693" s="5"/>
      <c r="D693" s="24"/>
      <c r="E693" s="24"/>
      <c r="F693" s="24"/>
      <c r="G693" s="2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5"/>
      <c r="B694" s="5"/>
      <c r="C694" s="5"/>
      <c r="D694" s="24"/>
      <c r="E694" s="24"/>
      <c r="F694" s="24"/>
      <c r="G694" s="24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5"/>
      <c r="B695" s="5"/>
      <c r="C695" s="5"/>
      <c r="D695" s="24"/>
      <c r="E695" s="24"/>
      <c r="F695" s="24"/>
      <c r="G695" s="2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5"/>
      <c r="B696" s="5"/>
      <c r="C696" s="5"/>
      <c r="D696" s="24"/>
      <c r="E696" s="24"/>
      <c r="F696" s="24"/>
      <c r="G696" s="2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5"/>
      <c r="B697" s="5"/>
      <c r="C697" s="5"/>
      <c r="D697" s="24"/>
      <c r="E697" s="24"/>
      <c r="F697" s="24"/>
      <c r="G697" s="2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5"/>
      <c r="B698" s="5"/>
      <c r="C698" s="5"/>
      <c r="D698" s="24"/>
      <c r="E698" s="24"/>
      <c r="F698" s="24"/>
      <c r="G698" s="2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5"/>
      <c r="B699" s="5"/>
      <c r="C699" s="5"/>
      <c r="D699" s="24"/>
      <c r="E699" s="24"/>
      <c r="F699" s="24"/>
      <c r="G699" s="2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5"/>
      <c r="B700" s="5"/>
      <c r="C700" s="5"/>
      <c r="D700" s="24"/>
      <c r="E700" s="24"/>
      <c r="F700" s="24"/>
      <c r="G700" s="2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5"/>
      <c r="B701" s="5"/>
      <c r="C701" s="5"/>
      <c r="D701" s="24"/>
      <c r="E701" s="24"/>
      <c r="F701" s="24"/>
      <c r="G701" s="2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5"/>
      <c r="B702" s="5"/>
      <c r="C702" s="5"/>
      <c r="D702" s="24"/>
      <c r="E702" s="24"/>
      <c r="F702" s="24"/>
      <c r="G702" s="2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5"/>
      <c r="B703" s="5"/>
      <c r="C703" s="5"/>
      <c r="D703" s="24"/>
      <c r="E703" s="24"/>
      <c r="F703" s="24"/>
      <c r="G703" s="2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5"/>
      <c r="B704" s="5"/>
      <c r="C704" s="5"/>
      <c r="D704" s="24"/>
      <c r="E704" s="24"/>
      <c r="F704" s="24"/>
      <c r="G704" s="2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5"/>
      <c r="B705" s="5"/>
      <c r="C705" s="5"/>
      <c r="D705" s="24"/>
      <c r="E705" s="24"/>
      <c r="F705" s="24"/>
      <c r="G705" s="2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5"/>
      <c r="B706" s="5"/>
      <c r="C706" s="5"/>
      <c r="D706" s="24"/>
      <c r="E706" s="24"/>
      <c r="F706" s="24"/>
      <c r="G706" s="2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5"/>
      <c r="B707" s="5"/>
      <c r="C707" s="5"/>
      <c r="D707" s="24"/>
      <c r="E707" s="24"/>
      <c r="F707" s="24"/>
      <c r="G707" s="2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5"/>
      <c r="B708" s="5"/>
      <c r="C708" s="5"/>
      <c r="D708" s="24"/>
      <c r="E708" s="24"/>
      <c r="F708" s="24"/>
      <c r="G708" s="2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5"/>
      <c r="B709" s="5"/>
      <c r="C709" s="5"/>
      <c r="D709" s="24"/>
      <c r="E709" s="24"/>
      <c r="F709" s="24"/>
      <c r="G709" s="2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5"/>
      <c r="B710" s="5"/>
      <c r="C710" s="5"/>
      <c r="D710" s="24"/>
      <c r="E710" s="24"/>
      <c r="F710" s="24"/>
      <c r="G710" s="2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5"/>
      <c r="B711" s="5"/>
      <c r="C711" s="5"/>
      <c r="D711" s="24"/>
      <c r="E711" s="24"/>
      <c r="F711" s="24"/>
      <c r="G711" s="2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5"/>
      <c r="B712" s="5"/>
      <c r="C712" s="5"/>
      <c r="D712" s="24"/>
      <c r="E712" s="24"/>
      <c r="F712" s="24"/>
      <c r="G712" s="2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5"/>
      <c r="B713" s="5"/>
      <c r="C713" s="5"/>
      <c r="D713" s="24"/>
      <c r="E713" s="24"/>
      <c r="F713" s="24"/>
      <c r="G713" s="2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5"/>
      <c r="B714" s="5"/>
      <c r="C714" s="5"/>
      <c r="D714" s="24"/>
      <c r="E714" s="24"/>
      <c r="F714" s="24"/>
      <c r="G714" s="2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5"/>
      <c r="B715" s="5"/>
      <c r="C715" s="5"/>
      <c r="D715" s="24"/>
      <c r="E715" s="24"/>
      <c r="F715" s="24"/>
      <c r="G715" s="2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5"/>
      <c r="B716" s="5"/>
      <c r="C716" s="5"/>
      <c r="D716" s="24"/>
      <c r="E716" s="24"/>
      <c r="F716" s="24"/>
      <c r="G716" s="2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5"/>
      <c r="B717" s="5"/>
      <c r="C717" s="5"/>
      <c r="D717" s="24"/>
      <c r="E717" s="24"/>
      <c r="F717" s="24"/>
      <c r="G717" s="2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5"/>
      <c r="B718" s="5"/>
      <c r="C718" s="5"/>
      <c r="D718" s="24"/>
      <c r="E718" s="24"/>
      <c r="F718" s="24"/>
      <c r="G718" s="2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5"/>
      <c r="B719" s="5"/>
      <c r="C719" s="5"/>
      <c r="D719" s="24"/>
      <c r="E719" s="24"/>
      <c r="F719" s="24"/>
      <c r="G719" s="2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5"/>
      <c r="B720" s="5"/>
      <c r="C720" s="5"/>
      <c r="D720" s="24"/>
      <c r="E720" s="24"/>
      <c r="F720" s="24"/>
      <c r="G720" s="2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5"/>
      <c r="B721" s="5"/>
      <c r="C721" s="5"/>
      <c r="D721" s="24"/>
      <c r="E721" s="24"/>
      <c r="F721" s="24"/>
      <c r="G721" s="2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5"/>
      <c r="B722" s="5"/>
      <c r="C722" s="5"/>
      <c r="D722" s="24"/>
      <c r="E722" s="24"/>
      <c r="F722" s="24"/>
      <c r="G722" s="2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5"/>
      <c r="B723" s="5"/>
      <c r="C723" s="5"/>
      <c r="D723" s="24"/>
      <c r="E723" s="24"/>
      <c r="F723" s="24"/>
      <c r="G723" s="2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5"/>
      <c r="B724" s="5"/>
      <c r="C724" s="5"/>
      <c r="D724" s="24"/>
      <c r="E724" s="24"/>
      <c r="F724" s="24"/>
      <c r="G724" s="2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5"/>
      <c r="B725" s="5"/>
      <c r="C725" s="5"/>
      <c r="D725" s="24"/>
      <c r="E725" s="24"/>
      <c r="F725" s="24"/>
      <c r="G725" s="2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5"/>
      <c r="B726" s="5"/>
      <c r="C726" s="5"/>
      <c r="D726" s="24"/>
      <c r="E726" s="24"/>
      <c r="F726" s="24"/>
      <c r="G726" s="2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5"/>
      <c r="B727" s="5"/>
      <c r="C727" s="5"/>
      <c r="D727" s="24"/>
      <c r="E727" s="24"/>
      <c r="F727" s="24"/>
      <c r="G727" s="2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5"/>
      <c r="B728" s="5"/>
      <c r="C728" s="5"/>
      <c r="D728" s="24"/>
      <c r="E728" s="24"/>
      <c r="F728" s="24"/>
      <c r="G728" s="2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5"/>
      <c r="B729" s="5"/>
      <c r="C729" s="5"/>
      <c r="D729" s="24"/>
      <c r="E729" s="24"/>
      <c r="F729" s="24"/>
      <c r="G729" s="2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5"/>
      <c r="B730" s="5"/>
      <c r="C730" s="5"/>
      <c r="D730" s="24"/>
      <c r="E730" s="24"/>
      <c r="F730" s="24"/>
      <c r="G730" s="2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5"/>
      <c r="B731" s="5"/>
      <c r="C731" s="5"/>
      <c r="D731" s="24"/>
      <c r="E731" s="24"/>
      <c r="F731" s="24"/>
      <c r="G731" s="2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5"/>
      <c r="B732" s="5"/>
      <c r="C732" s="5"/>
      <c r="D732" s="24"/>
      <c r="E732" s="24"/>
      <c r="F732" s="24"/>
      <c r="G732" s="2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5"/>
      <c r="B733" s="5"/>
      <c r="C733" s="5"/>
      <c r="D733" s="24"/>
      <c r="E733" s="24"/>
      <c r="F733" s="24"/>
      <c r="G733" s="2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5"/>
      <c r="B734" s="5"/>
      <c r="C734" s="5"/>
      <c r="D734" s="24"/>
      <c r="E734" s="24"/>
      <c r="F734" s="24"/>
      <c r="G734" s="2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5"/>
      <c r="B735" s="5"/>
      <c r="C735" s="5"/>
      <c r="D735" s="24"/>
      <c r="E735" s="24"/>
      <c r="F735" s="24"/>
      <c r="G735" s="2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5"/>
      <c r="B736" s="5"/>
      <c r="C736" s="5"/>
      <c r="D736" s="24"/>
      <c r="E736" s="24"/>
      <c r="F736" s="24"/>
      <c r="G736" s="2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5"/>
      <c r="B737" s="5"/>
      <c r="C737" s="5"/>
      <c r="D737" s="24"/>
      <c r="E737" s="24"/>
      <c r="F737" s="24"/>
      <c r="G737" s="2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5"/>
      <c r="B738" s="5"/>
      <c r="C738" s="5"/>
      <c r="D738" s="24"/>
      <c r="E738" s="24"/>
      <c r="F738" s="24"/>
      <c r="G738" s="2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5"/>
      <c r="B739" s="5"/>
      <c r="C739" s="5"/>
      <c r="D739" s="24"/>
      <c r="E739" s="24"/>
      <c r="F739" s="24"/>
      <c r="G739" s="2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5"/>
      <c r="B740" s="5"/>
      <c r="C740" s="5"/>
      <c r="D740" s="24"/>
      <c r="E740" s="24"/>
      <c r="F740" s="24"/>
      <c r="G740" s="2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5"/>
      <c r="B741" s="5"/>
      <c r="C741" s="5"/>
      <c r="D741" s="24"/>
      <c r="E741" s="24"/>
      <c r="F741" s="24"/>
      <c r="G741" s="2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5"/>
      <c r="B742" s="5"/>
      <c r="C742" s="5"/>
      <c r="D742" s="24"/>
      <c r="E742" s="24"/>
      <c r="F742" s="24"/>
      <c r="G742" s="2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5"/>
      <c r="B743" s="5"/>
      <c r="C743" s="5"/>
      <c r="D743" s="24"/>
      <c r="E743" s="24"/>
      <c r="F743" s="24"/>
      <c r="G743" s="2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5"/>
      <c r="B744" s="5"/>
      <c r="C744" s="5"/>
      <c r="D744" s="24"/>
      <c r="E744" s="24"/>
      <c r="F744" s="24"/>
      <c r="G744" s="2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5"/>
      <c r="B745" s="5"/>
      <c r="C745" s="5"/>
      <c r="D745" s="24"/>
      <c r="E745" s="24"/>
      <c r="F745" s="24"/>
      <c r="G745" s="2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5"/>
      <c r="B746" s="5"/>
      <c r="C746" s="5"/>
      <c r="D746" s="24"/>
      <c r="E746" s="24"/>
      <c r="F746" s="24"/>
      <c r="G746" s="2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5"/>
      <c r="B747" s="5"/>
      <c r="C747" s="5"/>
      <c r="D747" s="24"/>
      <c r="E747" s="24"/>
      <c r="F747" s="24"/>
      <c r="G747" s="2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5"/>
      <c r="B748" s="5"/>
      <c r="C748" s="5"/>
      <c r="D748" s="24"/>
      <c r="E748" s="24"/>
      <c r="F748" s="24"/>
      <c r="G748" s="2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5"/>
      <c r="B749" s="5"/>
      <c r="C749" s="5"/>
      <c r="D749" s="24"/>
      <c r="E749" s="24"/>
      <c r="F749" s="24"/>
      <c r="G749" s="2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5"/>
      <c r="B750" s="5"/>
      <c r="C750" s="5"/>
      <c r="D750" s="24"/>
      <c r="E750" s="24"/>
      <c r="F750" s="24"/>
      <c r="G750" s="2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5"/>
      <c r="B751" s="5"/>
      <c r="C751" s="5"/>
      <c r="D751" s="24"/>
      <c r="E751" s="24"/>
      <c r="F751" s="24"/>
      <c r="G751" s="2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5"/>
      <c r="B752" s="5"/>
      <c r="C752" s="5"/>
      <c r="D752" s="24"/>
      <c r="E752" s="24"/>
      <c r="F752" s="24"/>
      <c r="G752" s="2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5"/>
      <c r="B753" s="5"/>
      <c r="C753" s="5"/>
      <c r="D753" s="24"/>
      <c r="E753" s="24"/>
      <c r="F753" s="24"/>
      <c r="G753" s="2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5"/>
      <c r="B754" s="5"/>
      <c r="C754" s="5"/>
      <c r="D754" s="24"/>
      <c r="E754" s="24"/>
      <c r="F754" s="24"/>
      <c r="G754" s="2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5"/>
      <c r="B755" s="5"/>
      <c r="C755" s="5"/>
      <c r="D755" s="24"/>
      <c r="E755" s="24"/>
      <c r="F755" s="24"/>
      <c r="G755" s="2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5"/>
      <c r="B756" s="5"/>
      <c r="C756" s="5"/>
      <c r="D756" s="24"/>
      <c r="E756" s="24"/>
      <c r="F756" s="24"/>
      <c r="G756" s="2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5"/>
      <c r="B757" s="5"/>
      <c r="C757" s="5"/>
      <c r="D757" s="24"/>
      <c r="E757" s="24"/>
      <c r="F757" s="24"/>
      <c r="G757" s="2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5"/>
      <c r="B758" s="5"/>
      <c r="C758" s="5"/>
      <c r="D758" s="24"/>
      <c r="E758" s="24"/>
      <c r="F758" s="24"/>
      <c r="G758" s="2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5"/>
      <c r="B759" s="5"/>
      <c r="C759" s="5"/>
      <c r="D759" s="24"/>
      <c r="E759" s="24"/>
      <c r="F759" s="24"/>
      <c r="G759" s="2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5"/>
      <c r="B760" s="5"/>
      <c r="C760" s="5"/>
      <c r="D760" s="24"/>
      <c r="E760" s="24"/>
      <c r="F760" s="24"/>
      <c r="G760" s="2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5"/>
      <c r="B761" s="5"/>
      <c r="C761" s="5"/>
      <c r="D761" s="24"/>
      <c r="E761" s="24"/>
      <c r="F761" s="24"/>
      <c r="G761" s="2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5"/>
      <c r="B762" s="5"/>
      <c r="C762" s="5"/>
      <c r="D762" s="24"/>
      <c r="E762" s="24"/>
      <c r="F762" s="24"/>
      <c r="G762" s="2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5"/>
      <c r="B763" s="5"/>
      <c r="C763" s="5"/>
      <c r="D763" s="24"/>
      <c r="E763" s="24"/>
      <c r="F763" s="24"/>
      <c r="G763" s="2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5"/>
      <c r="B764" s="5"/>
      <c r="C764" s="5"/>
      <c r="D764" s="24"/>
      <c r="E764" s="24"/>
      <c r="F764" s="24"/>
      <c r="G764" s="2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5"/>
      <c r="B765" s="5"/>
      <c r="C765" s="5"/>
      <c r="D765" s="24"/>
      <c r="E765" s="24"/>
      <c r="F765" s="24"/>
      <c r="G765" s="2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5"/>
      <c r="B766" s="5"/>
      <c r="C766" s="5"/>
      <c r="D766" s="24"/>
      <c r="E766" s="24"/>
      <c r="F766" s="24"/>
      <c r="G766" s="2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5"/>
      <c r="B767" s="5"/>
      <c r="C767" s="5"/>
      <c r="D767" s="24"/>
      <c r="E767" s="24"/>
      <c r="F767" s="24"/>
      <c r="G767" s="2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5"/>
      <c r="B768" s="5"/>
      <c r="C768" s="5"/>
      <c r="D768" s="24"/>
      <c r="E768" s="24"/>
      <c r="F768" s="24"/>
      <c r="G768" s="2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5"/>
      <c r="B769" s="5"/>
      <c r="C769" s="5"/>
      <c r="D769" s="24"/>
      <c r="E769" s="24"/>
      <c r="F769" s="24"/>
      <c r="G769" s="2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5"/>
      <c r="B770" s="5"/>
      <c r="C770" s="5"/>
      <c r="D770" s="24"/>
      <c r="E770" s="24"/>
      <c r="F770" s="24"/>
      <c r="G770" s="2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5"/>
      <c r="B771" s="5"/>
      <c r="C771" s="5"/>
      <c r="D771" s="24"/>
      <c r="E771" s="24"/>
      <c r="F771" s="24"/>
      <c r="G771" s="2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5"/>
      <c r="B772" s="5"/>
      <c r="C772" s="5"/>
      <c r="D772" s="24"/>
      <c r="E772" s="24"/>
      <c r="F772" s="24"/>
      <c r="G772" s="2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5"/>
      <c r="B773" s="5"/>
      <c r="C773" s="5"/>
      <c r="D773" s="24"/>
      <c r="E773" s="24"/>
      <c r="F773" s="24"/>
      <c r="G773" s="2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5"/>
      <c r="B774" s="5"/>
      <c r="C774" s="5"/>
      <c r="D774" s="24"/>
      <c r="E774" s="24"/>
      <c r="F774" s="24"/>
      <c r="G774" s="2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5"/>
      <c r="B775" s="5"/>
      <c r="C775" s="5"/>
      <c r="D775" s="24"/>
      <c r="E775" s="24"/>
      <c r="F775" s="24"/>
      <c r="G775" s="2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5"/>
      <c r="B776" s="5"/>
      <c r="C776" s="5"/>
      <c r="D776" s="24"/>
      <c r="E776" s="24"/>
      <c r="F776" s="24"/>
      <c r="G776" s="2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5"/>
      <c r="B777" s="5"/>
      <c r="C777" s="5"/>
      <c r="D777" s="24"/>
      <c r="E777" s="24"/>
      <c r="F777" s="24"/>
      <c r="G777" s="2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5"/>
      <c r="B778" s="5"/>
      <c r="C778" s="5"/>
      <c r="D778" s="24"/>
      <c r="E778" s="24"/>
      <c r="F778" s="24"/>
      <c r="G778" s="2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5"/>
      <c r="B779" s="5"/>
      <c r="C779" s="5"/>
      <c r="D779" s="24"/>
      <c r="E779" s="24"/>
      <c r="F779" s="24"/>
      <c r="G779" s="2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5"/>
      <c r="B780" s="5"/>
      <c r="C780" s="5"/>
      <c r="D780" s="24"/>
      <c r="E780" s="24"/>
      <c r="F780" s="24"/>
      <c r="G780" s="2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5"/>
      <c r="B781" s="5"/>
      <c r="C781" s="5"/>
      <c r="D781" s="24"/>
      <c r="E781" s="24"/>
      <c r="F781" s="24"/>
      <c r="G781" s="2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5"/>
      <c r="B782" s="5"/>
      <c r="C782" s="5"/>
      <c r="D782" s="24"/>
      <c r="E782" s="24"/>
      <c r="F782" s="24"/>
      <c r="G782" s="2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5"/>
      <c r="B783" s="5"/>
      <c r="C783" s="5"/>
      <c r="D783" s="24"/>
      <c r="E783" s="24"/>
      <c r="F783" s="24"/>
      <c r="G783" s="2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5"/>
      <c r="B784" s="5"/>
      <c r="C784" s="5"/>
      <c r="D784" s="24"/>
      <c r="E784" s="24"/>
      <c r="F784" s="24"/>
      <c r="G784" s="2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5"/>
      <c r="B785" s="5"/>
      <c r="C785" s="5"/>
      <c r="D785" s="24"/>
      <c r="E785" s="24"/>
      <c r="F785" s="24"/>
      <c r="G785" s="2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5"/>
      <c r="B786" s="5"/>
      <c r="C786" s="5"/>
      <c r="D786" s="24"/>
      <c r="E786" s="24"/>
      <c r="F786" s="24"/>
      <c r="G786" s="2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5"/>
      <c r="B787" s="5"/>
      <c r="C787" s="5"/>
      <c r="D787" s="24"/>
      <c r="E787" s="24"/>
      <c r="F787" s="24"/>
      <c r="G787" s="2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5"/>
      <c r="B788" s="5"/>
      <c r="C788" s="5"/>
      <c r="D788" s="24"/>
      <c r="E788" s="24"/>
      <c r="F788" s="24"/>
      <c r="G788" s="2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5"/>
      <c r="B789" s="5"/>
      <c r="C789" s="5"/>
      <c r="D789" s="24"/>
      <c r="E789" s="24"/>
      <c r="F789" s="24"/>
      <c r="G789" s="2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5"/>
      <c r="B790" s="5"/>
      <c r="C790" s="5"/>
      <c r="D790" s="24"/>
      <c r="E790" s="24"/>
      <c r="F790" s="24"/>
      <c r="G790" s="2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5"/>
      <c r="B791" s="5"/>
      <c r="C791" s="5"/>
      <c r="D791" s="24"/>
      <c r="E791" s="24"/>
      <c r="F791" s="24"/>
      <c r="G791" s="2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5"/>
      <c r="B792" s="5"/>
      <c r="C792" s="5"/>
      <c r="D792" s="24"/>
      <c r="E792" s="24"/>
      <c r="F792" s="24"/>
      <c r="G792" s="24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5"/>
      <c r="B793" s="5"/>
      <c r="C793" s="5"/>
      <c r="D793" s="24"/>
      <c r="E793" s="24"/>
      <c r="F793" s="24"/>
      <c r="G793" s="24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5"/>
      <c r="B794" s="5"/>
      <c r="C794" s="5"/>
      <c r="D794" s="24"/>
      <c r="E794" s="24"/>
      <c r="F794" s="24"/>
      <c r="G794" s="24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5"/>
      <c r="B795" s="5"/>
      <c r="C795" s="5"/>
      <c r="D795" s="24"/>
      <c r="E795" s="24"/>
      <c r="F795" s="24"/>
      <c r="G795" s="24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5"/>
      <c r="B796" s="5"/>
      <c r="C796" s="5"/>
      <c r="D796" s="24"/>
      <c r="E796" s="24"/>
      <c r="F796" s="24"/>
      <c r="G796" s="24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5"/>
      <c r="B797" s="5"/>
      <c r="C797" s="5"/>
      <c r="D797" s="24"/>
      <c r="E797" s="24"/>
      <c r="F797" s="24"/>
      <c r="G797" s="24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5"/>
      <c r="B798" s="5"/>
      <c r="C798" s="5"/>
      <c r="D798" s="24"/>
      <c r="E798" s="24"/>
      <c r="F798" s="24"/>
      <c r="G798" s="24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5"/>
      <c r="B799" s="5"/>
      <c r="C799" s="5"/>
      <c r="D799" s="24"/>
      <c r="E799" s="24"/>
      <c r="F799" s="24"/>
      <c r="G799" s="24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5"/>
      <c r="B800" s="5"/>
      <c r="C800" s="5"/>
      <c r="D800" s="24"/>
      <c r="E800" s="24"/>
      <c r="F800" s="24"/>
      <c r="G800" s="2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5"/>
      <c r="B801" s="5"/>
      <c r="C801" s="5"/>
      <c r="D801" s="24"/>
      <c r="E801" s="24"/>
      <c r="F801" s="24"/>
      <c r="G801" s="24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5"/>
      <c r="B802" s="5"/>
      <c r="C802" s="5"/>
      <c r="D802" s="24"/>
      <c r="E802" s="24"/>
      <c r="F802" s="24"/>
      <c r="G802" s="2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5"/>
      <c r="B803" s="5"/>
      <c r="C803" s="5"/>
      <c r="D803" s="24"/>
      <c r="E803" s="24"/>
      <c r="F803" s="24"/>
      <c r="G803" s="24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5"/>
      <c r="B804" s="5"/>
      <c r="C804" s="5"/>
      <c r="D804" s="24"/>
      <c r="E804" s="24"/>
      <c r="F804" s="24"/>
      <c r="G804" s="24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5"/>
      <c r="B805" s="5"/>
      <c r="C805" s="5"/>
      <c r="D805" s="24"/>
      <c r="E805" s="24"/>
      <c r="F805" s="24"/>
      <c r="G805" s="24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5"/>
      <c r="B806" s="5"/>
      <c r="C806" s="5"/>
      <c r="D806" s="24"/>
      <c r="E806" s="24"/>
      <c r="F806" s="24"/>
      <c r="G806" s="24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5"/>
      <c r="B807" s="5"/>
      <c r="C807" s="5"/>
      <c r="D807" s="24"/>
      <c r="E807" s="24"/>
      <c r="F807" s="24"/>
      <c r="G807" s="24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5"/>
      <c r="B808" s="5"/>
      <c r="C808" s="5"/>
      <c r="D808" s="24"/>
      <c r="E808" s="24"/>
      <c r="F808" s="24"/>
      <c r="G808" s="24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5"/>
      <c r="B809" s="5"/>
      <c r="C809" s="5"/>
      <c r="D809" s="24"/>
      <c r="E809" s="24"/>
      <c r="F809" s="24"/>
      <c r="G809" s="24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5"/>
      <c r="B810" s="5"/>
      <c r="C810" s="5"/>
      <c r="D810" s="24"/>
      <c r="E810" s="24"/>
      <c r="F810" s="24"/>
      <c r="G810" s="24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5"/>
      <c r="B811" s="5"/>
      <c r="C811" s="5"/>
      <c r="D811" s="24"/>
      <c r="E811" s="24"/>
      <c r="F811" s="24"/>
      <c r="G811" s="24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5"/>
      <c r="B812" s="5"/>
      <c r="C812" s="5"/>
      <c r="D812" s="24"/>
      <c r="E812" s="24"/>
      <c r="F812" s="24"/>
      <c r="G812" s="24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5"/>
      <c r="B813" s="5"/>
      <c r="C813" s="5"/>
      <c r="D813" s="24"/>
      <c r="E813" s="24"/>
      <c r="F813" s="24"/>
      <c r="G813" s="24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5"/>
      <c r="B814" s="5"/>
      <c r="C814" s="5"/>
      <c r="D814" s="24"/>
      <c r="E814" s="24"/>
      <c r="F814" s="24"/>
      <c r="G814" s="24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5"/>
      <c r="B815" s="5"/>
      <c r="C815" s="5"/>
      <c r="D815" s="24"/>
      <c r="E815" s="24"/>
      <c r="F815" s="24"/>
      <c r="G815" s="2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5"/>
      <c r="B816" s="5"/>
      <c r="C816" s="5"/>
      <c r="D816" s="24"/>
      <c r="E816" s="24"/>
      <c r="F816" s="24"/>
      <c r="G816" s="24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5"/>
      <c r="B817" s="5"/>
      <c r="C817" s="5"/>
      <c r="D817" s="24"/>
      <c r="E817" s="24"/>
      <c r="F817" s="24"/>
      <c r="G817" s="24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5"/>
      <c r="B818" s="5"/>
      <c r="C818" s="5"/>
      <c r="D818" s="24"/>
      <c r="E818" s="24"/>
      <c r="F818" s="24"/>
      <c r="G818" s="24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5"/>
      <c r="B819" s="5"/>
      <c r="C819" s="5"/>
      <c r="D819" s="24"/>
      <c r="E819" s="24"/>
      <c r="F819" s="24"/>
      <c r="G819" s="24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5"/>
      <c r="B820" s="5"/>
      <c r="C820" s="5"/>
      <c r="D820" s="24"/>
      <c r="E820" s="24"/>
      <c r="F820" s="24"/>
      <c r="G820" s="24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5"/>
      <c r="B821" s="5"/>
      <c r="C821" s="5"/>
      <c r="D821" s="24"/>
      <c r="E821" s="24"/>
      <c r="F821" s="24"/>
      <c r="G821" s="24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5"/>
      <c r="B822" s="5"/>
      <c r="C822" s="5"/>
      <c r="D822" s="24"/>
      <c r="E822" s="24"/>
      <c r="F822" s="24"/>
      <c r="G822" s="24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5"/>
      <c r="B823" s="5"/>
      <c r="C823" s="5"/>
      <c r="D823" s="24"/>
      <c r="E823" s="24"/>
      <c r="F823" s="24"/>
      <c r="G823" s="24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5"/>
      <c r="B824" s="5"/>
      <c r="C824" s="5"/>
      <c r="D824" s="24"/>
      <c r="E824" s="24"/>
      <c r="F824" s="24"/>
      <c r="G824" s="24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5"/>
      <c r="B825" s="5"/>
      <c r="C825" s="5"/>
      <c r="D825" s="24"/>
      <c r="E825" s="24"/>
      <c r="F825" s="24"/>
      <c r="G825" s="24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5"/>
      <c r="B826" s="5"/>
      <c r="C826" s="5"/>
      <c r="D826" s="24"/>
      <c r="E826" s="24"/>
      <c r="F826" s="24"/>
      <c r="G826" s="24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5"/>
      <c r="B827" s="5"/>
      <c r="C827" s="5"/>
      <c r="D827" s="24"/>
      <c r="E827" s="24"/>
      <c r="F827" s="24"/>
      <c r="G827" s="24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5"/>
      <c r="B828" s="5"/>
      <c r="C828" s="5"/>
      <c r="D828" s="24"/>
      <c r="E828" s="24"/>
      <c r="F828" s="24"/>
      <c r="G828" s="24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5"/>
      <c r="B829" s="5"/>
      <c r="C829" s="5"/>
      <c r="D829" s="24"/>
      <c r="E829" s="24"/>
      <c r="F829" s="24"/>
      <c r="G829" s="24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5"/>
      <c r="B830" s="5"/>
      <c r="C830" s="5"/>
      <c r="D830" s="24"/>
      <c r="E830" s="24"/>
      <c r="F830" s="24"/>
      <c r="G830" s="24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5"/>
      <c r="B831" s="5"/>
      <c r="C831" s="5"/>
      <c r="D831" s="24"/>
      <c r="E831" s="24"/>
      <c r="F831" s="24"/>
      <c r="G831" s="24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5"/>
      <c r="B832" s="5"/>
      <c r="C832" s="5"/>
      <c r="D832" s="24"/>
      <c r="E832" s="24"/>
      <c r="F832" s="24"/>
      <c r="G832" s="24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5"/>
      <c r="B833" s="5"/>
      <c r="C833" s="5"/>
      <c r="D833" s="24"/>
      <c r="E833" s="24"/>
      <c r="F833" s="24"/>
      <c r="G833" s="24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5"/>
      <c r="B834" s="5"/>
      <c r="C834" s="5"/>
      <c r="D834" s="24"/>
      <c r="E834" s="24"/>
      <c r="F834" s="24"/>
      <c r="G834" s="24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5"/>
      <c r="B835" s="5"/>
      <c r="C835" s="5"/>
      <c r="D835" s="24"/>
      <c r="E835" s="24"/>
      <c r="F835" s="24"/>
      <c r="G835" s="24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5"/>
      <c r="B836" s="5"/>
      <c r="C836" s="5"/>
      <c r="D836" s="24"/>
      <c r="E836" s="24"/>
      <c r="F836" s="24"/>
      <c r="G836" s="24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5"/>
      <c r="B837" s="5"/>
      <c r="C837" s="5"/>
      <c r="D837" s="24"/>
      <c r="E837" s="24"/>
      <c r="F837" s="24"/>
      <c r="G837" s="24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5"/>
      <c r="B838" s="5"/>
      <c r="C838" s="5"/>
      <c r="D838" s="24"/>
      <c r="E838" s="24"/>
      <c r="F838" s="24"/>
      <c r="G838" s="2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5"/>
      <c r="B839" s="5"/>
      <c r="C839" s="5"/>
      <c r="D839" s="24"/>
      <c r="E839" s="24"/>
      <c r="F839" s="24"/>
      <c r="G839" s="24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5"/>
      <c r="B840" s="5"/>
      <c r="C840" s="5"/>
      <c r="D840" s="24"/>
      <c r="E840" s="24"/>
      <c r="F840" s="24"/>
      <c r="G840" s="24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5"/>
      <c r="B841" s="5"/>
      <c r="C841" s="5"/>
      <c r="D841" s="24"/>
      <c r="E841" s="24"/>
      <c r="F841" s="24"/>
      <c r="G841" s="24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5"/>
      <c r="B842" s="5"/>
      <c r="C842" s="5"/>
      <c r="D842" s="24"/>
      <c r="E842" s="24"/>
      <c r="F842" s="24"/>
      <c r="G842" s="24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5"/>
      <c r="B843" s="5"/>
      <c r="C843" s="5"/>
      <c r="D843" s="24"/>
      <c r="E843" s="24"/>
      <c r="F843" s="24"/>
      <c r="G843" s="24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5"/>
      <c r="B844" s="5"/>
      <c r="C844" s="5"/>
      <c r="D844" s="24"/>
      <c r="E844" s="24"/>
      <c r="F844" s="24"/>
      <c r="G844" s="24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5"/>
      <c r="B845" s="5"/>
      <c r="C845" s="5"/>
      <c r="D845" s="24"/>
      <c r="E845" s="24"/>
      <c r="F845" s="24"/>
      <c r="G845" s="24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5"/>
      <c r="B846" s="5"/>
      <c r="C846" s="5"/>
      <c r="D846" s="24"/>
      <c r="E846" s="24"/>
      <c r="F846" s="24"/>
      <c r="G846" s="24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5"/>
      <c r="B847" s="5"/>
      <c r="C847" s="5"/>
      <c r="D847" s="24"/>
      <c r="E847" s="24"/>
      <c r="F847" s="24"/>
      <c r="G847" s="24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5"/>
      <c r="B848" s="5"/>
      <c r="C848" s="5"/>
      <c r="D848" s="24"/>
      <c r="E848" s="24"/>
      <c r="F848" s="24"/>
      <c r="G848" s="24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5"/>
      <c r="B849" s="5"/>
      <c r="C849" s="5"/>
      <c r="D849" s="24"/>
      <c r="E849" s="24"/>
      <c r="F849" s="24"/>
      <c r="G849" s="24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5"/>
      <c r="B850" s="5"/>
      <c r="C850" s="5"/>
      <c r="D850" s="24"/>
      <c r="E850" s="24"/>
      <c r="F850" s="24"/>
      <c r="G850" s="24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5"/>
      <c r="B851" s="5"/>
      <c r="C851" s="5"/>
      <c r="D851" s="24"/>
      <c r="E851" s="24"/>
      <c r="F851" s="24"/>
      <c r="G851" s="24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5"/>
      <c r="B852" s="5"/>
      <c r="C852" s="5"/>
      <c r="D852" s="24"/>
      <c r="E852" s="24"/>
      <c r="F852" s="24"/>
      <c r="G852" s="24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5"/>
      <c r="B853" s="5"/>
      <c r="C853" s="5"/>
      <c r="D853" s="24"/>
      <c r="E853" s="24"/>
      <c r="F853" s="24"/>
      <c r="G853" s="24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5"/>
      <c r="B854" s="5"/>
      <c r="C854" s="5"/>
      <c r="D854" s="24"/>
      <c r="E854" s="24"/>
      <c r="F854" s="24"/>
      <c r="G854" s="24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5"/>
      <c r="B855" s="5"/>
      <c r="C855" s="5"/>
      <c r="D855" s="24"/>
      <c r="E855" s="24"/>
      <c r="F855" s="24"/>
      <c r="G855" s="24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5"/>
      <c r="B856" s="5"/>
      <c r="C856" s="5"/>
      <c r="D856" s="24"/>
      <c r="E856" s="24"/>
      <c r="F856" s="24"/>
      <c r="G856" s="24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5"/>
      <c r="B857" s="5"/>
      <c r="C857" s="5"/>
      <c r="D857" s="24"/>
      <c r="E857" s="24"/>
      <c r="F857" s="24"/>
      <c r="G857" s="24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5"/>
      <c r="B858" s="5"/>
      <c r="C858" s="5"/>
      <c r="D858" s="24"/>
      <c r="E858" s="24"/>
      <c r="F858" s="24"/>
      <c r="G858" s="24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5"/>
      <c r="B859" s="5"/>
      <c r="C859" s="5"/>
      <c r="D859" s="24"/>
      <c r="E859" s="24"/>
      <c r="F859" s="24"/>
      <c r="G859" s="24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5"/>
      <c r="B860" s="5"/>
      <c r="C860" s="5"/>
      <c r="D860" s="24"/>
      <c r="E860" s="24"/>
      <c r="F860" s="24"/>
      <c r="G860" s="24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5"/>
      <c r="B861" s="5"/>
      <c r="C861" s="5"/>
      <c r="D861" s="24"/>
      <c r="E861" s="24"/>
      <c r="F861" s="24"/>
      <c r="G861" s="2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5"/>
      <c r="B862" s="5"/>
      <c r="C862" s="5"/>
      <c r="D862" s="24"/>
      <c r="E862" s="24"/>
      <c r="F862" s="24"/>
      <c r="G862" s="24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5"/>
      <c r="B863" s="5"/>
      <c r="C863" s="5"/>
      <c r="D863" s="24"/>
      <c r="E863" s="24"/>
      <c r="F863" s="24"/>
      <c r="G863" s="24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5"/>
      <c r="B864" s="5"/>
      <c r="C864" s="5"/>
      <c r="D864" s="24"/>
      <c r="E864" s="24"/>
      <c r="F864" s="24"/>
      <c r="G864" s="24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5"/>
      <c r="B865" s="5"/>
      <c r="C865" s="5"/>
      <c r="D865" s="24"/>
      <c r="E865" s="24"/>
      <c r="F865" s="24"/>
      <c r="G865" s="24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5"/>
      <c r="B866" s="5"/>
      <c r="C866" s="5"/>
      <c r="D866" s="24"/>
      <c r="E866" s="24"/>
      <c r="F866" s="24"/>
      <c r="G866" s="24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5"/>
      <c r="B867" s="5"/>
      <c r="C867" s="5"/>
      <c r="D867" s="24"/>
      <c r="E867" s="24"/>
      <c r="F867" s="24"/>
      <c r="G867" s="24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5"/>
      <c r="B868" s="5"/>
      <c r="C868" s="5"/>
      <c r="D868" s="24"/>
      <c r="E868" s="24"/>
      <c r="F868" s="24"/>
      <c r="G868" s="24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5"/>
      <c r="B869" s="5"/>
      <c r="C869" s="5"/>
      <c r="D869" s="24"/>
      <c r="E869" s="24"/>
      <c r="F869" s="24"/>
      <c r="G869" s="24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5"/>
      <c r="B870" s="5"/>
      <c r="C870" s="5"/>
      <c r="D870" s="24"/>
      <c r="E870" s="24"/>
      <c r="F870" s="24"/>
      <c r="G870" s="24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5"/>
      <c r="B871" s="5"/>
      <c r="C871" s="5"/>
      <c r="D871" s="24"/>
      <c r="E871" s="24"/>
      <c r="F871" s="24"/>
      <c r="G871" s="24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5"/>
      <c r="B872" s="5"/>
      <c r="C872" s="5"/>
      <c r="D872" s="24"/>
      <c r="E872" s="24"/>
      <c r="F872" s="24"/>
      <c r="G872" s="24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5"/>
      <c r="B873" s="5"/>
      <c r="C873" s="5"/>
      <c r="D873" s="24"/>
      <c r="E873" s="24"/>
      <c r="F873" s="24"/>
      <c r="G873" s="24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5"/>
      <c r="B874" s="5"/>
      <c r="C874" s="5"/>
      <c r="D874" s="24"/>
      <c r="E874" s="24"/>
      <c r="F874" s="24"/>
      <c r="G874" s="24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5"/>
      <c r="B875" s="5"/>
      <c r="C875" s="5"/>
      <c r="D875" s="24"/>
      <c r="E875" s="24"/>
      <c r="F875" s="24"/>
      <c r="G875" s="24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5"/>
      <c r="B876" s="5"/>
      <c r="C876" s="5"/>
      <c r="D876" s="24"/>
      <c r="E876" s="24"/>
      <c r="F876" s="24"/>
      <c r="G876" s="24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5"/>
      <c r="B877" s="5"/>
      <c r="C877" s="5"/>
      <c r="D877" s="24"/>
      <c r="E877" s="24"/>
      <c r="F877" s="24"/>
      <c r="G877" s="24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5"/>
      <c r="B878" s="5"/>
      <c r="C878" s="5"/>
      <c r="D878" s="24"/>
      <c r="E878" s="24"/>
      <c r="F878" s="24"/>
      <c r="G878" s="24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5"/>
      <c r="B879" s="5"/>
      <c r="C879" s="5"/>
      <c r="D879" s="24"/>
      <c r="E879" s="24"/>
      <c r="F879" s="24"/>
      <c r="G879" s="24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5"/>
      <c r="B880" s="5"/>
      <c r="C880" s="5"/>
      <c r="D880" s="24"/>
      <c r="E880" s="24"/>
      <c r="F880" s="24"/>
      <c r="G880" s="24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5"/>
      <c r="B881" s="5"/>
      <c r="C881" s="5"/>
      <c r="D881" s="24"/>
      <c r="E881" s="24"/>
      <c r="F881" s="24"/>
      <c r="G881" s="24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5"/>
      <c r="B882" s="5"/>
      <c r="C882" s="5"/>
      <c r="D882" s="24"/>
      <c r="E882" s="24"/>
      <c r="F882" s="24"/>
      <c r="G882" s="24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5"/>
      <c r="B883" s="5"/>
      <c r="C883" s="5"/>
      <c r="D883" s="24"/>
      <c r="E883" s="24"/>
      <c r="F883" s="24"/>
      <c r="G883" s="2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5"/>
      <c r="B884" s="5"/>
      <c r="C884" s="5"/>
      <c r="D884" s="24"/>
      <c r="E884" s="24"/>
      <c r="F884" s="24"/>
      <c r="G884" s="2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5"/>
      <c r="B885" s="5"/>
      <c r="C885" s="5"/>
      <c r="D885" s="24"/>
      <c r="E885" s="24"/>
      <c r="F885" s="24"/>
      <c r="G885" s="24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5"/>
      <c r="B886" s="5"/>
      <c r="C886" s="5"/>
      <c r="D886" s="24"/>
      <c r="E886" s="24"/>
      <c r="F886" s="24"/>
      <c r="G886" s="2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5"/>
      <c r="B887" s="5"/>
      <c r="C887" s="5"/>
      <c r="D887" s="24"/>
      <c r="E887" s="24"/>
      <c r="F887" s="24"/>
      <c r="G887" s="2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5"/>
      <c r="B888" s="5"/>
      <c r="C888" s="5"/>
      <c r="D888" s="24"/>
      <c r="E888" s="24"/>
      <c r="F888" s="24"/>
      <c r="G888" s="2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5"/>
      <c r="B889" s="5"/>
      <c r="C889" s="5"/>
      <c r="D889" s="24"/>
      <c r="E889" s="24"/>
      <c r="F889" s="24"/>
      <c r="G889" s="2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5"/>
      <c r="B890" s="5"/>
      <c r="C890" s="5"/>
      <c r="D890" s="24"/>
      <c r="E890" s="24"/>
      <c r="F890" s="24"/>
      <c r="G890" s="2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5"/>
      <c r="B891" s="5"/>
      <c r="C891" s="5"/>
      <c r="D891" s="24"/>
      <c r="E891" s="24"/>
      <c r="F891" s="24"/>
      <c r="G891" s="2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5"/>
      <c r="B892" s="5"/>
      <c r="C892" s="5"/>
      <c r="D892" s="24"/>
      <c r="E892" s="24"/>
      <c r="F892" s="24"/>
      <c r="G892" s="2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5"/>
      <c r="B893" s="5"/>
      <c r="C893" s="5"/>
      <c r="D893" s="24"/>
      <c r="E893" s="24"/>
      <c r="F893" s="24"/>
      <c r="G893" s="2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5"/>
      <c r="B894" s="5"/>
      <c r="C894" s="5"/>
      <c r="D894" s="24"/>
      <c r="E894" s="24"/>
      <c r="F894" s="24"/>
      <c r="G894" s="2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5"/>
      <c r="B895" s="5"/>
      <c r="C895" s="5"/>
      <c r="D895" s="24"/>
      <c r="E895" s="24"/>
      <c r="F895" s="24"/>
      <c r="G895" s="2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5"/>
      <c r="B896" s="5"/>
      <c r="C896" s="5"/>
      <c r="D896" s="24"/>
      <c r="E896" s="24"/>
      <c r="F896" s="24"/>
      <c r="G896" s="2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5"/>
      <c r="B897" s="5"/>
      <c r="C897" s="5"/>
      <c r="D897" s="24"/>
      <c r="E897" s="24"/>
      <c r="F897" s="24"/>
      <c r="G897" s="2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5"/>
      <c r="B898" s="5"/>
      <c r="C898" s="5"/>
      <c r="D898" s="24"/>
      <c r="E898" s="24"/>
      <c r="F898" s="24"/>
      <c r="G898" s="2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5"/>
      <c r="B899" s="5"/>
      <c r="C899" s="5"/>
      <c r="D899" s="24"/>
      <c r="E899" s="24"/>
      <c r="F899" s="24"/>
      <c r="G899" s="2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5"/>
      <c r="B900" s="5"/>
      <c r="C900" s="5"/>
      <c r="D900" s="24"/>
      <c r="E900" s="24"/>
      <c r="F900" s="24"/>
      <c r="G900" s="2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5"/>
      <c r="B901" s="5"/>
      <c r="C901" s="5"/>
      <c r="D901" s="24"/>
      <c r="E901" s="24"/>
      <c r="F901" s="24"/>
      <c r="G901" s="2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5"/>
      <c r="B902" s="5"/>
      <c r="C902" s="5"/>
      <c r="D902" s="24"/>
      <c r="E902" s="24"/>
      <c r="F902" s="24"/>
      <c r="G902" s="2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5"/>
      <c r="B903" s="5"/>
      <c r="C903" s="5"/>
      <c r="D903" s="24"/>
      <c r="E903" s="24"/>
      <c r="F903" s="24"/>
      <c r="G903" s="2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5"/>
      <c r="B904" s="5"/>
      <c r="C904" s="5"/>
      <c r="D904" s="24"/>
      <c r="E904" s="24"/>
      <c r="F904" s="24"/>
      <c r="G904" s="2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5"/>
      <c r="B905" s="5"/>
      <c r="C905" s="5"/>
      <c r="D905" s="24"/>
      <c r="E905" s="24"/>
      <c r="F905" s="24"/>
      <c r="G905" s="2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5"/>
      <c r="B906" s="5"/>
      <c r="C906" s="5"/>
      <c r="D906" s="24"/>
      <c r="E906" s="24"/>
      <c r="F906" s="24"/>
      <c r="G906" s="2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5"/>
      <c r="B907" s="5"/>
      <c r="C907" s="5"/>
      <c r="D907" s="24"/>
      <c r="E907" s="24"/>
      <c r="F907" s="24"/>
      <c r="G907" s="2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5"/>
      <c r="B908" s="5"/>
      <c r="C908" s="5"/>
      <c r="D908" s="24"/>
      <c r="E908" s="24"/>
      <c r="F908" s="24"/>
      <c r="G908" s="2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5"/>
      <c r="B909" s="5"/>
      <c r="C909" s="5"/>
      <c r="D909" s="24"/>
      <c r="E909" s="24"/>
      <c r="F909" s="24"/>
      <c r="G909" s="2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5"/>
      <c r="B910" s="5"/>
      <c r="C910" s="5"/>
      <c r="D910" s="24"/>
      <c r="E910" s="24"/>
      <c r="F910" s="24"/>
      <c r="G910" s="2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5"/>
      <c r="B911" s="5"/>
      <c r="C911" s="5"/>
      <c r="D911" s="24"/>
      <c r="E911" s="24"/>
      <c r="F911" s="24"/>
      <c r="G911" s="2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5"/>
      <c r="B912" s="5"/>
      <c r="C912" s="5"/>
      <c r="D912" s="24"/>
      <c r="E912" s="24"/>
      <c r="F912" s="24"/>
      <c r="G912" s="2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5"/>
      <c r="B913" s="5"/>
      <c r="C913" s="5"/>
      <c r="D913" s="24"/>
      <c r="E913" s="24"/>
      <c r="F913" s="24"/>
      <c r="G913" s="2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5"/>
      <c r="B914" s="5"/>
      <c r="C914" s="5"/>
      <c r="D914" s="24"/>
      <c r="E914" s="24"/>
      <c r="F914" s="24"/>
      <c r="G914" s="2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5"/>
      <c r="B915" s="5"/>
      <c r="C915" s="5"/>
      <c r="D915" s="24"/>
      <c r="E915" s="24"/>
      <c r="F915" s="24"/>
      <c r="G915" s="2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5"/>
      <c r="B916" s="5"/>
      <c r="C916" s="5"/>
      <c r="D916" s="24"/>
      <c r="E916" s="24"/>
      <c r="F916" s="24"/>
      <c r="G916" s="2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5"/>
      <c r="B917" s="5"/>
      <c r="C917" s="5"/>
      <c r="D917" s="24"/>
      <c r="E917" s="24"/>
      <c r="F917" s="24"/>
      <c r="G917" s="2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5"/>
      <c r="B918" s="5"/>
      <c r="C918" s="5"/>
      <c r="D918" s="24"/>
      <c r="E918" s="24"/>
      <c r="F918" s="24"/>
      <c r="G918" s="2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5"/>
      <c r="B919" s="5"/>
      <c r="C919" s="5"/>
      <c r="D919" s="24"/>
      <c r="E919" s="24"/>
      <c r="F919" s="24"/>
      <c r="G919" s="2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5"/>
      <c r="B920" s="5"/>
      <c r="C920" s="5"/>
      <c r="D920" s="24"/>
      <c r="E920" s="24"/>
      <c r="F920" s="24"/>
      <c r="G920" s="2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5"/>
      <c r="B921" s="5"/>
      <c r="C921" s="5"/>
      <c r="D921" s="24"/>
      <c r="E921" s="24"/>
      <c r="F921" s="24"/>
      <c r="G921" s="2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5"/>
      <c r="B922" s="5"/>
      <c r="C922" s="5"/>
      <c r="D922" s="24"/>
      <c r="E922" s="24"/>
      <c r="F922" s="24"/>
      <c r="G922" s="2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5"/>
      <c r="B923" s="5"/>
      <c r="C923" s="5"/>
      <c r="D923" s="24"/>
      <c r="E923" s="24"/>
      <c r="F923" s="24"/>
      <c r="G923" s="2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5"/>
      <c r="B924" s="5"/>
      <c r="C924" s="5"/>
      <c r="D924" s="24"/>
      <c r="E924" s="24"/>
      <c r="F924" s="24"/>
      <c r="G924" s="2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5"/>
      <c r="B925" s="5"/>
      <c r="C925" s="5"/>
      <c r="D925" s="24"/>
      <c r="E925" s="24"/>
      <c r="F925" s="24"/>
      <c r="G925" s="2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5"/>
      <c r="B926" s="5"/>
      <c r="C926" s="5"/>
      <c r="D926" s="24"/>
      <c r="E926" s="24"/>
      <c r="F926" s="24"/>
      <c r="G926" s="2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5"/>
      <c r="B927" s="5"/>
      <c r="C927" s="5"/>
      <c r="D927" s="24"/>
      <c r="E927" s="24"/>
      <c r="F927" s="24"/>
      <c r="G927" s="2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5"/>
      <c r="B928" s="5"/>
      <c r="C928" s="5"/>
      <c r="D928" s="24"/>
      <c r="E928" s="24"/>
      <c r="F928" s="24"/>
      <c r="G928" s="2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5"/>
      <c r="B929" s="5"/>
      <c r="C929" s="5"/>
      <c r="D929" s="24"/>
      <c r="E929" s="24"/>
      <c r="F929" s="24"/>
      <c r="G929" s="2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5"/>
      <c r="B930" s="5"/>
      <c r="C930" s="5"/>
      <c r="D930" s="24"/>
      <c r="E930" s="24"/>
      <c r="F930" s="24"/>
      <c r="G930" s="2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5"/>
      <c r="B931" s="5"/>
      <c r="C931" s="5"/>
      <c r="D931" s="24"/>
      <c r="E931" s="24"/>
      <c r="F931" s="24"/>
      <c r="G931" s="2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5"/>
      <c r="B932" s="5"/>
      <c r="C932" s="5"/>
      <c r="D932" s="24"/>
      <c r="E932" s="24"/>
      <c r="F932" s="24"/>
      <c r="G932" s="2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5"/>
      <c r="B933" s="5"/>
      <c r="C933" s="5"/>
      <c r="D933" s="24"/>
      <c r="E933" s="24"/>
      <c r="F933" s="24"/>
      <c r="G933" s="2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5"/>
      <c r="B934" s="5"/>
      <c r="C934" s="5"/>
      <c r="D934" s="24"/>
      <c r="E934" s="24"/>
      <c r="F934" s="24"/>
      <c r="G934" s="2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5"/>
      <c r="B935" s="5"/>
      <c r="C935" s="5"/>
      <c r="D935" s="24"/>
      <c r="E935" s="24"/>
      <c r="F935" s="24"/>
      <c r="G935" s="2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5"/>
      <c r="B936" s="5"/>
      <c r="C936" s="5"/>
      <c r="D936" s="24"/>
      <c r="E936" s="24"/>
      <c r="F936" s="24"/>
      <c r="G936" s="2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5"/>
      <c r="B937" s="5"/>
      <c r="C937" s="5"/>
      <c r="D937" s="24"/>
      <c r="E937" s="24"/>
      <c r="F937" s="24"/>
      <c r="G937" s="2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5"/>
      <c r="B938" s="5"/>
      <c r="C938" s="5"/>
      <c r="D938" s="24"/>
      <c r="E938" s="24"/>
      <c r="F938" s="24"/>
      <c r="G938" s="2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5"/>
      <c r="B939" s="5"/>
      <c r="C939" s="5"/>
      <c r="D939" s="24"/>
      <c r="E939" s="24"/>
      <c r="F939" s="24"/>
      <c r="G939" s="2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5"/>
      <c r="B940" s="5"/>
      <c r="C940" s="5"/>
      <c r="D940" s="24"/>
      <c r="E940" s="24"/>
      <c r="F940" s="24"/>
      <c r="G940" s="24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5"/>
      <c r="B941" s="5"/>
      <c r="C941" s="5"/>
      <c r="D941" s="24"/>
      <c r="E941" s="24"/>
      <c r="F941" s="24"/>
      <c r="G941" s="24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5"/>
      <c r="B942" s="5"/>
      <c r="C942" s="5"/>
      <c r="D942" s="24"/>
      <c r="E942" s="24"/>
      <c r="F942" s="24"/>
      <c r="G942" s="2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5"/>
      <c r="B943" s="5"/>
      <c r="C943" s="5"/>
      <c r="D943" s="24"/>
      <c r="E943" s="24"/>
      <c r="F943" s="24"/>
      <c r="G943" s="24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5"/>
      <c r="B944" s="5"/>
      <c r="C944" s="5"/>
      <c r="D944" s="24"/>
      <c r="E944" s="24"/>
      <c r="F944" s="24"/>
      <c r="G944" s="24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5"/>
      <c r="B945" s="5"/>
      <c r="C945" s="5"/>
      <c r="D945" s="24"/>
      <c r="E945" s="24"/>
      <c r="F945" s="24"/>
      <c r="G945" s="24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5"/>
      <c r="B946" s="5"/>
      <c r="C946" s="5"/>
      <c r="D946" s="24"/>
      <c r="E946" s="24"/>
      <c r="F946" s="24"/>
      <c r="G946" s="24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5"/>
      <c r="B947" s="5"/>
      <c r="C947" s="5"/>
      <c r="D947" s="24"/>
      <c r="E947" s="24"/>
      <c r="F947" s="24"/>
      <c r="G947" s="2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5"/>
      <c r="B948" s="5"/>
      <c r="C948" s="5"/>
      <c r="D948" s="24"/>
      <c r="E948" s="24"/>
      <c r="F948" s="24"/>
      <c r="G948" s="24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5"/>
      <c r="B949" s="5"/>
      <c r="C949" s="5"/>
      <c r="D949" s="24"/>
      <c r="E949" s="24"/>
      <c r="F949" s="24"/>
      <c r="G949" s="24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5"/>
      <c r="B950" s="5"/>
      <c r="C950" s="5"/>
      <c r="D950" s="24"/>
      <c r="E950" s="24"/>
      <c r="F950" s="24"/>
      <c r="G950" s="24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5"/>
      <c r="B951" s="5"/>
      <c r="C951" s="5"/>
      <c r="D951" s="24"/>
      <c r="E951" s="24"/>
      <c r="F951" s="24"/>
      <c r="G951" s="24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5"/>
      <c r="B952" s="5"/>
      <c r="C952" s="5"/>
      <c r="D952" s="24"/>
      <c r="E952" s="24"/>
      <c r="F952" s="24"/>
      <c r="G952" s="2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5"/>
      <c r="B953" s="5"/>
      <c r="C953" s="5"/>
      <c r="D953" s="24"/>
      <c r="E953" s="24"/>
      <c r="F953" s="24"/>
      <c r="G953" s="24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5"/>
      <c r="B954" s="5"/>
      <c r="C954" s="5"/>
      <c r="D954" s="24"/>
      <c r="E954" s="24"/>
      <c r="F954" s="24"/>
      <c r="G954" s="24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5"/>
      <c r="B955" s="5"/>
      <c r="C955" s="5"/>
      <c r="D955" s="24"/>
      <c r="E955" s="24"/>
      <c r="F955" s="24"/>
      <c r="G955" s="24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5"/>
      <c r="B956" s="5"/>
      <c r="C956" s="5"/>
      <c r="D956" s="24"/>
      <c r="E956" s="24"/>
      <c r="F956" s="24"/>
      <c r="G956" s="2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5"/>
      <c r="B957" s="5"/>
      <c r="C957" s="5"/>
      <c r="D957" s="24"/>
      <c r="E957" s="24"/>
      <c r="F957" s="24"/>
      <c r="G957" s="24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5"/>
      <c r="B958" s="5"/>
      <c r="C958" s="5"/>
      <c r="D958" s="24"/>
      <c r="E958" s="24"/>
      <c r="F958" s="24"/>
      <c r="G958" s="24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5"/>
      <c r="B959" s="5"/>
      <c r="C959" s="5"/>
      <c r="D959" s="24"/>
      <c r="E959" s="24"/>
      <c r="F959" s="24"/>
      <c r="G959" s="24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5"/>
      <c r="B960" s="5"/>
      <c r="C960" s="5"/>
      <c r="D960" s="24"/>
      <c r="E960" s="24"/>
      <c r="F960" s="24"/>
      <c r="G960" s="24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5"/>
      <c r="B961" s="5"/>
      <c r="C961" s="5"/>
      <c r="D961" s="24"/>
      <c r="E961" s="24"/>
      <c r="F961" s="24"/>
      <c r="G961" s="24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5"/>
      <c r="B962" s="5"/>
      <c r="C962" s="5"/>
      <c r="D962" s="24"/>
      <c r="E962" s="24"/>
      <c r="F962" s="24"/>
      <c r="G962" s="24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5"/>
      <c r="B963" s="5"/>
      <c r="C963" s="5"/>
      <c r="D963" s="24"/>
      <c r="E963" s="24"/>
      <c r="F963" s="24"/>
      <c r="G963" s="24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5"/>
      <c r="B964" s="5"/>
      <c r="C964" s="5"/>
      <c r="D964" s="24"/>
      <c r="E964" s="24"/>
      <c r="F964" s="24"/>
      <c r="G964" s="24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5"/>
      <c r="B965" s="5"/>
      <c r="C965" s="5"/>
      <c r="D965" s="24"/>
      <c r="E965" s="24"/>
      <c r="F965" s="24"/>
      <c r="G965" s="2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5"/>
      <c r="B966" s="5"/>
      <c r="C966" s="5"/>
      <c r="D966" s="24"/>
      <c r="E966" s="24"/>
      <c r="F966" s="24"/>
      <c r="G966" s="24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5"/>
      <c r="B967" s="5"/>
      <c r="C967" s="5"/>
      <c r="D967" s="24"/>
      <c r="E967" s="24"/>
      <c r="F967" s="24"/>
      <c r="G967" s="24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5"/>
      <c r="B968" s="5"/>
      <c r="C968" s="5"/>
      <c r="D968" s="24"/>
      <c r="E968" s="24"/>
      <c r="F968" s="24"/>
      <c r="G968" s="24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5"/>
      <c r="B969" s="5"/>
      <c r="C969" s="5"/>
      <c r="D969" s="24"/>
      <c r="E969" s="24"/>
      <c r="F969" s="24"/>
      <c r="G969" s="24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5"/>
      <c r="B970" s="5"/>
      <c r="C970" s="5"/>
      <c r="D970" s="24"/>
      <c r="E970" s="24"/>
      <c r="F970" s="24"/>
      <c r="G970" s="24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5"/>
      <c r="B971" s="5"/>
      <c r="C971" s="5"/>
      <c r="D971" s="24"/>
      <c r="E971" s="24"/>
      <c r="F971" s="24"/>
      <c r="G971" s="24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5"/>
      <c r="B972" s="5"/>
      <c r="C972" s="5"/>
      <c r="D972" s="24"/>
      <c r="E972" s="24"/>
      <c r="F972" s="24"/>
      <c r="G972" s="24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5"/>
      <c r="B973" s="5"/>
      <c r="C973" s="5"/>
      <c r="D973" s="24"/>
      <c r="E973" s="24"/>
      <c r="F973" s="24"/>
      <c r="G973" s="24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5"/>
      <c r="B974" s="5"/>
      <c r="C974" s="5"/>
      <c r="D974" s="24"/>
      <c r="E974" s="24"/>
      <c r="F974" s="24"/>
      <c r="G974" s="24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5"/>
      <c r="B975" s="5"/>
      <c r="C975" s="5"/>
      <c r="D975" s="24"/>
      <c r="E975" s="24"/>
      <c r="F975" s="24"/>
      <c r="G975" s="24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5"/>
      <c r="B976" s="5"/>
      <c r="C976" s="5"/>
      <c r="D976" s="24"/>
      <c r="E976" s="24"/>
      <c r="F976" s="24"/>
      <c r="G976" s="24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5"/>
      <c r="B977" s="5"/>
      <c r="C977" s="5"/>
      <c r="D977" s="24"/>
      <c r="E977" s="24"/>
      <c r="F977" s="24"/>
      <c r="G977" s="24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5"/>
      <c r="B978" s="5"/>
      <c r="C978" s="5"/>
      <c r="D978" s="24"/>
      <c r="E978" s="24"/>
      <c r="F978" s="24"/>
      <c r="G978" s="24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5"/>
      <c r="B979" s="5"/>
      <c r="C979" s="5"/>
      <c r="D979" s="24"/>
      <c r="E979" s="24"/>
      <c r="F979" s="24"/>
      <c r="G979" s="24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5"/>
      <c r="B980" s="5"/>
      <c r="C980" s="5"/>
      <c r="D980" s="24"/>
      <c r="E980" s="24"/>
      <c r="F980" s="24"/>
      <c r="G980" s="24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5"/>
      <c r="B981" s="5"/>
      <c r="C981" s="5"/>
      <c r="D981" s="24"/>
      <c r="E981" s="24"/>
      <c r="F981" s="24"/>
      <c r="G981" s="24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5"/>
      <c r="B982" s="5"/>
      <c r="C982" s="5"/>
      <c r="D982" s="24"/>
      <c r="E982" s="24"/>
      <c r="F982" s="24"/>
      <c r="G982" s="24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5"/>
      <c r="B983" s="5"/>
      <c r="C983" s="5"/>
      <c r="D983" s="24"/>
      <c r="E983" s="24"/>
      <c r="F983" s="24"/>
      <c r="G983" s="24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5"/>
      <c r="B984" s="5"/>
      <c r="C984" s="5"/>
      <c r="D984" s="24"/>
      <c r="E984" s="24"/>
      <c r="F984" s="24"/>
      <c r="G984" s="24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5"/>
      <c r="B985" s="5"/>
      <c r="C985" s="5"/>
      <c r="D985" s="24"/>
      <c r="E985" s="24"/>
      <c r="F985" s="24"/>
      <c r="G985" s="24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5"/>
      <c r="B986" s="5"/>
      <c r="C986" s="5"/>
      <c r="D986" s="24"/>
      <c r="E986" s="24"/>
      <c r="F986" s="24"/>
      <c r="G986" s="24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5"/>
      <c r="B987" s="5"/>
      <c r="C987" s="5"/>
      <c r="D987" s="24"/>
      <c r="E987" s="24"/>
      <c r="F987" s="24"/>
      <c r="G987" s="24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5"/>
      <c r="B988" s="5"/>
      <c r="C988" s="5"/>
      <c r="D988" s="24"/>
      <c r="E988" s="24"/>
      <c r="F988" s="24"/>
      <c r="G988" s="24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5"/>
      <c r="B989" s="5"/>
      <c r="C989" s="5"/>
      <c r="D989" s="24"/>
      <c r="E989" s="24"/>
      <c r="F989" s="24"/>
      <c r="G989" s="24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5"/>
      <c r="B990" s="5"/>
      <c r="C990" s="5"/>
      <c r="D990" s="24"/>
      <c r="E990" s="24"/>
      <c r="F990" s="24"/>
      <c r="G990" s="24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5"/>
      <c r="B991" s="5"/>
      <c r="C991" s="5"/>
      <c r="D991" s="24"/>
      <c r="E991" s="24"/>
      <c r="F991" s="24"/>
      <c r="G991" s="24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5"/>
      <c r="B992" s="5"/>
      <c r="C992" s="5"/>
      <c r="D992" s="24"/>
      <c r="E992" s="24"/>
      <c r="F992" s="24"/>
      <c r="G992" s="24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5"/>
      <c r="B993" s="5"/>
      <c r="C993" s="5"/>
      <c r="D993" s="24"/>
      <c r="E993" s="24"/>
      <c r="F993" s="24"/>
      <c r="G993" s="24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5"/>
      <c r="B994" s="5"/>
      <c r="C994" s="5"/>
      <c r="D994" s="24"/>
      <c r="E994" s="24"/>
      <c r="F994" s="24"/>
      <c r="G994" s="24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5"/>
      <c r="B995" s="5"/>
      <c r="C995" s="5"/>
      <c r="D995" s="24"/>
      <c r="E995" s="24"/>
      <c r="F995" s="24"/>
      <c r="G995" s="24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5"/>
      <c r="B996" s="5"/>
      <c r="C996" s="5"/>
      <c r="D996" s="24"/>
      <c r="E996" s="24"/>
      <c r="F996" s="24"/>
      <c r="G996" s="24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5"/>
      <c r="B997" s="5"/>
      <c r="C997" s="5"/>
      <c r="D997" s="24"/>
      <c r="E997" s="24"/>
      <c r="F997" s="24"/>
      <c r="G997" s="24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5"/>
      <c r="B998" s="5"/>
      <c r="C998" s="5"/>
      <c r="D998" s="24"/>
      <c r="E998" s="24"/>
      <c r="F998" s="24"/>
      <c r="G998" s="24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5"/>
      <c r="B999" s="5"/>
      <c r="C999" s="5"/>
      <c r="D999" s="24"/>
      <c r="E999" s="24"/>
      <c r="F999" s="24"/>
      <c r="G999" s="24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5"/>
      <c r="B1000" s="5"/>
      <c r="C1000" s="5"/>
      <c r="D1000" s="24"/>
      <c r="E1000" s="24"/>
      <c r="F1000" s="24"/>
      <c r="G1000" s="24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2.6640625" defaultRowHeight="15" customHeight="1"/>
  <cols>
    <col min="1" max="13" width="7.77734375" customWidth="1"/>
    <col min="14" max="26" width="7.6640625" customWidth="1"/>
  </cols>
  <sheetData>
    <row r="1" spans="1:26" ht="12.75" customHeight="1">
      <c r="A1" s="5" t="s">
        <v>95</v>
      </c>
      <c r="B1" s="5" t="s">
        <v>96</v>
      </c>
      <c r="C1" s="5" t="s">
        <v>97</v>
      </c>
      <c r="D1" s="5" t="s">
        <v>98</v>
      </c>
      <c r="E1" s="5"/>
      <c r="F1" s="5" t="s">
        <v>99</v>
      </c>
      <c r="G1" s="5"/>
      <c r="H1" s="5"/>
      <c r="I1" s="5" t="s">
        <v>99</v>
      </c>
      <c r="J1" s="5"/>
      <c r="K1" s="5"/>
      <c r="L1" s="5" t="s">
        <v>99</v>
      </c>
      <c r="M1" s="5" t="s">
        <v>99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5" t="s">
        <v>95</v>
      </c>
      <c r="B2" s="5" t="s">
        <v>96</v>
      </c>
      <c r="C2" s="5" t="s">
        <v>100</v>
      </c>
      <c r="D2" s="5" t="s">
        <v>101</v>
      </c>
      <c r="E2" s="5"/>
      <c r="F2" s="5" t="s">
        <v>99</v>
      </c>
      <c r="G2" s="5"/>
      <c r="H2" s="5"/>
      <c r="I2" s="5" t="s">
        <v>99</v>
      </c>
      <c r="J2" s="5"/>
      <c r="K2" s="5"/>
      <c r="L2" s="5" t="s">
        <v>99</v>
      </c>
      <c r="M2" s="5" t="s">
        <v>99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" t="s">
        <v>95</v>
      </c>
      <c r="B3" s="5" t="s">
        <v>96</v>
      </c>
      <c r="C3" s="5" t="s">
        <v>102</v>
      </c>
      <c r="D3" s="5">
        <v>1212</v>
      </c>
      <c r="E3" s="5"/>
      <c r="F3" s="5" t="s">
        <v>99</v>
      </c>
      <c r="G3" s="5"/>
      <c r="H3" s="5"/>
      <c r="I3" s="5" t="s">
        <v>99</v>
      </c>
      <c r="J3" s="5"/>
      <c r="K3" s="5"/>
      <c r="L3" s="5" t="s">
        <v>99</v>
      </c>
      <c r="M3" s="5" t="s">
        <v>99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5" t="s">
        <v>95</v>
      </c>
      <c r="B4" s="5" t="s">
        <v>96</v>
      </c>
      <c r="C4" s="5" t="s">
        <v>103</v>
      </c>
      <c r="D4" s="5">
        <v>1</v>
      </c>
      <c r="E4" s="5">
        <v>3</v>
      </c>
      <c r="F4" s="5" t="s">
        <v>104</v>
      </c>
      <c r="G4" s="5">
        <v>1.0858699999999999</v>
      </c>
      <c r="H4" s="5" t="s">
        <v>105</v>
      </c>
      <c r="I4" s="5" t="s">
        <v>106</v>
      </c>
      <c r="J4" s="5">
        <v>22.791</v>
      </c>
      <c r="K4" s="5" t="s">
        <v>105</v>
      </c>
      <c r="L4" s="5" t="s">
        <v>99</v>
      </c>
      <c r="M4" s="5" t="s">
        <v>99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5" t="s">
        <v>95</v>
      </c>
      <c r="B5" s="5" t="s">
        <v>96</v>
      </c>
      <c r="C5" s="5" t="s">
        <v>107</v>
      </c>
      <c r="D5" s="5">
        <v>2</v>
      </c>
      <c r="E5" s="5">
        <v>3</v>
      </c>
      <c r="F5" s="5" t="s">
        <v>104</v>
      </c>
      <c r="G5" s="5">
        <v>1.7464</v>
      </c>
      <c r="H5" s="5" t="s">
        <v>105</v>
      </c>
      <c r="I5" s="5" t="s">
        <v>106</v>
      </c>
      <c r="J5" s="5">
        <v>25.794</v>
      </c>
      <c r="K5" s="5" t="s">
        <v>105</v>
      </c>
      <c r="L5" s="5" t="s">
        <v>99</v>
      </c>
      <c r="M5" s="5" t="s">
        <v>99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5" t="s">
        <v>95</v>
      </c>
      <c r="B6" s="5" t="s">
        <v>96</v>
      </c>
      <c r="C6" s="5" t="s">
        <v>108</v>
      </c>
      <c r="D6" s="5">
        <v>3</v>
      </c>
      <c r="E6" s="5">
        <v>3</v>
      </c>
      <c r="F6" s="5" t="s">
        <v>104</v>
      </c>
      <c r="G6" s="5">
        <v>1.7482800000000001</v>
      </c>
      <c r="H6" s="5" t="s">
        <v>105</v>
      </c>
      <c r="I6" s="5" t="s">
        <v>106</v>
      </c>
      <c r="J6" s="5">
        <v>25.72</v>
      </c>
      <c r="K6" s="5" t="s">
        <v>105</v>
      </c>
      <c r="L6" s="5" t="s">
        <v>99</v>
      </c>
      <c r="M6" s="5" t="s">
        <v>99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5" t="s">
        <v>95</v>
      </c>
      <c r="B7" s="5" t="s">
        <v>96</v>
      </c>
      <c r="C7" s="5" t="s">
        <v>109</v>
      </c>
      <c r="D7" s="5">
        <v>4</v>
      </c>
      <c r="E7" s="5">
        <v>3</v>
      </c>
      <c r="F7" s="5" t="s">
        <v>104</v>
      </c>
      <c r="G7" s="5">
        <v>0.90203</v>
      </c>
      <c r="H7" s="5" t="s">
        <v>105</v>
      </c>
      <c r="I7" s="5" t="s">
        <v>106</v>
      </c>
      <c r="J7" s="5">
        <v>46.661999999999999</v>
      </c>
      <c r="K7" s="5" t="s">
        <v>105</v>
      </c>
      <c r="L7" s="5" t="s">
        <v>99</v>
      </c>
      <c r="M7" s="5" t="s">
        <v>99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5" t="s">
        <v>95</v>
      </c>
      <c r="B8" s="5" t="s">
        <v>96</v>
      </c>
      <c r="C8" s="5" t="s">
        <v>110</v>
      </c>
      <c r="D8" s="5">
        <v>5</v>
      </c>
      <c r="E8" s="5">
        <v>3</v>
      </c>
      <c r="F8" s="5" t="s">
        <v>104</v>
      </c>
      <c r="G8" s="5">
        <v>0.90032000000000001</v>
      </c>
      <c r="H8" s="5" t="s">
        <v>105</v>
      </c>
      <c r="I8" s="5" t="s">
        <v>106</v>
      </c>
      <c r="J8" s="5">
        <v>46.593000000000004</v>
      </c>
      <c r="K8" s="5" t="s">
        <v>105</v>
      </c>
      <c r="L8" s="5" t="s">
        <v>99</v>
      </c>
      <c r="M8" s="5" t="s">
        <v>99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5" t="s">
        <v>95</v>
      </c>
      <c r="B9" s="5" t="s">
        <v>96</v>
      </c>
      <c r="C9" s="5" t="s">
        <v>111</v>
      </c>
      <c r="D9" s="5" t="s">
        <v>112</v>
      </c>
      <c r="E9" s="5"/>
      <c r="F9" s="5" t="s">
        <v>99</v>
      </c>
      <c r="G9" s="5"/>
      <c r="H9" s="5"/>
      <c r="I9" s="5" t="s">
        <v>99</v>
      </c>
      <c r="J9" s="5"/>
      <c r="K9" s="5"/>
      <c r="L9" s="5" t="s">
        <v>99</v>
      </c>
      <c r="M9" s="5" t="s">
        <v>99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5" t="s">
        <v>95</v>
      </c>
      <c r="B10" s="5" t="s">
        <v>96</v>
      </c>
      <c r="C10" s="5" t="s">
        <v>113</v>
      </c>
      <c r="D10" s="5">
        <v>6</v>
      </c>
      <c r="E10" s="5">
        <v>3</v>
      </c>
      <c r="F10" s="5" t="s">
        <v>104</v>
      </c>
      <c r="G10" s="5">
        <v>1.8655299999999999</v>
      </c>
      <c r="H10" s="5" t="s">
        <v>105</v>
      </c>
      <c r="I10" s="5" t="s">
        <v>106</v>
      </c>
      <c r="J10" s="5">
        <v>33.374000000000002</v>
      </c>
      <c r="K10" s="5" t="s">
        <v>105</v>
      </c>
      <c r="L10" s="5" t="s">
        <v>99</v>
      </c>
      <c r="M10" s="5" t="s">
        <v>99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5" t="s">
        <v>95</v>
      </c>
      <c r="B11" s="5" t="s">
        <v>96</v>
      </c>
      <c r="C11" s="5" t="s">
        <v>114</v>
      </c>
      <c r="D11" s="5" t="s">
        <v>112</v>
      </c>
      <c r="E11" s="5"/>
      <c r="F11" s="5" t="s">
        <v>99</v>
      </c>
      <c r="G11" s="5"/>
      <c r="H11" s="5"/>
      <c r="I11" s="5" t="s">
        <v>99</v>
      </c>
      <c r="J11" s="5"/>
      <c r="K11" s="5"/>
      <c r="L11" s="5" t="s">
        <v>99</v>
      </c>
      <c r="M11" s="5" t="s">
        <v>99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5" t="s">
        <v>95</v>
      </c>
      <c r="B12" s="5" t="s">
        <v>96</v>
      </c>
      <c r="C12" s="5" t="s">
        <v>115</v>
      </c>
      <c r="D12" s="5">
        <v>7</v>
      </c>
      <c r="E12" s="5">
        <v>3</v>
      </c>
      <c r="F12" s="5" t="s">
        <v>104</v>
      </c>
      <c r="G12" s="5">
        <v>1.86727</v>
      </c>
      <c r="H12" s="5" t="s">
        <v>105</v>
      </c>
      <c r="I12" s="5" t="s">
        <v>106</v>
      </c>
      <c r="J12" s="5">
        <v>33.369999999999997</v>
      </c>
      <c r="K12" s="5" t="s">
        <v>105</v>
      </c>
      <c r="L12" s="5" t="s">
        <v>99</v>
      </c>
      <c r="M12" s="5" t="s">
        <v>99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5" t="s">
        <v>95</v>
      </c>
      <c r="B13" s="5" t="s">
        <v>96</v>
      </c>
      <c r="C13" s="5" t="s">
        <v>116</v>
      </c>
      <c r="D13" s="5">
        <v>8</v>
      </c>
      <c r="E13" s="5">
        <v>3</v>
      </c>
      <c r="F13" s="5" t="s">
        <v>104</v>
      </c>
      <c r="G13" s="5">
        <v>1.04504</v>
      </c>
      <c r="H13" s="5" t="s">
        <v>105</v>
      </c>
      <c r="I13" s="5" t="s">
        <v>106</v>
      </c>
      <c r="J13" s="5">
        <v>47.713999999999999</v>
      </c>
      <c r="K13" s="5" t="s">
        <v>105</v>
      </c>
      <c r="L13" s="5" t="s">
        <v>99</v>
      </c>
      <c r="M13" s="5" t="s">
        <v>99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5" t="s">
        <v>95</v>
      </c>
      <c r="B14" s="5" t="s">
        <v>96</v>
      </c>
      <c r="C14" s="5" t="s">
        <v>117</v>
      </c>
      <c r="D14" s="5">
        <v>9</v>
      </c>
      <c r="E14" s="5">
        <v>3</v>
      </c>
      <c r="F14" s="5" t="s">
        <v>104</v>
      </c>
      <c r="G14" s="5">
        <v>1.04342</v>
      </c>
      <c r="H14" s="5" t="s">
        <v>105</v>
      </c>
      <c r="I14" s="5" t="s">
        <v>106</v>
      </c>
      <c r="J14" s="5">
        <v>47.725999999999999</v>
      </c>
      <c r="K14" s="5" t="s">
        <v>105</v>
      </c>
      <c r="L14" s="5" t="s">
        <v>99</v>
      </c>
      <c r="M14" s="5" t="s">
        <v>99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5" t="s">
        <v>95</v>
      </c>
      <c r="B15" s="5" t="s">
        <v>96</v>
      </c>
      <c r="C15" s="5" t="s">
        <v>118</v>
      </c>
      <c r="D15" s="5">
        <v>10</v>
      </c>
      <c r="E15" s="5">
        <v>3</v>
      </c>
      <c r="F15" s="5" t="s">
        <v>104</v>
      </c>
      <c r="G15" s="5">
        <v>1.73969</v>
      </c>
      <c r="H15" s="5" t="s">
        <v>105</v>
      </c>
      <c r="I15" s="5" t="s">
        <v>106</v>
      </c>
      <c r="J15" s="5">
        <v>36.564</v>
      </c>
      <c r="K15" s="5" t="s">
        <v>105</v>
      </c>
      <c r="L15" s="5" t="s">
        <v>99</v>
      </c>
      <c r="M15" s="5" t="s">
        <v>99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5" t="s">
        <v>95</v>
      </c>
      <c r="B16" s="5" t="s">
        <v>96</v>
      </c>
      <c r="C16" s="5" t="s">
        <v>119</v>
      </c>
      <c r="D16" s="5">
        <v>11</v>
      </c>
      <c r="E16" s="5">
        <v>3</v>
      </c>
      <c r="F16" s="5" t="s">
        <v>104</v>
      </c>
      <c r="G16" s="5">
        <v>1.7398400000000001</v>
      </c>
      <c r="H16" s="5" t="s">
        <v>105</v>
      </c>
      <c r="I16" s="5" t="s">
        <v>106</v>
      </c>
      <c r="J16" s="5">
        <v>36.531999999999996</v>
      </c>
      <c r="K16" s="5" t="s">
        <v>105</v>
      </c>
      <c r="L16" s="5" t="s">
        <v>99</v>
      </c>
      <c r="M16" s="5" t="s">
        <v>99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5" t="s">
        <v>95</v>
      </c>
      <c r="B17" s="5" t="s">
        <v>96</v>
      </c>
      <c r="C17" s="5" t="s">
        <v>120</v>
      </c>
      <c r="D17" s="5">
        <v>12</v>
      </c>
      <c r="E17" s="5">
        <v>3</v>
      </c>
      <c r="F17" s="5" t="s">
        <v>104</v>
      </c>
      <c r="G17" s="5">
        <v>0.43845000000000001</v>
      </c>
      <c r="H17" s="5" t="s">
        <v>105</v>
      </c>
      <c r="I17" s="5" t="s">
        <v>106</v>
      </c>
      <c r="J17" s="5">
        <v>52.259</v>
      </c>
      <c r="K17" s="5" t="s">
        <v>105</v>
      </c>
      <c r="L17" s="5" t="s">
        <v>99</v>
      </c>
      <c r="M17" s="5" t="s">
        <v>99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5" t="s">
        <v>95</v>
      </c>
      <c r="B18" s="5" t="s">
        <v>96</v>
      </c>
      <c r="C18" s="5" t="s">
        <v>121</v>
      </c>
      <c r="D18" s="5">
        <v>13</v>
      </c>
      <c r="E18" s="5">
        <v>3</v>
      </c>
      <c r="F18" s="5" t="s">
        <v>104</v>
      </c>
      <c r="G18" s="5">
        <v>0.43836000000000003</v>
      </c>
      <c r="H18" s="5" t="s">
        <v>105</v>
      </c>
      <c r="I18" s="5" t="s">
        <v>106</v>
      </c>
      <c r="J18" s="5">
        <v>52.293999999999997</v>
      </c>
      <c r="K18" s="5" t="s">
        <v>105</v>
      </c>
      <c r="L18" s="5" t="s">
        <v>99</v>
      </c>
      <c r="M18" s="5" t="s">
        <v>99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5" t="s">
        <v>95</v>
      </c>
      <c r="B19" s="5" t="s">
        <v>96</v>
      </c>
      <c r="C19" s="5" t="s">
        <v>122</v>
      </c>
      <c r="D19" s="5" t="s">
        <v>112</v>
      </c>
      <c r="E19" s="5"/>
      <c r="F19" s="5" t="s">
        <v>99</v>
      </c>
      <c r="G19" s="5"/>
      <c r="H19" s="5"/>
      <c r="I19" s="5" t="s">
        <v>99</v>
      </c>
      <c r="J19" s="5"/>
      <c r="K19" s="5"/>
      <c r="L19" s="5" t="s">
        <v>99</v>
      </c>
      <c r="M19" s="5" t="s">
        <v>99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5" t="s">
        <v>95</v>
      </c>
      <c r="B20" s="5" t="s">
        <v>96</v>
      </c>
      <c r="C20" s="5" t="s">
        <v>123</v>
      </c>
      <c r="D20" s="5">
        <v>14</v>
      </c>
      <c r="E20" s="5">
        <v>3</v>
      </c>
      <c r="F20" s="5" t="s">
        <v>104</v>
      </c>
      <c r="G20" s="5">
        <v>1.8361400000000001</v>
      </c>
      <c r="H20" s="5" t="s">
        <v>105</v>
      </c>
      <c r="I20" s="5" t="s">
        <v>106</v>
      </c>
      <c r="J20" s="5">
        <v>46.953000000000003</v>
      </c>
      <c r="K20" s="5" t="s">
        <v>105</v>
      </c>
      <c r="L20" s="5" t="s">
        <v>99</v>
      </c>
      <c r="M20" s="5" t="s">
        <v>99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5" t="s">
        <v>95</v>
      </c>
      <c r="B21" s="5" t="s">
        <v>96</v>
      </c>
      <c r="C21" s="5" t="s">
        <v>124</v>
      </c>
      <c r="D21" s="5" t="s">
        <v>112</v>
      </c>
      <c r="E21" s="5"/>
      <c r="F21" s="5" t="s">
        <v>99</v>
      </c>
      <c r="G21" s="5"/>
      <c r="H21" s="5"/>
      <c r="I21" s="5" t="s">
        <v>99</v>
      </c>
      <c r="J21" s="5"/>
      <c r="K21" s="5"/>
      <c r="L21" s="5" t="s">
        <v>99</v>
      </c>
      <c r="M21" s="5" t="s">
        <v>99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5" t="s">
        <v>95</v>
      </c>
      <c r="B22" s="5" t="s">
        <v>96</v>
      </c>
      <c r="C22" s="5" t="s">
        <v>125</v>
      </c>
      <c r="D22" s="5">
        <v>15</v>
      </c>
      <c r="E22" s="5">
        <v>3</v>
      </c>
      <c r="F22" s="5" t="s">
        <v>104</v>
      </c>
      <c r="G22" s="5">
        <v>1.8370500000000001</v>
      </c>
      <c r="H22" s="5" t="s">
        <v>105</v>
      </c>
      <c r="I22" s="5" t="s">
        <v>106</v>
      </c>
      <c r="J22" s="5">
        <v>46.948</v>
      </c>
      <c r="K22" s="5" t="s">
        <v>105</v>
      </c>
      <c r="L22" s="5" t="s">
        <v>99</v>
      </c>
      <c r="M22" s="5" t="s">
        <v>99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5" t="s">
        <v>95</v>
      </c>
      <c r="B23" s="5" t="s">
        <v>96</v>
      </c>
      <c r="C23" s="5" t="s">
        <v>126</v>
      </c>
      <c r="D23" s="5">
        <v>16</v>
      </c>
      <c r="E23" s="5">
        <v>3</v>
      </c>
      <c r="F23" s="5" t="s">
        <v>104</v>
      </c>
      <c r="G23" s="5">
        <v>1.67628</v>
      </c>
      <c r="H23" s="5" t="s">
        <v>105</v>
      </c>
      <c r="I23" s="5" t="s">
        <v>106</v>
      </c>
      <c r="J23" s="5">
        <v>34.758000000000003</v>
      </c>
      <c r="K23" s="5" t="s">
        <v>105</v>
      </c>
      <c r="L23" s="5" t="s">
        <v>99</v>
      </c>
      <c r="M23" s="5" t="s">
        <v>99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5" t="s">
        <v>95</v>
      </c>
      <c r="B24" s="5" t="s">
        <v>96</v>
      </c>
      <c r="C24" s="5" t="s">
        <v>127</v>
      </c>
      <c r="D24" s="5">
        <v>17</v>
      </c>
      <c r="E24" s="5">
        <v>3</v>
      </c>
      <c r="F24" s="5" t="s">
        <v>104</v>
      </c>
      <c r="G24" s="5">
        <v>1.6754599999999999</v>
      </c>
      <c r="H24" s="5" t="s">
        <v>105</v>
      </c>
      <c r="I24" s="5" t="s">
        <v>106</v>
      </c>
      <c r="J24" s="5">
        <v>34.673000000000002</v>
      </c>
      <c r="K24" s="5" t="s">
        <v>105</v>
      </c>
      <c r="L24" s="5" t="s">
        <v>99</v>
      </c>
      <c r="M24" s="5" t="s">
        <v>99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5" t="s">
        <v>95</v>
      </c>
      <c r="B25" s="5" t="s">
        <v>96</v>
      </c>
      <c r="C25" s="5" t="s">
        <v>128</v>
      </c>
      <c r="D25" s="5">
        <v>18</v>
      </c>
      <c r="E25" s="5">
        <v>3</v>
      </c>
      <c r="F25" s="5" t="s">
        <v>104</v>
      </c>
      <c r="G25" s="5">
        <v>0.86197000000000001</v>
      </c>
      <c r="H25" s="5" t="s">
        <v>105</v>
      </c>
      <c r="I25" s="5" t="s">
        <v>106</v>
      </c>
      <c r="J25" s="5">
        <v>35.883000000000003</v>
      </c>
      <c r="K25" s="5" t="s">
        <v>105</v>
      </c>
      <c r="L25" s="5" t="s">
        <v>99</v>
      </c>
      <c r="M25" s="5" t="s">
        <v>99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5" t="s">
        <v>95</v>
      </c>
      <c r="B26" s="5" t="s">
        <v>96</v>
      </c>
      <c r="C26" s="5" t="s">
        <v>129</v>
      </c>
      <c r="D26" s="5">
        <v>19</v>
      </c>
      <c r="E26" s="5">
        <v>3</v>
      </c>
      <c r="F26" s="5" t="s">
        <v>104</v>
      </c>
      <c r="G26" s="5">
        <v>1.4722200000000001</v>
      </c>
      <c r="H26" s="5" t="s">
        <v>105</v>
      </c>
      <c r="I26" s="5" t="s">
        <v>106</v>
      </c>
      <c r="J26" s="5">
        <v>22.321000000000002</v>
      </c>
      <c r="K26" s="5" t="s">
        <v>105</v>
      </c>
      <c r="L26" s="5" t="s">
        <v>99</v>
      </c>
      <c r="M26" s="5" t="s">
        <v>99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5" t="s">
        <v>95</v>
      </c>
      <c r="B27" s="5" t="s">
        <v>96</v>
      </c>
      <c r="C27" s="5" t="s">
        <v>130</v>
      </c>
      <c r="D27" s="5">
        <v>20</v>
      </c>
      <c r="E27" s="5">
        <v>3</v>
      </c>
      <c r="F27" s="5" t="s">
        <v>104</v>
      </c>
      <c r="G27" s="5">
        <v>1.4714100000000001</v>
      </c>
      <c r="H27" s="5" t="s">
        <v>105</v>
      </c>
      <c r="I27" s="5" t="s">
        <v>106</v>
      </c>
      <c r="J27" s="5">
        <v>22.190999999999999</v>
      </c>
      <c r="K27" s="5" t="s">
        <v>105</v>
      </c>
      <c r="L27" s="5" t="s">
        <v>99</v>
      </c>
      <c r="M27" s="5" t="s">
        <v>99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5" t="s">
        <v>95</v>
      </c>
      <c r="B28" s="5" t="s">
        <v>96</v>
      </c>
      <c r="C28" s="5" t="s">
        <v>131</v>
      </c>
      <c r="D28" s="5" t="s">
        <v>112</v>
      </c>
      <c r="E28" s="5"/>
      <c r="F28" s="5" t="s">
        <v>99</v>
      </c>
      <c r="G28" s="5"/>
      <c r="H28" s="5"/>
      <c r="I28" s="5" t="s">
        <v>99</v>
      </c>
      <c r="J28" s="5"/>
      <c r="K28" s="5"/>
      <c r="L28" s="5" t="s">
        <v>99</v>
      </c>
      <c r="M28" s="5" t="s">
        <v>99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5" t="s">
        <v>95</v>
      </c>
      <c r="B29" s="5" t="s">
        <v>96</v>
      </c>
      <c r="C29" s="5" t="s">
        <v>132</v>
      </c>
      <c r="D29" s="5">
        <v>21</v>
      </c>
      <c r="E29" s="5">
        <v>3</v>
      </c>
      <c r="F29" s="5" t="s">
        <v>104</v>
      </c>
      <c r="G29" s="5">
        <v>0.1966</v>
      </c>
      <c r="H29" s="5" t="s">
        <v>105</v>
      </c>
      <c r="I29" s="5" t="s">
        <v>106</v>
      </c>
      <c r="J29" s="5">
        <v>9.4760000000000009</v>
      </c>
      <c r="K29" s="5" t="s">
        <v>105</v>
      </c>
      <c r="L29" s="5" t="s">
        <v>99</v>
      </c>
      <c r="M29" s="5" t="s">
        <v>99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" t="s">
        <v>95</v>
      </c>
      <c r="B30" s="5" t="s">
        <v>96</v>
      </c>
      <c r="C30" s="5" t="s">
        <v>133</v>
      </c>
      <c r="D30" s="5" t="s">
        <v>112</v>
      </c>
      <c r="E30" s="5"/>
      <c r="F30" s="5" t="s">
        <v>99</v>
      </c>
      <c r="G30" s="5"/>
      <c r="H30" s="5"/>
      <c r="I30" s="5" t="s">
        <v>99</v>
      </c>
      <c r="J30" s="5"/>
      <c r="K30" s="5"/>
      <c r="L30" s="5" t="s">
        <v>99</v>
      </c>
      <c r="M30" s="5" t="s">
        <v>99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" t="s">
        <v>95</v>
      </c>
      <c r="B31" s="5" t="s">
        <v>96</v>
      </c>
      <c r="C31" s="5" t="s">
        <v>134</v>
      </c>
      <c r="D31" s="5">
        <v>22</v>
      </c>
      <c r="E31" s="5">
        <v>3</v>
      </c>
      <c r="F31" s="5" t="s">
        <v>104</v>
      </c>
      <c r="G31" s="5">
        <v>0.19744999999999999</v>
      </c>
      <c r="H31" s="5" t="s">
        <v>105</v>
      </c>
      <c r="I31" s="5" t="s">
        <v>106</v>
      </c>
      <c r="J31" s="5">
        <v>9.4600000000000009</v>
      </c>
      <c r="K31" s="5" t="s">
        <v>105</v>
      </c>
      <c r="L31" s="5" t="s">
        <v>99</v>
      </c>
      <c r="M31" s="5" t="s">
        <v>99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" t="s">
        <v>95</v>
      </c>
      <c r="B32" s="5" t="s">
        <v>96</v>
      </c>
      <c r="C32" s="5" t="s">
        <v>135</v>
      </c>
      <c r="D32" s="5">
        <v>23</v>
      </c>
      <c r="E32" s="5">
        <v>3</v>
      </c>
      <c r="F32" s="5" t="s">
        <v>104</v>
      </c>
      <c r="G32" s="5">
        <v>1.6191500000000001</v>
      </c>
      <c r="H32" s="5" t="s">
        <v>105</v>
      </c>
      <c r="I32" s="5" t="s">
        <v>106</v>
      </c>
      <c r="J32" s="5">
        <v>2.83</v>
      </c>
      <c r="K32" s="5" t="s">
        <v>105</v>
      </c>
      <c r="L32" s="5" t="s">
        <v>99</v>
      </c>
      <c r="M32" s="5" t="s">
        <v>99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" t="s">
        <v>95</v>
      </c>
      <c r="B33" s="5" t="s">
        <v>96</v>
      </c>
      <c r="C33" s="5" t="s">
        <v>136</v>
      </c>
      <c r="D33" s="5">
        <v>24</v>
      </c>
      <c r="E33" s="5">
        <v>3</v>
      </c>
      <c r="F33" s="5" t="s">
        <v>104</v>
      </c>
      <c r="G33" s="5">
        <v>1.61738</v>
      </c>
      <c r="H33" s="5" t="s">
        <v>105</v>
      </c>
      <c r="I33" s="5" t="s">
        <v>106</v>
      </c>
      <c r="J33" s="5">
        <v>2.6789999999999998</v>
      </c>
      <c r="K33" s="5" t="s">
        <v>105</v>
      </c>
      <c r="L33" s="5" t="s">
        <v>99</v>
      </c>
      <c r="M33" s="5" t="s">
        <v>99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" t="s">
        <v>95</v>
      </c>
      <c r="B34" s="5" t="s">
        <v>96</v>
      </c>
      <c r="C34" s="5" t="s">
        <v>137</v>
      </c>
      <c r="D34" s="5" t="s">
        <v>112</v>
      </c>
      <c r="E34" s="5"/>
      <c r="F34" s="5" t="s">
        <v>99</v>
      </c>
      <c r="G34" s="5"/>
      <c r="H34" s="5"/>
      <c r="I34" s="5" t="s">
        <v>99</v>
      </c>
      <c r="J34" s="5"/>
      <c r="K34" s="5"/>
      <c r="L34" s="5" t="s">
        <v>99</v>
      </c>
      <c r="M34" s="5" t="s">
        <v>99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" t="s">
        <v>95</v>
      </c>
      <c r="B35" s="5" t="s">
        <v>96</v>
      </c>
      <c r="C35" s="5" t="s">
        <v>138</v>
      </c>
      <c r="D35" s="5">
        <v>25</v>
      </c>
      <c r="E35" s="5">
        <v>3</v>
      </c>
      <c r="F35" s="5" t="s">
        <v>104</v>
      </c>
      <c r="G35" s="5">
        <v>0.13311999999999999</v>
      </c>
      <c r="H35" s="5" t="s">
        <v>105</v>
      </c>
      <c r="I35" s="5" t="s">
        <v>106</v>
      </c>
      <c r="J35" s="5">
        <v>6.2779999999999996</v>
      </c>
      <c r="K35" s="5" t="s">
        <v>105</v>
      </c>
      <c r="L35" s="5" t="s">
        <v>99</v>
      </c>
      <c r="M35" s="5" t="s">
        <v>99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" t="s">
        <v>95</v>
      </c>
      <c r="B36" s="5" t="s">
        <v>96</v>
      </c>
      <c r="C36" s="5" t="s">
        <v>139</v>
      </c>
      <c r="D36" s="5" t="s">
        <v>112</v>
      </c>
      <c r="E36" s="5"/>
      <c r="F36" s="5" t="s">
        <v>99</v>
      </c>
      <c r="G36" s="5"/>
      <c r="H36" s="5"/>
      <c r="I36" s="5" t="s">
        <v>99</v>
      </c>
      <c r="J36" s="5"/>
      <c r="K36" s="5"/>
      <c r="L36" s="5" t="s">
        <v>99</v>
      </c>
      <c r="M36" s="5" t="s">
        <v>99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" t="s">
        <v>95</v>
      </c>
      <c r="B37" s="5" t="s">
        <v>96</v>
      </c>
      <c r="C37" s="5" t="s">
        <v>140</v>
      </c>
      <c r="D37" s="5">
        <v>26</v>
      </c>
      <c r="E37" s="5">
        <v>3</v>
      </c>
      <c r="F37" s="5" t="s">
        <v>104</v>
      </c>
      <c r="G37" s="5">
        <v>0.13492999999999999</v>
      </c>
      <c r="H37" s="5" t="s">
        <v>105</v>
      </c>
      <c r="I37" s="5" t="s">
        <v>106</v>
      </c>
      <c r="J37" s="5">
        <v>6.3390000000000004</v>
      </c>
      <c r="K37" s="5" t="s">
        <v>105</v>
      </c>
      <c r="L37" s="5" t="s">
        <v>99</v>
      </c>
      <c r="M37" s="5" t="s">
        <v>99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" t="s">
        <v>95</v>
      </c>
      <c r="B38" s="5" t="s">
        <v>96</v>
      </c>
      <c r="C38" s="5" t="s">
        <v>141</v>
      </c>
      <c r="D38" s="5">
        <v>27</v>
      </c>
      <c r="E38" s="5">
        <v>3</v>
      </c>
      <c r="F38" s="5" t="s">
        <v>104</v>
      </c>
      <c r="G38" s="5">
        <v>1.8102</v>
      </c>
      <c r="H38" s="5" t="s">
        <v>105</v>
      </c>
      <c r="I38" s="5" t="s">
        <v>106</v>
      </c>
      <c r="J38" s="5">
        <v>2.653</v>
      </c>
      <c r="K38" s="5" t="s">
        <v>105</v>
      </c>
      <c r="L38" s="5" t="s">
        <v>99</v>
      </c>
      <c r="M38" s="5" t="s">
        <v>99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" t="s">
        <v>95</v>
      </c>
      <c r="B39" s="5" t="s">
        <v>96</v>
      </c>
      <c r="C39" s="5" t="s">
        <v>142</v>
      </c>
      <c r="D39" s="5">
        <v>28</v>
      </c>
      <c r="E39" s="5">
        <v>3</v>
      </c>
      <c r="F39" s="5" t="s">
        <v>104</v>
      </c>
      <c r="G39" s="5">
        <v>1.81027</v>
      </c>
      <c r="H39" s="5" t="s">
        <v>105</v>
      </c>
      <c r="I39" s="5" t="s">
        <v>106</v>
      </c>
      <c r="J39" s="5">
        <v>2.5019999999999998</v>
      </c>
      <c r="K39" s="5" t="s">
        <v>105</v>
      </c>
      <c r="L39" s="5" t="s">
        <v>99</v>
      </c>
      <c r="M39" s="5" t="s">
        <v>99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" t="s">
        <v>95</v>
      </c>
      <c r="B40" s="5" t="s">
        <v>96</v>
      </c>
      <c r="C40" s="5" t="s">
        <v>143</v>
      </c>
      <c r="D40" s="5" t="s">
        <v>112</v>
      </c>
      <c r="E40" s="5"/>
      <c r="F40" s="5" t="s">
        <v>99</v>
      </c>
      <c r="G40" s="5"/>
      <c r="H40" s="5"/>
      <c r="I40" s="5" t="s">
        <v>99</v>
      </c>
      <c r="J40" s="5"/>
      <c r="K40" s="5"/>
      <c r="L40" s="5" t="s">
        <v>99</v>
      </c>
      <c r="M40" s="5" t="s">
        <v>99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" t="s">
        <v>95</v>
      </c>
      <c r="B41" s="5" t="s">
        <v>96</v>
      </c>
      <c r="C41" s="5" t="s">
        <v>144</v>
      </c>
      <c r="D41" s="5">
        <v>29</v>
      </c>
      <c r="E41" s="5">
        <v>3</v>
      </c>
      <c r="F41" s="5" t="s">
        <v>104</v>
      </c>
      <c r="G41" s="5">
        <v>0.61919000000000002</v>
      </c>
      <c r="H41" s="5" t="s">
        <v>105</v>
      </c>
      <c r="I41" s="5" t="s">
        <v>106</v>
      </c>
      <c r="J41" s="5">
        <v>10.819000000000001</v>
      </c>
      <c r="K41" s="5" t="s">
        <v>105</v>
      </c>
      <c r="L41" s="5" t="s">
        <v>99</v>
      </c>
      <c r="M41" s="5" t="s">
        <v>99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" t="s">
        <v>95</v>
      </c>
      <c r="B42" s="5" t="s">
        <v>96</v>
      </c>
      <c r="C42" s="5" t="s">
        <v>145</v>
      </c>
      <c r="D42" s="5">
        <v>30</v>
      </c>
      <c r="E42" s="5">
        <v>3</v>
      </c>
      <c r="F42" s="5" t="s">
        <v>104</v>
      </c>
      <c r="G42" s="5">
        <v>0.61911000000000005</v>
      </c>
      <c r="H42" s="5" t="s">
        <v>105</v>
      </c>
      <c r="I42" s="5" t="s">
        <v>106</v>
      </c>
      <c r="J42" s="5">
        <v>10.868</v>
      </c>
      <c r="K42" s="5" t="s">
        <v>105</v>
      </c>
      <c r="L42" s="5" t="s">
        <v>99</v>
      </c>
      <c r="M42" s="5" t="s">
        <v>99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" t="s">
        <v>95</v>
      </c>
      <c r="B43" s="5" t="s">
        <v>96</v>
      </c>
      <c r="C43" s="5" t="s">
        <v>146</v>
      </c>
      <c r="D43" s="5" t="s">
        <v>112</v>
      </c>
      <c r="E43" s="5"/>
      <c r="F43" s="5" t="s">
        <v>99</v>
      </c>
      <c r="G43" s="5"/>
      <c r="H43" s="5"/>
      <c r="I43" s="5" t="s">
        <v>99</v>
      </c>
      <c r="J43" s="5"/>
      <c r="K43" s="5"/>
      <c r="L43" s="5" t="s">
        <v>99</v>
      </c>
      <c r="M43" s="5" t="s">
        <v>99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" t="s">
        <v>95</v>
      </c>
      <c r="B44" s="5" t="s">
        <v>96</v>
      </c>
      <c r="C44" s="5" t="s">
        <v>147</v>
      </c>
      <c r="D44" s="5">
        <v>31</v>
      </c>
      <c r="E44" s="5">
        <v>3</v>
      </c>
      <c r="F44" s="5" t="s">
        <v>104</v>
      </c>
      <c r="G44" s="5">
        <v>1.8289299999999999</v>
      </c>
      <c r="H44" s="5" t="s">
        <v>105</v>
      </c>
      <c r="I44" s="5" t="s">
        <v>106</v>
      </c>
      <c r="J44" s="5">
        <v>17.094000000000001</v>
      </c>
      <c r="K44" s="5" t="s">
        <v>105</v>
      </c>
      <c r="L44" s="5" t="s">
        <v>99</v>
      </c>
      <c r="M44" s="5" t="s">
        <v>99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" t="s">
        <v>95</v>
      </c>
      <c r="B45" s="5" t="s">
        <v>96</v>
      </c>
      <c r="C45" s="5" t="s">
        <v>148</v>
      </c>
      <c r="D45" s="5" t="s">
        <v>112</v>
      </c>
      <c r="E45" s="5"/>
      <c r="F45" s="5" t="s">
        <v>99</v>
      </c>
      <c r="G45" s="5"/>
      <c r="H45" s="5"/>
      <c r="I45" s="5" t="s">
        <v>99</v>
      </c>
      <c r="J45" s="5"/>
      <c r="K45" s="5"/>
      <c r="L45" s="5" t="s">
        <v>99</v>
      </c>
      <c r="M45" s="5" t="s">
        <v>99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" t="s">
        <v>95</v>
      </c>
      <c r="B46" s="5" t="s">
        <v>96</v>
      </c>
      <c r="C46" s="5" t="s">
        <v>149</v>
      </c>
      <c r="D46" s="5">
        <v>32</v>
      </c>
      <c r="E46" s="5">
        <v>3</v>
      </c>
      <c r="F46" s="5" t="s">
        <v>104</v>
      </c>
      <c r="G46" s="5">
        <v>1.8278799999999999</v>
      </c>
      <c r="H46" s="5" t="s">
        <v>105</v>
      </c>
      <c r="I46" s="5" t="s">
        <v>106</v>
      </c>
      <c r="J46" s="5">
        <v>17.105</v>
      </c>
      <c r="K46" s="5" t="s">
        <v>105</v>
      </c>
      <c r="L46" s="5" t="s">
        <v>99</v>
      </c>
      <c r="M46" s="5" t="s">
        <v>99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" t="s">
        <v>95</v>
      </c>
      <c r="B47" s="5" t="s">
        <v>96</v>
      </c>
      <c r="C47" s="5" t="s">
        <v>150</v>
      </c>
      <c r="D47" s="5">
        <v>33</v>
      </c>
      <c r="E47" s="5">
        <v>3</v>
      </c>
      <c r="F47" s="5" t="s">
        <v>104</v>
      </c>
      <c r="G47" s="5">
        <v>1.35701</v>
      </c>
      <c r="H47" s="5" t="s">
        <v>105</v>
      </c>
      <c r="I47" s="5" t="s">
        <v>106</v>
      </c>
      <c r="J47" s="5">
        <v>51.975999999999999</v>
      </c>
      <c r="K47" s="5" t="s">
        <v>105</v>
      </c>
      <c r="L47" s="5" t="s">
        <v>99</v>
      </c>
      <c r="M47" s="5" t="s">
        <v>99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" t="s">
        <v>95</v>
      </c>
      <c r="B48" s="5" t="s">
        <v>96</v>
      </c>
      <c r="C48" s="5" t="s">
        <v>151</v>
      </c>
      <c r="D48" s="5">
        <v>34</v>
      </c>
      <c r="E48" s="5">
        <v>3</v>
      </c>
      <c r="F48" s="5" t="s">
        <v>104</v>
      </c>
      <c r="G48" s="5">
        <v>1.36026</v>
      </c>
      <c r="H48" s="5" t="s">
        <v>105</v>
      </c>
      <c r="I48" s="5" t="s">
        <v>106</v>
      </c>
      <c r="J48" s="5">
        <v>52.314999999999998</v>
      </c>
      <c r="K48" s="5" t="s">
        <v>105</v>
      </c>
      <c r="L48" s="5" t="s">
        <v>99</v>
      </c>
      <c r="M48" s="5" t="s">
        <v>99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" t="s">
        <v>95</v>
      </c>
      <c r="B49" s="5" t="s">
        <v>96</v>
      </c>
      <c r="C49" s="5" t="s">
        <v>152</v>
      </c>
      <c r="D49" s="5">
        <v>35</v>
      </c>
      <c r="E49" s="5">
        <v>3</v>
      </c>
      <c r="F49" s="5" t="s">
        <v>104</v>
      </c>
      <c r="G49" s="5">
        <v>1.5711200000000001</v>
      </c>
      <c r="H49" s="5" t="s">
        <v>105</v>
      </c>
      <c r="I49" s="5" t="s">
        <v>106</v>
      </c>
      <c r="J49" s="5">
        <v>4.7149999999999999</v>
      </c>
      <c r="K49" s="5" t="s">
        <v>105</v>
      </c>
      <c r="L49" s="5" t="s">
        <v>99</v>
      </c>
      <c r="M49" s="5" t="s">
        <v>99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" t="s">
        <v>95</v>
      </c>
      <c r="B50" s="5" t="s">
        <v>96</v>
      </c>
      <c r="C50" s="5" t="s">
        <v>153</v>
      </c>
      <c r="D50" s="5">
        <v>36</v>
      </c>
      <c r="E50" s="5">
        <v>3</v>
      </c>
      <c r="F50" s="5" t="s">
        <v>104</v>
      </c>
      <c r="G50" s="5">
        <v>1.57121</v>
      </c>
      <c r="H50" s="5" t="s">
        <v>105</v>
      </c>
      <c r="I50" s="5" t="s">
        <v>106</v>
      </c>
      <c r="J50" s="5">
        <v>4.7489999999999997</v>
      </c>
      <c r="K50" s="5" t="s">
        <v>105</v>
      </c>
      <c r="L50" s="5" t="s">
        <v>99</v>
      </c>
      <c r="M50" s="5" t="s">
        <v>99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" t="s">
        <v>95</v>
      </c>
      <c r="B51" s="5" t="s">
        <v>96</v>
      </c>
      <c r="C51" s="5" t="s">
        <v>154</v>
      </c>
      <c r="D51" s="5">
        <v>37</v>
      </c>
      <c r="E51" s="5">
        <v>3</v>
      </c>
      <c r="F51" s="5" t="s">
        <v>104</v>
      </c>
      <c r="G51" s="5">
        <v>1.6648099999999999</v>
      </c>
      <c r="H51" s="5" t="s">
        <v>105</v>
      </c>
      <c r="I51" s="5" t="s">
        <v>106</v>
      </c>
      <c r="J51" s="5">
        <v>10.379</v>
      </c>
      <c r="K51" s="5" t="s">
        <v>105</v>
      </c>
      <c r="L51" s="5" t="s">
        <v>99</v>
      </c>
      <c r="M51" s="5" t="s">
        <v>99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" t="s">
        <v>95</v>
      </c>
      <c r="B52" s="5" t="s">
        <v>96</v>
      </c>
      <c r="C52" s="5" t="s">
        <v>155</v>
      </c>
      <c r="D52" s="5">
        <v>38</v>
      </c>
      <c r="E52" s="5">
        <v>3</v>
      </c>
      <c r="F52" s="5" t="s">
        <v>104</v>
      </c>
      <c r="G52" s="5">
        <v>1.6649499999999999</v>
      </c>
      <c r="H52" s="5" t="s">
        <v>105</v>
      </c>
      <c r="I52" s="5" t="s">
        <v>106</v>
      </c>
      <c r="J52" s="5">
        <v>10.384</v>
      </c>
      <c r="K52" s="5" t="s">
        <v>105</v>
      </c>
      <c r="L52" s="5" t="s">
        <v>99</v>
      </c>
      <c r="M52" s="5" t="s">
        <v>99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" t="s">
        <v>95</v>
      </c>
      <c r="B53" s="5" t="s">
        <v>96</v>
      </c>
      <c r="C53" s="5" t="s">
        <v>156</v>
      </c>
      <c r="D53" s="5">
        <v>39</v>
      </c>
      <c r="E53" s="5">
        <v>3</v>
      </c>
      <c r="F53" s="5" t="s">
        <v>104</v>
      </c>
      <c r="G53" s="5">
        <v>1.6414899999999999</v>
      </c>
      <c r="H53" s="5" t="s">
        <v>105</v>
      </c>
      <c r="I53" s="5" t="s">
        <v>106</v>
      </c>
      <c r="J53" s="5">
        <v>20.58</v>
      </c>
      <c r="K53" s="5" t="s">
        <v>105</v>
      </c>
      <c r="L53" s="5" t="s">
        <v>99</v>
      </c>
      <c r="M53" s="5" t="s">
        <v>99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" t="s">
        <v>95</v>
      </c>
      <c r="B54" s="5" t="s">
        <v>96</v>
      </c>
      <c r="C54" s="5" t="s">
        <v>157</v>
      </c>
      <c r="D54" s="5">
        <v>40</v>
      </c>
      <c r="E54" s="5">
        <v>3</v>
      </c>
      <c r="F54" s="5" t="s">
        <v>104</v>
      </c>
      <c r="G54" s="5">
        <v>1.6418900000000001</v>
      </c>
      <c r="H54" s="5" t="s">
        <v>105</v>
      </c>
      <c r="I54" s="5" t="s">
        <v>106</v>
      </c>
      <c r="J54" s="5">
        <v>20.553000000000001</v>
      </c>
      <c r="K54" s="5" t="s">
        <v>105</v>
      </c>
      <c r="L54" s="5" t="s">
        <v>99</v>
      </c>
      <c r="M54" s="5" t="s">
        <v>99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" t="s">
        <v>95</v>
      </c>
      <c r="B55" s="5" t="s">
        <v>96</v>
      </c>
      <c r="C55" s="5" t="s">
        <v>158</v>
      </c>
      <c r="D55" s="5">
        <v>41</v>
      </c>
      <c r="E55" s="5">
        <v>3</v>
      </c>
      <c r="F55" s="5" t="s">
        <v>104</v>
      </c>
      <c r="G55" s="5">
        <v>0.22353999999999999</v>
      </c>
      <c r="H55" s="5" t="s">
        <v>105</v>
      </c>
      <c r="I55" s="5" t="s">
        <v>106</v>
      </c>
      <c r="J55" s="5">
        <v>18.571999999999999</v>
      </c>
      <c r="K55" s="5" t="s">
        <v>105</v>
      </c>
      <c r="L55" s="5" t="s">
        <v>99</v>
      </c>
      <c r="M55" s="5" t="s">
        <v>99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" t="s">
        <v>95</v>
      </c>
      <c r="B56" s="5" t="s">
        <v>96</v>
      </c>
      <c r="C56" s="5" t="s">
        <v>159</v>
      </c>
      <c r="D56" s="5">
        <v>42</v>
      </c>
      <c r="E56" s="5">
        <v>3</v>
      </c>
      <c r="F56" s="5" t="s">
        <v>104</v>
      </c>
      <c r="G56" s="5">
        <v>0.22406999999999999</v>
      </c>
      <c r="H56" s="5" t="s">
        <v>105</v>
      </c>
      <c r="I56" s="5" t="s">
        <v>106</v>
      </c>
      <c r="J56" s="5">
        <v>18.652999999999999</v>
      </c>
      <c r="K56" s="5" t="s">
        <v>105</v>
      </c>
      <c r="L56" s="5" t="s">
        <v>99</v>
      </c>
      <c r="M56" s="5" t="s">
        <v>99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" t="s">
        <v>95</v>
      </c>
      <c r="B57" s="5" t="s">
        <v>96</v>
      </c>
      <c r="C57" s="5" t="s">
        <v>160</v>
      </c>
      <c r="D57" s="5">
        <v>43</v>
      </c>
      <c r="E57" s="5">
        <v>3</v>
      </c>
      <c r="F57" s="5" t="s">
        <v>104</v>
      </c>
      <c r="G57" s="5">
        <v>0.23166999999999999</v>
      </c>
      <c r="H57" s="5" t="s">
        <v>105</v>
      </c>
      <c r="I57" s="5" t="s">
        <v>106</v>
      </c>
      <c r="J57" s="5">
        <v>16.405000000000001</v>
      </c>
      <c r="K57" s="5" t="s">
        <v>105</v>
      </c>
      <c r="L57" s="5" t="s">
        <v>99</v>
      </c>
      <c r="M57" s="5" t="s">
        <v>99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" t="s">
        <v>95</v>
      </c>
      <c r="B58" s="5" t="s">
        <v>96</v>
      </c>
      <c r="C58" s="5" t="s">
        <v>161</v>
      </c>
      <c r="D58" s="5">
        <v>44</v>
      </c>
      <c r="E58" s="5">
        <v>3</v>
      </c>
      <c r="F58" s="5" t="s">
        <v>104</v>
      </c>
      <c r="G58" s="5">
        <v>0.22761000000000001</v>
      </c>
      <c r="H58" s="5" t="s">
        <v>105</v>
      </c>
      <c r="I58" s="5" t="s">
        <v>106</v>
      </c>
      <c r="J58" s="5">
        <v>15.657</v>
      </c>
      <c r="K58" s="5" t="s">
        <v>105</v>
      </c>
      <c r="L58" s="5" t="s">
        <v>99</v>
      </c>
      <c r="M58" s="5" t="s">
        <v>99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 t="s">
        <v>95</v>
      </c>
      <c r="B59" s="5" t="s">
        <v>96</v>
      </c>
      <c r="C59" s="5" t="s">
        <v>162</v>
      </c>
      <c r="D59" s="5">
        <v>45</v>
      </c>
      <c r="E59" s="5">
        <v>3</v>
      </c>
      <c r="F59" s="5" t="s">
        <v>104</v>
      </c>
      <c r="G59" s="5">
        <v>1.6874899999999999</v>
      </c>
      <c r="H59" s="5" t="s">
        <v>105</v>
      </c>
      <c r="I59" s="5" t="s">
        <v>106</v>
      </c>
      <c r="J59" s="5">
        <v>4.7779999999999996</v>
      </c>
      <c r="K59" s="5" t="s">
        <v>105</v>
      </c>
      <c r="L59" s="5" t="s">
        <v>99</v>
      </c>
      <c r="M59" s="5" t="s">
        <v>99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 t="s">
        <v>95</v>
      </c>
      <c r="B60" s="5" t="s">
        <v>96</v>
      </c>
      <c r="C60" s="5" t="s">
        <v>163</v>
      </c>
      <c r="D60" s="5">
        <v>46</v>
      </c>
      <c r="E60" s="5">
        <v>3</v>
      </c>
      <c r="F60" s="5" t="s">
        <v>104</v>
      </c>
      <c r="G60" s="5">
        <v>1.6878200000000001</v>
      </c>
      <c r="H60" s="5" t="s">
        <v>105</v>
      </c>
      <c r="I60" s="5" t="s">
        <v>106</v>
      </c>
      <c r="J60" s="5">
        <v>4.7439999999999998</v>
      </c>
      <c r="K60" s="5" t="s">
        <v>105</v>
      </c>
      <c r="L60" s="5" t="s">
        <v>99</v>
      </c>
      <c r="M60" s="5" t="s">
        <v>99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 t="s">
        <v>95</v>
      </c>
      <c r="B61" s="5" t="s">
        <v>96</v>
      </c>
      <c r="C61" s="5" t="s">
        <v>164</v>
      </c>
      <c r="D61" s="5" t="s">
        <v>112</v>
      </c>
      <c r="E61" s="5"/>
      <c r="F61" s="5" t="s">
        <v>99</v>
      </c>
      <c r="G61" s="5"/>
      <c r="H61" s="5"/>
      <c r="I61" s="5" t="s">
        <v>99</v>
      </c>
      <c r="J61" s="5"/>
      <c r="K61" s="5"/>
      <c r="L61" s="5" t="s">
        <v>99</v>
      </c>
      <c r="M61" s="5" t="s">
        <v>99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 t="s">
        <v>95</v>
      </c>
      <c r="B62" s="5" t="s">
        <v>96</v>
      </c>
      <c r="C62" s="5" t="s">
        <v>165</v>
      </c>
      <c r="D62" s="5">
        <v>47</v>
      </c>
      <c r="E62" s="5">
        <v>3</v>
      </c>
      <c r="F62" s="5" t="s">
        <v>104</v>
      </c>
      <c r="G62" s="5">
        <v>0.26330999999999999</v>
      </c>
      <c r="H62" s="5" t="s">
        <v>105</v>
      </c>
      <c r="I62" s="5" t="s">
        <v>106</v>
      </c>
      <c r="J62" s="5">
        <v>7.0090000000000003</v>
      </c>
      <c r="K62" s="5" t="s">
        <v>105</v>
      </c>
      <c r="L62" s="5" t="s">
        <v>99</v>
      </c>
      <c r="M62" s="5" t="s">
        <v>99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 t="s">
        <v>95</v>
      </c>
      <c r="B63" s="5" t="s">
        <v>96</v>
      </c>
      <c r="C63" s="5" t="s">
        <v>166</v>
      </c>
      <c r="D63" s="5">
        <v>48</v>
      </c>
      <c r="E63" s="5">
        <v>3</v>
      </c>
      <c r="F63" s="5" t="s">
        <v>104</v>
      </c>
      <c r="G63" s="5">
        <v>0.26301000000000002</v>
      </c>
      <c r="H63" s="5" t="s">
        <v>105</v>
      </c>
      <c r="I63" s="5" t="s">
        <v>106</v>
      </c>
      <c r="J63" s="5">
        <v>7.1130000000000004</v>
      </c>
      <c r="K63" s="5" t="s">
        <v>105</v>
      </c>
      <c r="L63" s="5" t="s">
        <v>99</v>
      </c>
      <c r="M63" s="5" t="s">
        <v>99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 t="s">
        <v>95</v>
      </c>
      <c r="B64" s="5" t="s">
        <v>96</v>
      </c>
      <c r="C64" s="5" t="s">
        <v>167</v>
      </c>
      <c r="D64" s="5">
        <v>49</v>
      </c>
      <c r="E64" s="5">
        <v>3</v>
      </c>
      <c r="F64" s="5" t="s">
        <v>104</v>
      </c>
      <c r="G64" s="5">
        <v>1.7119899999999999</v>
      </c>
      <c r="H64" s="5" t="s">
        <v>105</v>
      </c>
      <c r="I64" s="5" t="s">
        <v>106</v>
      </c>
      <c r="J64" s="5">
        <v>4.7389999999999999</v>
      </c>
      <c r="K64" s="5" t="s">
        <v>105</v>
      </c>
      <c r="L64" s="5" t="s">
        <v>99</v>
      </c>
      <c r="M64" s="5" t="s">
        <v>99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 t="s">
        <v>95</v>
      </c>
      <c r="B65" s="5" t="s">
        <v>96</v>
      </c>
      <c r="C65" s="5" t="s">
        <v>168</v>
      </c>
      <c r="D65" s="5">
        <v>50</v>
      </c>
      <c r="E65" s="5">
        <v>3</v>
      </c>
      <c r="F65" s="5" t="s">
        <v>104</v>
      </c>
      <c r="G65" s="5">
        <v>1.71221</v>
      </c>
      <c r="H65" s="5" t="s">
        <v>105</v>
      </c>
      <c r="I65" s="5" t="s">
        <v>106</v>
      </c>
      <c r="J65" s="5">
        <v>4.5460000000000003</v>
      </c>
      <c r="K65" s="5" t="s">
        <v>105</v>
      </c>
      <c r="L65" s="5" t="s">
        <v>99</v>
      </c>
      <c r="M65" s="5" t="s">
        <v>99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 t="s">
        <v>95</v>
      </c>
      <c r="B66" s="5" t="s">
        <v>96</v>
      </c>
      <c r="C66" s="5" t="s">
        <v>169</v>
      </c>
      <c r="D66" s="5">
        <v>51</v>
      </c>
      <c r="E66" s="5">
        <v>3</v>
      </c>
      <c r="F66" s="5" t="s">
        <v>104</v>
      </c>
      <c r="G66" s="5">
        <v>0.67705000000000004</v>
      </c>
      <c r="H66" s="5" t="s">
        <v>105</v>
      </c>
      <c r="I66" s="5" t="s">
        <v>106</v>
      </c>
      <c r="J66" s="5">
        <v>6.8259999999999996</v>
      </c>
      <c r="K66" s="5" t="s">
        <v>105</v>
      </c>
      <c r="L66" s="5" t="s">
        <v>99</v>
      </c>
      <c r="M66" s="5" t="s">
        <v>99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 t="s">
        <v>95</v>
      </c>
      <c r="B67" s="5" t="s">
        <v>96</v>
      </c>
      <c r="C67" s="5" t="s">
        <v>170</v>
      </c>
      <c r="D67" s="5">
        <v>52</v>
      </c>
      <c r="E67" s="5">
        <v>3</v>
      </c>
      <c r="F67" s="5" t="s">
        <v>104</v>
      </c>
      <c r="G67" s="5">
        <v>0.67678000000000005</v>
      </c>
      <c r="H67" s="5" t="s">
        <v>105</v>
      </c>
      <c r="I67" s="5" t="s">
        <v>106</v>
      </c>
      <c r="J67" s="5">
        <v>6.9279999999999999</v>
      </c>
      <c r="K67" s="5" t="s">
        <v>105</v>
      </c>
      <c r="L67" s="5" t="s">
        <v>99</v>
      </c>
      <c r="M67" s="5" t="s">
        <v>99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 t="s">
        <v>95</v>
      </c>
      <c r="B68" s="5" t="s">
        <v>96</v>
      </c>
      <c r="C68" s="5" t="s">
        <v>171</v>
      </c>
      <c r="D68" s="5">
        <v>53</v>
      </c>
      <c r="E68" s="5">
        <v>3</v>
      </c>
      <c r="F68" s="5" t="s">
        <v>104</v>
      </c>
      <c r="G68" s="5">
        <v>1.52963</v>
      </c>
      <c r="H68" s="5" t="s">
        <v>105</v>
      </c>
      <c r="I68" s="5" t="s">
        <v>106</v>
      </c>
      <c r="J68" s="5">
        <v>3.5720000000000001</v>
      </c>
      <c r="K68" s="5" t="s">
        <v>105</v>
      </c>
      <c r="L68" s="5" t="s">
        <v>99</v>
      </c>
      <c r="M68" s="5" t="s">
        <v>99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 t="s">
        <v>95</v>
      </c>
      <c r="B69" s="5" t="s">
        <v>96</v>
      </c>
      <c r="C69" s="5" t="s">
        <v>172</v>
      </c>
      <c r="D69" s="5">
        <v>54</v>
      </c>
      <c r="E69" s="5">
        <v>3</v>
      </c>
      <c r="F69" s="5" t="s">
        <v>104</v>
      </c>
      <c r="G69" s="5">
        <v>1.52728</v>
      </c>
      <c r="H69" s="5" t="s">
        <v>105</v>
      </c>
      <c r="I69" s="5" t="s">
        <v>106</v>
      </c>
      <c r="J69" s="5">
        <v>3.4590000000000001</v>
      </c>
      <c r="K69" s="5" t="s">
        <v>105</v>
      </c>
      <c r="L69" s="5" t="s">
        <v>99</v>
      </c>
      <c r="M69" s="5" t="s">
        <v>99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 t="s">
        <v>95</v>
      </c>
      <c r="B70" s="5" t="s">
        <v>96</v>
      </c>
      <c r="C70" s="5" t="s">
        <v>173</v>
      </c>
      <c r="D70" s="5">
        <v>55</v>
      </c>
      <c r="E70" s="5">
        <v>3</v>
      </c>
      <c r="F70" s="5" t="s">
        <v>104</v>
      </c>
      <c r="G70" s="5">
        <v>0.28988999999999998</v>
      </c>
      <c r="H70" s="5" t="s">
        <v>105</v>
      </c>
      <c r="I70" s="5" t="s">
        <v>106</v>
      </c>
      <c r="J70" s="5">
        <v>10.603</v>
      </c>
      <c r="K70" s="5" t="s">
        <v>105</v>
      </c>
      <c r="L70" s="5" t="s">
        <v>99</v>
      </c>
      <c r="M70" s="5" t="s">
        <v>99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 t="s">
        <v>95</v>
      </c>
      <c r="B71" s="5" t="s">
        <v>96</v>
      </c>
      <c r="C71" s="5" t="s">
        <v>174</v>
      </c>
      <c r="D71" s="5">
        <v>56</v>
      </c>
      <c r="E71" s="5">
        <v>3</v>
      </c>
      <c r="F71" s="5" t="s">
        <v>104</v>
      </c>
      <c r="G71" s="5">
        <v>1.51837</v>
      </c>
      <c r="H71" s="5" t="s">
        <v>105</v>
      </c>
      <c r="I71" s="5" t="s">
        <v>106</v>
      </c>
      <c r="J71" s="5">
        <v>10.333</v>
      </c>
      <c r="K71" s="5" t="s">
        <v>105</v>
      </c>
      <c r="L71" s="5" t="s">
        <v>99</v>
      </c>
      <c r="M71" s="5" t="s">
        <v>99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 t="s">
        <v>95</v>
      </c>
      <c r="B72" s="5" t="s">
        <v>96</v>
      </c>
      <c r="C72" s="5" t="s">
        <v>175</v>
      </c>
      <c r="D72" s="5">
        <v>57</v>
      </c>
      <c r="E72" s="5">
        <v>3</v>
      </c>
      <c r="F72" s="5" t="s">
        <v>104</v>
      </c>
      <c r="G72" s="5">
        <v>1.5647599999999999</v>
      </c>
      <c r="H72" s="5" t="s">
        <v>105</v>
      </c>
      <c r="I72" s="5" t="s">
        <v>106</v>
      </c>
      <c r="J72" s="5">
        <v>6.7919999999999998</v>
      </c>
      <c r="K72" s="5" t="s">
        <v>105</v>
      </c>
      <c r="L72" s="5" t="s">
        <v>99</v>
      </c>
      <c r="M72" s="5" t="s">
        <v>99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 t="s">
        <v>95</v>
      </c>
      <c r="B73" s="5" t="s">
        <v>96</v>
      </c>
      <c r="C73" s="5" t="s">
        <v>176</v>
      </c>
      <c r="D73" s="5">
        <v>58</v>
      </c>
      <c r="E73" s="5">
        <v>3</v>
      </c>
      <c r="F73" s="5" t="s">
        <v>104</v>
      </c>
      <c r="G73" s="5">
        <v>1.67438</v>
      </c>
      <c r="H73" s="5" t="s">
        <v>105</v>
      </c>
      <c r="I73" s="5" t="s">
        <v>106</v>
      </c>
      <c r="J73" s="5">
        <v>12.571</v>
      </c>
      <c r="K73" s="5" t="s">
        <v>105</v>
      </c>
      <c r="L73" s="5" t="s">
        <v>99</v>
      </c>
      <c r="M73" s="5" t="s">
        <v>99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 t="s">
        <v>95</v>
      </c>
      <c r="B74" s="5" t="s">
        <v>96</v>
      </c>
      <c r="C74" s="5" t="s">
        <v>177</v>
      </c>
      <c r="D74" s="5">
        <v>59</v>
      </c>
      <c r="E74" s="5">
        <v>3</v>
      </c>
      <c r="F74" s="5" t="s">
        <v>104</v>
      </c>
      <c r="G74" s="5">
        <v>0.36451</v>
      </c>
      <c r="H74" s="5" t="s">
        <v>105</v>
      </c>
      <c r="I74" s="5" t="s">
        <v>106</v>
      </c>
      <c r="J74" s="5">
        <v>4.4420000000000002</v>
      </c>
      <c r="K74" s="5" t="s">
        <v>105</v>
      </c>
      <c r="L74" s="5" t="s">
        <v>99</v>
      </c>
      <c r="M74" s="5" t="s">
        <v>99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 t="s">
        <v>95</v>
      </c>
      <c r="B75" s="5" t="s">
        <v>96</v>
      </c>
      <c r="C75" s="5" t="s">
        <v>178</v>
      </c>
      <c r="D75" s="5">
        <v>60</v>
      </c>
      <c r="E75" s="5">
        <v>3</v>
      </c>
      <c r="F75" s="5" t="s">
        <v>104</v>
      </c>
      <c r="G75" s="5">
        <v>1.6021399999999999</v>
      </c>
      <c r="H75" s="5" t="s">
        <v>105</v>
      </c>
      <c r="I75" s="5" t="s">
        <v>106</v>
      </c>
      <c r="J75" s="5">
        <v>33.215000000000003</v>
      </c>
      <c r="K75" s="5" t="s">
        <v>105</v>
      </c>
      <c r="L75" s="5" t="s">
        <v>99</v>
      </c>
      <c r="M75" s="5" t="s">
        <v>99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 t="s">
        <v>95</v>
      </c>
      <c r="B76" s="5" t="s">
        <v>96</v>
      </c>
      <c r="C76" s="5" t="s">
        <v>179</v>
      </c>
      <c r="D76" s="5">
        <v>61</v>
      </c>
      <c r="E76" s="5">
        <v>3</v>
      </c>
      <c r="F76" s="5" t="s">
        <v>104</v>
      </c>
      <c r="G76" s="5">
        <v>1.2870299999999999</v>
      </c>
      <c r="H76" s="5" t="s">
        <v>105</v>
      </c>
      <c r="I76" s="5" t="s">
        <v>106</v>
      </c>
      <c r="J76" s="5">
        <v>43.793999999999997</v>
      </c>
      <c r="K76" s="5" t="s">
        <v>105</v>
      </c>
      <c r="L76" s="5" t="s">
        <v>99</v>
      </c>
      <c r="M76" s="5" t="s">
        <v>99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 t="s">
        <v>95</v>
      </c>
      <c r="B77" s="5" t="s">
        <v>96</v>
      </c>
      <c r="C77" s="5" t="s">
        <v>180</v>
      </c>
      <c r="D77" s="5">
        <v>62</v>
      </c>
      <c r="E77" s="5">
        <v>3</v>
      </c>
      <c r="F77" s="5" t="s">
        <v>104</v>
      </c>
      <c r="G77" s="5">
        <v>1.3346100000000001</v>
      </c>
      <c r="H77" s="5" t="s">
        <v>105</v>
      </c>
      <c r="I77" s="5" t="s">
        <v>106</v>
      </c>
      <c r="J77" s="5">
        <v>29.02</v>
      </c>
      <c r="K77" s="5" t="s">
        <v>105</v>
      </c>
      <c r="L77" s="5" t="s">
        <v>99</v>
      </c>
      <c r="M77" s="5" t="s">
        <v>99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 t="s">
        <v>95</v>
      </c>
      <c r="B78" s="5" t="s">
        <v>96</v>
      </c>
      <c r="C78" s="5" t="s">
        <v>181</v>
      </c>
      <c r="D78" s="5">
        <v>63</v>
      </c>
      <c r="E78" s="5">
        <v>3</v>
      </c>
      <c r="F78" s="5" t="s">
        <v>104</v>
      </c>
      <c r="G78" s="5">
        <v>1.5111699999999999</v>
      </c>
      <c r="H78" s="5" t="s">
        <v>105</v>
      </c>
      <c r="I78" s="5" t="s">
        <v>106</v>
      </c>
      <c r="J78" s="5">
        <v>32.005000000000003</v>
      </c>
      <c r="K78" s="5" t="s">
        <v>105</v>
      </c>
      <c r="L78" s="5" t="s">
        <v>99</v>
      </c>
      <c r="M78" s="5" t="s">
        <v>99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 t="s">
        <v>95</v>
      </c>
      <c r="B79" s="5" t="s">
        <v>96</v>
      </c>
      <c r="C79" s="5" t="s">
        <v>182</v>
      </c>
      <c r="D79" s="5">
        <v>64</v>
      </c>
      <c r="E79" s="5">
        <v>3</v>
      </c>
      <c r="F79" s="5" t="s">
        <v>104</v>
      </c>
      <c r="G79" s="5">
        <v>1.3072699999999999</v>
      </c>
      <c r="H79" s="5" t="s">
        <v>105</v>
      </c>
      <c r="I79" s="5" t="s">
        <v>106</v>
      </c>
      <c r="J79" s="5">
        <v>46.77</v>
      </c>
      <c r="K79" s="5" t="s">
        <v>105</v>
      </c>
      <c r="L79" s="5" t="s">
        <v>99</v>
      </c>
      <c r="M79" s="5" t="s">
        <v>99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 t="s">
        <v>95</v>
      </c>
      <c r="B80" s="5" t="s">
        <v>96</v>
      </c>
      <c r="C80" s="5" t="s">
        <v>183</v>
      </c>
      <c r="D80" s="5">
        <v>65</v>
      </c>
      <c r="E80" s="5">
        <v>3</v>
      </c>
      <c r="F80" s="5" t="s">
        <v>104</v>
      </c>
      <c r="G80" s="5">
        <v>1.3665799999999999</v>
      </c>
      <c r="H80" s="5" t="s">
        <v>105</v>
      </c>
      <c r="I80" s="5" t="s">
        <v>106</v>
      </c>
      <c r="J80" s="5">
        <v>24.942</v>
      </c>
      <c r="K80" s="5" t="s">
        <v>105</v>
      </c>
      <c r="L80" s="5" t="s">
        <v>99</v>
      </c>
      <c r="M80" s="5" t="s">
        <v>99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 t="s">
        <v>95</v>
      </c>
      <c r="B81" s="5" t="s">
        <v>96</v>
      </c>
      <c r="C81" s="5" t="s">
        <v>184</v>
      </c>
      <c r="D81" s="5">
        <v>66</v>
      </c>
      <c r="E81" s="5">
        <v>3</v>
      </c>
      <c r="F81" s="5" t="s">
        <v>104</v>
      </c>
      <c r="G81" s="5">
        <v>1.42181</v>
      </c>
      <c r="H81" s="5" t="s">
        <v>105</v>
      </c>
      <c r="I81" s="5" t="s">
        <v>106</v>
      </c>
      <c r="J81" s="5">
        <v>7.22</v>
      </c>
      <c r="K81" s="5" t="s">
        <v>105</v>
      </c>
      <c r="L81" s="5" t="s">
        <v>99</v>
      </c>
      <c r="M81" s="5" t="s">
        <v>99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 t="s">
        <v>95</v>
      </c>
      <c r="B82" s="5" t="s">
        <v>96</v>
      </c>
      <c r="C82" s="5" t="s">
        <v>185</v>
      </c>
      <c r="D82" s="5">
        <v>67</v>
      </c>
      <c r="E82" s="5">
        <v>3</v>
      </c>
      <c r="F82" s="5" t="s">
        <v>104</v>
      </c>
      <c r="G82" s="5">
        <v>1.5410699999999999</v>
      </c>
      <c r="H82" s="5" t="s">
        <v>105</v>
      </c>
      <c r="I82" s="5" t="s">
        <v>106</v>
      </c>
      <c r="J82" s="5">
        <v>33.456000000000003</v>
      </c>
      <c r="K82" s="5" t="s">
        <v>105</v>
      </c>
      <c r="L82" s="5" t="s">
        <v>99</v>
      </c>
      <c r="M82" s="5" t="s">
        <v>99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 t="s">
        <v>95</v>
      </c>
      <c r="B83" s="5" t="s">
        <v>96</v>
      </c>
      <c r="C83" s="5" t="s">
        <v>186</v>
      </c>
      <c r="D83" s="5">
        <v>68</v>
      </c>
      <c r="E83" s="5">
        <v>3</v>
      </c>
      <c r="F83" s="5" t="s">
        <v>104</v>
      </c>
      <c r="G83" s="5">
        <v>1.32107</v>
      </c>
      <c r="H83" s="5" t="s">
        <v>105</v>
      </c>
      <c r="I83" s="5" t="s">
        <v>106</v>
      </c>
      <c r="J83" s="5">
        <v>46.045999999999999</v>
      </c>
      <c r="K83" s="5" t="s">
        <v>105</v>
      </c>
      <c r="L83" s="5" t="s">
        <v>99</v>
      </c>
      <c r="M83" s="5" t="s">
        <v>99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 t="s">
        <v>95</v>
      </c>
      <c r="B84" s="5" t="s">
        <v>96</v>
      </c>
      <c r="C84" s="5" t="s">
        <v>187</v>
      </c>
      <c r="D84" s="5">
        <v>69</v>
      </c>
      <c r="E84" s="5">
        <v>3</v>
      </c>
      <c r="F84" s="5" t="s">
        <v>104</v>
      </c>
      <c r="G84" s="5">
        <v>1.44391</v>
      </c>
      <c r="H84" s="5" t="s">
        <v>105</v>
      </c>
      <c r="I84" s="5" t="s">
        <v>106</v>
      </c>
      <c r="J84" s="5">
        <v>6.1029999999999998</v>
      </c>
      <c r="K84" s="5" t="s">
        <v>105</v>
      </c>
      <c r="L84" s="5" t="s">
        <v>99</v>
      </c>
      <c r="M84" s="5" t="s">
        <v>99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 t="s">
        <v>95</v>
      </c>
      <c r="B85" s="5" t="s">
        <v>96</v>
      </c>
      <c r="C85" s="5" t="s">
        <v>188</v>
      </c>
      <c r="D85" s="5">
        <v>70</v>
      </c>
      <c r="E85" s="5">
        <v>3</v>
      </c>
      <c r="F85" s="5" t="s">
        <v>104</v>
      </c>
      <c r="G85" s="5">
        <v>1.5061</v>
      </c>
      <c r="H85" s="5" t="s">
        <v>105</v>
      </c>
      <c r="I85" s="5" t="s">
        <v>106</v>
      </c>
      <c r="J85" s="5">
        <v>13.976000000000001</v>
      </c>
      <c r="K85" s="5" t="s">
        <v>105</v>
      </c>
      <c r="L85" s="5" t="s">
        <v>99</v>
      </c>
      <c r="M85" s="5" t="s">
        <v>99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 t="s">
        <v>95</v>
      </c>
      <c r="B86" s="5" t="s">
        <v>96</v>
      </c>
      <c r="C86" s="5" t="s">
        <v>189</v>
      </c>
      <c r="D86" s="5">
        <v>71</v>
      </c>
      <c r="E86" s="5">
        <v>3</v>
      </c>
      <c r="F86" s="5" t="s">
        <v>104</v>
      </c>
      <c r="G86" s="5">
        <v>1.66517</v>
      </c>
      <c r="H86" s="5" t="s">
        <v>105</v>
      </c>
      <c r="I86" s="5" t="s">
        <v>106</v>
      </c>
      <c r="J86" s="5">
        <v>33.383000000000003</v>
      </c>
      <c r="K86" s="5" t="s">
        <v>105</v>
      </c>
      <c r="L86" s="5" t="s">
        <v>99</v>
      </c>
      <c r="M86" s="5" t="s">
        <v>99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 t="s">
        <v>95</v>
      </c>
      <c r="B87" s="5" t="s">
        <v>96</v>
      </c>
      <c r="C87" s="5" t="s">
        <v>190</v>
      </c>
      <c r="D87" s="5">
        <v>72</v>
      </c>
      <c r="E87" s="5">
        <v>3</v>
      </c>
      <c r="F87" s="5" t="s">
        <v>104</v>
      </c>
      <c r="G87" s="5">
        <v>1.6221000000000001</v>
      </c>
      <c r="H87" s="5" t="s">
        <v>105</v>
      </c>
      <c r="I87" s="5" t="s">
        <v>106</v>
      </c>
      <c r="J87" s="5">
        <v>53.951000000000001</v>
      </c>
      <c r="K87" s="5" t="s">
        <v>105</v>
      </c>
      <c r="L87" s="5" t="s">
        <v>99</v>
      </c>
      <c r="M87" s="5" t="s">
        <v>99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 t="s">
        <v>95</v>
      </c>
      <c r="B88" s="5" t="s">
        <v>96</v>
      </c>
      <c r="C88" s="5" t="s">
        <v>191</v>
      </c>
      <c r="D88" s="5">
        <v>73</v>
      </c>
      <c r="E88" s="5">
        <v>3</v>
      </c>
      <c r="F88" s="5" t="s">
        <v>104</v>
      </c>
      <c r="G88" s="5">
        <v>1.2968999999999999</v>
      </c>
      <c r="H88" s="5" t="s">
        <v>105</v>
      </c>
      <c r="I88" s="5" t="s">
        <v>106</v>
      </c>
      <c r="J88" s="5">
        <v>48.877000000000002</v>
      </c>
      <c r="K88" s="5" t="s">
        <v>105</v>
      </c>
      <c r="L88" s="5" t="s">
        <v>99</v>
      </c>
      <c r="M88" s="5" t="s">
        <v>99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 t="s">
        <v>95</v>
      </c>
      <c r="B89" s="5" t="s">
        <v>96</v>
      </c>
      <c r="C89" s="5" t="s">
        <v>192</v>
      </c>
      <c r="D89" s="5">
        <v>74</v>
      </c>
      <c r="E89" s="5">
        <v>3</v>
      </c>
      <c r="F89" s="5" t="s">
        <v>104</v>
      </c>
      <c r="G89" s="5">
        <v>1.3554999999999999</v>
      </c>
      <c r="H89" s="5" t="s">
        <v>105</v>
      </c>
      <c r="I89" s="5" t="s">
        <v>106</v>
      </c>
      <c r="J89" s="5">
        <v>28.963999999999999</v>
      </c>
      <c r="K89" s="5" t="s">
        <v>105</v>
      </c>
      <c r="L89" s="5" t="s">
        <v>99</v>
      </c>
      <c r="M89" s="5" t="s">
        <v>99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 t="s">
        <v>95</v>
      </c>
      <c r="B90" s="5" t="s">
        <v>96</v>
      </c>
      <c r="C90" s="5" t="s">
        <v>193</v>
      </c>
      <c r="D90" s="5">
        <v>75</v>
      </c>
      <c r="E90" s="5">
        <v>3</v>
      </c>
      <c r="F90" s="5" t="s">
        <v>104</v>
      </c>
      <c r="G90" s="5">
        <v>1.47651</v>
      </c>
      <c r="H90" s="5" t="s">
        <v>105</v>
      </c>
      <c r="I90" s="5" t="s">
        <v>106</v>
      </c>
      <c r="J90" s="5">
        <v>11.397</v>
      </c>
      <c r="K90" s="5" t="s">
        <v>105</v>
      </c>
      <c r="L90" s="5" t="s">
        <v>99</v>
      </c>
      <c r="M90" s="5" t="s">
        <v>99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 t="s">
        <v>95</v>
      </c>
      <c r="B91" s="5" t="s">
        <v>96</v>
      </c>
      <c r="C91" s="5" t="s">
        <v>194</v>
      </c>
      <c r="D91" s="5">
        <v>76</v>
      </c>
      <c r="E91" s="5">
        <v>3</v>
      </c>
      <c r="F91" s="5" t="s">
        <v>104</v>
      </c>
      <c r="G91" s="5">
        <v>1.53775</v>
      </c>
      <c r="H91" s="5" t="s">
        <v>105</v>
      </c>
      <c r="I91" s="5" t="s">
        <v>106</v>
      </c>
      <c r="J91" s="5">
        <v>31.577000000000002</v>
      </c>
      <c r="K91" s="5" t="s">
        <v>105</v>
      </c>
      <c r="L91" s="5" t="s">
        <v>99</v>
      </c>
      <c r="M91" s="5" t="s">
        <v>99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 t="s">
        <v>95</v>
      </c>
      <c r="B92" s="5" t="s">
        <v>96</v>
      </c>
      <c r="C92" s="5" t="s">
        <v>195</v>
      </c>
      <c r="D92" s="5">
        <v>77</v>
      </c>
      <c r="E92" s="5">
        <v>3</v>
      </c>
      <c r="F92" s="5" t="s">
        <v>104</v>
      </c>
      <c r="G92" s="5">
        <v>1.47617</v>
      </c>
      <c r="H92" s="5" t="s">
        <v>105</v>
      </c>
      <c r="I92" s="5" t="s">
        <v>106</v>
      </c>
      <c r="J92" s="5">
        <v>12.355</v>
      </c>
      <c r="K92" s="5" t="s">
        <v>105</v>
      </c>
      <c r="L92" s="5" t="s">
        <v>99</v>
      </c>
      <c r="M92" s="5" t="s">
        <v>99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 t="s">
        <v>95</v>
      </c>
      <c r="B93" s="5" t="s">
        <v>96</v>
      </c>
      <c r="C93" s="5" t="s">
        <v>196</v>
      </c>
      <c r="D93" s="5">
        <v>78</v>
      </c>
      <c r="E93" s="5">
        <v>3</v>
      </c>
      <c r="F93" s="5" t="s">
        <v>104</v>
      </c>
      <c r="G93" s="5">
        <v>1.5548299999999999</v>
      </c>
      <c r="H93" s="5" t="s">
        <v>105</v>
      </c>
      <c r="I93" s="5" t="s">
        <v>106</v>
      </c>
      <c r="J93" s="5">
        <v>29.69</v>
      </c>
      <c r="K93" s="5" t="s">
        <v>105</v>
      </c>
      <c r="L93" s="5" t="s">
        <v>99</v>
      </c>
      <c r="M93" s="5" t="s">
        <v>99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 t="s">
        <v>95</v>
      </c>
      <c r="B94" s="5" t="s">
        <v>96</v>
      </c>
      <c r="C94" s="5" t="s">
        <v>197</v>
      </c>
      <c r="D94" s="5">
        <v>79</v>
      </c>
      <c r="E94" s="5">
        <v>3</v>
      </c>
      <c r="F94" s="5" t="s">
        <v>104</v>
      </c>
      <c r="G94" s="5">
        <v>1.4773400000000001</v>
      </c>
      <c r="H94" s="5" t="s">
        <v>105</v>
      </c>
      <c r="I94" s="5" t="s">
        <v>106</v>
      </c>
      <c r="J94" s="5">
        <v>3.8090000000000002</v>
      </c>
      <c r="K94" s="5" t="s">
        <v>105</v>
      </c>
      <c r="L94" s="5" t="s">
        <v>99</v>
      </c>
      <c r="M94" s="5" t="s">
        <v>99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 t="s">
        <v>95</v>
      </c>
      <c r="B95" s="5" t="s">
        <v>96</v>
      </c>
      <c r="C95" s="5" t="s">
        <v>198</v>
      </c>
      <c r="D95" s="5">
        <v>80</v>
      </c>
      <c r="E95" s="5">
        <v>3</v>
      </c>
      <c r="F95" s="5" t="s">
        <v>104</v>
      </c>
      <c r="G95" s="5">
        <v>1.4802</v>
      </c>
      <c r="H95" s="5" t="s">
        <v>105</v>
      </c>
      <c r="I95" s="5" t="s">
        <v>106</v>
      </c>
      <c r="J95" s="5">
        <v>6.4850000000000003</v>
      </c>
      <c r="K95" s="5" t="s">
        <v>105</v>
      </c>
      <c r="L95" s="5" t="s">
        <v>99</v>
      </c>
      <c r="M95" s="5" t="s">
        <v>99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 t="s">
        <v>95</v>
      </c>
      <c r="B96" s="5" t="s">
        <v>96</v>
      </c>
      <c r="C96" s="5" t="s">
        <v>199</v>
      </c>
      <c r="D96" s="5">
        <v>81</v>
      </c>
      <c r="E96" s="5">
        <v>3</v>
      </c>
      <c r="F96" s="5" t="s">
        <v>104</v>
      </c>
      <c r="G96" s="5">
        <v>1.5042899999999999</v>
      </c>
      <c r="H96" s="5" t="s">
        <v>105</v>
      </c>
      <c r="I96" s="5" t="s">
        <v>106</v>
      </c>
      <c r="J96" s="5">
        <v>11.285</v>
      </c>
      <c r="K96" s="5" t="s">
        <v>105</v>
      </c>
      <c r="L96" s="5" t="s">
        <v>99</v>
      </c>
      <c r="M96" s="5" t="s">
        <v>99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 t="s">
        <v>95</v>
      </c>
      <c r="B97" s="5" t="s">
        <v>96</v>
      </c>
      <c r="C97" s="5" t="s">
        <v>200</v>
      </c>
      <c r="D97" s="5">
        <v>82</v>
      </c>
      <c r="E97" s="5">
        <v>3</v>
      </c>
      <c r="F97" s="5" t="s">
        <v>104</v>
      </c>
      <c r="G97" s="5">
        <v>1.43553</v>
      </c>
      <c r="H97" s="5" t="s">
        <v>105</v>
      </c>
      <c r="I97" s="5" t="s">
        <v>106</v>
      </c>
      <c r="J97" s="5">
        <v>18.855</v>
      </c>
      <c r="K97" s="5" t="s">
        <v>105</v>
      </c>
      <c r="L97" s="5" t="s">
        <v>99</v>
      </c>
      <c r="M97" s="5" t="s">
        <v>99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 t="s">
        <v>95</v>
      </c>
      <c r="B98" s="5" t="s">
        <v>96</v>
      </c>
      <c r="C98" s="5" t="s">
        <v>201</v>
      </c>
      <c r="D98" s="5">
        <v>83</v>
      </c>
      <c r="E98" s="5">
        <v>3</v>
      </c>
      <c r="F98" s="5" t="s">
        <v>104</v>
      </c>
      <c r="G98" s="5">
        <v>1.40229</v>
      </c>
      <c r="H98" s="5" t="s">
        <v>105</v>
      </c>
      <c r="I98" s="5" t="s">
        <v>106</v>
      </c>
      <c r="J98" s="5">
        <v>6.7670000000000003</v>
      </c>
      <c r="K98" s="5" t="s">
        <v>105</v>
      </c>
      <c r="L98" s="5" t="s">
        <v>99</v>
      </c>
      <c r="M98" s="5" t="s">
        <v>99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 t="s">
        <v>95</v>
      </c>
      <c r="B99" s="5" t="s">
        <v>96</v>
      </c>
      <c r="C99" s="5" t="s">
        <v>202</v>
      </c>
      <c r="D99" s="5">
        <v>84</v>
      </c>
      <c r="E99" s="5">
        <v>3</v>
      </c>
      <c r="F99" s="5" t="s">
        <v>104</v>
      </c>
      <c r="G99" s="5">
        <v>1.4368099999999999</v>
      </c>
      <c r="H99" s="5" t="s">
        <v>105</v>
      </c>
      <c r="I99" s="5" t="s">
        <v>106</v>
      </c>
      <c r="J99" s="5">
        <v>6.5880000000000001</v>
      </c>
      <c r="K99" s="5" t="s">
        <v>105</v>
      </c>
      <c r="L99" s="5" t="s">
        <v>99</v>
      </c>
      <c r="M99" s="5" t="s">
        <v>99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 t="s">
        <v>95</v>
      </c>
      <c r="B100" s="5" t="s">
        <v>96</v>
      </c>
      <c r="C100" s="5" t="s">
        <v>203</v>
      </c>
      <c r="D100" s="5">
        <v>85</v>
      </c>
      <c r="E100" s="5">
        <v>3</v>
      </c>
      <c r="F100" s="5" t="s">
        <v>104</v>
      </c>
      <c r="G100" s="5">
        <v>1.3425800000000001</v>
      </c>
      <c r="H100" s="5" t="s">
        <v>105</v>
      </c>
      <c r="I100" s="5" t="s">
        <v>106</v>
      </c>
      <c r="J100" s="5">
        <v>14.72</v>
      </c>
      <c r="K100" s="5" t="s">
        <v>105</v>
      </c>
      <c r="L100" s="5" t="s">
        <v>99</v>
      </c>
      <c r="M100" s="5" t="s">
        <v>99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 t="s">
        <v>95</v>
      </c>
      <c r="B101" s="5" t="s">
        <v>96</v>
      </c>
      <c r="C101" s="5" t="s">
        <v>204</v>
      </c>
      <c r="D101" s="5">
        <v>86</v>
      </c>
      <c r="E101" s="5">
        <v>3</v>
      </c>
      <c r="F101" s="5" t="s">
        <v>104</v>
      </c>
      <c r="G101" s="5">
        <v>1.2844100000000001</v>
      </c>
      <c r="H101" s="5" t="s">
        <v>105</v>
      </c>
      <c r="I101" s="5" t="s">
        <v>106</v>
      </c>
      <c r="J101" s="5">
        <v>34.542999999999999</v>
      </c>
      <c r="K101" s="5" t="s">
        <v>105</v>
      </c>
      <c r="L101" s="5" t="s">
        <v>99</v>
      </c>
      <c r="M101" s="5" t="s">
        <v>99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 t="s">
        <v>95</v>
      </c>
      <c r="B102" s="5" t="s">
        <v>96</v>
      </c>
      <c r="C102" s="5" t="s">
        <v>205</v>
      </c>
      <c r="D102" s="5">
        <v>87</v>
      </c>
      <c r="E102" s="5">
        <v>3</v>
      </c>
      <c r="F102" s="5" t="s">
        <v>104</v>
      </c>
      <c r="G102" s="5">
        <v>1.59928</v>
      </c>
      <c r="H102" s="5" t="s">
        <v>105</v>
      </c>
      <c r="I102" s="5" t="s">
        <v>106</v>
      </c>
      <c r="J102" s="5">
        <v>49.037999999999997</v>
      </c>
      <c r="K102" s="5" t="s">
        <v>105</v>
      </c>
      <c r="L102" s="5" t="s">
        <v>99</v>
      </c>
      <c r="M102" s="5" t="s">
        <v>99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 t="s">
        <v>95</v>
      </c>
      <c r="B103" s="5" t="s">
        <v>96</v>
      </c>
      <c r="C103" s="5" t="s">
        <v>206</v>
      </c>
      <c r="D103" s="5">
        <v>88</v>
      </c>
      <c r="E103" s="5">
        <v>3</v>
      </c>
      <c r="F103" s="5" t="s">
        <v>104</v>
      </c>
      <c r="G103" s="5">
        <v>1.5375099999999999</v>
      </c>
      <c r="H103" s="5" t="s">
        <v>105</v>
      </c>
      <c r="I103" s="5" t="s">
        <v>106</v>
      </c>
      <c r="J103" s="5">
        <v>29.202000000000002</v>
      </c>
      <c r="K103" s="5" t="s">
        <v>105</v>
      </c>
      <c r="L103" s="5" t="s">
        <v>99</v>
      </c>
      <c r="M103" s="5" t="s">
        <v>99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 t="s">
        <v>95</v>
      </c>
      <c r="B104" s="5" t="s">
        <v>96</v>
      </c>
      <c r="C104" s="5" t="s">
        <v>207</v>
      </c>
      <c r="D104" s="5">
        <v>89</v>
      </c>
      <c r="E104" s="5">
        <v>3</v>
      </c>
      <c r="F104" s="5" t="s">
        <v>104</v>
      </c>
      <c r="G104" s="5">
        <v>1.4897899999999999</v>
      </c>
      <c r="H104" s="5" t="s">
        <v>105</v>
      </c>
      <c r="I104" s="5" t="s">
        <v>106</v>
      </c>
      <c r="J104" s="5">
        <v>14.323</v>
      </c>
      <c r="K104" s="5" t="s">
        <v>105</v>
      </c>
      <c r="L104" s="5" t="s">
        <v>99</v>
      </c>
      <c r="M104" s="5" t="s">
        <v>99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 t="s">
        <v>95</v>
      </c>
      <c r="B105" s="5" t="s">
        <v>96</v>
      </c>
      <c r="C105" s="5" t="s">
        <v>208</v>
      </c>
      <c r="D105" s="5">
        <v>90</v>
      </c>
      <c r="E105" s="5">
        <v>3</v>
      </c>
      <c r="F105" s="5" t="s">
        <v>104</v>
      </c>
      <c r="G105" s="5">
        <v>1.4174899999999999</v>
      </c>
      <c r="H105" s="5" t="s">
        <v>105</v>
      </c>
      <c r="I105" s="5" t="s">
        <v>106</v>
      </c>
      <c r="J105" s="5">
        <v>10.478</v>
      </c>
      <c r="K105" s="5" t="s">
        <v>105</v>
      </c>
      <c r="L105" s="5" t="s">
        <v>99</v>
      </c>
      <c r="M105" s="5" t="s">
        <v>99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 t="s">
        <v>95</v>
      </c>
      <c r="B106" s="5" t="s">
        <v>96</v>
      </c>
      <c r="C106" s="5" t="s">
        <v>209</v>
      </c>
      <c r="D106" s="5">
        <v>91</v>
      </c>
      <c r="E106" s="5">
        <v>3</v>
      </c>
      <c r="F106" s="5" t="s">
        <v>104</v>
      </c>
      <c r="G106" s="5">
        <v>1.36765</v>
      </c>
      <c r="H106" s="5" t="s">
        <v>105</v>
      </c>
      <c r="I106" s="5" t="s">
        <v>106</v>
      </c>
      <c r="J106" s="5">
        <v>27.443000000000001</v>
      </c>
      <c r="K106" s="5" t="s">
        <v>105</v>
      </c>
      <c r="L106" s="5" t="s">
        <v>99</v>
      </c>
      <c r="M106" s="5" t="s">
        <v>99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 t="s">
        <v>95</v>
      </c>
      <c r="B107" s="5" t="s">
        <v>96</v>
      </c>
      <c r="C107" s="5" t="s">
        <v>210</v>
      </c>
      <c r="D107" s="5">
        <v>92</v>
      </c>
      <c r="E107" s="5">
        <v>3</v>
      </c>
      <c r="F107" s="5" t="s">
        <v>104</v>
      </c>
      <c r="G107" s="5">
        <v>1.30772</v>
      </c>
      <c r="H107" s="5" t="s">
        <v>105</v>
      </c>
      <c r="I107" s="5" t="s">
        <v>106</v>
      </c>
      <c r="J107" s="5">
        <v>47.374000000000002</v>
      </c>
      <c r="K107" s="5" t="s">
        <v>105</v>
      </c>
      <c r="L107" s="5" t="s">
        <v>99</v>
      </c>
      <c r="M107" s="5" t="s">
        <v>99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 t="s">
        <v>95</v>
      </c>
      <c r="B108" s="5" t="s">
        <v>96</v>
      </c>
      <c r="C108" s="5" t="s">
        <v>211</v>
      </c>
      <c r="D108" s="5">
        <v>93</v>
      </c>
      <c r="E108" s="5">
        <v>3</v>
      </c>
      <c r="F108" s="5" t="s">
        <v>104</v>
      </c>
      <c r="G108" s="5">
        <v>1.4962</v>
      </c>
      <c r="H108" s="5" t="s">
        <v>105</v>
      </c>
      <c r="I108" s="5" t="s">
        <v>106</v>
      </c>
      <c r="J108" s="5">
        <v>36.354999999999997</v>
      </c>
      <c r="K108" s="5" t="s">
        <v>105</v>
      </c>
      <c r="L108" s="5" t="s">
        <v>99</v>
      </c>
      <c r="M108" s="5" t="s">
        <v>99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 t="s">
        <v>95</v>
      </c>
      <c r="B109" s="5" t="s">
        <v>96</v>
      </c>
      <c r="C109" s="5" t="s">
        <v>212</v>
      </c>
      <c r="D109" s="5">
        <v>94</v>
      </c>
      <c r="E109" s="5">
        <v>3</v>
      </c>
      <c r="F109" s="5" t="s">
        <v>104</v>
      </c>
      <c r="G109" s="5">
        <v>1.3651</v>
      </c>
      <c r="H109" s="5" t="s">
        <v>105</v>
      </c>
      <c r="I109" s="5" t="s">
        <v>106</v>
      </c>
      <c r="J109" s="5">
        <v>6.8579999999999997</v>
      </c>
      <c r="K109" s="5" t="s">
        <v>105</v>
      </c>
      <c r="L109" s="5" t="s">
        <v>99</v>
      </c>
      <c r="M109" s="5" t="s">
        <v>99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 t="s">
        <v>95</v>
      </c>
      <c r="B110" s="5" t="s">
        <v>96</v>
      </c>
      <c r="C110" s="5" t="s">
        <v>213</v>
      </c>
      <c r="D110" s="5">
        <v>95</v>
      </c>
      <c r="E110" s="5">
        <v>3</v>
      </c>
      <c r="F110" s="5" t="s">
        <v>104</v>
      </c>
      <c r="G110" s="5">
        <v>1.2616799999999999</v>
      </c>
      <c r="H110" s="5" t="s">
        <v>105</v>
      </c>
      <c r="I110" s="5" t="s">
        <v>106</v>
      </c>
      <c r="J110" s="5">
        <v>41.683</v>
      </c>
      <c r="K110" s="5" t="s">
        <v>105</v>
      </c>
      <c r="L110" s="5" t="s">
        <v>99</v>
      </c>
      <c r="M110" s="5" t="s">
        <v>99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 t="s">
        <v>95</v>
      </c>
      <c r="B111" s="5" t="s">
        <v>96</v>
      </c>
      <c r="C111" s="5" t="s">
        <v>214</v>
      </c>
      <c r="D111" s="5">
        <v>96</v>
      </c>
      <c r="E111" s="5">
        <v>3</v>
      </c>
      <c r="F111" s="5" t="s">
        <v>104</v>
      </c>
      <c r="G111" s="5">
        <v>1.24647</v>
      </c>
      <c r="H111" s="5" t="s">
        <v>105</v>
      </c>
      <c r="I111" s="5" t="s">
        <v>106</v>
      </c>
      <c r="J111" s="5">
        <v>46.646999999999998</v>
      </c>
      <c r="K111" s="5" t="s">
        <v>105</v>
      </c>
      <c r="L111" s="5" t="s">
        <v>99</v>
      </c>
      <c r="M111" s="5" t="s">
        <v>99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 t="s">
        <v>95</v>
      </c>
      <c r="B112" s="5" t="s">
        <v>96</v>
      </c>
      <c r="C112" s="5" t="s">
        <v>215</v>
      </c>
      <c r="D112" s="5">
        <v>97</v>
      </c>
      <c r="E112" s="5">
        <v>3</v>
      </c>
      <c r="F112" s="5" t="s">
        <v>104</v>
      </c>
      <c r="G112" s="5">
        <v>1.6323000000000001</v>
      </c>
      <c r="H112" s="5" t="s">
        <v>105</v>
      </c>
      <c r="I112" s="5" t="s">
        <v>106</v>
      </c>
      <c r="J112" s="5">
        <v>49.030999999999999</v>
      </c>
      <c r="K112" s="5" t="s">
        <v>105</v>
      </c>
      <c r="L112" s="5" t="s">
        <v>99</v>
      </c>
      <c r="M112" s="5" t="s">
        <v>99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 t="s">
        <v>95</v>
      </c>
      <c r="B113" s="5" t="s">
        <v>96</v>
      </c>
      <c r="C113" s="5" t="s">
        <v>216</v>
      </c>
      <c r="D113" s="5">
        <v>98</v>
      </c>
      <c r="E113" s="5">
        <v>3</v>
      </c>
      <c r="F113" s="5" t="s">
        <v>104</v>
      </c>
      <c r="G113" s="5">
        <v>1.56714</v>
      </c>
      <c r="H113" s="5" t="s">
        <v>105</v>
      </c>
      <c r="I113" s="5" t="s">
        <v>106</v>
      </c>
      <c r="J113" s="5">
        <v>28.977</v>
      </c>
      <c r="K113" s="5" t="s">
        <v>105</v>
      </c>
      <c r="L113" s="5" t="s">
        <v>99</v>
      </c>
      <c r="M113" s="5" t="s">
        <v>99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 t="s">
        <v>95</v>
      </c>
      <c r="B114" s="5" t="s">
        <v>96</v>
      </c>
      <c r="C114" s="5" t="s">
        <v>217</v>
      </c>
      <c r="D114" s="5">
        <v>99</v>
      </c>
      <c r="E114" s="5">
        <v>3</v>
      </c>
      <c r="F114" s="5" t="s">
        <v>104</v>
      </c>
      <c r="G114" s="5">
        <v>1.5021899999999999</v>
      </c>
      <c r="H114" s="5" t="s">
        <v>105</v>
      </c>
      <c r="I114" s="5" t="s">
        <v>106</v>
      </c>
      <c r="J114" s="5">
        <v>9.0190000000000001</v>
      </c>
      <c r="K114" s="5" t="s">
        <v>105</v>
      </c>
      <c r="L114" s="5" t="s">
        <v>99</v>
      </c>
      <c r="M114" s="5" t="s">
        <v>99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 t="s">
        <v>95</v>
      </c>
      <c r="B115" s="5" t="s">
        <v>96</v>
      </c>
      <c r="C115" s="5" t="s">
        <v>218</v>
      </c>
      <c r="D115" s="5">
        <v>100</v>
      </c>
      <c r="E115" s="5">
        <v>3</v>
      </c>
      <c r="F115" s="5" t="s">
        <v>104</v>
      </c>
      <c r="G115" s="5">
        <v>1.44163</v>
      </c>
      <c r="H115" s="5" t="s">
        <v>105</v>
      </c>
      <c r="I115" s="5" t="s">
        <v>106</v>
      </c>
      <c r="J115" s="5">
        <v>10.992000000000001</v>
      </c>
      <c r="K115" s="5" t="s">
        <v>105</v>
      </c>
      <c r="L115" s="5" t="s">
        <v>99</v>
      </c>
      <c r="M115" s="5" t="s">
        <v>99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 t="s">
        <v>95</v>
      </c>
      <c r="B116" s="5" t="s">
        <v>96</v>
      </c>
      <c r="C116" s="5" t="s">
        <v>219</v>
      </c>
      <c r="D116" s="5">
        <v>101</v>
      </c>
      <c r="E116" s="5">
        <v>3</v>
      </c>
      <c r="F116" s="5" t="s">
        <v>104</v>
      </c>
      <c r="G116" s="5">
        <v>1.3850499999999999</v>
      </c>
      <c r="H116" s="5" t="s">
        <v>105</v>
      </c>
      <c r="I116" s="5" t="s">
        <v>106</v>
      </c>
      <c r="J116" s="5">
        <v>30.986000000000001</v>
      </c>
      <c r="K116" s="5" t="s">
        <v>105</v>
      </c>
      <c r="L116" s="5" t="s">
        <v>99</v>
      </c>
      <c r="M116" s="5" t="s">
        <v>99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 t="s">
        <v>95</v>
      </c>
      <c r="B117" s="5" t="s">
        <v>96</v>
      </c>
      <c r="C117" s="5" t="s">
        <v>220</v>
      </c>
      <c r="D117" s="5">
        <v>102</v>
      </c>
      <c r="E117" s="5">
        <v>3</v>
      </c>
      <c r="F117" s="5" t="s">
        <v>104</v>
      </c>
      <c r="G117" s="5">
        <v>1.3250200000000001</v>
      </c>
      <c r="H117" s="5" t="s">
        <v>105</v>
      </c>
      <c r="I117" s="5" t="s">
        <v>106</v>
      </c>
      <c r="J117" s="5">
        <v>50.976999999999997</v>
      </c>
      <c r="K117" s="5" t="s">
        <v>105</v>
      </c>
      <c r="L117" s="5" t="s">
        <v>99</v>
      </c>
      <c r="M117" s="5" t="s">
        <v>99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 t="s">
        <v>95</v>
      </c>
      <c r="B118" s="5" t="s">
        <v>96</v>
      </c>
      <c r="C118" s="5" t="s">
        <v>221</v>
      </c>
      <c r="D118" s="5">
        <v>103</v>
      </c>
      <c r="E118" s="5">
        <v>3</v>
      </c>
      <c r="F118" s="5" t="s">
        <v>104</v>
      </c>
      <c r="G118" s="5">
        <v>1.60823</v>
      </c>
      <c r="H118" s="5" t="s">
        <v>105</v>
      </c>
      <c r="I118" s="5" t="s">
        <v>106</v>
      </c>
      <c r="J118" s="5">
        <v>49.146999999999998</v>
      </c>
      <c r="K118" s="5" t="s">
        <v>105</v>
      </c>
      <c r="L118" s="5" t="s">
        <v>99</v>
      </c>
      <c r="M118" s="5" t="s">
        <v>99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 t="s">
        <v>95</v>
      </c>
      <c r="B119" s="5" t="s">
        <v>96</v>
      </c>
      <c r="C119" s="5" t="s">
        <v>222</v>
      </c>
      <c r="D119" s="5">
        <v>104</v>
      </c>
      <c r="E119" s="5">
        <v>3</v>
      </c>
      <c r="F119" s="5" t="s">
        <v>104</v>
      </c>
      <c r="G119" s="5">
        <v>1.5489200000000001</v>
      </c>
      <c r="H119" s="5" t="s">
        <v>105</v>
      </c>
      <c r="I119" s="5" t="s">
        <v>106</v>
      </c>
      <c r="J119" s="5">
        <v>29.17</v>
      </c>
      <c r="K119" s="5" t="s">
        <v>105</v>
      </c>
      <c r="L119" s="5" t="s">
        <v>99</v>
      </c>
      <c r="M119" s="5" t="s">
        <v>99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 t="s">
        <v>95</v>
      </c>
      <c r="B120" s="5" t="s">
        <v>96</v>
      </c>
      <c r="C120" s="5" t="s">
        <v>223</v>
      </c>
      <c r="D120" s="5">
        <v>105</v>
      </c>
      <c r="E120" s="5">
        <v>3</v>
      </c>
      <c r="F120" s="5" t="s">
        <v>104</v>
      </c>
      <c r="G120" s="5">
        <v>1.4870000000000001</v>
      </c>
      <c r="H120" s="5" t="s">
        <v>105</v>
      </c>
      <c r="I120" s="5" t="s">
        <v>106</v>
      </c>
      <c r="J120" s="5">
        <v>9.2219999999999995</v>
      </c>
      <c r="K120" s="5" t="s">
        <v>105</v>
      </c>
      <c r="L120" s="5" t="s">
        <v>99</v>
      </c>
      <c r="M120" s="5" t="s">
        <v>99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 t="s">
        <v>95</v>
      </c>
      <c r="B121" s="5" t="s">
        <v>96</v>
      </c>
      <c r="C121" s="5" t="s">
        <v>224</v>
      </c>
      <c r="D121" s="5">
        <v>106</v>
      </c>
      <c r="E121" s="5">
        <v>3</v>
      </c>
      <c r="F121" s="5" t="s">
        <v>104</v>
      </c>
      <c r="G121" s="5">
        <v>1.09206</v>
      </c>
      <c r="H121" s="5" t="s">
        <v>105</v>
      </c>
      <c r="I121" s="5" t="s">
        <v>106</v>
      </c>
      <c r="J121" s="5">
        <v>50.798999999999999</v>
      </c>
      <c r="K121" s="5" t="s">
        <v>105</v>
      </c>
      <c r="L121" s="5" t="s">
        <v>99</v>
      </c>
      <c r="M121" s="5" t="s">
        <v>99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 t="s">
        <v>95</v>
      </c>
      <c r="B122" s="5" t="s">
        <v>96</v>
      </c>
      <c r="C122" s="5" t="s">
        <v>225</v>
      </c>
      <c r="D122" s="5" t="s">
        <v>112</v>
      </c>
      <c r="E122" s="5"/>
      <c r="F122" s="5" t="s">
        <v>99</v>
      </c>
      <c r="G122" s="5"/>
      <c r="H122" s="5"/>
      <c r="I122" s="5" t="s">
        <v>99</v>
      </c>
      <c r="J122" s="5"/>
      <c r="K122" s="5"/>
      <c r="L122" s="5" t="s">
        <v>99</v>
      </c>
      <c r="M122" s="5" t="s">
        <v>99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 t="s">
        <v>95</v>
      </c>
      <c r="B123" s="5" t="s">
        <v>96</v>
      </c>
      <c r="C123" s="5" t="s">
        <v>226</v>
      </c>
      <c r="D123" s="5">
        <v>107</v>
      </c>
      <c r="E123" s="5">
        <v>3</v>
      </c>
      <c r="F123" s="5" t="s">
        <v>104</v>
      </c>
      <c r="G123" s="5">
        <v>1.82599</v>
      </c>
      <c r="H123" s="5" t="s">
        <v>105</v>
      </c>
      <c r="I123" s="5" t="s">
        <v>106</v>
      </c>
      <c r="J123" s="5">
        <v>34.945999999999998</v>
      </c>
      <c r="K123" s="5" t="s">
        <v>105</v>
      </c>
      <c r="L123" s="5" t="s">
        <v>99</v>
      </c>
      <c r="M123" s="5" t="s">
        <v>99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 t="s">
        <v>95</v>
      </c>
      <c r="B124" s="5" t="s">
        <v>96</v>
      </c>
      <c r="C124" s="5" t="s">
        <v>227</v>
      </c>
      <c r="D124" s="5">
        <v>108</v>
      </c>
      <c r="E124" s="5">
        <v>3</v>
      </c>
      <c r="F124" s="5" t="s">
        <v>104</v>
      </c>
      <c r="G124" s="5">
        <v>1.6292199999999999</v>
      </c>
      <c r="H124" s="5" t="s">
        <v>105</v>
      </c>
      <c r="I124" s="5" t="s">
        <v>106</v>
      </c>
      <c r="J124" s="5">
        <v>15.114000000000001</v>
      </c>
      <c r="K124" s="5" t="s">
        <v>105</v>
      </c>
      <c r="L124" s="5" t="s">
        <v>99</v>
      </c>
      <c r="M124" s="5" t="s">
        <v>99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 t="s">
        <v>95</v>
      </c>
      <c r="B125" s="5" t="s">
        <v>96</v>
      </c>
      <c r="C125" s="5" t="s">
        <v>228</v>
      </c>
      <c r="D125" s="5">
        <v>109</v>
      </c>
      <c r="E125" s="5">
        <v>3</v>
      </c>
      <c r="F125" s="5" t="s">
        <v>104</v>
      </c>
      <c r="G125" s="5">
        <v>1.02613</v>
      </c>
      <c r="H125" s="5" t="s">
        <v>105</v>
      </c>
      <c r="I125" s="5" t="s">
        <v>106</v>
      </c>
      <c r="J125" s="5">
        <v>45.058</v>
      </c>
      <c r="K125" s="5" t="s">
        <v>105</v>
      </c>
      <c r="L125" s="5" t="s">
        <v>99</v>
      </c>
      <c r="M125" s="5" t="s">
        <v>99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 t="s">
        <v>95</v>
      </c>
      <c r="B126" s="5" t="s">
        <v>96</v>
      </c>
      <c r="C126" s="5" t="s">
        <v>229</v>
      </c>
      <c r="D126" s="5" t="s">
        <v>230</v>
      </c>
      <c r="E126" s="5"/>
      <c r="F126" s="5" t="s">
        <v>104</v>
      </c>
      <c r="G126" s="5">
        <v>1.5782099999999999</v>
      </c>
      <c r="H126" s="5" t="s">
        <v>105</v>
      </c>
      <c r="I126" s="5" t="s">
        <v>106</v>
      </c>
      <c r="J126" s="5">
        <v>14.782999999999999</v>
      </c>
      <c r="K126" s="5" t="s">
        <v>105</v>
      </c>
      <c r="L126" s="5" t="s">
        <v>231</v>
      </c>
      <c r="M126" s="5" t="s">
        <v>232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 t="s">
        <v>95</v>
      </c>
      <c r="B127" s="5" t="s">
        <v>96</v>
      </c>
      <c r="C127" s="5" t="s">
        <v>233</v>
      </c>
      <c r="D127" s="5" t="s">
        <v>234</v>
      </c>
      <c r="E127" s="5"/>
      <c r="F127" s="5" t="s">
        <v>104</v>
      </c>
      <c r="G127" s="5">
        <v>1.4273800000000001</v>
      </c>
      <c r="H127" s="5" t="s">
        <v>105</v>
      </c>
      <c r="I127" s="5" t="s">
        <v>106</v>
      </c>
      <c r="J127" s="5">
        <v>30.161999999999999</v>
      </c>
      <c r="K127" s="5" t="s">
        <v>105</v>
      </c>
      <c r="L127" s="5" t="s">
        <v>231</v>
      </c>
      <c r="M127" s="5" t="s">
        <v>235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 t="s">
        <v>95</v>
      </c>
      <c r="B128" s="5" t="s">
        <v>96</v>
      </c>
      <c r="C128" s="5" t="s">
        <v>236</v>
      </c>
      <c r="D128" s="5" t="s">
        <v>237</v>
      </c>
      <c r="E128" s="5"/>
      <c r="F128" s="5" t="s">
        <v>104</v>
      </c>
      <c r="G128" s="5">
        <v>1.5031300000000001</v>
      </c>
      <c r="H128" s="5" t="s">
        <v>105</v>
      </c>
      <c r="I128" s="5" t="s">
        <v>106</v>
      </c>
      <c r="J128" s="5">
        <v>14.981999999999999</v>
      </c>
      <c r="K128" s="5" t="s">
        <v>105</v>
      </c>
      <c r="L128" s="5" t="s">
        <v>231</v>
      </c>
      <c r="M128" s="5" t="s">
        <v>235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 t="s">
        <v>95</v>
      </c>
      <c r="B129" s="5" t="s">
        <v>96</v>
      </c>
      <c r="C129" s="5" t="s">
        <v>238</v>
      </c>
      <c r="D129" s="5" t="s">
        <v>239</v>
      </c>
      <c r="E129" s="5"/>
      <c r="F129" s="5" t="s">
        <v>104</v>
      </c>
      <c r="G129" s="5">
        <v>1.6513199999999999</v>
      </c>
      <c r="H129" s="5" t="s">
        <v>105</v>
      </c>
      <c r="I129" s="5" t="s">
        <v>106</v>
      </c>
      <c r="J129" s="5">
        <v>29.97</v>
      </c>
      <c r="K129" s="5" t="s">
        <v>105</v>
      </c>
      <c r="L129" s="5" t="s">
        <v>231</v>
      </c>
      <c r="M129" s="5" t="s">
        <v>235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 t="s">
        <v>95</v>
      </c>
      <c r="B130" s="5" t="s">
        <v>96</v>
      </c>
      <c r="C130" s="5" t="s">
        <v>240</v>
      </c>
      <c r="D130" s="5" t="s">
        <v>241</v>
      </c>
      <c r="E130" s="5"/>
      <c r="F130" s="5" t="s">
        <v>242</v>
      </c>
      <c r="G130" s="5">
        <v>-17.899999999999999</v>
      </c>
      <c r="H130" s="5" t="s">
        <v>243</v>
      </c>
      <c r="I130" s="5" t="s">
        <v>244</v>
      </c>
      <c r="J130" s="5"/>
      <c r="K130" s="5"/>
      <c r="L130" s="5" t="s">
        <v>99</v>
      </c>
      <c r="M130" s="5" t="s">
        <v>99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 t="s">
        <v>95</v>
      </c>
      <c r="B131" s="5" t="s">
        <v>96</v>
      </c>
      <c r="C131" s="5" t="s">
        <v>245</v>
      </c>
      <c r="D131" s="5" t="s">
        <v>246</v>
      </c>
      <c r="E131" s="5"/>
      <c r="F131" s="5" t="s">
        <v>99</v>
      </c>
      <c r="G131" s="5"/>
      <c r="H131" s="5"/>
      <c r="I131" s="5" t="s">
        <v>99</v>
      </c>
      <c r="J131" s="5"/>
      <c r="K131" s="5"/>
      <c r="L131" s="5" t="s">
        <v>99</v>
      </c>
      <c r="M131" s="5" t="s">
        <v>99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 t="s">
        <v>95</v>
      </c>
      <c r="B132" s="5" t="s">
        <v>96</v>
      </c>
      <c r="C132" s="5" t="s">
        <v>247</v>
      </c>
      <c r="D132" s="5" t="s">
        <v>248</v>
      </c>
      <c r="E132" s="5"/>
      <c r="F132" s="5" t="s">
        <v>99</v>
      </c>
      <c r="G132" s="5"/>
      <c r="H132" s="5"/>
      <c r="I132" s="5" t="s">
        <v>99</v>
      </c>
      <c r="J132" s="5"/>
      <c r="K132" s="5"/>
      <c r="L132" s="5" t="s">
        <v>99</v>
      </c>
      <c r="M132" s="5" t="s">
        <v>99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 t="s">
        <v>95</v>
      </c>
      <c r="B133" s="5" t="s">
        <v>96</v>
      </c>
      <c r="C133" s="5" t="s">
        <v>249</v>
      </c>
      <c r="D133" s="5">
        <v>110</v>
      </c>
      <c r="E133" s="5">
        <v>3</v>
      </c>
      <c r="F133" s="5" t="s">
        <v>104</v>
      </c>
      <c r="G133" s="5">
        <v>1.1486099999999999</v>
      </c>
      <c r="H133" s="5" t="s">
        <v>105</v>
      </c>
      <c r="I133" s="5" t="s">
        <v>106</v>
      </c>
      <c r="J133" s="5">
        <v>46.223999999999997</v>
      </c>
      <c r="K133" s="5" t="s">
        <v>105</v>
      </c>
      <c r="L133" s="5" t="s">
        <v>99</v>
      </c>
      <c r="M133" s="5" t="s">
        <v>99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 t="s">
        <v>95</v>
      </c>
      <c r="B134" s="5" t="s">
        <v>96</v>
      </c>
      <c r="C134" s="5" t="s">
        <v>250</v>
      </c>
      <c r="D134" s="5">
        <v>111</v>
      </c>
      <c r="E134" s="5">
        <v>3</v>
      </c>
      <c r="F134" s="5" t="s">
        <v>104</v>
      </c>
      <c r="G134" s="5">
        <v>1.2588900000000001</v>
      </c>
      <c r="H134" s="5" t="s">
        <v>105</v>
      </c>
      <c r="I134" s="5" t="s">
        <v>106</v>
      </c>
      <c r="J134" s="5">
        <v>11.763999999999999</v>
      </c>
      <c r="K134" s="5" t="s">
        <v>105</v>
      </c>
      <c r="L134" s="5" t="s">
        <v>99</v>
      </c>
      <c r="M134" s="5" t="s">
        <v>99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 t="s">
        <v>95</v>
      </c>
      <c r="B135" s="5" t="s">
        <v>96</v>
      </c>
      <c r="C135" s="5" t="s">
        <v>251</v>
      </c>
      <c r="D135" s="5">
        <v>112</v>
      </c>
      <c r="E135" s="5">
        <v>3</v>
      </c>
      <c r="F135" s="5" t="s">
        <v>104</v>
      </c>
      <c r="G135" s="5">
        <v>1.31548</v>
      </c>
      <c r="H135" s="5" t="s">
        <v>105</v>
      </c>
      <c r="I135" s="5" t="s">
        <v>106</v>
      </c>
      <c r="J135" s="5">
        <v>10.353999999999999</v>
      </c>
      <c r="K135" s="5" t="s">
        <v>105</v>
      </c>
      <c r="L135" s="5" t="s">
        <v>99</v>
      </c>
      <c r="M135" s="5" t="s">
        <v>99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 t="s">
        <v>95</v>
      </c>
      <c r="B136" s="5" t="s">
        <v>96</v>
      </c>
      <c r="C136" s="5" t="s">
        <v>252</v>
      </c>
      <c r="D136" s="5">
        <v>113</v>
      </c>
      <c r="E136" s="5">
        <v>3</v>
      </c>
      <c r="F136" s="5" t="s">
        <v>104</v>
      </c>
      <c r="G136" s="5">
        <v>1.4403300000000001</v>
      </c>
      <c r="H136" s="5" t="s">
        <v>105</v>
      </c>
      <c r="I136" s="5" t="s">
        <v>106</v>
      </c>
      <c r="J136" s="5">
        <v>29.16</v>
      </c>
      <c r="K136" s="5" t="s">
        <v>105</v>
      </c>
      <c r="L136" s="5" t="s">
        <v>99</v>
      </c>
      <c r="M136" s="5" t="s">
        <v>99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 t="s">
        <v>95</v>
      </c>
      <c r="B137" s="5" t="s">
        <v>96</v>
      </c>
      <c r="C137" s="5" t="s">
        <v>253</v>
      </c>
      <c r="D137" s="5">
        <v>114</v>
      </c>
      <c r="E137" s="5">
        <v>3</v>
      </c>
      <c r="F137" s="5" t="s">
        <v>104</v>
      </c>
      <c r="G137" s="5">
        <v>1.29393</v>
      </c>
      <c r="H137" s="5" t="s">
        <v>105</v>
      </c>
      <c r="I137" s="5" t="s">
        <v>106</v>
      </c>
      <c r="J137" s="5">
        <v>44.93</v>
      </c>
      <c r="K137" s="5" t="s">
        <v>105</v>
      </c>
      <c r="L137" s="5" t="s">
        <v>99</v>
      </c>
      <c r="M137" s="5" t="s">
        <v>99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 t="s">
        <v>95</v>
      </c>
      <c r="B138" s="5" t="s">
        <v>96</v>
      </c>
      <c r="C138" s="5" t="s">
        <v>254</v>
      </c>
      <c r="D138" s="5">
        <v>115</v>
      </c>
      <c r="E138" s="5">
        <v>3</v>
      </c>
      <c r="F138" s="5" t="s">
        <v>104</v>
      </c>
      <c r="G138" s="5">
        <v>1.2906500000000001</v>
      </c>
      <c r="H138" s="5" t="s">
        <v>105</v>
      </c>
      <c r="I138" s="5" t="s">
        <v>106</v>
      </c>
      <c r="J138" s="5">
        <v>23.129000000000001</v>
      </c>
      <c r="K138" s="5" t="s">
        <v>105</v>
      </c>
      <c r="L138" s="5" t="s">
        <v>99</v>
      </c>
      <c r="M138" s="5" t="s">
        <v>99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 t="s">
        <v>95</v>
      </c>
      <c r="B139" s="5" t="s">
        <v>96</v>
      </c>
      <c r="C139" s="5" t="s">
        <v>255</v>
      </c>
      <c r="D139" s="5">
        <v>116</v>
      </c>
      <c r="E139" s="5">
        <v>3</v>
      </c>
      <c r="F139" s="5" t="s">
        <v>104</v>
      </c>
      <c r="G139" s="5">
        <v>1.3448199999999999</v>
      </c>
      <c r="H139" s="5" t="s">
        <v>105</v>
      </c>
      <c r="I139" s="5" t="s">
        <v>106</v>
      </c>
      <c r="J139" s="5">
        <v>5.5179999999999998</v>
      </c>
      <c r="K139" s="5" t="s">
        <v>105</v>
      </c>
      <c r="L139" s="5" t="s">
        <v>99</v>
      </c>
      <c r="M139" s="5" t="s">
        <v>99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 t="s">
        <v>95</v>
      </c>
      <c r="B140" s="5" t="s">
        <v>96</v>
      </c>
      <c r="C140" s="5" t="s">
        <v>256</v>
      </c>
      <c r="D140" s="5">
        <v>117</v>
      </c>
      <c r="E140" s="5">
        <v>3</v>
      </c>
      <c r="F140" s="5" t="s">
        <v>104</v>
      </c>
      <c r="G140" s="5">
        <v>1.4037999999999999</v>
      </c>
      <c r="H140" s="5" t="s">
        <v>105</v>
      </c>
      <c r="I140" s="5" t="s">
        <v>106</v>
      </c>
      <c r="J140" s="5">
        <v>15.468</v>
      </c>
      <c r="K140" s="5" t="s">
        <v>105</v>
      </c>
      <c r="L140" s="5" t="s">
        <v>99</v>
      </c>
      <c r="M140" s="5" t="s">
        <v>99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 t="s">
        <v>95</v>
      </c>
      <c r="B141" s="5" t="s">
        <v>96</v>
      </c>
      <c r="C141" s="5" t="s">
        <v>257</v>
      </c>
      <c r="D141" s="5">
        <v>118</v>
      </c>
      <c r="E141" s="5">
        <v>3</v>
      </c>
      <c r="F141" s="5" t="s">
        <v>104</v>
      </c>
      <c r="G141" s="5">
        <v>1.46339</v>
      </c>
      <c r="H141" s="5" t="s">
        <v>105</v>
      </c>
      <c r="I141" s="5" t="s">
        <v>106</v>
      </c>
      <c r="J141" s="5">
        <v>35.289000000000001</v>
      </c>
      <c r="K141" s="5" t="s">
        <v>105</v>
      </c>
      <c r="L141" s="5" t="s">
        <v>99</v>
      </c>
      <c r="M141" s="5" t="s">
        <v>99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 t="s">
        <v>95</v>
      </c>
      <c r="B142" s="5" t="s">
        <v>96</v>
      </c>
      <c r="C142" s="5" t="s">
        <v>258</v>
      </c>
      <c r="D142" s="5">
        <v>119</v>
      </c>
      <c r="E142" s="5">
        <v>3</v>
      </c>
      <c r="F142" s="5" t="s">
        <v>104</v>
      </c>
      <c r="G142" s="5">
        <v>1.23421</v>
      </c>
      <c r="H142" s="5" t="s">
        <v>105</v>
      </c>
      <c r="I142" s="5" t="s">
        <v>106</v>
      </c>
      <c r="J142" s="5">
        <v>46.899000000000001</v>
      </c>
      <c r="K142" s="5" t="s">
        <v>105</v>
      </c>
      <c r="L142" s="5" t="s">
        <v>99</v>
      </c>
      <c r="M142" s="5" t="s">
        <v>99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 t="s">
        <v>95</v>
      </c>
      <c r="B143" s="5" t="s">
        <v>96</v>
      </c>
      <c r="C143" s="5" t="s">
        <v>259</v>
      </c>
      <c r="D143" s="5">
        <v>120</v>
      </c>
      <c r="E143" s="5">
        <v>3</v>
      </c>
      <c r="F143" s="5" t="s">
        <v>104</v>
      </c>
      <c r="G143" s="5">
        <v>1.2953699999999999</v>
      </c>
      <c r="H143" s="5" t="s">
        <v>105</v>
      </c>
      <c r="I143" s="5" t="s">
        <v>106</v>
      </c>
      <c r="J143" s="5">
        <v>26.888000000000002</v>
      </c>
      <c r="K143" s="5" t="s">
        <v>105</v>
      </c>
      <c r="L143" s="5" t="s">
        <v>99</v>
      </c>
      <c r="M143" s="5" t="s">
        <v>99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 t="s">
        <v>95</v>
      </c>
      <c r="B144" s="5" t="s">
        <v>96</v>
      </c>
      <c r="C144" s="5" t="s">
        <v>260</v>
      </c>
      <c r="D144" s="5">
        <v>121</v>
      </c>
      <c r="E144" s="5">
        <v>3</v>
      </c>
      <c r="F144" s="5" t="s">
        <v>104</v>
      </c>
      <c r="G144" s="5">
        <v>1.3569599999999999</v>
      </c>
      <c r="H144" s="5" t="s">
        <v>105</v>
      </c>
      <c r="I144" s="5" t="s">
        <v>106</v>
      </c>
      <c r="J144" s="5">
        <v>7.3479999999999999</v>
      </c>
      <c r="K144" s="5" t="s">
        <v>105</v>
      </c>
      <c r="L144" s="5" t="s">
        <v>99</v>
      </c>
      <c r="M144" s="5" t="s">
        <v>99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 t="s">
        <v>95</v>
      </c>
      <c r="B145" s="5" t="s">
        <v>96</v>
      </c>
      <c r="C145" s="5" t="s">
        <v>261</v>
      </c>
      <c r="D145" s="5">
        <v>122</v>
      </c>
      <c r="E145" s="5">
        <v>3</v>
      </c>
      <c r="F145" s="5" t="s">
        <v>104</v>
      </c>
      <c r="G145" s="5">
        <v>1.41839</v>
      </c>
      <c r="H145" s="5" t="s">
        <v>105</v>
      </c>
      <c r="I145" s="5" t="s">
        <v>106</v>
      </c>
      <c r="J145" s="5">
        <v>13.571</v>
      </c>
      <c r="K145" s="5" t="s">
        <v>105</v>
      </c>
      <c r="L145" s="5" t="s">
        <v>99</v>
      </c>
      <c r="M145" s="5" t="s">
        <v>99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 t="s">
        <v>95</v>
      </c>
      <c r="B146" s="5" t="s">
        <v>96</v>
      </c>
      <c r="C146" s="5" t="s">
        <v>262</v>
      </c>
      <c r="D146" s="5">
        <v>123</v>
      </c>
      <c r="E146" s="5">
        <v>3</v>
      </c>
      <c r="F146" s="5" t="s">
        <v>104</v>
      </c>
      <c r="G146" s="5">
        <v>1.47587</v>
      </c>
      <c r="H146" s="5" t="s">
        <v>105</v>
      </c>
      <c r="I146" s="5" t="s">
        <v>106</v>
      </c>
      <c r="J146" s="5">
        <v>33.384</v>
      </c>
      <c r="K146" s="5" t="s">
        <v>105</v>
      </c>
      <c r="L146" s="5" t="s">
        <v>99</v>
      </c>
      <c r="M146" s="5" t="s">
        <v>99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 t="s">
        <v>95</v>
      </c>
      <c r="B147" s="5" t="s">
        <v>96</v>
      </c>
      <c r="C147" s="5" t="s">
        <v>263</v>
      </c>
      <c r="D147" s="5">
        <v>124</v>
      </c>
      <c r="E147" s="5">
        <v>3</v>
      </c>
      <c r="F147" s="5" t="s">
        <v>104</v>
      </c>
      <c r="G147" s="5">
        <v>1.5338799999999999</v>
      </c>
      <c r="H147" s="5" t="s">
        <v>105</v>
      </c>
      <c r="I147" s="5" t="s">
        <v>106</v>
      </c>
      <c r="J147" s="5">
        <v>53.319000000000003</v>
      </c>
      <c r="K147" s="5" t="s">
        <v>105</v>
      </c>
      <c r="L147" s="5" t="s">
        <v>99</v>
      </c>
      <c r="M147" s="5" t="s">
        <v>99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 t="s">
        <v>95</v>
      </c>
      <c r="B148" s="5" t="s">
        <v>96</v>
      </c>
      <c r="C148" s="5" t="s">
        <v>264</v>
      </c>
      <c r="D148" s="5" t="s">
        <v>112</v>
      </c>
      <c r="E148" s="5"/>
      <c r="F148" s="5" t="s">
        <v>99</v>
      </c>
      <c r="G148" s="5"/>
      <c r="H148" s="5"/>
      <c r="I148" s="5" t="s">
        <v>99</v>
      </c>
      <c r="J148" s="5"/>
      <c r="K148" s="5"/>
      <c r="L148" s="5" t="s">
        <v>99</v>
      </c>
      <c r="M148" s="5" t="s">
        <v>99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 t="s">
        <v>95</v>
      </c>
      <c r="B149" s="5" t="s">
        <v>96</v>
      </c>
      <c r="C149" s="5" t="s">
        <v>265</v>
      </c>
      <c r="D149" s="5">
        <v>125</v>
      </c>
      <c r="E149" s="5">
        <v>3</v>
      </c>
      <c r="F149" s="5" t="s">
        <v>104</v>
      </c>
      <c r="G149" s="5">
        <v>1.2845800000000001</v>
      </c>
      <c r="H149" s="5" t="s">
        <v>105</v>
      </c>
      <c r="I149" s="5" t="s">
        <v>106</v>
      </c>
      <c r="J149" s="5">
        <v>33.484000000000002</v>
      </c>
      <c r="K149" s="5" t="s">
        <v>105</v>
      </c>
      <c r="L149" s="5" t="s">
        <v>99</v>
      </c>
      <c r="M149" s="5" t="s">
        <v>99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 t="s">
        <v>95</v>
      </c>
      <c r="B150" s="5" t="s">
        <v>96</v>
      </c>
      <c r="C150" s="5" t="s">
        <v>266</v>
      </c>
      <c r="D150" s="5">
        <v>126</v>
      </c>
      <c r="E150" s="5">
        <v>3</v>
      </c>
      <c r="F150" s="5" t="s">
        <v>104</v>
      </c>
      <c r="G150" s="5">
        <v>1.3451</v>
      </c>
      <c r="H150" s="5" t="s">
        <v>105</v>
      </c>
      <c r="I150" s="5" t="s">
        <v>106</v>
      </c>
      <c r="J150" s="5">
        <v>13.688000000000001</v>
      </c>
      <c r="K150" s="5" t="s">
        <v>105</v>
      </c>
      <c r="L150" s="5" t="s">
        <v>99</v>
      </c>
      <c r="M150" s="5" t="s">
        <v>99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 t="s">
        <v>95</v>
      </c>
      <c r="B151" s="5" t="s">
        <v>96</v>
      </c>
      <c r="C151" s="5" t="s">
        <v>267</v>
      </c>
      <c r="D151" s="5">
        <v>127</v>
      </c>
      <c r="E151" s="5">
        <v>3</v>
      </c>
      <c r="F151" s="5" t="s">
        <v>104</v>
      </c>
      <c r="G151" s="5">
        <v>1.4036999999999999</v>
      </c>
      <c r="H151" s="5" t="s">
        <v>105</v>
      </c>
      <c r="I151" s="5" t="s">
        <v>106</v>
      </c>
      <c r="J151" s="5">
        <v>7.2</v>
      </c>
      <c r="K151" s="5" t="s">
        <v>105</v>
      </c>
      <c r="L151" s="5" t="s">
        <v>99</v>
      </c>
      <c r="M151" s="5" t="s">
        <v>99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 t="s">
        <v>95</v>
      </c>
      <c r="B152" s="5" t="s">
        <v>96</v>
      </c>
      <c r="C152" s="5" t="s">
        <v>268</v>
      </c>
      <c r="D152" s="5">
        <v>128</v>
      </c>
      <c r="E152" s="5">
        <v>3</v>
      </c>
      <c r="F152" s="5" t="s">
        <v>104</v>
      </c>
      <c r="G152" s="5">
        <v>1.46404</v>
      </c>
      <c r="H152" s="5" t="s">
        <v>105</v>
      </c>
      <c r="I152" s="5" t="s">
        <v>106</v>
      </c>
      <c r="J152" s="5">
        <v>26.760999999999999</v>
      </c>
      <c r="K152" s="5" t="s">
        <v>105</v>
      </c>
      <c r="L152" s="5" t="s">
        <v>99</v>
      </c>
      <c r="M152" s="5" t="s">
        <v>99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 t="s">
        <v>95</v>
      </c>
      <c r="B153" s="5" t="s">
        <v>96</v>
      </c>
      <c r="C153" s="5" t="s">
        <v>269</v>
      </c>
      <c r="D153" s="5">
        <v>55</v>
      </c>
      <c r="E153" s="5">
        <v>3</v>
      </c>
      <c r="F153" s="5" t="s">
        <v>104</v>
      </c>
      <c r="G153" s="5">
        <v>1.5515300000000001</v>
      </c>
      <c r="H153" s="5" t="s">
        <v>105</v>
      </c>
      <c r="I153" s="5" t="s">
        <v>106</v>
      </c>
      <c r="J153" s="5">
        <v>49.814999999999998</v>
      </c>
      <c r="K153" s="5" t="s">
        <v>105</v>
      </c>
      <c r="L153" s="5" t="s">
        <v>99</v>
      </c>
      <c r="M153" s="5" t="s">
        <v>99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 t="s">
        <v>95</v>
      </c>
      <c r="B154" s="5" t="s">
        <v>96</v>
      </c>
      <c r="C154" s="5" t="s">
        <v>270</v>
      </c>
      <c r="D154" s="5">
        <v>56</v>
      </c>
      <c r="E154" s="5">
        <v>1</v>
      </c>
      <c r="F154" s="5" t="s">
        <v>104</v>
      </c>
      <c r="G154" s="5">
        <v>1.4885299999999999</v>
      </c>
      <c r="H154" s="5" t="s">
        <v>105</v>
      </c>
      <c r="I154" s="5" t="s">
        <v>106</v>
      </c>
      <c r="J154" s="5">
        <v>29.792999999999999</v>
      </c>
      <c r="K154" s="5" t="s">
        <v>105</v>
      </c>
      <c r="L154" s="5" t="s">
        <v>99</v>
      </c>
      <c r="M154" s="5" t="s">
        <v>99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 t="s">
        <v>95</v>
      </c>
      <c r="B155" s="5" t="s">
        <v>96</v>
      </c>
      <c r="C155" s="5" t="s">
        <v>271</v>
      </c>
      <c r="D155" s="5">
        <v>131</v>
      </c>
      <c r="E155" s="5">
        <v>3</v>
      </c>
      <c r="F155" s="5" t="s">
        <v>104</v>
      </c>
      <c r="G155" s="5">
        <v>1.42879</v>
      </c>
      <c r="H155" s="5" t="s">
        <v>105</v>
      </c>
      <c r="I155" s="5" t="s">
        <v>106</v>
      </c>
      <c r="J155" s="5">
        <v>10.065</v>
      </c>
      <c r="K155" s="5" t="s">
        <v>105</v>
      </c>
      <c r="L155" s="5" t="s">
        <v>99</v>
      </c>
      <c r="M155" s="5" t="s">
        <v>99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 t="s">
        <v>95</v>
      </c>
      <c r="B156" s="5" t="s">
        <v>96</v>
      </c>
      <c r="C156" s="5" t="s">
        <v>272</v>
      </c>
      <c r="D156" s="5">
        <v>132</v>
      </c>
      <c r="E156" s="5">
        <v>3</v>
      </c>
      <c r="F156" s="5" t="s">
        <v>104</v>
      </c>
      <c r="G156" s="5">
        <v>1.3684499999999999</v>
      </c>
      <c r="H156" s="5" t="s">
        <v>105</v>
      </c>
      <c r="I156" s="5" t="s">
        <v>106</v>
      </c>
      <c r="J156" s="5">
        <v>10.653</v>
      </c>
      <c r="K156" s="5" t="s">
        <v>105</v>
      </c>
      <c r="L156" s="5" t="s">
        <v>99</v>
      </c>
      <c r="M156" s="5" t="s">
        <v>99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 t="s">
        <v>95</v>
      </c>
      <c r="B157" s="5" t="s">
        <v>96</v>
      </c>
      <c r="C157" s="5" t="s">
        <v>273</v>
      </c>
      <c r="D157" s="5" t="s">
        <v>112</v>
      </c>
      <c r="E157" s="5"/>
      <c r="F157" s="5" t="s">
        <v>99</v>
      </c>
      <c r="G157" s="5"/>
      <c r="H157" s="5"/>
      <c r="I157" s="5" t="s">
        <v>99</v>
      </c>
      <c r="J157" s="5"/>
      <c r="K157" s="5"/>
      <c r="L157" s="5" t="s">
        <v>99</v>
      </c>
      <c r="M157" s="5" t="s">
        <v>99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 t="s">
        <v>95</v>
      </c>
      <c r="B158" s="5" t="s">
        <v>96</v>
      </c>
      <c r="C158" s="5" t="s">
        <v>274</v>
      </c>
      <c r="D158" s="5">
        <v>133</v>
      </c>
      <c r="E158" s="5">
        <v>3</v>
      </c>
      <c r="F158" s="5" t="s">
        <v>104</v>
      </c>
      <c r="G158" s="5">
        <v>1.3090299999999999</v>
      </c>
      <c r="H158" s="5" t="s">
        <v>105</v>
      </c>
      <c r="I158" s="5" t="s">
        <v>106</v>
      </c>
      <c r="J158" s="5">
        <v>30.414999999999999</v>
      </c>
      <c r="K158" s="5" t="s">
        <v>105</v>
      </c>
      <c r="L158" s="5" t="s">
        <v>99</v>
      </c>
      <c r="M158" s="5" t="s">
        <v>99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 t="s">
        <v>95</v>
      </c>
      <c r="B159" s="5" t="s">
        <v>96</v>
      </c>
      <c r="C159" s="5" t="s">
        <v>275</v>
      </c>
      <c r="D159" s="5">
        <v>134</v>
      </c>
      <c r="E159" s="5">
        <v>3</v>
      </c>
      <c r="F159" s="5" t="s">
        <v>104</v>
      </c>
      <c r="G159" s="5">
        <v>1.2493700000000001</v>
      </c>
      <c r="H159" s="5" t="s">
        <v>105</v>
      </c>
      <c r="I159" s="5" t="s">
        <v>106</v>
      </c>
      <c r="J159" s="5">
        <v>50.308999999999997</v>
      </c>
      <c r="K159" s="5" t="s">
        <v>105</v>
      </c>
      <c r="L159" s="5" t="s">
        <v>99</v>
      </c>
      <c r="M159" s="5" t="s">
        <v>99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 t="s">
        <v>95</v>
      </c>
      <c r="B160" s="5" t="s">
        <v>96</v>
      </c>
      <c r="C160" s="5" t="s">
        <v>276</v>
      </c>
      <c r="D160" s="5" t="s">
        <v>112</v>
      </c>
      <c r="E160" s="5"/>
      <c r="F160" s="5" t="s">
        <v>99</v>
      </c>
      <c r="G160" s="5"/>
      <c r="H160" s="5"/>
      <c r="I160" s="5" t="s">
        <v>99</v>
      </c>
      <c r="J160" s="5"/>
      <c r="K160" s="5"/>
      <c r="L160" s="5" t="s">
        <v>99</v>
      </c>
      <c r="M160" s="5" t="s">
        <v>99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 t="s">
        <v>95</v>
      </c>
      <c r="B161" s="5" t="s">
        <v>96</v>
      </c>
      <c r="C161" s="5" t="s">
        <v>277</v>
      </c>
      <c r="D161" s="5">
        <v>135</v>
      </c>
      <c r="E161" s="5">
        <v>3</v>
      </c>
      <c r="F161" s="5" t="s">
        <v>104</v>
      </c>
      <c r="G161" s="5">
        <v>1.35808</v>
      </c>
      <c r="H161" s="5" t="s">
        <v>105</v>
      </c>
      <c r="I161" s="5" t="s">
        <v>106</v>
      </c>
      <c r="J161" s="5">
        <v>51.703000000000003</v>
      </c>
      <c r="K161" s="5" t="s">
        <v>105</v>
      </c>
      <c r="L161" s="5" t="s">
        <v>99</v>
      </c>
      <c r="M161" s="5" t="s">
        <v>99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 t="s">
        <v>95</v>
      </c>
      <c r="B162" s="5" t="s">
        <v>96</v>
      </c>
      <c r="C162" s="5" t="s">
        <v>278</v>
      </c>
      <c r="D162" s="5">
        <v>136</v>
      </c>
      <c r="E162" s="5">
        <v>3</v>
      </c>
      <c r="F162" s="5" t="s">
        <v>104</v>
      </c>
      <c r="G162" s="5">
        <v>1.6577200000000001</v>
      </c>
      <c r="H162" s="5" t="s">
        <v>105</v>
      </c>
      <c r="I162" s="5" t="s">
        <v>106</v>
      </c>
      <c r="J162" s="5">
        <v>47.084000000000003</v>
      </c>
      <c r="K162" s="5" t="s">
        <v>105</v>
      </c>
      <c r="L162" s="5" t="s">
        <v>99</v>
      </c>
      <c r="M162" s="5" t="s">
        <v>99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 t="s">
        <v>95</v>
      </c>
      <c r="B163" s="5" t="s">
        <v>96</v>
      </c>
      <c r="C163" s="5" t="s">
        <v>279</v>
      </c>
      <c r="D163" s="5">
        <v>137</v>
      </c>
      <c r="E163" s="5">
        <v>3</v>
      </c>
      <c r="F163" s="5" t="s">
        <v>104</v>
      </c>
      <c r="G163" s="5">
        <v>1.5488</v>
      </c>
      <c r="H163" s="5" t="s">
        <v>105</v>
      </c>
      <c r="I163" s="5" t="s">
        <v>106</v>
      </c>
      <c r="J163" s="5">
        <v>48.667000000000002</v>
      </c>
      <c r="K163" s="5" t="s">
        <v>105</v>
      </c>
      <c r="L163" s="5" t="s">
        <v>99</v>
      </c>
      <c r="M163" s="5" t="s">
        <v>99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 t="s">
        <v>95</v>
      </c>
      <c r="B164" s="5" t="s">
        <v>96</v>
      </c>
      <c r="C164" s="5" t="s">
        <v>280</v>
      </c>
      <c r="D164" s="5">
        <v>138</v>
      </c>
      <c r="E164" s="5">
        <v>3</v>
      </c>
      <c r="F164" s="5" t="s">
        <v>104</v>
      </c>
      <c r="G164" s="5">
        <v>1.4912799999999999</v>
      </c>
      <c r="H164" s="5" t="s">
        <v>105</v>
      </c>
      <c r="I164" s="5" t="s">
        <v>106</v>
      </c>
      <c r="J164" s="5">
        <v>28.667000000000002</v>
      </c>
      <c r="K164" s="5" t="s">
        <v>105</v>
      </c>
      <c r="L164" s="5" t="s">
        <v>99</v>
      </c>
      <c r="M164" s="5" t="s">
        <v>99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 t="s">
        <v>95</v>
      </c>
      <c r="B165" s="5" t="s">
        <v>96</v>
      </c>
      <c r="C165" s="5" t="s">
        <v>281</v>
      </c>
      <c r="D165" s="5">
        <v>139</v>
      </c>
      <c r="E165" s="5">
        <v>3</v>
      </c>
      <c r="F165" s="5" t="s">
        <v>104</v>
      </c>
      <c r="G165" s="5">
        <v>1.4320999999999999</v>
      </c>
      <c r="H165" s="5" t="s">
        <v>105</v>
      </c>
      <c r="I165" s="5" t="s">
        <v>106</v>
      </c>
      <c r="J165" s="5">
        <v>8.9090000000000007</v>
      </c>
      <c r="K165" s="5" t="s">
        <v>105</v>
      </c>
      <c r="L165" s="5" t="s">
        <v>99</v>
      </c>
      <c r="M165" s="5" t="s">
        <v>99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 t="s">
        <v>95</v>
      </c>
      <c r="B166" s="5" t="s">
        <v>96</v>
      </c>
      <c r="C166" s="5" t="s">
        <v>282</v>
      </c>
      <c r="D166" s="5" t="s">
        <v>112</v>
      </c>
      <c r="E166" s="5"/>
      <c r="F166" s="5" t="s">
        <v>99</v>
      </c>
      <c r="G166" s="5"/>
      <c r="H166" s="5"/>
      <c r="I166" s="5" t="s">
        <v>99</v>
      </c>
      <c r="J166" s="5"/>
      <c r="K166" s="5"/>
      <c r="L166" s="5" t="s">
        <v>99</v>
      </c>
      <c r="M166" s="5" t="s">
        <v>99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 t="s">
        <v>95</v>
      </c>
      <c r="B167" s="5" t="s">
        <v>96</v>
      </c>
      <c r="C167" s="5" t="s">
        <v>283</v>
      </c>
      <c r="D167" s="5">
        <v>140</v>
      </c>
      <c r="E167" s="5">
        <v>3</v>
      </c>
      <c r="F167" s="5" t="s">
        <v>104</v>
      </c>
      <c r="G167" s="5">
        <v>1.33955</v>
      </c>
      <c r="H167" s="5" t="s">
        <v>105</v>
      </c>
      <c r="I167" s="5" t="s">
        <v>106</v>
      </c>
      <c r="J167" s="5">
        <v>47.098999999999997</v>
      </c>
      <c r="K167" s="5" t="s">
        <v>105</v>
      </c>
      <c r="L167" s="5" t="s">
        <v>99</v>
      </c>
      <c r="M167" s="5" t="s">
        <v>99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 t="s">
        <v>95</v>
      </c>
      <c r="B168" s="5" t="s">
        <v>96</v>
      </c>
      <c r="C168" s="5" t="s">
        <v>284</v>
      </c>
      <c r="D168" s="5">
        <v>141</v>
      </c>
      <c r="E168" s="5">
        <v>3</v>
      </c>
      <c r="F168" s="5" t="s">
        <v>104</v>
      </c>
      <c r="G168" s="5">
        <v>1.3441399999999999</v>
      </c>
      <c r="H168" s="5" t="s">
        <v>105</v>
      </c>
      <c r="I168" s="5" t="s">
        <v>106</v>
      </c>
      <c r="J168" s="5">
        <v>46.703000000000003</v>
      </c>
      <c r="K168" s="5" t="s">
        <v>105</v>
      </c>
      <c r="L168" s="5" t="s">
        <v>99</v>
      </c>
      <c r="M168" s="5" t="s">
        <v>99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 t="s">
        <v>95</v>
      </c>
      <c r="B169" s="5" t="s">
        <v>96</v>
      </c>
      <c r="C169" s="5" t="s">
        <v>285</v>
      </c>
      <c r="D169" s="5">
        <v>142</v>
      </c>
      <c r="E169" s="5">
        <v>3</v>
      </c>
      <c r="F169" s="5" t="s">
        <v>104</v>
      </c>
      <c r="G169" s="5">
        <v>1.5757399999999999</v>
      </c>
      <c r="H169" s="5" t="s">
        <v>105</v>
      </c>
      <c r="I169" s="5" t="s">
        <v>106</v>
      </c>
      <c r="J169" s="5">
        <v>45.988999999999997</v>
      </c>
      <c r="K169" s="5" t="s">
        <v>105</v>
      </c>
      <c r="L169" s="5" t="s">
        <v>99</v>
      </c>
      <c r="M169" s="5" t="s">
        <v>99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 t="s">
        <v>95</v>
      </c>
      <c r="B170" s="5" t="s">
        <v>96</v>
      </c>
      <c r="C170" s="5" t="s">
        <v>286</v>
      </c>
      <c r="D170" s="5">
        <v>143</v>
      </c>
      <c r="E170" s="5">
        <v>3</v>
      </c>
      <c r="F170" s="5" t="s">
        <v>104</v>
      </c>
      <c r="G170" s="5">
        <v>1.5710200000000001</v>
      </c>
      <c r="H170" s="5" t="s">
        <v>105</v>
      </c>
      <c r="I170" s="5" t="s">
        <v>106</v>
      </c>
      <c r="J170" s="5">
        <v>45.792000000000002</v>
      </c>
      <c r="K170" s="5" t="s">
        <v>105</v>
      </c>
      <c r="L170" s="5" t="s">
        <v>99</v>
      </c>
      <c r="M170" s="5" t="s">
        <v>99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 t="s">
        <v>95</v>
      </c>
      <c r="B171" s="5" t="s">
        <v>96</v>
      </c>
      <c r="C171" s="5" t="s">
        <v>287</v>
      </c>
      <c r="D171" s="5">
        <v>144</v>
      </c>
      <c r="E171" s="5">
        <v>3</v>
      </c>
      <c r="F171" s="5" t="s">
        <v>104</v>
      </c>
      <c r="G171" s="5">
        <v>1.3085100000000001</v>
      </c>
      <c r="H171" s="5" t="s">
        <v>105</v>
      </c>
      <c r="I171" s="5" t="s">
        <v>106</v>
      </c>
      <c r="J171" s="5">
        <v>16.556000000000001</v>
      </c>
      <c r="K171" s="5" t="s">
        <v>105</v>
      </c>
      <c r="L171" s="5" t="s">
        <v>99</v>
      </c>
      <c r="M171" s="5" t="s">
        <v>99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 t="s">
        <v>95</v>
      </c>
      <c r="B172" s="5" t="s">
        <v>96</v>
      </c>
      <c r="C172" s="5" t="s">
        <v>288</v>
      </c>
      <c r="D172" s="5">
        <v>145</v>
      </c>
      <c r="E172" s="5">
        <v>3</v>
      </c>
      <c r="F172" s="5" t="s">
        <v>104</v>
      </c>
      <c r="G172" s="5">
        <v>1.3627100000000001</v>
      </c>
      <c r="H172" s="5" t="s">
        <v>105</v>
      </c>
      <c r="I172" s="5" t="s">
        <v>106</v>
      </c>
      <c r="J172" s="5">
        <v>4.3479999999999999</v>
      </c>
      <c r="K172" s="5" t="s">
        <v>105</v>
      </c>
      <c r="L172" s="5" t="s">
        <v>99</v>
      </c>
      <c r="M172" s="5" t="s">
        <v>99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 t="s">
        <v>95</v>
      </c>
      <c r="B173" s="5" t="s">
        <v>96</v>
      </c>
      <c r="C173" s="5" t="s">
        <v>289</v>
      </c>
      <c r="D173" s="5">
        <v>146</v>
      </c>
      <c r="E173" s="5">
        <v>3</v>
      </c>
      <c r="F173" s="5" t="s">
        <v>104</v>
      </c>
      <c r="G173" s="5">
        <v>1.5072399999999999</v>
      </c>
      <c r="H173" s="5" t="s">
        <v>105</v>
      </c>
      <c r="I173" s="5" t="s">
        <v>106</v>
      </c>
      <c r="J173" s="5">
        <v>46.384999999999998</v>
      </c>
      <c r="K173" s="5" t="s">
        <v>105</v>
      </c>
      <c r="L173" s="5" t="s">
        <v>99</v>
      </c>
      <c r="M173" s="5" t="s">
        <v>99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 t="s">
        <v>95</v>
      </c>
      <c r="B174" s="5" t="s">
        <v>96</v>
      </c>
      <c r="C174" s="5" t="s">
        <v>290</v>
      </c>
      <c r="D174" s="5">
        <v>147</v>
      </c>
      <c r="E174" s="5">
        <v>3</v>
      </c>
      <c r="F174" s="5" t="s">
        <v>104</v>
      </c>
      <c r="G174" s="5">
        <v>1.5081199999999999</v>
      </c>
      <c r="H174" s="5" t="s">
        <v>105</v>
      </c>
      <c r="I174" s="5" t="s">
        <v>106</v>
      </c>
      <c r="J174" s="5">
        <v>46.408999999999999</v>
      </c>
      <c r="K174" s="5" t="s">
        <v>105</v>
      </c>
      <c r="L174" s="5" t="s">
        <v>99</v>
      </c>
      <c r="M174" s="5" t="s">
        <v>99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 t="s">
        <v>95</v>
      </c>
      <c r="B175" s="5" t="s">
        <v>96</v>
      </c>
      <c r="C175" s="5" t="s">
        <v>291</v>
      </c>
      <c r="D175" s="5">
        <v>148</v>
      </c>
      <c r="E175" s="5">
        <v>3</v>
      </c>
      <c r="F175" s="5" t="s">
        <v>104</v>
      </c>
      <c r="G175" s="5">
        <v>1.44597</v>
      </c>
      <c r="H175" s="5" t="s">
        <v>105</v>
      </c>
      <c r="I175" s="5" t="s">
        <v>106</v>
      </c>
      <c r="J175" s="5">
        <v>23.425000000000001</v>
      </c>
      <c r="K175" s="5" t="s">
        <v>105</v>
      </c>
      <c r="L175" s="5" t="s">
        <v>99</v>
      </c>
      <c r="M175" s="5" t="s">
        <v>99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 t="s">
        <v>95</v>
      </c>
      <c r="B176" s="5" t="s">
        <v>96</v>
      </c>
      <c r="C176" s="5" t="s">
        <v>292</v>
      </c>
      <c r="D176" s="5">
        <v>149</v>
      </c>
      <c r="E176" s="5">
        <v>3</v>
      </c>
      <c r="F176" s="5" t="s">
        <v>104</v>
      </c>
      <c r="G176" s="5">
        <v>1.3981300000000001</v>
      </c>
      <c r="H176" s="5" t="s">
        <v>105</v>
      </c>
      <c r="I176" s="5" t="s">
        <v>106</v>
      </c>
      <c r="J176" s="5">
        <v>8.4649999999999999</v>
      </c>
      <c r="K176" s="5" t="s">
        <v>105</v>
      </c>
      <c r="L176" s="5" t="s">
        <v>99</v>
      </c>
      <c r="M176" s="5" t="s">
        <v>99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 t="s">
        <v>95</v>
      </c>
      <c r="B177" s="5" t="s">
        <v>96</v>
      </c>
      <c r="C177" s="5" t="s">
        <v>293</v>
      </c>
      <c r="D177" s="5">
        <v>150</v>
      </c>
      <c r="E177" s="5">
        <v>3</v>
      </c>
      <c r="F177" s="5" t="s">
        <v>104</v>
      </c>
      <c r="G177" s="5">
        <v>1.32792</v>
      </c>
      <c r="H177" s="5" t="s">
        <v>105</v>
      </c>
      <c r="I177" s="5" t="s">
        <v>106</v>
      </c>
      <c r="J177" s="5">
        <v>15.785</v>
      </c>
      <c r="K177" s="5" t="s">
        <v>105</v>
      </c>
      <c r="L177" s="5" t="s">
        <v>99</v>
      </c>
      <c r="M177" s="5" t="s">
        <v>99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 t="s">
        <v>95</v>
      </c>
      <c r="B178" s="5" t="s">
        <v>96</v>
      </c>
      <c r="C178" s="5" t="s">
        <v>294</v>
      </c>
      <c r="D178" s="5">
        <v>151</v>
      </c>
      <c r="E178" s="5">
        <v>3</v>
      </c>
      <c r="F178" s="5" t="s">
        <v>104</v>
      </c>
      <c r="G178" s="5">
        <v>1.2787900000000001</v>
      </c>
      <c r="H178" s="5" t="s">
        <v>105</v>
      </c>
      <c r="I178" s="5" t="s">
        <v>106</v>
      </c>
      <c r="J178" s="5">
        <v>32.981999999999999</v>
      </c>
      <c r="K178" s="5" t="s">
        <v>105</v>
      </c>
      <c r="L178" s="5" t="s">
        <v>99</v>
      </c>
      <c r="M178" s="5" t="s">
        <v>99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 t="s">
        <v>95</v>
      </c>
      <c r="B179" s="5" t="s">
        <v>96</v>
      </c>
      <c r="C179" s="5" t="s">
        <v>295</v>
      </c>
      <c r="D179" s="5">
        <v>152</v>
      </c>
      <c r="E179" s="5">
        <v>3</v>
      </c>
      <c r="F179" s="5" t="s">
        <v>104</v>
      </c>
      <c r="G179" s="5">
        <v>1.5150600000000001</v>
      </c>
      <c r="H179" s="5" t="s">
        <v>105</v>
      </c>
      <c r="I179" s="5" t="s">
        <v>106</v>
      </c>
      <c r="J179" s="5">
        <v>51.128999999999998</v>
      </c>
      <c r="K179" s="5" t="s">
        <v>105</v>
      </c>
      <c r="L179" s="5" t="s">
        <v>99</v>
      </c>
      <c r="M179" s="5" t="s">
        <v>99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 t="s">
        <v>95</v>
      </c>
      <c r="B180" s="5" t="s">
        <v>96</v>
      </c>
      <c r="C180" s="5" t="s">
        <v>296</v>
      </c>
      <c r="D180" s="5">
        <v>153</v>
      </c>
      <c r="E180" s="5">
        <v>3</v>
      </c>
      <c r="F180" s="5" t="s">
        <v>104</v>
      </c>
      <c r="G180" s="5">
        <v>1.3906400000000001</v>
      </c>
      <c r="H180" s="5" t="s">
        <v>105</v>
      </c>
      <c r="I180" s="5" t="s">
        <v>106</v>
      </c>
      <c r="J180" s="5">
        <v>11.266999999999999</v>
      </c>
      <c r="K180" s="5" t="s">
        <v>105</v>
      </c>
      <c r="L180" s="5" t="s">
        <v>99</v>
      </c>
      <c r="M180" s="5" t="s">
        <v>99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 t="s">
        <v>95</v>
      </c>
      <c r="B181" s="5" t="s">
        <v>96</v>
      </c>
      <c r="C181" s="5" t="s">
        <v>297</v>
      </c>
      <c r="D181" s="5">
        <v>154</v>
      </c>
      <c r="E181" s="5">
        <v>3</v>
      </c>
      <c r="F181" s="5" t="s">
        <v>104</v>
      </c>
      <c r="G181" s="5">
        <v>1.31968</v>
      </c>
      <c r="H181" s="5" t="s">
        <v>105</v>
      </c>
      <c r="I181" s="5" t="s">
        <v>106</v>
      </c>
      <c r="J181" s="5">
        <v>11.667</v>
      </c>
      <c r="K181" s="5" t="s">
        <v>105</v>
      </c>
      <c r="L181" s="5" t="s">
        <v>99</v>
      </c>
      <c r="M181" s="5" t="s">
        <v>99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 t="s">
        <v>95</v>
      </c>
      <c r="B182" s="5" t="s">
        <v>96</v>
      </c>
      <c r="C182" s="5" t="s">
        <v>298</v>
      </c>
      <c r="D182" s="5">
        <v>155</v>
      </c>
      <c r="E182" s="5">
        <v>3</v>
      </c>
      <c r="F182" s="5" t="s">
        <v>104</v>
      </c>
      <c r="G182" s="5">
        <v>1.1994100000000001</v>
      </c>
      <c r="H182" s="5" t="s">
        <v>105</v>
      </c>
      <c r="I182" s="5" t="s">
        <v>106</v>
      </c>
      <c r="J182" s="5">
        <v>51.591999999999999</v>
      </c>
      <c r="K182" s="5" t="s">
        <v>105</v>
      </c>
      <c r="L182" s="5" t="s">
        <v>99</v>
      </c>
      <c r="M182" s="5" t="s">
        <v>99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 t="s">
        <v>95</v>
      </c>
      <c r="B183" s="5" t="s">
        <v>96</v>
      </c>
      <c r="C183" s="5" t="s">
        <v>299</v>
      </c>
      <c r="D183" s="5">
        <v>156</v>
      </c>
      <c r="E183" s="5">
        <v>3</v>
      </c>
      <c r="F183" s="5" t="s">
        <v>104</v>
      </c>
      <c r="G183" s="5">
        <v>1.57874</v>
      </c>
      <c r="H183" s="5" t="s">
        <v>105</v>
      </c>
      <c r="I183" s="5" t="s">
        <v>106</v>
      </c>
      <c r="J183" s="5">
        <v>50.021000000000001</v>
      </c>
      <c r="K183" s="5" t="s">
        <v>105</v>
      </c>
      <c r="L183" s="5" t="s">
        <v>99</v>
      </c>
      <c r="M183" s="5" t="s">
        <v>99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 t="s">
        <v>95</v>
      </c>
      <c r="B184" s="5" t="s">
        <v>96</v>
      </c>
      <c r="C184" s="5" t="s">
        <v>300</v>
      </c>
      <c r="D184" s="5">
        <v>157</v>
      </c>
      <c r="E184" s="5">
        <v>3</v>
      </c>
      <c r="F184" s="5" t="s">
        <v>104</v>
      </c>
      <c r="G184" s="5">
        <v>1.5139100000000001</v>
      </c>
      <c r="H184" s="5" t="s">
        <v>105</v>
      </c>
      <c r="I184" s="5" t="s">
        <v>106</v>
      </c>
      <c r="J184" s="5">
        <v>30.044</v>
      </c>
      <c r="K184" s="5" t="s">
        <v>105</v>
      </c>
      <c r="L184" s="5" t="s">
        <v>99</v>
      </c>
      <c r="M184" s="5" t="s">
        <v>99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 t="s">
        <v>95</v>
      </c>
      <c r="B185" s="5" t="s">
        <v>96</v>
      </c>
      <c r="C185" s="5" t="s">
        <v>301</v>
      </c>
      <c r="D185" s="5">
        <v>158</v>
      </c>
      <c r="E185" s="5">
        <v>3</v>
      </c>
      <c r="F185" s="5" t="s">
        <v>104</v>
      </c>
      <c r="G185" s="5">
        <v>1.4542200000000001</v>
      </c>
      <c r="H185" s="5" t="s">
        <v>105</v>
      </c>
      <c r="I185" s="5" t="s">
        <v>106</v>
      </c>
      <c r="J185" s="5">
        <v>10.086</v>
      </c>
      <c r="K185" s="5" t="s">
        <v>105</v>
      </c>
      <c r="L185" s="5" t="s">
        <v>99</v>
      </c>
      <c r="M185" s="5" t="s">
        <v>99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 t="s">
        <v>95</v>
      </c>
      <c r="B186" s="5" t="s">
        <v>96</v>
      </c>
      <c r="C186" s="5" t="s">
        <v>302</v>
      </c>
      <c r="D186" s="5">
        <v>159</v>
      </c>
      <c r="E186" s="5">
        <v>3</v>
      </c>
      <c r="F186" s="5" t="s">
        <v>104</v>
      </c>
      <c r="G186" s="5">
        <v>1.39652</v>
      </c>
      <c r="H186" s="5" t="s">
        <v>105</v>
      </c>
      <c r="I186" s="5" t="s">
        <v>106</v>
      </c>
      <c r="J186" s="5">
        <v>9.9559999999999995</v>
      </c>
      <c r="K186" s="5" t="s">
        <v>105</v>
      </c>
      <c r="L186" s="5" t="s">
        <v>99</v>
      </c>
      <c r="M186" s="5" t="s">
        <v>99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 t="s">
        <v>95</v>
      </c>
      <c r="B187" s="5" t="s">
        <v>96</v>
      </c>
      <c r="C187" s="5" t="s">
        <v>303</v>
      </c>
      <c r="D187" s="5">
        <v>160</v>
      </c>
      <c r="E187" s="5">
        <v>3</v>
      </c>
      <c r="F187" s="5" t="s">
        <v>104</v>
      </c>
      <c r="G187" s="5">
        <v>1.3378000000000001</v>
      </c>
      <c r="H187" s="5" t="s">
        <v>105</v>
      </c>
      <c r="I187" s="5" t="s">
        <v>106</v>
      </c>
      <c r="J187" s="5">
        <v>29.933</v>
      </c>
      <c r="K187" s="5" t="s">
        <v>105</v>
      </c>
      <c r="L187" s="5" t="s">
        <v>99</v>
      </c>
      <c r="M187" s="5" t="s">
        <v>99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 t="s">
        <v>95</v>
      </c>
      <c r="B188" s="5" t="s">
        <v>96</v>
      </c>
      <c r="C188" s="5" t="s">
        <v>304</v>
      </c>
      <c r="D188" s="5">
        <v>161</v>
      </c>
      <c r="E188" s="5">
        <v>3</v>
      </c>
      <c r="F188" s="5" t="s">
        <v>104</v>
      </c>
      <c r="G188" s="5">
        <v>1.2789299999999999</v>
      </c>
      <c r="H188" s="5" t="s">
        <v>105</v>
      </c>
      <c r="I188" s="5" t="s">
        <v>106</v>
      </c>
      <c r="J188" s="5">
        <v>49.933999999999997</v>
      </c>
      <c r="K188" s="5" t="s">
        <v>105</v>
      </c>
      <c r="L188" s="5" t="s">
        <v>99</v>
      </c>
      <c r="M188" s="5" t="s">
        <v>99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 t="s">
        <v>95</v>
      </c>
      <c r="B189" s="5" t="s">
        <v>96</v>
      </c>
      <c r="C189" s="5" t="s">
        <v>305</v>
      </c>
      <c r="D189" s="5">
        <v>162</v>
      </c>
      <c r="E189" s="5">
        <v>3</v>
      </c>
      <c r="F189" s="5" t="s">
        <v>104</v>
      </c>
      <c r="G189" s="5">
        <v>1.5809</v>
      </c>
      <c r="H189" s="5" t="s">
        <v>105</v>
      </c>
      <c r="I189" s="5" t="s">
        <v>106</v>
      </c>
      <c r="J189" s="5">
        <v>48.585000000000001</v>
      </c>
      <c r="K189" s="5" t="s">
        <v>105</v>
      </c>
      <c r="L189" s="5" t="s">
        <v>99</v>
      </c>
      <c r="M189" s="5" t="s">
        <v>99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 t="s">
        <v>95</v>
      </c>
      <c r="B190" s="5" t="s">
        <v>96</v>
      </c>
      <c r="C190" s="5" t="s">
        <v>306</v>
      </c>
      <c r="D190" s="5">
        <v>163</v>
      </c>
      <c r="E190" s="5">
        <v>3</v>
      </c>
      <c r="F190" s="5" t="s">
        <v>104</v>
      </c>
      <c r="G190" s="5">
        <v>1.51772</v>
      </c>
      <c r="H190" s="5" t="s">
        <v>105</v>
      </c>
      <c r="I190" s="5" t="s">
        <v>106</v>
      </c>
      <c r="J190" s="5">
        <v>28.631</v>
      </c>
      <c r="K190" s="5" t="s">
        <v>105</v>
      </c>
      <c r="L190" s="5" t="s">
        <v>99</v>
      </c>
      <c r="M190" s="5" t="s">
        <v>99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 t="s">
        <v>95</v>
      </c>
      <c r="B191" s="5" t="s">
        <v>96</v>
      </c>
      <c r="C191" s="5" t="s">
        <v>307</v>
      </c>
      <c r="D191" s="5">
        <v>164</v>
      </c>
      <c r="E191" s="5">
        <v>3</v>
      </c>
      <c r="F191" s="5" t="s">
        <v>104</v>
      </c>
      <c r="G191" s="5">
        <v>1.4553799999999999</v>
      </c>
      <c r="H191" s="5" t="s">
        <v>105</v>
      </c>
      <c r="I191" s="5" t="s">
        <v>106</v>
      </c>
      <c r="J191" s="5">
        <v>8.6609999999999996</v>
      </c>
      <c r="K191" s="5" t="s">
        <v>105</v>
      </c>
      <c r="L191" s="5" t="s">
        <v>99</v>
      </c>
      <c r="M191" s="5" t="s">
        <v>99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 t="s">
        <v>95</v>
      </c>
      <c r="B192" s="5" t="s">
        <v>96</v>
      </c>
      <c r="C192" s="5" t="s">
        <v>308</v>
      </c>
      <c r="D192" s="5" t="s">
        <v>112</v>
      </c>
      <c r="E192" s="5"/>
      <c r="F192" s="5" t="s">
        <v>99</v>
      </c>
      <c r="G192" s="5"/>
      <c r="H192" s="5"/>
      <c r="I192" s="5" t="s">
        <v>99</v>
      </c>
      <c r="J192" s="5"/>
      <c r="K192" s="5"/>
      <c r="L192" s="5" t="s">
        <v>99</v>
      </c>
      <c r="M192" s="5" t="s">
        <v>99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 t="s">
        <v>95</v>
      </c>
      <c r="B193" s="5" t="s">
        <v>96</v>
      </c>
      <c r="C193" s="5" t="s">
        <v>309</v>
      </c>
      <c r="D193" s="5">
        <v>165</v>
      </c>
      <c r="E193" s="5">
        <v>3</v>
      </c>
      <c r="F193" s="5" t="s">
        <v>104</v>
      </c>
      <c r="G193" s="5">
        <v>1.34735</v>
      </c>
      <c r="H193" s="5" t="s">
        <v>105</v>
      </c>
      <c r="I193" s="5" t="s">
        <v>106</v>
      </c>
      <c r="J193" s="5">
        <v>32.951999999999998</v>
      </c>
      <c r="K193" s="5" t="s">
        <v>105</v>
      </c>
      <c r="L193" s="5" t="s">
        <v>99</v>
      </c>
      <c r="M193" s="5" t="s">
        <v>99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 t="s">
        <v>95</v>
      </c>
      <c r="B194" s="5" t="s">
        <v>96</v>
      </c>
      <c r="C194" s="5" t="s">
        <v>310</v>
      </c>
      <c r="D194" s="5">
        <v>168</v>
      </c>
      <c r="E194" s="5">
        <v>3</v>
      </c>
      <c r="F194" s="5" t="s">
        <v>104</v>
      </c>
      <c r="G194" s="5">
        <v>1.7796000000000001</v>
      </c>
      <c r="H194" s="5" t="s">
        <v>105</v>
      </c>
      <c r="I194" s="5" t="s">
        <v>106</v>
      </c>
      <c r="J194" s="5">
        <v>48.91</v>
      </c>
      <c r="K194" s="5" t="s">
        <v>105</v>
      </c>
      <c r="L194" s="5" t="s">
        <v>99</v>
      </c>
      <c r="M194" s="5" t="s">
        <v>99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 t="s">
        <v>95</v>
      </c>
      <c r="B195" s="5" t="s">
        <v>96</v>
      </c>
      <c r="C195" s="5" t="s">
        <v>311</v>
      </c>
      <c r="D195" s="5">
        <v>169</v>
      </c>
      <c r="E195" s="5">
        <v>3</v>
      </c>
      <c r="F195" s="5" t="s">
        <v>104</v>
      </c>
      <c r="G195" s="5">
        <v>1.2831699999999999</v>
      </c>
      <c r="H195" s="5" t="s">
        <v>105</v>
      </c>
      <c r="I195" s="5" t="s">
        <v>106</v>
      </c>
      <c r="J195" s="5">
        <v>2.194</v>
      </c>
      <c r="K195" s="5" t="s">
        <v>105</v>
      </c>
      <c r="L195" s="5" t="s">
        <v>99</v>
      </c>
      <c r="M195" s="5" t="s">
        <v>99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 t="s">
        <v>95</v>
      </c>
      <c r="B196" s="5" t="s">
        <v>96</v>
      </c>
      <c r="C196" s="5" t="s">
        <v>312</v>
      </c>
      <c r="D196" s="5">
        <v>170</v>
      </c>
      <c r="E196" s="5">
        <v>3</v>
      </c>
      <c r="F196" s="5" t="s">
        <v>104</v>
      </c>
      <c r="G196" s="5">
        <v>0.91395999999999999</v>
      </c>
      <c r="H196" s="5" t="s">
        <v>105</v>
      </c>
      <c r="I196" s="5" t="s">
        <v>106</v>
      </c>
      <c r="J196" s="5">
        <v>38.164000000000001</v>
      </c>
      <c r="K196" s="5" t="s">
        <v>105</v>
      </c>
      <c r="L196" s="5" t="s">
        <v>99</v>
      </c>
      <c r="M196" s="5" t="s">
        <v>99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 t="s">
        <v>95</v>
      </c>
      <c r="B197" s="5" t="s">
        <v>96</v>
      </c>
      <c r="C197" s="5" t="s">
        <v>313</v>
      </c>
      <c r="D197" s="5">
        <v>171</v>
      </c>
      <c r="E197" s="5">
        <v>3</v>
      </c>
      <c r="F197" s="5" t="s">
        <v>104</v>
      </c>
      <c r="G197" s="5">
        <v>1.7719800000000001</v>
      </c>
      <c r="H197" s="5" t="s">
        <v>105</v>
      </c>
      <c r="I197" s="5" t="s">
        <v>106</v>
      </c>
      <c r="J197" s="5">
        <v>46.076000000000001</v>
      </c>
      <c r="K197" s="5" t="s">
        <v>105</v>
      </c>
      <c r="L197" s="5" t="s">
        <v>99</v>
      </c>
      <c r="M197" s="5" t="s">
        <v>99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 t="s">
        <v>95</v>
      </c>
      <c r="B198" s="5" t="s">
        <v>96</v>
      </c>
      <c r="C198" s="5" t="s">
        <v>314</v>
      </c>
      <c r="D198" s="5" t="s">
        <v>112</v>
      </c>
      <c r="E198" s="5"/>
      <c r="F198" s="5" t="s">
        <v>99</v>
      </c>
      <c r="G198" s="5"/>
      <c r="H198" s="5"/>
      <c r="I198" s="5" t="s">
        <v>99</v>
      </c>
      <c r="J198" s="5"/>
      <c r="K198" s="5"/>
      <c r="L198" s="5" t="s">
        <v>99</v>
      </c>
      <c r="M198" s="5" t="s">
        <v>99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 t="s">
        <v>95</v>
      </c>
      <c r="B199" s="5" t="s">
        <v>96</v>
      </c>
      <c r="C199" s="5" t="s">
        <v>315</v>
      </c>
      <c r="D199" s="5">
        <v>172</v>
      </c>
      <c r="E199" s="5">
        <v>3</v>
      </c>
      <c r="F199" s="5" t="s">
        <v>104</v>
      </c>
      <c r="G199" s="5">
        <v>1.63632</v>
      </c>
      <c r="H199" s="5" t="s">
        <v>105</v>
      </c>
      <c r="I199" s="5" t="s">
        <v>106</v>
      </c>
      <c r="J199" s="5">
        <v>33.021000000000001</v>
      </c>
      <c r="K199" s="5" t="s">
        <v>105</v>
      </c>
      <c r="L199" s="5" t="s">
        <v>99</v>
      </c>
      <c r="M199" s="5" t="s">
        <v>99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 t="s">
        <v>95</v>
      </c>
      <c r="B200" s="5" t="s">
        <v>96</v>
      </c>
      <c r="C200" s="5" t="s">
        <v>316</v>
      </c>
      <c r="D200" s="5">
        <v>173</v>
      </c>
      <c r="E200" s="5">
        <v>3</v>
      </c>
      <c r="F200" s="5" t="s">
        <v>104</v>
      </c>
      <c r="G200" s="5">
        <v>1.46499</v>
      </c>
      <c r="H200" s="5" t="s">
        <v>105</v>
      </c>
      <c r="I200" s="5" t="s">
        <v>106</v>
      </c>
      <c r="J200" s="5">
        <v>16.125</v>
      </c>
      <c r="K200" s="5" t="s">
        <v>105</v>
      </c>
      <c r="L200" s="5" t="s">
        <v>99</v>
      </c>
      <c r="M200" s="5" t="s">
        <v>99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 t="s">
        <v>95</v>
      </c>
      <c r="B201" s="5" t="s">
        <v>96</v>
      </c>
      <c r="C201" s="5" t="s">
        <v>317</v>
      </c>
      <c r="D201" s="5">
        <v>174</v>
      </c>
      <c r="E201" s="5">
        <v>3</v>
      </c>
      <c r="F201" s="5" t="s">
        <v>104</v>
      </c>
      <c r="G201" s="5">
        <v>1.2497199999999999</v>
      </c>
      <c r="H201" s="5" t="s">
        <v>105</v>
      </c>
      <c r="I201" s="5" t="s">
        <v>106</v>
      </c>
      <c r="J201" s="5">
        <v>4.37</v>
      </c>
      <c r="K201" s="5" t="s">
        <v>105</v>
      </c>
      <c r="L201" s="5" t="s">
        <v>99</v>
      </c>
      <c r="M201" s="5" t="s">
        <v>99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 t="s">
        <v>95</v>
      </c>
      <c r="B202" s="5" t="s">
        <v>96</v>
      </c>
      <c r="C202" s="5" t="s">
        <v>318</v>
      </c>
      <c r="D202" s="5">
        <v>175</v>
      </c>
      <c r="E202" s="5">
        <v>3</v>
      </c>
      <c r="F202" s="5" t="s">
        <v>104</v>
      </c>
      <c r="G202" s="5">
        <v>1.0564499999999999</v>
      </c>
      <c r="H202" s="5" t="s">
        <v>105</v>
      </c>
      <c r="I202" s="5" t="s">
        <v>106</v>
      </c>
      <c r="J202" s="5">
        <v>23.016999999999999</v>
      </c>
      <c r="K202" s="5" t="s">
        <v>105</v>
      </c>
      <c r="L202" s="5" t="s">
        <v>99</v>
      </c>
      <c r="M202" s="5" t="s">
        <v>99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 t="s">
        <v>95</v>
      </c>
      <c r="B203" s="5" t="s">
        <v>96</v>
      </c>
      <c r="C203" s="5" t="s">
        <v>319</v>
      </c>
      <c r="D203" s="5">
        <v>176</v>
      </c>
      <c r="E203" s="5">
        <v>3</v>
      </c>
      <c r="F203" s="5" t="s">
        <v>104</v>
      </c>
      <c r="G203" s="5">
        <v>1.0416099999999999</v>
      </c>
      <c r="H203" s="5" t="s">
        <v>105</v>
      </c>
      <c r="I203" s="5" t="s">
        <v>106</v>
      </c>
      <c r="J203" s="5">
        <v>24.047999999999998</v>
      </c>
      <c r="K203" s="5" t="s">
        <v>105</v>
      </c>
      <c r="L203" s="5" t="s">
        <v>99</v>
      </c>
      <c r="M203" s="5" t="s">
        <v>99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 t="s">
        <v>95</v>
      </c>
      <c r="B204" s="5" t="s">
        <v>96</v>
      </c>
      <c r="C204" s="5" t="s">
        <v>320</v>
      </c>
      <c r="D204" s="5">
        <v>177</v>
      </c>
      <c r="E204" s="5">
        <v>3</v>
      </c>
      <c r="F204" s="5" t="s">
        <v>104</v>
      </c>
      <c r="G204" s="5">
        <v>0.83565999999999996</v>
      </c>
      <c r="H204" s="5" t="s">
        <v>105</v>
      </c>
      <c r="I204" s="5" t="s">
        <v>106</v>
      </c>
      <c r="J204" s="5">
        <v>44.012999999999998</v>
      </c>
      <c r="K204" s="5" t="s">
        <v>105</v>
      </c>
      <c r="L204" s="5" t="s">
        <v>99</v>
      </c>
      <c r="M204" s="5" t="s">
        <v>99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 t="s">
        <v>95</v>
      </c>
      <c r="B205" s="5" t="s">
        <v>96</v>
      </c>
      <c r="C205" s="5" t="s">
        <v>321</v>
      </c>
      <c r="D205" s="5" t="s">
        <v>112</v>
      </c>
      <c r="E205" s="5"/>
      <c r="F205" s="5" t="s">
        <v>99</v>
      </c>
      <c r="G205" s="5"/>
      <c r="H205" s="5"/>
      <c r="I205" s="5" t="s">
        <v>99</v>
      </c>
      <c r="J205" s="5"/>
      <c r="K205" s="5"/>
      <c r="L205" s="5" t="s">
        <v>99</v>
      </c>
      <c r="M205" s="5" t="s">
        <v>99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 t="s">
        <v>95</v>
      </c>
      <c r="B206" s="5" t="s">
        <v>96</v>
      </c>
      <c r="C206" s="5" t="s">
        <v>322</v>
      </c>
      <c r="D206" s="5">
        <v>178</v>
      </c>
      <c r="E206" s="5">
        <v>3</v>
      </c>
      <c r="F206" s="5" t="s">
        <v>104</v>
      </c>
      <c r="G206" s="5">
        <v>1.81504</v>
      </c>
      <c r="H206" s="5" t="s">
        <v>105</v>
      </c>
      <c r="I206" s="5" t="s">
        <v>106</v>
      </c>
      <c r="J206" s="5">
        <v>51.981999999999999</v>
      </c>
      <c r="K206" s="5" t="s">
        <v>105</v>
      </c>
      <c r="L206" s="5" t="s">
        <v>99</v>
      </c>
      <c r="M206" s="5" t="s">
        <v>99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 t="s">
        <v>95</v>
      </c>
      <c r="B207" s="5" t="s">
        <v>96</v>
      </c>
      <c r="C207" s="5" t="s">
        <v>323</v>
      </c>
      <c r="D207" s="5">
        <v>179</v>
      </c>
      <c r="E207" s="5">
        <v>3</v>
      </c>
      <c r="F207" s="5" t="s">
        <v>104</v>
      </c>
      <c r="G207" s="5">
        <v>1.6249800000000001</v>
      </c>
      <c r="H207" s="5" t="s">
        <v>105</v>
      </c>
      <c r="I207" s="5" t="s">
        <v>106</v>
      </c>
      <c r="J207" s="5">
        <v>31.9</v>
      </c>
      <c r="K207" s="5" t="s">
        <v>105</v>
      </c>
      <c r="L207" s="5" t="s">
        <v>99</v>
      </c>
      <c r="M207" s="5" t="s">
        <v>99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 t="s">
        <v>95</v>
      </c>
      <c r="B208" s="5" t="s">
        <v>96</v>
      </c>
      <c r="C208" s="5" t="s">
        <v>324</v>
      </c>
      <c r="D208" s="5">
        <v>180</v>
      </c>
      <c r="E208" s="5">
        <v>3</v>
      </c>
      <c r="F208" s="5" t="s">
        <v>104</v>
      </c>
      <c r="G208" s="5">
        <v>1.6129</v>
      </c>
      <c r="H208" s="5" t="s">
        <v>105</v>
      </c>
      <c r="I208" s="5" t="s">
        <v>106</v>
      </c>
      <c r="J208" s="5">
        <v>30.262</v>
      </c>
      <c r="K208" s="5" t="s">
        <v>105</v>
      </c>
      <c r="L208" s="5" t="s">
        <v>99</v>
      </c>
      <c r="M208" s="5" t="s">
        <v>99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 t="s">
        <v>95</v>
      </c>
      <c r="B209" s="5" t="s">
        <v>96</v>
      </c>
      <c r="C209" s="5" t="s">
        <v>325</v>
      </c>
      <c r="D209" s="5" t="s">
        <v>326</v>
      </c>
      <c r="E209" s="5">
        <v>3</v>
      </c>
      <c r="F209" s="5" t="s">
        <v>104</v>
      </c>
      <c r="G209" s="5">
        <v>1.4328000000000001</v>
      </c>
      <c r="H209" s="5" t="s">
        <v>105</v>
      </c>
      <c r="I209" s="5" t="s">
        <v>106</v>
      </c>
      <c r="J209" s="5">
        <v>12.021000000000001</v>
      </c>
      <c r="K209" s="5" t="s">
        <v>105</v>
      </c>
      <c r="L209" s="5" t="s">
        <v>99</v>
      </c>
      <c r="M209" s="5" t="s">
        <v>99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 t="s">
        <v>95</v>
      </c>
      <c r="B210" s="5" t="s">
        <v>96</v>
      </c>
      <c r="C210" s="5" t="s">
        <v>327</v>
      </c>
      <c r="D210" s="5" t="s">
        <v>328</v>
      </c>
      <c r="E210" s="5">
        <v>3</v>
      </c>
      <c r="F210" s="5" t="s">
        <v>104</v>
      </c>
      <c r="G210" s="5">
        <v>1.24136</v>
      </c>
      <c r="H210" s="5" t="s">
        <v>105</v>
      </c>
      <c r="I210" s="5" t="s">
        <v>106</v>
      </c>
      <c r="J210" s="5">
        <v>8.2970000000000006</v>
      </c>
      <c r="K210" s="5" t="s">
        <v>105</v>
      </c>
      <c r="L210" s="5" t="s">
        <v>99</v>
      </c>
      <c r="M210" s="5" t="s">
        <v>99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 t="s">
        <v>95</v>
      </c>
      <c r="B211" s="5" t="s">
        <v>96</v>
      </c>
      <c r="C211" s="5" t="s">
        <v>329</v>
      </c>
      <c r="D211" s="5" t="s">
        <v>330</v>
      </c>
      <c r="E211" s="5">
        <v>3</v>
      </c>
      <c r="F211" s="5" t="s">
        <v>104</v>
      </c>
      <c r="G211" s="5">
        <v>1.04453</v>
      </c>
      <c r="H211" s="5" t="s">
        <v>105</v>
      </c>
      <c r="I211" s="5" t="s">
        <v>106</v>
      </c>
      <c r="J211" s="5">
        <v>28.155000000000001</v>
      </c>
      <c r="K211" s="5" t="s">
        <v>105</v>
      </c>
      <c r="L211" s="5" t="s">
        <v>99</v>
      </c>
      <c r="M211" s="5" t="s">
        <v>99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 t="s">
        <v>95</v>
      </c>
      <c r="B212" s="5" t="s">
        <v>96</v>
      </c>
      <c r="C212" s="5" t="s">
        <v>331</v>
      </c>
      <c r="D212" s="5" t="s">
        <v>332</v>
      </c>
      <c r="E212" s="5">
        <v>3</v>
      </c>
      <c r="F212" s="5" t="s">
        <v>104</v>
      </c>
      <c r="G212" s="5">
        <v>0.87478</v>
      </c>
      <c r="H212" s="5" t="s">
        <v>105</v>
      </c>
      <c r="I212" s="5" t="s">
        <v>106</v>
      </c>
      <c r="J212" s="5">
        <v>49.802</v>
      </c>
      <c r="K212" s="5" t="s">
        <v>105</v>
      </c>
      <c r="L212" s="5" t="s">
        <v>99</v>
      </c>
      <c r="M212" s="5" t="s">
        <v>99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 t="s">
        <v>95</v>
      </c>
      <c r="B213" s="5" t="s">
        <v>96</v>
      </c>
      <c r="C213" s="5" t="s">
        <v>333</v>
      </c>
      <c r="D213" s="5" t="s">
        <v>334</v>
      </c>
      <c r="E213" s="5">
        <v>3</v>
      </c>
      <c r="F213" s="5" t="s">
        <v>104</v>
      </c>
      <c r="G213" s="5">
        <v>1.5682100000000001</v>
      </c>
      <c r="H213" s="5" t="s">
        <v>105</v>
      </c>
      <c r="I213" s="5" t="s">
        <v>106</v>
      </c>
      <c r="J213" s="5">
        <v>46.363</v>
      </c>
      <c r="K213" s="5" t="s">
        <v>105</v>
      </c>
      <c r="L213" s="5" t="s">
        <v>99</v>
      </c>
      <c r="M213" s="5" t="s">
        <v>99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 t="s">
        <v>95</v>
      </c>
      <c r="B214" s="5" t="s">
        <v>96</v>
      </c>
      <c r="C214" s="5" t="s">
        <v>335</v>
      </c>
      <c r="D214" s="5" t="s">
        <v>336</v>
      </c>
      <c r="E214" s="5">
        <v>3</v>
      </c>
      <c r="F214" s="5" t="s">
        <v>104</v>
      </c>
      <c r="G214" s="5">
        <v>1.46638</v>
      </c>
      <c r="H214" s="5" t="s">
        <v>105</v>
      </c>
      <c r="I214" s="5" t="s">
        <v>106</v>
      </c>
      <c r="J214" s="5">
        <v>26.282</v>
      </c>
      <c r="K214" s="5" t="s">
        <v>105</v>
      </c>
      <c r="L214" s="5" t="s">
        <v>99</v>
      </c>
      <c r="M214" s="5" t="s">
        <v>99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 t="s">
        <v>95</v>
      </c>
      <c r="B215" s="5" t="s">
        <v>96</v>
      </c>
      <c r="C215" s="5" t="s">
        <v>337</v>
      </c>
      <c r="D215" s="5" t="s">
        <v>338</v>
      </c>
      <c r="E215" s="5">
        <v>3</v>
      </c>
      <c r="F215" s="5" t="s">
        <v>104</v>
      </c>
      <c r="G215" s="5">
        <v>1.2218800000000001</v>
      </c>
      <c r="H215" s="5" t="s">
        <v>105</v>
      </c>
      <c r="I215" s="5" t="s">
        <v>106</v>
      </c>
      <c r="J215" s="5">
        <v>23.814</v>
      </c>
      <c r="K215" s="5" t="s">
        <v>105</v>
      </c>
      <c r="L215" s="5" t="s">
        <v>99</v>
      </c>
      <c r="M215" s="5" t="s">
        <v>99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 t="s">
        <v>95</v>
      </c>
      <c r="B216" s="5" t="s">
        <v>96</v>
      </c>
      <c r="C216" s="5" t="s">
        <v>339</v>
      </c>
      <c r="D216" s="5" t="s">
        <v>340</v>
      </c>
      <c r="E216" s="5">
        <v>3</v>
      </c>
      <c r="F216" s="5" t="s">
        <v>104</v>
      </c>
      <c r="G216" s="5">
        <v>1.1421300000000001</v>
      </c>
      <c r="H216" s="5" t="s">
        <v>105</v>
      </c>
      <c r="I216" s="5" t="s">
        <v>106</v>
      </c>
      <c r="J216" s="5">
        <v>64.614000000000004</v>
      </c>
      <c r="K216" s="5" t="s">
        <v>105</v>
      </c>
      <c r="L216" s="5" t="s">
        <v>99</v>
      </c>
      <c r="M216" s="5" t="s">
        <v>99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 t="s">
        <v>95</v>
      </c>
      <c r="B217" s="5" t="s">
        <v>96</v>
      </c>
      <c r="C217" s="5" t="s">
        <v>341</v>
      </c>
      <c r="D217" s="5" t="s">
        <v>342</v>
      </c>
      <c r="E217" s="5">
        <v>3</v>
      </c>
      <c r="F217" s="5" t="s">
        <v>104</v>
      </c>
      <c r="G217" s="5">
        <v>1.68093</v>
      </c>
      <c r="H217" s="5" t="s">
        <v>105</v>
      </c>
      <c r="I217" s="5" t="s">
        <v>106</v>
      </c>
      <c r="J217" s="5">
        <v>44.829000000000001</v>
      </c>
      <c r="K217" s="5" t="s">
        <v>105</v>
      </c>
      <c r="L217" s="5" t="s">
        <v>99</v>
      </c>
      <c r="M217" s="5" t="s">
        <v>99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 t="s">
        <v>95</v>
      </c>
      <c r="B218" s="5" t="s">
        <v>96</v>
      </c>
      <c r="C218" s="5" t="s">
        <v>343</v>
      </c>
      <c r="D218" s="5" t="s">
        <v>344</v>
      </c>
      <c r="E218" s="5">
        <v>3</v>
      </c>
      <c r="F218" s="5" t="s">
        <v>104</v>
      </c>
      <c r="G218" s="5">
        <v>1.4071899999999999</v>
      </c>
      <c r="H218" s="5" t="s">
        <v>105</v>
      </c>
      <c r="I218" s="5" t="s">
        <v>106</v>
      </c>
      <c r="J218" s="5">
        <v>16.216999999999999</v>
      </c>
      <c r="K218" s="5" t="s">
        <v>105</v>
      </c>
      <c r="L218" s="5" t="s">
        <v>99</v>
      </c>
      <c r="M218" s="5" t="s">
        <v>99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 t="s">
        <v>95</v>
      </c>
      <c r="B219" s="5" t="s">
        <v>96</v>
      </c>
      <c r="C219" s="5" t="s">
        <v>345</v>
      </c>
      <c r="D219" s="5" t="s">
        <v>346</v>
      </c>
      <c r="E219" s="5">
        <v>3</v>
      </c>
      <c r="F219" s="5" t="s">
        <v>104</v>
      </c>
      <c r="G219" s="5">
        <v>1.30749</v>
      </c>
      <c r="H219" s="5" t="s">
        <v>105</v>
      </c>
      <c r="I219" s="5" t="s">
        <v>106</v>
      </c>
      <c r="J219" s="5">
        <v>4.7</v>
      </c>
      <c r="K219" s="5" t="s">
        <v>105</v>
      </c>
      <c r="L219" s="5" t="s">
        <v>99</v>
      </c>
      <c r="M219" s="5" t="s">
        <v>99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 t="s">
        <v>95</v>
      </c>
      <c r="B220" s="5" t="s">
        <v>96</v>
      </c>
      <c r="C220" s="5" t="s">
        <v>347</v>
      </c>
      <c r="D220" s="5" t="s">
        <v>348</v>
      </c>
      <c r="E220" s="5">
        <v>3</v>
      </c>
      <c r="F220" s="5" t="s">
        <v>104</v>
      </c>
      <c r="G220" s="5">
        <v>1.21787</v>
      </c>
      <c r="H220" s="5" t="s">
        <v>105</v>
      </c>
      <c r="I220" s="5" t="s">
        <v>106</v>
      </c>
      <c r="J220" s="5">
        <v>22.381</v>
      </c>
      <c r="K220" s="5" t="s">
        <v>105</v>
      </c>
      <c r="L220" s="5" t="s">
        <v>99</v>
      </c>
      <c r="M220" s="5" t="s">
        <v>99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 t="s">
        <v>95</v>
      </c>
      <c r="B221" s="5" t="s">
        <v>96</v>
      </c>
      <c r="C221" s="5" t="s">
        <v>349</v>
      </c>
      <c r="D221" s="5" t="s">
        <v>350</v>
      </c>
      <c r="E221" s="5">
        <v>3</v>
      </c>
      <c r="F221" s="5" t="s">
        <v>104</v>
      </c>
      <c r="G221" s="5">
        <v>1.11436</v>
      </c>
      <c r="H221" s="5" t="s">
        <v>105</v>
      </c>
      <c r="I221" s="5" t="s">
        <v>106</v>
      </c>
      <c r="J221" s="5">
        <v>42.357999999999997</v>
      </c>
      <c r="K221" s="5" t="s">
        <v>105</v>
      </c>
      <c r="L221" s="5" t="s">
        <v>99</v>
      </c>
      <c r="M221" s="5" t="s">
        <v>99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 t="s">
        <v>95</v>
      </c>
      <c r="B222" s="5" t="s">
        <v>96</v>
      </c>
      <c r="C222" s="5" t="s">
        <v>351</v>
      </c>
      <c r="D222" s="5" t="s">
        <v>352</v>
      </c>
      <c r="E222" s="5">
        <v>3</v>
      </c>
      <c r="F222" s="5" t="s">
        <v>104</v>
      </c>
      <c r="G222" s="5">
        <v>1.4015500000000001</v>
      </c>
      <c r="H222" s="5" t="s">
        <v>105</v>
      </c>
      <c r="I222" s="5" t="s">
        <v>106</v>
      </c>
      <c r="J222" s="5">
        <v>45.701000000000001</v>
      </c>
      <c r="K222" s="5" t="s">
        <v>105</v>
      </c>
      <c r="L222" s="5" t="s">
        <v>99</v>
      </c>
      <c r="M222" s="5" t="s">
        <v>99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 t="s">
        <v>95</v>
      </c>
      <c r="B223" s="5" t="s">
        <v>96</v>
      </c>
      <c r="C223" s="5" t="s">
        <v>353</v>
      </c>
      <c r="D223" s="5" t="s">
        <v>354</v>
      </c>
      <c r="E223" s="5">
        <v>3</v>
      </c>
      <c r="F223" s="5" t="s">
        <v>104</v>
      </c>
      <c r="G223" s="5">
        <v>1.2944800000000001</v>
      </c>
      <c r="H223" s="5" t="s">
        <v>105</v>
      </c>
      <c r="I223" s="5" t="s">
        <v>106</v>
      </c>
      <c r="J223" s="5">
        <v>24.145</v>
      </c>
      <c r="K223" s="5" t="s">
        <v>105</v>
      </c>
      <c r="L223" s="5" t="s">
        <v>99</v>
      </c>
      <c r="M223" s="5" t="s">
        <v>99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 t="s">
        <v>95</v>
      </c>
      <c r="B224" s="5" t="s">
        <v>96</v>
      </c>
      <c r="C224" s="5" t="s">
        <v>355</v>
      </c>
      <c r="D224" s="5" t="s">
        <v>356</v>
      </c>
      <c r="E224" s="5">
        <v>3</v>
      </c>
      <c r="F224" s="5" t="s">
        <v>104</v>
      </c>
      <c r="G224" s="5">
        <v>1.2029099999999999</v>
      </c>
      <c r="H224" s="5" t="s">
        <v>105</v>
      </c>
      <c r="I224" s="5" t="s">
        <v>106</v>
      </c>
      <c r="J224" s="5">
        <v>6.0339999999999998</v>
      </c>
      <c r="K224" s="5" t="s">
        <v>105</v>
      </c>
      <c r="L224" s="5" t="s">
        <v>99</v>
      </c>
      <c r="M224" s="5" t="s">
        <v>99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 t="s">
        <v>95</v>
      </c>
      <c r="B225" s="5" t="s">
        <v>96</v>
      </c>
      <c r="C225" s="5" t="s">
        <v>357</v>
      </c>
      <c r="D225" s="5" t="s">
        <v>358</v>
      </c>
      <c r="E225" s="5">
        <v>3</v>
      </c>
      <c r="F225" s="5" t="s">
        <v>104</v>
      </c>
      <c r="G225" s="5">
        <v>1.10331</v>
      </c>
      <c r="H225" s="5" t="s">
        <v>105</v>
      </c>
      <c r="I225" s="5" t="s">
        <v>106</v>
      </c>
      <c r="J225" s="5">
        <v>14.404</v>
      </c>
      <c r="K225" s="5" t="s">
        <v>105</v>
      </c>
      <c r="L225" s="5" t="s">
        <v>99</v>
      </c>
      <c r="M225" s="5" t="s">
        <v>99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 t="s">
        <v>95</v>
      </c>
      <c r="B226" s="5" t="s">
        <v>96</v>
      </c>
      <c r="C226" s="5" t="s">
        <v>359</v>
      </c>
      <c r="D226" s="5" t="s">
        <v>360</v>
      </c>
      <c r="E226" s="5">
        <v>3</v>
      </c>
      <c r="F226" s="5" t="s">
        <v>104</v>
      </c>
      <c r="G226" s="5">
        <v>1.0037400000000001</v>
      </c>
      <c r="H226" s="5" t="s">
        <v>105</v>
      </c>
      <c r="I226" s="5" t="s">
        <v>106</v>
      </c>
      <c r="J226" s="5">
        <v>34.293999999999997</v>
      </c>
      <c r="K226" s="5" t="s">
        <v>105</v>
      </c>
      <c r="L226" s="5" t="s">
        <v>99</v>
      </c>
      <c r="M226" s="5" t="s">
        <v>99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 t="s">
        <v>95</v>
      </c>
      <c r="B227" s="5" t="s">
        <v>96</v>
      </c>
      <c r="C227" s="5" t="s">
        <v>361</v>
      </c>
      <c r="D227" s="5" t="s">
        <v>362</v>
      </c>
      <c r="E227" s="5">
        <v>3</v>
      </c>
      <c r="F227" s="5" t="s">
        <v>104</v>
      </c>
      <c r="G227" s="5">
        <v>0.90139000000000002</v>
      </c>
      <c r="H227" s="5" t="s">
        <v>105</v>
      </c>
      <c r="I227" s="5" t="s">
        <v>106</v>
      </c>
      <c r="J227" s="5">
        <v>54.286999999999999</v>
      </c>
      <c r="K227" s="5" t="s">
        <v>105</v>
      </c>
      <c r="L227" s="5" t="s">
        <v>99</v>
      </c>
      <c r="M227" s="5" t="s">
        <v>99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 t="s">
        <v>95</v>
      </c>
      <c r="B228" s="5" t="s">
        <v>96</v>
      </c>
      <c r="C228" s="5" t="s">
        <v>363</v>
      </c>
      <c r="D228" s="5" t="s">
        <v>364</v>
      </c>
      <c r="E228" s="5">
        <v>3</v>
      </c>
      <c r="F228" s="5" t="s">
        <v>104</v>
      </c>
      <c r="G228" s="5">
        <v>1.4581599999999999</v>
      </c>
      <c r="H228" s="5" t="s">
        <v>105</v>
      </c>
      <c r="I228" s="5" t="s">
        <v>106</v>
      </c>
      <c r="J228" s="5">
        <v>46.853000000000002</v>
      </c>
      <c r="K228" s="5" t="s">
        <v>105</v>
      </c>
      <c r="L228" s="5" t="s">
        <v>99</v>
      </c>
      <c r="M228" s="5" t="s">
        <v>99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 t="s">
        <v>95</v>
      </c>
      <c r="B229" s="5" t="s">
        <v>96</v>
      </c>
      <c r="C229" s="5" t="s">
        <v>365</v>
      </c>
      <c r="D229" s="5" t="s">
        <v>366</v>
      </c>
      <c r="E229" s="5">
        <v>3</v>
      </c>
      <c r="F229" s="5" t="s">
        <v>104</v>
      </c>
      <c r="G229" s="5">
        <v>1.3532299999999999</v>
      </c>
      <c r="H229" s="5" t="s">
        <v>105</v>
      </c>
      <c r="I229" s="5" t="s">
        <v>106</v>
      </c>
      <c r="J229" s="5">
        <v>26.204000000000001</v>
      </c>
      <c r="K229" s="5" t="s">
        <v>105</v>
      </c>
      <c r="L229" s="5" t="s">
        <v>99</v>
      </c>
      <c r="M229" s="5" t="s">
        <v>99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 t="s">
        <v>95</v>
      </c>
      <c r="B230" s="5" t="s">
        <v>96</v>
      </c>
      <c r="C230" s="5" t="s">
        <v>367</v>
      </c>
      <c r="D230" s="5" t="s">
        <v>368</v>
      </c>
      <c r="E230" s="5">
        <v>3</v>
      </c>
      <c r="F230" s="5" t="s">
        <v>104</v>
      </c>
      <c r="G230" s="5">
        <v>1.2557400000000001</v>
      </c>
      <c r="H230" s="5" t="s">
        <v>105</v>
      </c>
      <c r="I230" s="5" t="s">
        <v>106</v>
      </c>
      <c r="J230" s="5">
        <v>7.8209999999999997</v>
      </c>
      <c r="K230" s="5" t="s">
        <v>105</v>
      </c>
      <c r="L230" s="5" t="s">
        <v>99</v>
      </c>
      <c r="M230" s="5" t="s">
        <v>99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 t="s">
        <v>95</v>
      </c>
      <c r="B231" s="5" t="s">
        <v>96</v>
      </c>
      <c r="C231" s="5" t="s">
        <v>369</v>
      </c>
      <c r="D231" s="5" t="s">
        <v>370</v>
      </c>
      <c r="E231" s="5">
        <v>3</v>
      </c>
      <c r="F231" s="5" t="s">
        <v>104</v>
      </c>
      <c r="G231" s="5">
        <v>1.1561399999999999</v>
      </c>
      <c r="H231" s="5" t="s">
        <v>105</v>
      </c>
      <c r="I231" s="5" t="s">
        <v>106</v>
      </c>
      <c r="J231" s="5">
        <v>13.965</v>
      </c>
      <c r="K231" s="5" t="s">
        <v>105</v>
      </c>
      <c r="L231" s="5" t="s">
        <v>99</v>
      </c>
      <c r="M231" s="5" t="s">
        <v>99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 t="s">
        <v>95</v>
      </c>
      <c r="B232" s="5" t="s">
        <v>96</v>
      </c>
      <c r="C232" s="5" t="s">
        <v>371</v>
      </c>
      <c r="D232" s="5" t="s">
        <v>372</v>
      </c>
      <c r="E232" s="5">
        <v>3</v>
      </c>
      <c r="F232" s="5" t="s">
        <v>104</v>
      </c>
      <c r="G232" s="5">
        <v>1.06006</v>
      </c>
      <c r="H232" s="5" t="s">
        <v>105</v>
      </c>
      <c r="I232" s="5" t="s">
        <v>106</v>
      </c>
      <c r="J232" s="5">
        <v>33.569000000000003</v>
      </c>
      <c r="K232" s="5" t="s">
        <v>105</v>
      </c>
      <c r="L232" s="5" t="s">
        <v>99</v>
      </c>
      <c r="M232" s="5" t="s">
        <v>99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 t="s">
        <v>95</v>
      </c>
      <c r="B233" s="5" t="s">
        <v>96</v>
      </c>
      <c r="C233" s="5" t="s">
        <v>373</v>
      </c>
      <c r="D233" s="5" t="s">
        <v>374</v>
      </c>
      <c r="E233" s="5">
        <v>3</v>
      </c>
      <c r="F233" s="5" t="s">
        <v>104</v>
      </c>
      <c r="G233" s="5">
        <v>0.96026</v>
      </c>
      <c r="H233" s="5" t="s">
        <v>105</v>
      </c>
      <c r="I233" s="5" t="s">
        <v>106</v>
      </c>
      <c r="J233" s="5">
        <v>53.441000000000003</v>
      </c>
      <c r="K233" s="5" t="s">
        <v>105</v>
      </c>
      <c r="L233" s="5" t="s">
        <v>99</v>
      </c>
      <c r="M233" s="5" t="s">
        <v>99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 t="s">
        <v>95</v>
      </c>
      <c r="B234" s="5" t="s">
        <v>96</v>
      </c>
      <c r="C234" s="5" t="s">
        <v>375</v>
      </c>
      <c r="D234" s="5" t="s">
        <v>376</v>
      </c>
      <c r="E234" s="5">
        <v>3</v>
      </c>
      <c r="F234" s="5" t="s">
        <v>104</v>
      </c>
      <c r="G234" s="5">
        <v>1.4174500000000001</v>
      </c>
      <c r="H234" s="5" t="s">
        <v>105</v>
      </c>
      <c r="I234" s="5" t="s">
        <v>106</v>
      </c>
      <c r="J234" s="5">
        <v>47.865000000000002</v>
      </c>
      <c r="K234" s="5" t="s">
        <v>105</v>
      </c>
      <c r="L234" s="5" t="s">
        <v>99</v>
      </c>
      <c r="M234" s="5" t="s">
        <v>99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 t="s">
        <v>95</v>
      </c>
      <c r="B235" s="5" t="s">
        <v>96</v>
      </c>
      <c r="C235" s="5" t="s">
        <v>377</v>
      </c>
      <c r="D235" s="5" t="s">
        <v>378</v>
      </c>
      <c r="E235" s="5">
        <v>3</v>
      </c>
      <c r="F235" s="5" t="s">
        <v>104</v>
      </c>
      <c r="G235" s="5">
        <v>1.31874</v>
      </c>
      <c r="H235" s="5" t="s">
        <v>105</v>
      </c>
      <c r="I235" s="5" t="s">
        <v>106</v>
      </c>
      <c r="J235" s="5">
        <v>27.552</v>
      </c>
      <c r="K235" s="5" t="s">
        <v>105</v>
      </c>
      <c r="L235" s="5" t="s">
        <v>99</v>
      </c>
      <c r="M235" s="5" t="s">
        <v>99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 t="s">
        <v>95</v>
      </c>
      <c r="B236" s="5" t="s">
        <v>96</v>
      </c>
      <c r="C236" s="5" t="s">
        <v>379</v>
      </c>
      <c r="D236" s="5" t="s">
        <v>112</v>
      </c>
      <c r="E236" s="5"/>
      <c r="F236" s="5" t="s">
        <v>99</v>
      </c>
      <c r="G236" s="5"/>
      <c r="H236" s="5"/>
      <c r="I236" s="5" t="s">
        <v>99</v>
      </c>
      <c r="J236" s="5"/>
      <c r="K236" s="5"/>
      <c r="L236" s="5" t="s">
        <v>99</v>
      </c>
      <c r="M236" s="5" t="s">
        <v>99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 t="s">
        <v>95</v>
      </c>
      <c r="B237" s="5" t="s">
        <v>96</v>
      </c>
      <c r="C237" s="5" t="s">
        <v>380</v>
      </c>
      <c r="D237" s="5" t="s">
        <v>381</v>
      </c>
      <c r="E237" s="5">
        <v>3</v>
      </c>
      <c r="F237" s="5" t="s">
        <v>104</v>
      </c>
      <c r="G237" s="5">
        <v>1.0187600000000001</v>
      </c>
      <c r="H237" s="5" t="s">
        <v>105</v>
      </c>
      <c r="I237" s="5" t="s">
        <v>106</v>
      </c>
      <c r="J237" s="5">
        <v>33.158000000000001</v>
      </c>
      <c r="K237" s="5" t="s">
        <v>105</v>
      </c>
      <c r="L237" s="5" t="s">
        <v>99</v>
      </c>
      <c r="M237" s="5" t="s">
        <v>99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 t="s">
        <v>95</v>
      </c>
      <c r="B238" s="5" t="s">
        <v>96</v>
      </c>
      <c r="C238" s="5" t="s">
        <v>382</v>
      </c>
      <c r="D238" s="5" t="s">
        <v>383</v>
      </c>
      <c r="E238" s="5">
        <v>3</v>
      </c>
      <c r="F238" s="5" t="s">
        <v>104</v>
      </c>
      <c r="G238" s="5">
        <v>1.5619799999999999</v>
      </c>
      <c r="H238" s="5" t="s">
        <v>105</v>
      </c>
      <c r="I238" s="5" t="s">
        <v>106</v>
      </c>
      <c r="J238" s="5">
        <v>49.22</v>
      </c>
      <c r="K238" s="5" t="s">
        <v>105</v>
      </c>
      <c r="L238" s="5" t="s">
        <v>99</v>
      </c>
      <c r="M238" s="5" t="s">
        <v>99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 t="s">
        <v>95</v>
      </c>
      <c r="B239" s="5" t="s">
        <v>96</v>
      </c>
      <c r="C239" s="5" t="s">
        <v>384</v>
      </c>
      <c r="D239" s="5" t="s">
        <v>385</v>
      </c>
      <c r="E239" s="5">
        <v>3</v>
      </c>
      <c r="F239" s="5" t="s">
        <v>104</v>
      </c>
      <c r="G239" s="5">
        <v>1.4612400000000001</v>
      </c>
      <c r="H239" s="5" t="s">
        <v>105</v>
      </c>
      <c r="I239" s="5" t="s">
        <v>106</v>
      </c>
      <c r="J239" s="5">
        <v>29.332000000000001</v>
      </c>
      <c r="K239" s="5" t="s">
        <v>105</v>
      </c>
      <c r="L239" s="5" t="s">
        <v>99</v>
      </c>
      <c r="M239" s="5" t="s">
        <v>99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 t="s">
        <v>95</v>
      </c>
      <c r="B240" s="5" t="s">
        <v>96</v>
      </c>
      <c r="C240" s="5" t="s">
        <v>386</v>
      </c>
      <c r="D240" s="5" t="s">
        <v>387</v>
      </c>
      <c r="E240" s="5">
        <v>3</v>
      </c>
      <c r="F240" s="5" t="s">
        <v>104</v>
      </c>
      <c r="G240" s="5">
        <v>1.3633999999999999</v>
      </c>
      <c r="H240" s="5" t="s">
        <v>105</v>
      </c>
      <c r="I240" s="5" t="s">
        <v>106</v>
      </c>
      <c r="J240" s="5">
        <v>9.4420000000000002</v>
      </c>
      <c r="K240" s="5" t="s">
        <v>105</v>
      </c>
      <c r="L240" s="5" t="s">
        <v>99</v>
      </c>
      <c r="M240" s="5" t="s">
        <v>99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 t="s">
        <v>95</v>
      </c>
      <c r="B241" s="5" t="s">
        <v>96</v>
      </c>
      <c r="C241" s="5" t="s">
        <v>388</v>
      </c>
      <c r="D241" s="5" t="s">
        <v>389</v>
      </c>
      <c r="E241" s="5">
        <v>3</v>
      </c>
      <c r="F241" s="5" t="s">
        <v>104</v>
      </c>
      <c r="G241" s="5">
        <v>1.2625999999999999</v>
      </c>
      <c r="H241" s="5" t="s">
        <v>105</v>
      </c>
      <c r="I241" s="5" t="s">
        <v>106</v>
      </c>
      <c r="J241" s="5">
        <v>10.85</v>
      </c>
      <c r="K241" s="5" t="s">
        <v>105</v>
      </c>
      <c r="L241" s="5" t="s">
        <v>99</v>
      </c>
      <c r="M241" s="5" t="s">
        <v>99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 t="s">
        <v>95</v>
      </c>
      <c r="B242" s="5" t="s">
        <v>96</v>
      </c>
      <c r="C242" s="5" t="s">
        <v>390</v>
      </c>
      <c r="D242" s="5" t="s">
        <v>391</v>
      </c>
      <c r="E242" s="5">
        <v>3</v>
      </c>
      <c r="F242" s="5" t="s">
        <v>104</v>
      </c>
      <c r="G242" s="5">
        <v>1.1613599999999999</v>
      </c>
      <c r="H242" s="5" t="s">
        <v>105</v>
      </c>
      <c r="I242" s="5" t="s">
        <v>106</v>
      </c>
      <c r="J242" s="5">
        <v>30.765999999999998</v>
      </c>
      <c r="K242" s="5" t="s">
        <v>105</v>
      </c>
      <c r="L242" s="5" t="s">
        <v>99</v>
      </c>
      <c r="M242" s="5" t="s">
        <v>99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 t="s">
        <v>95</v>
      </c>
      <c r="B243" s="5" t="s">
        <v>96</v>
      </c>
      <c r="C243" s="5" t="s">
        <v>392</v>
      </c>
      <c r="D243" s="5" t="s">
        <v>393</v>
      </c>
      <c r="E243" s="5">
        <v>3</v>
      </c>
      <c r="F243" s="5" t="s">
        <v>104</v>
      </c>
      <c r="G243" s="5">
        <v>1.5429299999999999</v>
      </c>
      <c r="H243" s="5" t="s">
        <v>105</v>
      </c>
      <c r="I243" s="5" t="s">
        <v>106</v>
      </c>
      <c r="J243" s="5">
        <v>50.831000000000003</v>
      </c>
      <c r="K243" s="5" t="s">
        <v>105</v>
      </c>
      <c r="L243" s="5" t="s">
        <v>99</v>
      </c>
      <c r="M243" s="5" t="s">
        <v>99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 t="s">
        <v>95</v>
      </c>
      <c r="B244" s="5" t="s">
        <v>96</v>
      </c>
      <c r="C244" s="5" t="s">
        <v>394</v>
      </c>
      <c r="D244" s="5" t="s">
        <v>395</v>
      </c>
      <c r="E244" s="5">
        <v>3</v>
      </c>
      <c r="F244" s="5" t="s">
        <v>104</v>
      </c>
      <c r="G244" s="5">
        <v>1.44143</v>
      </c>
      <c r="H244" s="5" t="s">
        <v>105</v>
      </c>
      <c r="I244" s="5" t="s">
        <v>106</v>
      </c>
      <c r="J244" s="5">
        <v>30.872</v>
      </c>
      <c r="K244" s="5" t="s">
        <v>105</v>
      </c>
      <c r="L244" s="5" t="s">
        <v>99</v>
      </c>
      <c r="M244" s="5" t="s">
        <v>99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 t="s">
        <v>95</v>
      </c>
      <c r="B245" s="5" t="s">
        <v>96</v>
      </c>
      <c r="C245" s="5" t="s">
        <v>396</v>
      </c>
      <c r="D245" s="5" t="s">
        <v>397</v>
      </c>
      <c r="E245" s="5">
        <v>3</v>
      </c>
      <c r="F245" s="5" t="s">
        <v>104</v>
      </c>
      <c r="G245" s="5">
        <v>1.54525</v>
      </c>
      <c r="H245" s="5" t="s">
        <v>105</v>
      </c>
      <c r="I245" s="5" t="s">
        <v>106</v>
      </c>
      <c r="J245" s="5">
        <v>47.627000000000002</v>
      </c>
      <c r="K245" s="5" t="s">
        <v>105</v>
      </c>
      <c r="L245" s="5" t="s">
        <v>99</v>
      </c>
      <c r="M245" s="5" t="s">
        <v>99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 t="s">
        <v>95</v>
      </c>
      <c r="B246" s="5" t="s">
        <v>96</v>
      </c>
      <c r="C246" s="5" t="s">
        <v>398</v>
      </c>
      <c r="D246" s="5" t="s">
        <v>399</v>
      </c>
      <c r="E246" s="5">
        <v>3</v>
      </c>
      <c r="F246" s="5" t="s">
        <v>104</v>
      </c>
      <c r="G246" s="5">
        <v>1.44024</v>
      </c>
      <c r="H246" s="5" t="s">
        <v>105</v>
      </c>
      <c r="I246" s="5" t="s">
        <v>106</v>
      </c>
      <c r="J246" s="5">
        <v>27.689</v>
      </c>
      <c r="K246" s="5" t="s">
        <v>105</v>
      </c>
      <c r="L246" s="5" t="s">
        <v>99</v>
      </c>
      <c r="M246" s="5" t="s">
        <v>99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 t="s">
        <v>95</v>
      </c>
      <c r="B247" s="5" t="s">
        <v>96</v>
      </c>
      <c r="C247" s="5" t="s">
        <v>400</v>
      </c>
      <c r="D247" s="5" t="s">
        <v>401</v>
      </c>
      <c r="E247" s="5">
        <v>3</v>
      </c>
      <c r="F247" s="5" t="s">
        <v>104</v>
      </c>
      <c r="G247" s="5">
        <v>1.3435600000000001</v>
      </c>
      <c r="H247" s="5" t="s">
        <v>105</v>
      </c>
      <c r="I247" s="5" t="s">
        <v>106</v>
      </c>
      <c r="J247" s="5">
        <v>7.8360000000000003</v>
      </c>
      <c r="K247" s="5" t="s">
        <v>105</v>
      </c>
      <c r="L247" s="5" t="s">
        <v>99</v>
      </c>
      <c r="M247" s="5" t="s">
        <v>99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 t="s">
        <v>95</v>
      </c>
      <c r="B248" s="5" t="s">
        <v>96</v>
      </c>
      <c r="C248" s="5" t="s">
        <v>402</v>
      </c>
      <c r="D248" s="5" t="s">
        <v>403</v>
      </c>
      <c r="E248" s="5">
        <v>3</v>
      </c>
      <c r="F248" s="5" t="s">
        <v>104</v>
      </c>
      <c r="G248" s="5">
        <v>1.24404</v>
      </c>
      <c r="H248" s="5" t="s">
        <v>105</v>
      </c>
      <c r="I248" s="5" t="s">
        <v>106</v>
      </c>
      <c r="J248" s="5">
        <v>12.473000000000001</v>
      </c>
      <c r="K248" s="5" t="s">
        <v>105</v>
      </c>
      <c r="L248" s="5" t="s">
        <v>99</v>
      </c>
      <c r="M248" s="5" t="s">
        <v>99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 t="s">
        <v>95</v>
      </c>
      <c r="B249" s="5" t="s">
        <v>96</v>
      </c>
      <c r="C249" s="5" t="s">
        <v>404</v>
      </c>
      <c r="D249" s="5" t="s">
        <v>405</v>
      </c>
      <c r="E249" s="5">
        <v>3</v>
      </c>
      <c r="F249" s="5" t="s">
        <v>104</v>
      </c>
      <c r="G249" s="5">
        <v>1.14615</v>
      </c>
      <c r="H249" s="5" t="s">
        <v>105</v>
      </c>
      <c r="I249" s="5" t="s">
        <v>106</v>
      </c>
      <c r="J249" s="5">
        <v>32.398000000000003</v>
      </c>
      <c r="K249" s="5" t="s">
        <v>105</v>
      </c>
      <c r="L249" s="5" t="s">
        <v>99</v>
      </c>
      <c r="M249" s="5" t="s">
        <v>99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 t="s">
        <v>95</v>
      </c>
      <c r="B250" s="5" t="s">
        <v>96</v>
      </c>
      <c r="C250" s="5" t="s">
        <v>406</v>
      </c>
      <c r="D250" s="5" t="s">
        <v>407</v>
      </c>
      <c r="E250" s="5">
        <v>3</v>
      </c>
      <c r="F250" s="5" t="s">
        <v>104</v>
      </c>
      <c r="G250" s="5">
        <v>1.3530500000000001</v>
      </c>
      <c r="H250" s="5" t="s">
        <v>105</v>
      </c>
      <c r="I250" s="5" t="s">
        <v>106</v>
      </c>
      <c r="J250" s="5">
        <v>15.117000000000001</v>
      </c>
      <c r="K250" s="5" t="s">
        <v>105</v>
      </c>
      <c r="L250" s="5" t="s">
        <v>99</v>
      </c>
      <c r="M250" s="5" t="s">
        <v>99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 t="s">
        <v>95</v>
      </c>
      <c r="B251" s="5" t="s">
        <v>96</v>
      </c>
      <c r="C251" s="5" t="s">
        <v>408</v>
      </c>
      <c r="D251" s="5" t="s">
        <v>409</v>
      </c>
      <c r="E251" s="5">
        <v>3</v>
      </c>
      <c r="F251" s="5" t="s">
        <v>104</v>
      </c>
      <c r="G251" s="5">
        <v>1.3519399999999999</v>
      </c>
      <c r="H251" s="5" t="s">
        <v>105</v>
      </c>
      <c r="I251" s="5" t="s">
        <v>106</v>
      </c>
      <c r="J251" s="5">
        <v>3.65</v>
      </c>
      <c r="K251" s="5" t="s">
        <v>105</v>
      </c>
      <c r="L251" s="5" t="s">
        <v>99</v>
      </c>
      <c r="M251" s="5" t="s">
        <v>99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 t="s">
        <v>95</v>
      </c>
      <c r="B252" s="5" t="s">
        <v>96</v>
      </c>
      <c r="C252" s="5" t="s">
        <v>410</v>
      </c>
      <c r="D252" s="5" t="s">
        <v>411</v>
      </c>
      <c r="E252" s="5">
        <v>3</v>
      </c>
      <c r="F252" s="5" t="s">
        <v>104</v>
      </c>
      <c r="G252" s="5">
        <v>1.4517899999999999</v>
      </c>
      <c r="H252" s="5" t="s">
        <v>105</v>
      </c>
      <c r="I252" s="5" t="s">
        <v>106</v>
      </c>
      <c r="J252" s="5">
        <v>23.303999999999998</v>
      </c>
      <c r="K252" s="5" t="s">
        <v>105</v>
      </c>
      <c r="L252" s="5" t="s">
        <v>99</v>
      </c>
      <c r="M252" s="5" t="s">
        <v>99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 t="s">
        <v>95</v>
      </c>
      <c r="B253" s="5" t="s">
        <v>96</v>
      </c>
      <c r="C253" s="5" t="s">
        <v>412</v>
      </c>
      <c r="D253" s="5">
        <v>300</v>
      </c>
      <c r="E253" s="5">
        <v>1</v>
      </c>
      <c r="F253" s="5" t="s">
        <v>104</v>
      </c>
      <c r="G253" s="5">
        <v>1.27233</v>
      </c>
      <c r="H253" s="5" t="s">
        <v>105</v>
      </c>
      <c r="I253" s="5" t="s">
        <v>106</v>
      </c>
      <c r="J253" s="5">
        <v>42.155000000000001</v>
      </c>
      <c r="K253" s="5" t="s">
        <v>105</v>
      </c>
      <c r="L253" s="5" t="s">
        <v>99</v>
      </c>
      <c r="M253" s="5" t="s">
        <v>99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 t="s">
        <v>95</v>
      </c>
      <c r="B254" s="5" t="s">
        <v>96</v>
      </c>
      <c r="C254" s="5" t="s">
        <v>413</v>
      </c>
      <c r="D254" s="5">
        <v>301</v>
      </c>
      <c r="E254" s="5">
        <v>1</v>
      </c>
      <c r="F254" s="5" t="s">
        <v>104</v>
      </c>
      <c r="G254" s="5">
        <v>1.4784900000000001</v>
      </c>
      <c r="H254" s="5" t="s">
        <v>105</v>
      </c>
      <c r="I254" s="5" t="s">
        <v>106</v>
      </c>
      <c r="J254" s="5">
        <v>37.856999999999999</v>
      </c>
      <c r="K254" s="5" t="s">
        <v>105</v>
      </c>
      <c r="L254" s="5" t="s">
        <v>99</v>
      </c>
      <c r="M254" s="5" t="s">
        <v>99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 t="s">
        <v>95</v>
      </c>
      <c r="B255" s="5" t="s">
        <v>96</v>
      </c>
      <c r="C255" s="5" t="s">
        <v>414</v>
      </c>
      <c r="D255" s="5">
        <v>302</v>
      </c>
      <c r="E255" s="5">
        <v>1</v>
      </c>
      <c r="F255" s="5" t="s">
        <v>104</v>
      </c>
      <c r="G255" s="5">
        <v>1.4661299999999999</v>
      </c>
      <c r="H255" s="5" t="s">
        <v>105</v>
      </c>
      <c r="I255" s="5" t="s">
        <v>106</v>
      </c>
      <c r="J255" s="5">
        <v>16.18</v>
      </c>
      <c r="K255" s="5" t="s">
        <v>105</v>
      </c>
      <c r="L255" s="5" t="s">
        <v>99</v>
      </c>
      <c r="M255" s="5" t="s">
        <v>99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 t="s">
        <v>95</v>
      </c>
      <c r="B256" s="5" t="s">
        <v>96</v>
      </c>
      <c r="C256" s="5" t="s">
        <v>415</v>
      </c>
      <c r="D256" s="5">
        <v>303</v>
      </c>
      <c r="E256" s="5">
        <v>1</v>
      </c>
      <c r="F256" s="5" t="s">
        <v>104</v>
      </c>
      <c r="G256" s="5">
        <v>1.4589099999999999</v>
      </c>
      <c r="H256" s="5" t="s">
        <v>105</v>
      </c>
      <c r="I256" s="5" t="s">
        <v>106</v>
      </c>
      <c r="J256" s="5">
        <v>13.882999999999999</v>
      </c>
      <c r="K256" s="5" t="s">
        <v>105</v>
      </c>
      <c r="L256" s="5" t="s">
        <v>99</v>
      </c>
      <c r="M256" s="5" t="s">
        <v>99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 t="s">
        <v>95</v>
      </c>
      <c r="B257" s="5" t="s">
        <v>96</v>
      </c>
      <c r="C257" s="5" t="s">
        <v>416</v>
      </c>
      <c r="D257" s="5">
        <v>304</v>
      </c>
      <c r="E257" s="5">
        <v>1</v>
      </c>
      <c r="F257" s="5" t="s">
        <v>104</v>
      </c>
      <c r="G257" s="5">
        <v>1.34884</v>
      </c>
      <c r="H257" s="5" t="s">
        <v>105</v>
      </c>
      <c r="I257" s="5" t="s">
        <v>106</v>
      </c>
      <c r="J257" s="5">
        <v>6.383</v>
      </c>
      <c r="K257" s="5" t="s">
        <v>105</v>
      </c>
      <c r="L257" s="5" t="s">
        <v>99</v>
      </c>
      <c r="M257" s="5" t="s">
        <v>99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 t="s">
        <v>95</v>
      </c>
      <c r="B258" s="5" t="s">
        <v>96</v>
      </c>
      <c r="C258" s="5" t="s">
        <v>417</v>
      </c>
      <c r="D258" s="5">
        <v>305</v>
      </c>
      <c r="E258" s="5">
        <v>1</v>
      </c>
      <c r="F258" s="5" t="s">
        <v>104</v>
      </c>
      <c r="G258" s="5">
        <v>1.4071400000000001</v>
      </c>
      <c r="H258" s="5" t="s">
        <v>105</v>
      </c>
      <c r="I258" s="5" t="s">
        <v>106</v>
      </c>
      <c r="J258" s="5">
        <v>11.108000000000001</v>
      </c>
      <c r="K258" s="5" t="s">
        <v>105</v>
      </c>
      <c r="L258" s="5" t="s">
        <v>99</v>
      </c>
      <c r="M258" s="5" t="s">
        <v>99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 t="s">
        <v>95</v>
      </c>
      <c r="B259" s="5" t="s">
        <v>96</v>
      </c>
      <c r="C259" s="5" t="s">
        <v>418</v>
      </c>
      <c r="D259" s="5">
        <v>306</v>
      </c>
      <c r="E259" s="5">
        <v>1</v>
      </c>
      <c r="F259" s="5" t="s">
        <v>104</v>
      </c>
      <c r="G259" s="5">
        <v>1.5930899999999999</v>
      </c>
      <c r="H259" s="5" t="s">
        <v>105</v>
      </c>
      <c r="I259" s="5" t="s">
        <v>106</v>
      </c>
      <c r="J259" s="5">
        <v>46.023000000000003</v>
      </c>
      <c r="K259" s="5" t="s">
        <v>105</v>
      </c>
      <c r="L259" s="5" t="s">
        <v>99</v>
      </c>
      <c r="M259" s="5" t="s">
        <v>99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 t="s">
        <v>95</v>
      </c>
      <c r="B260" s="5" t="s">
        <v>96</v>
      </c>
      <c r="C260" s="5" t="s">
        <v>419</v>
      </c>
      <c r="D260" s="5">
        <v>307</v>
      </c>
      <c r="E260" s="5">
        <v>1</v>
      </c>
      <c r="F260" s="5" t="s">
        <v>104</v>
      </c>
      <c r="G260" s="5">
        <v>1.3970499999999999</v>
      </c>
      <c r="H260" s="5" t="s">
        <v>105</v>
      </c>
      <c r="I260" s="5" t="s">
        <v>106</v>
      </c>
      <c r="J260" s="5">
        <v>6.2679999999999998</v>
      </c>
      <c r="K260" s="5" t="s">
        <v>105</v>
      </c>
      <c r="L260" s="5" t="s">
        <v>99</v>
      </c>
      <c r="M260" s="5" t="s">
        <v>99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 t="s">
        <v>95</v>
      </c>
      <c r="B261" s="5" t="s">
        <v>96</v>
      </c>
      <c r="C261" s="5" t="s">
        <v>420</v>
      </c>
      <c r="D261" s="5" t="s">
        <v>112</v>
      </c>
      <c r="E261" s="5"/>
      <c r="F261" s="5" t="s">
        <v>99</v>
      </c>
      <c r="G261" s="5"/>
      <c r="H261" s="5"/>
      <c r="I261" s="5" t="s">
        <v>99</v>
      </c>
      <c r="J261" s="5"/>
      <c r="K261" s="5"/>
      <c r="L261" s="5" t="s">
        <v>99</v>
      </c>
      <c r="M261" s="5" t="s">
        <v>99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 t="s">
        <v>95</v>
      </c>
      <c r="B262" s="5" t="s">
        <v>96</v>
      </c>
      <c r="C262" s="5" t="s">
        <v>421</v>
      </c>
      <c r="D262" s="5">
        <v>308</v>
      </c>
      <c r="E262" s="5">
        <v>1</v>
      </c>
      <c r="F262" s="5" t="s">
        <v>104</v>
      </c>
      <c r="G262" s="5">
        <v>1.00292</v>
      </c>
      <c r="H262" s="5" t="s">
        <v>105</v>
      </c>
      <c r="I262" s="5" t="s">
        <v>106</v>
      </c>
      <c r="J262" s="5">
        <v>33.816000000000003</v>
      </c>
      <c r="K262" s="5" t="s">
        <v>105</v>
      </c>
      <c r="L262" s="5" t="s">
        <v>99</v>
      </c>
      <c r="M262" s="5" t="s">
        <v>99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 t="s">
        <v>95</v>
      </c>
      <c r="B263" s="5" t="s">
        <v>96</v>
      </c>
      <c r="C263" s="5" t="s">
        <v>422</v>
      </c>
      <c r="D263" s="5" t="s">
        <v>112</v>
      </c>
      <c r="E263" s="5"/>
      <c r="F263" s="5" t="s">
        <v>99</v>
      </c>
      <c r="G263" s="5"/>
      <c r="H263" s="5"/>
      <c r="I263" s="5" t="s">
        <v>99</v>
      </c>
      <c r="J263" s="5"/>
      <c r="K263" s="5"/>
      <c r="L263" s="5" t="s">
        <v>99</v>
      </c>
      <c r="M263" s="5" t="s">
        <v>99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 t="s">
        <v>95</v>
      </c>
      <c r="B264" s="5" t="s">
        <v>96</v>
      </c>
      <c r="C264" s="5" t="s">
        <v>423</v>
      </c>
      <c r="D264" s="5">
        <v>309</v>
      </c>
      <c r="E264" s="5">
        <v>1</v>
      </c>
      <c r="F264" s="5" t="s">
        <v>104</v>
      </c>
      <c r="G264" s="5">
        <v>1.8316399999999999</v>
      </c>
      <c r="H264" s="5" t="s">
        <v>105</v>
      </c>
      <c r="I264" s="5" t="s">
        <v>106</v>
      </c>
      <c r="J264" s="5">
        <v>49.155000000000001</v>
      </c>
      <c r="K264" s="5" t="s">
        <v>105</v>
      </c>
      <c r="L264" s="5" t="s">
        <v>99</v>
      </c>
      <c r="M264" s="5" t="s">
        <v>99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 t="s">
        <v>95</v>
      </c>
      <c r="B265" s="5" t="s">
        <v>96</v>
      </c>
      <c r="C265" s="5" t="s">
        <v>424</v>
      </c>
      <c r="D265" s="5">
        <v>310</v>
      </c>
      <c r="E265" s="5">
        <v>1</v>
      </c>
      <c r="F265" s="5" t="s">
        <v>104</v>
      </c>
      <c r="G265" s="5">
        <v>1.4360999999999999</v>
      </c>
      <c r="H265" s="5" t="s">
        <v>105</v>
      </c>
      <c r="I265" s="5" t="s">
        <v>106</v>
      </c>
      <c r="J265" s="5">
        <v>10.076000000000001</v>
      </c>
      <c r="K265" s="5" t="s">
        <v>105</v>
      </c>
      <c r="L265" s="5" t="s">
        <v>99</v>
      </c>
      <c r="M265" s="5" t="s">
        <v>99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 t="s">
        <v>95</v>
      </c>
      <c r="B266" s="5" t="s">
        <v>96</v>
      </c>
      <c r="C266" s="5" t="s">
        <v>425</v>
      </c>
      <c r="D266" s="5">
        <v>311</v>
      </c>
      <c r="E266" s="5">
        <v>1</v>
      </c>
      <c r="F266" s="5" t="s">
        <v>104</v>
      </c>
      <c r="G266" s="5">
        <v>1.22977</v>
      </c>
      <c r="H266" s="5" t="s">
        <v>105</v>
      </c>
      <c r="I266" s="5" t="s">
        <v>106</v>
      </c>
      <c r="J266" s="5">
        <v>10.551</v>
      </c>
      <c r="K266" s="5" t="s">
        <v>105</v>
      </c>
      <c r="L266" s="5" t="s">
        <v>99</v>
      </c>
      <c r="M266" s="5" t="s">
        <v>99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 t="s">
        <v>95</v>
      </c>
      <c r="B267" s="5" t="s">
        <v>96</v>
      </c>
      <c r="C267" s="5" t="s">
        <v>426</v>
      </c>
      <c r="D267" s="5">
        <v>312</v>
      </c>
      <c r="E267" s="5">
        <v>1</v>
      </c>
      <c r="F267" s="5" t="s">
        <v>104</v>
      </c>
      <c r="G267" s="5">
        <v>0.98226000000000002</v>
      </c>
      <c r="H267" s="5" t="s">
        <v>105</v>
      </c>
      <c r="I267" s="5" t="s">
        <v>106</v>
      </c>
      <c r="J267" s="5">
        <v>45.273000000000003</v>
      </c>
      <c r="K267" s="5" t="s">
        <v>105</v>
      </c>
      <c r="L267" s="5" t="s">
        <v>99</v>
      </c>
      <c r="M267" s="5" t="s">
        <v>99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 t="s">
        <v>95</v>
      </c>
      <c r="B268" s="5" t="s">
        <v>96</v>
      </c>
      <c r="C268" s="5" t="s">
        <v>427</v>
      </c>
      <c r="D268" s="5" t="s">
        <v>112</v>
      </c>
      <c r="E268" s="5"/>
      <c r="F268" s="5" t="s">
        <v>99</v>
      </c>
      <c r="G268" s="5"/>
      <c r="H268" s="5"/>
      <c r="I268" s="5" t="s">
        <v>99</v>
      </c>
      <c r="J268" s="5"/>
      <c r="K268" s="5"/>
      <c r="L268" s="5" t="s">
        <v>99</v>
      </c>
      <c r="M268" s="5" t="s">
        <v>99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 t="s">
        <v>95</v>
      </c>
      <c r="B269" s="5" t="s">
        <v>96</v>
      </c>
      <c r="C269" s="5" t="s">
        <v>428</v>
      </c>
      <c r="D269" s="5">
        <v>313</v>
      </c>
      <c r="E269" s="5">
        <v>1</v>
      </c>
      <c r="F269" s="5" t="s">
        <v>104</v>
      </c>
      <c r="G269" s="5">
        <v>1.9022300000000001</v>
      </c>
      <c r="H269" s="5" t="s">
        <v>105</v>
      </c>
      <c r="I269" s="5" t="s">
        <v>106</v>
      </c>
      <c r="J269" s="5">
        <v>50.442</v>
      </c>
      <c r="K269" s="5" t="s">
        <v>105</v>
      </c>
      <c r="L269" s="5" t="s">
        <v>99</v>
      </c>
      <c r="M269" s="5" t="s">
        <v>99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 t="s">
        <v>95</v>
      </c>
      <c r="B270" s="5" t="s">
        <v>96</v>
      </c>
      <c r="C270" s="5" t="s">
        <v>429</v>
      </c>
      <c r="D270" s="5">
        <v>314</v>
      </c>
      <c r="E270" s="5">
        <v>1</v>
      </c>
      <c r="F270" s="5" t="s">
        <v>104</v>
      </c>
      <c r="G270" s="5">
        <v>0.94572999999999996</v>
      </c>
      <c r="H270" s="5" t="s">
        <v>105</v>
      </c>
      <c r="I270" s="5" t="s">
        <v>106</v>
      </c>
      <c r="J270" s="5">
        <v>49.439</v>
      </c>
      <c r="K270" s="5" t="s">
        <v>105</v>
      </c>
      <c r="L270" s="5" t="s">
        <v>99</v>
      </c>
      <c r="M270" s="5" t="s">
        <v>99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 t="s">
        <v>95</v>
      </c>
      <c r="B271" s="5" t="s">
        <v>96</v>
      </c>
      <c r="C271" s="5" t="s">
        <v>430</v>
      </c>
      <c r="D271" s="5" t="s">
        <v>112</v>
      </c>
      <c r="E271" s="5"/>
      <c r="F271" s="5" t="s">
        <v>99</v>
      </c>
      <c r="G271" s="5"/>
      <c r="H271" s="5"/>
      <c r="I271" s="5" t="s">
        <v>99</v>
      </c>
      <c r="J271" s="5"/>
      <c r="K271" s="5"/>
      <c r="L271" s="5" t="s">
        <v>99</v>
      </c>
      <c r="M271" s="5" t="s">
        <v>99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 t="s">
        <v>95</v>
      </c>
      <c r="B272" s="5" t="s">
        <v>96</v>
      </c>
      <c r="C272" s="5" t="s">
        <v>431</v>
      </c>
      <c r="D272" s="5">
        <v>315</v>
      </c>
      <c r="E272" s="5">
        <v>1</v>
      </c>
      <c r="F272" s="5" t="s">
        <v>104</v>
      </c>
      <c r="G272" s="5">
        <v>1.9029799999999999</v>
      </c>
      <c r="H272" s="5" t="s">
        <v>105</v>
      </c>
      <c r="I272" s="5" t="s">
        <v>106</v>
      </c>
      <c r="J272" s="5">
        <v>51.064</v>
      </c>
      <c r="K272" s="5" t="s">
        <v>105</v>
      </c>
      <c r="L272" s="5" t="s">
        <v>99</v>
      </c>
      <c r="M272" s="5" t="s">
        <v>99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 t="s">
        <v>95</v>
      </c>
      <c r="B273" s="5" t="s">
        <v>96</v>
      </c>
      <c r="C273" s="5" t="s">
        <v>432</v>
      </c>
      <c r="D273" s="5">
        <v>316</v>
      </c>
      <c r="E273" s="5">
        <v>1</v>
      </c>
      <c r="F273" s="5" t="s">
        <v>104</v>
      </c>
      <c r="G273" s="5">
        <v>1.1206700000000001</v>
      </c>
      <c r="H273" s="5" t="s">
        <v>105</v>
      </c>
      <c r="I273" s="5" t="s">
        <v>106</v>
      </c>
      <c r="J273" s="5">
        <v>14.663</v>
      </c>
      <c r="K273" s="5" t="s">
        <v>105</v>
      </c>
      <c r="L273" s="5" t="s">
        <v>99</v>
      </c>
      <c r="M273" s="5" t="s">
        <v>99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 t="s">
        <v>95</v>
      </c>
      <c r="B274" s="5" t="s">
        <v>96</v>
      </c>
      <c r="C274" s="5" t="s">
        <v>433</v>
      </c>
      <c r="D274" s="5">
        <v>317</v>
      </c>
      <c r="E274" s="5">
        <v>1</v>
      </c>
      <c r="F274" s="5" t="s">
        <v>104</v>
      </c>
      <c r="G274" s="5">
        <v>0.92957000000000001</v>
      </c>
      <c r="H274" s="5" t="s">
        <v>105</v>
      </c>
      <c r="I274" s="5" t="s">
        <v>106</v>
      </c>
      <c r="J274" s="5">
        <v>32.856999999999999</v>
      </c>
      <c r="K274" s="5" t="s">
        <v>105</v>
      </c>
      <c r="L274" s="5" t="s">
        <v>99</v>
      </c>
      <c r="M274" s="5" t="s">
        <v>99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 t="s">
        <v>95</v>
      </c>
      <c r="B275" s="5" t="s">
        <v>96</v>
      </c>
      <c r="C275" s="5" t="s">
        <v>434</v>
      </c>
      <c r="D275" s="5" t="s">
        <v>112</v>
      </c>
      <c r="E275" s="5"/>
      <c r="F275" s="5" t="s">
        <v>99</v>
      </c>
      <c r="G275" s="5"/>
      <c r="H275" s="5"/>
      <c r="I275" s="5" t="s">
        <v>99</v>
      </c>
      <c r="J275" s="5"/>
      <c r="K275" s="5"/>
      <c r="L275" s="5" t="s">
        <v>99</v>
      </c>
      <c r="M275" s="5" t="s">
        <v>99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 t="s">
        <v>95</v>
      </c>
      <c r="B276" s="5" t="s">
        <v>96</v>
      </c>
      <c r="C276" s="5" t="s">
        <v>435</v>
      </c>
      <c r="D276" s="5">
        <v>318</v>
      </c>
      <c r="E276" s="5">
        <v>1</v>
      </c>
      <c r="F276" s="5" t="s">
        <v>104</v>
      </c>
      <c r="G276" s="5">
        <v>1.86178</v>
      </c>
      <c r="H276" s="5" t="s">
        <v>105</v>
      </c>
      <c r="I276" s="5" t="s">
        <v>106</v>
      </c>
      <c r="J276" s="5">
        <v>46.756999999999998</v>
      </c>
      <c r="K276" s="5" t="s">
        <v>105</v>
      </c>
      <c r="L276" s="5" t="s">
        <v>99</v>
      </c>
      <c r="M276" s="5" t="s">
        <v>99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 t="s">
        <v>95</v>
      </c>
      <c r="B277" s="5" t="s">
        <v>96</v>
      </c>
      <c r="C277" s="5" t="s">
        <v>436</v>
      </c>
      <c r="D277" s="5">
        <v>319</v>
      </c>
      <c r="E277" s="5">
        <v>1</v>
      </c>
      <c r="F277" s="5" t="s">
        <v>104</v>
      </c>
      <c r="G277" s="5">
        <v>1.6573599999999999</v>
      </c>
      <c r="H277" s="5" t="s">
        <v>105</v>
      </c>
      <c r="I277" s="5" t="s">
        <v>106</v>
      </c>
      <c r="J277" s="5">
        <v>26.805</v>
      </c>
      <c r="K277" s="5" t="s">
        <v>105</v>
      </c>
      <c r="L277" s="5" t="s">
        <v>99</v>
      </c>
      <c r="M277" s="5" t="s">
        <v>99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 t="s">
        <v>95</v>
      </c>
      <c r="B278" s="5" t="s">
        <v>96</v>
      </c>
      <c r="C278" s="5" t="s">
        <v>437</v>
      </c>
      <c r="D278" s="5">
        <v>320</v>
      </c>
      <c r="E278" s="5">
        <v>1</v>
      </c>
      <c r="F278" s="5" t="s">
        <v>104</v>
      </c>
      <c r="G278" s="5">
        <v>1.4407300000000001</v>
      </c>
      <c r="H278" s="5" t="s">
        <v>105</v>
      </c>
      <c r="I278" s="5" t="s">
        <v>106</v>
      </c>
      <c r="J278" s="5">
        <v>5.4580000000000002</v>
      </c>
      <c r="K278" s="5" t="s">
        <v>105</v>
      </c>
      <c r="L278" s="5" t="s">
        <v>99</v>
      </c>
      <c r="M278" s="5" t="s">
        <v>99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 t="s">
        <v>95</v>
      </c>
      <c r="B279" s="5" t="s">
        <v>96</v>
      </c>
      <c r="C279" s="5" t="s">
        <v>438</v>
      </c>
      <c r="D279" s="5">
        <v>321</v>
      </c>
      <c r="E279" s="5">
        <v>1</v>
      </c>
      <c r="F279" s="5" t="s">
        <v>104</v>
      </c>
      <c r="G279" s="5">
        <v>1.2988599999999999</v>
      </c>
      <c r="H279" s="5" t="s">
        <v>105</v>
      </c>
      <c r="I279" s="5" t="s">
        <v>106</v>
      </c>
      <c r="J279" s="5">
        <v>14.964</v>
      </c>
      <c r="K279" s="5" t="s">
        <v>105</v>
      </c>
      <c r="L279" s="5" t="s">
        <v>99</v>
      </c>
      <c r="M279" s="5" t="s">
        <v>99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 t="s">
        <v>95</v>
      </c>
      <c r="B280" s="5" t="s">
        <v>96</v>
      </c>
      <c r="C280" s="5" t="s">
        <v>439</v>
      </c>
      <c r="D280" s="5">
        <v>322</v>
      </c>
      <c r="E280" s="5">
        <v>1</v>
      </c>
      <c r="F280" s="5" t="s">
        <v>104</v>
      </c>
      <c r="G280" s="5">
        <v>1.19858</v>
      </c>
      <c r="H280" s="5" t="s">
        <v>105</v>
      </c>
      <c r="I280" s="5" t="s">
        <v>106</v>
      </c>
      <c r="J280" s="5">
        <v>34.996000000000002</v>
      </c>
      <c r="K280" s="5" t="s">
        <v>105</v>
      </c>
      <c r="L280" s="5" t="s">
        <v>99</v>
      </c>
      <c r="M280" s="5" t="s">
        <v>99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 t="s">
        <v>95</v>
      </c>
      <c r="B281" s="5" t="s">
        <v>96</v>
      </c>
      <c r="C281" s="5" t="s">
        <v>440</v>
      </c>
      <c r="D281" s="5">
        <v>323</v>
      </c>
      <c r="E281" s="5">
        <v>1</v>
      </c>
      <c r="F281" s="5" t="s">
        <v>104</v>
      </c>
      <c r="G281" s="5">
        <v>1.5384100000000001</v>
      </c>
      <c r="H281" s="5" t="s">
        <v>105</v>
      </c>
      <c r="I281" s="5" t="s">
        <v>106</v>
      </c>
      <c r="J281" s="5">
        <v>29.402000000000001</v>
      </c>
      <c r="K281" s="5" t="s">
        <v>105</v>
      </c>
      <c r="L281" s="5" t="s">
        <v>99</v>
      </c>
      <c r="M281" s="5" t="s">
        <v>99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 t="s">
        <v>95</v>
      </c>
      <c r="B282" s="5" t="s">
        <v>96</v>
      </c>
      <c r="C282" s="5" t="s">
        <v>441</v>
      </c>
      <c r="D282" s="5" t="s">
        <v>112</v>
      </c>
      <c r="E282" s="5"/>
      <c r="F282" s="5" t="s">
        <v>99</v>
      </c>
      <c r="G282" s="5"/>
      <c r="H282" s="5"/>
      <c r="I282" s="5" t="s">
        <v>99</v>
      </c>
      <c r="J282" s="5"/>
      <c r="K282" s="5"/>
      <c r="L282" s="5" t="s">
        <v>99</v>
      </c>
      <c r="M282" s="5" t="s">
        <v>99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 t="s">
        <v>95</v>
      </c>
      <c r="B283" s="5" t="s">
        <v>96</v>
      </c>
      <c r="C283" s="5" t="s">
        <v>442</v>
      </c>
      <c r="D283" s="5">
        <v>324</v>
      </c>
      <c r="E283" s="5">
        <v>1</v>
      </c>
      <c r="F283" s="5" t="s">
        <v>104</v>
      </c>
      <c r="G283" s="5">
        <v>1.2942899999999999</v>
      </c>
      <c r="H283" s="5" t="s">
        <v>105</v>
      </c>
      <c r="I283" s="5" t="s">
        <v>106</v>
      </c>
      <c r="J283" s="5">
        <v>20.693000000000001</v>
      </c>
      <c r="K283" s="5" t="s">
        <v>105</v>
      </c>
      <c r="L283" s="5" t="s">
        <v>99</v>
      </c>
      <c r="M283" s="5" t="s">
        <v>99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 t="s">
        <v>95</v>
      </c>
      <c r="B284" s="5" t="s">
        <v>96</v>
      </c>
      <c r="C284" s="5" t="s">
        <v>443</v>
      </c>
      <c r="D284" s="5">
        <v>325</v>
      </c>
      <c r="E284" s="5">
        <v>1</v>
      </c>
      <c r="F284" s="5" t="s">
        <v>104</v>
      </c>
      <c r="G284" s="5">
        <v>1.2629900000000001</v>
      </c>
      <c r="H284" s="5" t="s">
        <v>105</v>
      </c>
      <c r="I284" s="5" t="s">
        <v>106</v>
      </c>
      <c r="J284" s="5">
        <v>50.981999999999999</v>
      </c>
      <c r="K284" s="5" t="s">
        <v>105</v>
      </c>
      <c r="L284" s="5" t="s">
        <v>99</v>
      </c>
      <c r="M284" s="5" t="s">
        <v>99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 t="s">
        <v>95</v>
      </c>
      <c r="B285" s="5" t="s">
        <v>96</v>
      </c>
      <c r="C285" s="5" t="s">
        <v>444</v>
      </c>
      <c r="D285" s="5">
        <v>326</v>
      </c>
      <c r="E285" s="5">
        <v>1</v>
      </c>
      <c r="F285" s="5" t="s">
        <v>104</v>
      </c>
      <c r="G285" s="5">
        <v>1.6550800000000001</v>
      </c>
      <c r="H285" s="5" t="s">
        <v>105</v>
      </c>
      <c r="I285" s="5" t="s">
        <v>106</v>
      </c>
      <c r="J285" s="5">
        <v>47.716999999999999</v>
      </c>
      <c r="K285" s="5" t="s">
        <v>105</v>
      </c>
      <c r="L285" s="5" t="s">
        <v>99</v>
      </c>
      <c r="M285" s="5" t="s">
        <v>99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 t="s">
        <v>95</v>
      </c>
      <c r="B286" s="5" t="s">
        <v>96</v>
      </c>
      <c r="C286" s="5" t="s">
        <v>445</v>
      </c>
      <c r="D286" s="5">
        <v>327</v>
      </c>
      <c r="E286" s="5">
        <v>1</v>
      </c>
      <c r="F286" s="5" t="s">
        <v>104</v>
      </c>
      <c r="G286" s="5">
        <v>1.33239</v>
      </c>
      <c r="H286" s="5" t="s">
        <v>105</v>
      </c>
      <c r="I286" s="5" t="s">
        <v>106</v>
      </c>
      <c r="J286" s="5">
        <v>8.5030000000000001</v>
      </c>
      <c r="K286" s="5" t="s">
        <v>105</v>
      </c>
      <c r="L286" s="5" t="s">
        <v>99</v>
      </c>
      <c r="M286" s="5" t="s">
        <v>99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 t="s">
        <v>95</v>
      </c>
      <c r="B287" s="5" t="s">
        <v>96</v>
      </c>
      <c r="C287" s="5" t="s">
        <v>446</v>
      </c>
      <c r="D287" s="5">
        <v>328</v>
      </c>
      <c r="E287" s="5">
        <v>1</v>
      </c>
      <c r="F287" s="5" t="s">
        <v>104</v>
      </c>
      <c r="G287" s="5">
        <v>1.23217</v>
      </c>
      <c r="H287" s="5" t="s">
        <v>105</v>
      </c>
      <c r="I287" s="5" t="s">
        <v>106</v>
      </c>
      <c r="J287" s="5">
        <v>12.147</v>
      </c>
      <c r="K287" s="5" t="s">
        <v>105</v>
      </c>
      <c r="L287" s="5" t="s">
        <v>99</v>
      </c>
      <c r="M287" s="5" t="s">
        <v>99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 t="s">
        <v>95</v>
      </c>
      <c r="B288" s="5" t="s">
        <v>96</v>
      </c>
      <c r="C288" s="5" t="s">
        <v>447</v>
      </c>
      <c r="D288" s="5">
        <v>329</v>
      </c>
      <c r="E288" s="5">
        <v>1</v>
      </c>
      <c r="F288" s="5" t="s">
        <v>104</v>
      </c>
      <c r="G288" s="5">
        <v>1.13741</v>
      </c>
      <c r="H288" s="5" t="s">
        <v>105</v>
      </c>
      <c r="I288" s="5" t="s">
        <v>106</v>
      </c>
      <c r="J288" s="5">
        <v>31.94</v>
      </c>
      <c r="K288" s="5" t="s">
        <v>105</v>
      </c>
      <c r="L288" s="5" t="s">
        <v>99</v>
      </c>
      <c r="M288" s="5" t="s">
        <v>99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 t="s">
        <v>95</v>
      </c>
      <c r="B289" s="5" t="s">
        <v>96</v>
      </c>
      <c r="C289" s="5" t="s">
        <v>448</v>
      </c>
      <c r="D289" s="5">
        <v>330</v>
      </c>
      <c r="E289" s="5">
        <v>1</v>
      </c>
      <c r="F289" s="5" t="s">
        <v>104</v>
      </c>
      <c r="G289" s="5">
        <v>1.03677</v>
      </c>
      <c r="H289" s="5" t="s">
        <v>105</v>
      </c>
      <c r="I289" s="5" t="s">
        <v>106</v>
      </c>
      <c r="J289" s="5">
        <v>51.859000000000002</v>
      </c>
      <c r="K289" s="5" t="s">
        <v>105</v>
      </c>
      <c r="L289" s="5" t="s">
        <v>99</v>
      </c>
      <c r="M289" s="5" t="s">
        <v>99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 t="s">
        <v>95</v>
      </c>
      <c r="B290" s="5" t="s">
        <v>96</v>
      </c>
      <c r="C290" s="5" t="s">
        <v>449</v>
      </c>
      <c r="D290" s="5">
        <v>331</v>
      </c>
      <c r="E290" s="5">
        <v>1</v>
      </c>
      <c r="F290" s="5" t="s">
        <v>104</v>
      </c>
      <c r="G290" s="5">
        <v>1.6412899999999999</v>
      </c>
      <c r="H290" s="5" t="s">
        <v>105</v>
      </c>
      <c r="I290" s="5" t="s">
        <v>106</v>
      </c>
      <c r="J290" s="5">
        <v>49.274000000000001</v>
      </c>
      <c r="K290" s="5" t="s">
        <v>105</v>
      </c>
      <c r="L290" s="5" t="s">
        <v>99</v>
      </c>
      <c r="M290" s="5" t="s">
        <v>99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 t="s">
        <v>95</v>
      </c>
      <c r="B291" s="5" t="s">
        <v>96</v>
      </c>
      <c r="C291" s="5" t="s">
        <v>450</v>
      </c>
      <c r="D291" s="5">
        <v>332</v>
      </c>
      <c r="E291" s="5">
        <v>1</v>
      </c>
      <c r="F291" s="5" t="s">
        <v>104</v>
      </c>
      <c r="G291" s="5">
        <v>1.54057</v>
      </c>
      <c r="H291" s="5" t="s">
        <v>105</v>
      </c>
      <c r="I291" s="5" t="s">
        <v>106</v>
      </c>
      <c r="J291" s="5">
        <v>29.26</v>
      </c>
      <c r="K291" s="5" t="s">
        <v>105</v>
      </c>
      <c r="L291" s="5" t="s">
        <v>99</v>
      </c>
      <c r="M291" s="5" t="s">
        <v>99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 t="s">
        <v>95</v>
      </c>
      <c r="B292" s="5" t="s">
        <v>96</v>
      </c>
      <c r="C292" s="5" t="s">
        <v>451</v>
      </c>
      <c r="D292" s="5">
        <v>333</v>
      </c>
      <c r="E292" s="5">
        <v>1</v>
      </c>
      <c r="F292" s="5" t="s">
        <v>104</v>
      </c>
      <c r="G292" s="5">
        <v>1.4408099999999999</v>
      </c>
      <c r="H292" s="5" t="s">
        <v>105</v>
      </c>
      <c r="I292" s="5" t="s">
        <v>106</v>
      </c>
      <c r="J292" s="5">
        <v>9.5210000000000008</v>
      </c>
      <c r="K292" s="5" t="s">
        <v>105</v>
      </c>
      <c r="L292" s="5" t="s">
        <v>99</v>
      </c>
      <c r="M292" s="5" t="s">
        <v>99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 t="s">
        <v>95</v>
      </c>
      <c r="B293" s="5" t="s">
        <v>96</v>
      </c>
      <c r="C293" s="5" t="s">
        <v>452</v>
      </c>
      <c r="D293" s="5">
        <v>334</v>
      </c>
      <c r="E293" s="5">
        <v>1</v>
      </c>
      <c r="F293" s="5" t="s">
        <v>104</v>
      </c>
      <c r="G293" s="5">
        <v>1.15503</v>
      </c>
      <c r="H293" s="5" t="s">
        <v>105</v>
      </c>
      <c r="I293" s="5" t="s">
        <v>106</v>
      </c>
      <c r="J293" s="5">
        <v>46.988999999999997</v>
      </c>
      <c r="K293" s="5" t="s">
        <v>105</v>
      </c>
      <c r="L293" s="5" t="s">
        <v>99</v>
      </c>
      <c r="M293" s="5" t="s">
        <v>99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 t="s">
        <v>95</v>
      </c>
      <c r="B294" s="5" t="s">
        <v>96</v>
      </c>
      <c r="C294" s="5" t="s">
        <v>453</v>
      </c>
      <c r="D294" s="5">
        <v>335</v>
      </c>
      <c r="E294" s="5">
        <v>1</v>
      </c>
      <c r="F294" s="5" t="s">
        <v>104</v>
      </c>
      <c r="G294" s="5">
        <v>1.5650500000000001</v>
      </c>
      <c r="H294" s="5" t="s">
        <v>105</v>
      </c>
      <c r="I294" s="5" t="s">
        <v>106</v>
      </c>
      <c r="J294" s="5">
        <v>49.546999999999997</v>
      </c>
      <c r="K294" s="5" t="s">
        <v>105</v>
      </c>
      <c r="L294" s="5" t="s">
        <v>99</v>
      </c>
      <c r="M294" s="5" t="s">
        <v>99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 t="s">
        <v>95</v>
      </c>
      <c r="B295" s="5" t="s">
        <v>96</v>
      </c>
      <c r="C295" s="5" t="s">
        <v>454</v>
      </c>
      <c r="D295" s="5">
        <v>336</v>
      </c>
      <c r="E295" s="5">
        <v>1</v>
      </c>
      <c r="F295" s="5" t="s">
        <v>104</v>
      </c>
      <c r="G295" s="5">
        <v>1.4403300000000001</v>
      </c>
      <c r="H295" s="5" t="s">
        <v>105</v>
      </c>
      <c r="I295" s="5" t="s">
        <v>106</v>
      </c>
      <c r="J295" s="5">
        <v>25.69</v>
      </c>
      <c r="K295" s="5" t="s">
        <v>105</v>
      </c>
      <c r="L295" s="5" t="s">
        <v>99</v>
      </c>
      <c r="M295" s="5" t="s">
        <v>99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 t="s">
        <v>95</v>
      </c>
      <c r="B296" s="5" t="s">
        <v>96</v>
      </c>
      <c r="C296" s="5" t="s">
        <v>455</v>
      </c>
      <c r="D296" s="5">
        <v>337</v>
      </c>
      <c r="E296" s="5">
        <v>1</v>
      </c>
      <c r="F296" s="5" t="s">
        <v>104</v>
      </c>
      <c r="G296" s="5">
        <v>1.3358699999999999</v>
      </c>
      <c r="H296" s="5" t="s">
        <v>105</v>
      </c>
      <c r="I296" s="5" t="s">
        <v>106</v>
      </c>
      <c r="J296" s="5">
        <v>5.1580000000000004</v>
      </c>
      <c r="K296" s="5" t="s">
        <v>105</v>
      </c>
      <c r="L296" s="5" t="s">
        <v>99</v>
      </c>
      <c r="M296" s="5" t="s">
        <v>99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 t="s">
        <v>95</v>
      </c>
      <c r="B297" s="5" t="s">
        <v>96</v>
      </c>
      <c r="C297" s="5" t="s">
        <v>456</v>
      </c>
      <c r="D297" s="5">
        <v>338</v>
      </c>
      <c r="E297" s="5">
        <v>1</v>
      </c>
      <c r="F297" s="5" t="s">
        <v>104</v>
      </c>
      <c r="G297" s="5">
        <v>1.2607900000000001</v>
      </c>
      <c r="H297" s="5" t="s">
        <v>105</v>
      </c>
      <c r="I297" s="5" t="s">
        <v>106</v>
      </c>
      <c r="J297" s="5">
        <v>10.833</v>
      </c>
      <c r="K297" s="5" t="s">
        <v>105</v>
      </c>
      <c r="L297" s="5" t="s">
        <v>99</v>
      </c>
      <c r="M297" s="5" t="s">
        <v>99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 t="s">
        <v>95</v>
      </c>
      <c r="B298" s="5" t="s">
        <v>96</v>
      </c>
      <c r="C298" s="5" t="s">
        <v>457</v>
      </c>
      <c r="D298" s="5">
        <v>339</v>
      </c>
      <c r="E298" s="5">
        <v>1</v>
      </c>
      <c r="F298" s="5" t="s">
        <v>104</v>
      </c>
      <c r="G298" s="5">
        <v>1.2147699999999999</v>
      </c>
      <c r="H298" s="5" t="s">
        <v>105</v>
      </c>
      <c r="I298" s="5" t="s">
        <v>106</v>
      </c>
      <c r="J298" s="5">
        <v>45.552999999999997</v>
      </c>
      <c r="K298" s="5" t="s">
        <v>105</v>
      </c>
      <c r="L298" s="5" t="s">
        <v>99</v>
      </c>
      <c r="M298" s="5" t="s">
        <v>99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 t="s">
        <v>95</v>
      </c>
      <c r="B299" s="5" t="s">
        <v>96</v>
      </c>
      <c r="C299" s="5" t="s">
        <v>458</v>
      </c>
      <c r="D299" s="5">
        <v>340</v>
      </c>
      <c r="E299" s="5">
        <v>1</v>
      </c>
      <c r="F299" s="5" t="s">
        <v>104</v>
      </c>
      <c r="G299" s="5">
        <v>1.65909</v>
      </c>
      <c r="H299" s="5" t="s">
        <v>105</v>
      </c>
      <c r="I299" s="5" t="s">
        <v>106</v>
      </c>
      <c r="J299" s="5">
        <v>41.188000000000002</v>
      </c>
      <c r="K299" s="5" t="s">
        <v>105</v>
      </c>
      <c r="L299" s="5" t="s">
        <v>99</v>
      </c>
      <c r="M299" s="5" t="s">
        <v>99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 t="s">
        <v>95</v>
      </c>
      <c r="B300" s="5" t="s">
        <v>96</v>
      </c>
      <c r="C300" s="5" t="s">
        <v>459</v>
      </c>
      <c r="D300" s="5">
        <v>341</v>
      </c>
      <c r="E300" s="5">
        <v>1</v>
      </c>
      <c r="F300" s="5" t="s">
        <v>104</v>
      </c>
      <c r="G300" s="5">
        <v>1.06494</v>
      </c>
      <c r="H300" s="5" t="s">
        <v>105</v>
      </c>
      <c r="I300" s="5" t="s">
        <v>106</v>
      </c>
      <c r="J300" s="5">
        <v>53.899000000000001</v>
      </c>
      <c r="K300" s="5" t="s">
        <v>105</v>
      </c>
      <c r="L300" s="5" t="s">
        <v>99</v>
      </c>
      <c r="M300" s="5" t="s">
        <v>99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 t="s">
        <v>95</v>
      </c>
      <c r="B301" s="5" t="s">
        <v>96</v>
      </c>
      <c r="C301" s="5" t="s">
        <v>460</v>
      </c>
      <c r="D301" s="5">
        <v>342</v>
      </c>
      <c r="E301" s="5">
        <v>1</v>
      </c>
      <c r="F301" s="5" t="s">
        <v>104</v>
      </c>
      <c r="G301" s="5">
        <v>1.52216</v>
      </c>
      <c r="H301" s="5" t="s">
        <v>105</v>
      </c>
      <c r="I301" s="5" t="s">
        <v>106</v>
      </c>
      <c r="J301" s="5">
        <v>42.494</v>
      </c>
      <c r="K301" s="5" t="s">
        <v>105</v>
      </c>
      <c r="L301" s="5" t="s">
        <v>99</v>
      </c>
      <c r="M301" s="5" t="s">
        <v>99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 t="s">
        <v>95</v>
      </c>
      <c r="B302" s="5" t="s">
        <v>96</v>
      </c>
      <c r="C302" s="5" t="s">
        <v>461</v>
      </c>
      <c r="D302" s="5">
        <v>343</v>
      </c>
      <c r="E302" s="5">
        <v>1</v>
      </c>
      <c r="F302" s="5" t="s">
        <v>104</v>
      </c>
      <c r="G302" s="5">
        <v>1.44817</v>
      </c>
      <c r="H302" s="5" t="s">
        <v>105</v>
      </c>
      <c r="I302" s="5" t="s">
        <v>106</v>
      </c>
      <c r="J302" s="5">
        <v>27.53</v>
      </c>
      <c r="K302" s="5" t="s">
        <v>105</v>
      </c>
      <c r="L302" s="5" t="s">
        <v>99</v>
      </c>
      <c r="M302" s="5" t="s">
        <v>99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 t="s">
        <v>95</v>
      </c>
      <c r="B303" s="5" t="s">
        <v>96</v>
      </c>
      <c r="C303" s="5" t="s">
        <v>462</v>
      </c>
      <c r="D303" s="5">
        <v>344</v>
      </c>
      <c r="E303" s="5">
        <v>1</v>
      </c>
      <c r="F303" s="5" t="s">
        <v>104</v>
      </c>
      <c r="G303" s="5">
        <v>1.3554999999999999</v>
      </c>
      <c r="H303" s="5" t="s">
        <v>105</v>
      </c>
      <c r="I303" s="5" t="s">
        <v>106</v>
      </c>
      <c r="J303" s="5">
        <v>8.7520000000000007</v>
      </c>
      <c r="K303" s="5" t="s">
        <v>105</v>
      </c>
      <c r="L303" s="5" t="s">
        <v>99</v>
      </c>
      <c r="M303" s="5" t="s">
        <v>99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 t="s">
        <v>95</v>
      </c>
      <c r="B304" s="5" t="s">
        <v>96</v>
      </c>
      <c r="C304" s="5" t="s">
        <v>463</v>
      </c>
      <c r="D304" s="5">
        <v>345</v>
      </c>
      <c r="E304" s="5">
        <v>1</v>
      </c>
      <c r="F304" s="5" t="s">
        <v>104</v>
      </c>
      <c r="G304" s="5">
        <v>1.25299</v>
      </c>
      <c r="H304" s="5" t="s">
        <v>105</v>
      </c>
      <c r="I304" s="5" t="s">
        <v>106</v>
      </c>
      <c r="J304" s="5">
        <v>11.522</v>
      </c>
      <c r="K304" s="5" t="s">
        <v>105</v>
      </c>
      <c r="L304" s="5" t="s">
        <v>99</v>
      </c>
      <c r="M304" s="5" t="s">
        <v>99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 t="s">
        <v>95</v>
      </c>
      <c r="B305" s="5" t="s">
        <v>96</v>
      </c>
      <c r="C305" s="5" t="s">
        <v>464</v>
      </c>
      <c r="D305" s="5">
        <v>346</v>
      </c>
      <c r="E305" s="5">
        <v>1</v>
      </c>
      <c r="F305" s="5" t="s">
        <v>104</v>
      </c>
      <c r="G305" s="5">
        <v>1.1528799999999999</v>
      </c>
      <c r="H305" s="5" t="s">
        <v>105</v>
      </c>
      <c r="I305" s="5" t="s">
        <v>106</v>
      </c>
      <c r="J305" s="5">
        <v>31.408999999999999</v>
      </c>
      <c r="K305" s="5" t="s">
        <v>105</v>
      </c>
      <c r="L305" s="5" t="s">
        <v>99</v>
      </c>
      <c r="M305" s="5" t="s">
        <v>99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 t="s">
        <v>95</v>
      </c>
      <c r="B306" s="5" t="s">
        <v>96</v>
      </c>
      <c r="C306" s="5" t="s">
        <v>465</v>
      </c>
      <c r="D306" s="5">
        <v>347</v>
      </c>
      <c r="E306" s="5">
        <v>1</v>
      </c>
      <c r="F306" s="5" t="s">
        <v>104</v>
      </c>
      <c r="G306" s="5">
        <v>1.0531600000000001</v>
      </c>
      <c r="H306" s="5" t="s">
        <v>105</v>
      </c>
      <c r="I306" s="5" t="s">
        <v>106</v>
      </c>
      <c r="J306" s="5">
        <v>51.430999999999997</v>
      </c>
      <c r="K306" s="5" t="s">
        <v>105</v>
      </c>
      <c r="L306" s="5" t="s">
        <v>99</v>
      </c>
      <c r="M306" s="5" t="s">
        <v>99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 t="s">
        <v>95</v>
      </c>
      <c r="B307" s="5" t="s">
        <v>96</v>
      </c>
      <c r="C307" s="5" t="s">
        <v>466</v>
      </c>
      <c r="D307" s="5">
        <v>348</v>
      </c>
      <c r="E307" s="5">
        <v>1</v>
      </c>
      <c r="F307" s="5" t="s">
        <v>104</v>
      </c>
      <c r="G307" s="5">
        <v>1.5760799999999999</v>
      </c>
      <c r="H307" s="5" t="s">
        <v>105</v>
      </c>
      <c r="I307" s="5" t="s">
        <v>106</v>
      </c>
      <c r="J307" s="5">
        <v>26.193000000000001</v>
      </c>
      <c r="K307" s="5" t="s">
        <v>105</v>
      </c>
      <c r="L307" s="5" t="s">
        <v>99</v>
      </c>
      <c r="M307" s="5" t="s">
        <v>99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 t="s">
        <v>95</v>
      </c>
      <c r="B308" s="5" t="s">
        <v>96</v>
      </c>
      <c r="C308" s="5" t="s">
        <v>467</v>
      </c>
      <c r="D308" s="5">
        <v>349</v>
      </c>
      <c r="E308" s="5">
        <v>1</v>
      </c>
      <c r="F308" s="5" t="s">
        <v>104</v>
      </c>
      <c r="G308" s="5">
        <v>1.4742999999999999</v>
      </c>
      <c r="H308" s="5" t="s">
        <v>105</v>
      </c>
      <c r="I308" s="5" t="s">
        <v>106</v>
      </c>
      <c r="J308" s="5">
        <v>6.2249999999999996</v>
      </c>
      <c r="K308" s="5" t="s">
        <v>105</v>
      </c>
      <c r="L308" s="5" t="s">
        <v>99</v>
      </c>
      <c r="M308" s="5" t="s">
        <v>99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 t="s">
        <v>95</v>
      </c>
      <c r="B309" s="5" t="s">
        <v>96</v>
      </c>
      <c r="C309" s="5" t="s">
        <v>468</v>
      </c>
      <c r="D309" s="5">
        <v>350</v>
      </c>
      <c r="E309" s="5">
        <v>1</v>
      </c>
      <c r="F309" s="5" t="s">
        <v>104</v>
      </c>
      <c r="G309" s="5">
        <v>1.3743000000000001</v>
      </c>
      <c r="H309" s="5" t="s">
        <v>105</v>
      </c>
      <c r="I309" s="5" t="s">
        <v>106</v>
      </c>
      <c r="J309" s="5">
        <v>13.756</v>
      </c>
      <c r="K309" s="5" t="s">
        <v>105</v>
      </c>
      <c r="L309" s="5" t="s">
        <v>99</v>
      </c>
      <c r="M309" s="5" t="s">
        <v>99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 t="s">
        <v>95</v>
      </c>
      <c r="B310" s="5" t="s">
        <v>96</v>
      </c>
      <c r="C310" s="5" t="s">
        <v>469</v>
      </c>
      <c r="D310" s="5" t="s">
        <v>112</v>
      </c>
      <c r="E310" s="5"/>
      <c r="F310" s="5" t="s">
        <v>99</v>
      </c>
      <c r="G310" s="5"/>
      <c r="H310" s="5"/>
      <c r="I310" s="5" t="s">
        <v>99</v>
      </c>
      <c r="J310" s="5"/>
      <c r="K310" s="5"/>
      <c r="L310" s="5" t="s">
        <v>99</v>
      </c>
      <c r="M310" s="5" t="s">
        <v>99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 t="s">
        <v>95</v>
      </c>
      <c r="B311" s="5" t="s">
        <v>96</v>
      </c>
      <c r="C311" s="5" t="s">
        <v>470</v>
      </c>
      <c r="D311" s="5">
        <v>351</v>
      </c>
      <c r="E311" s="5">
        <v>1</v>
      </c>
      <c r="F311" s="5" t="s">
        <v>104</v>
      </c>
      <c r="G311" s="5">
        <v>1.2756099999999999</v>
      </c>
      <c r="H311" s="5" t="s">
        <v>105</v>
      </c>
      <c r="I311" s="5" t="s">
        <v>106</v>
      </c>
      <c r="J311" s="5">
        <v>33.773000000000003</v>
      </c>
      <c r="K311" s="5" t="s">
        <v>105</v>
      </c>
      <c r="L311" s="5" t="s">
        <v>99</v>
      </c>
      <c r="M311" s="5" t="s">
        <v>99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 t="s">
        <v>95</v>
      </c>
      <c r="B312" s="5" t="s">
        <v>96</v>
      </c>
      <c r="C312" s="5" t="s">
        <v>471</v>
      </c>
      <c r="D312" s="5">
        <v>400</v>
      </c>
      <c r="E312" s="5">
        <v>1</v>
      </c>
      <c r="F312" s="5" t="s">
        <v>104</v>
      </c>
      <c r="G312" s="5">
        <v>1.5497399999999999</v>
      </c>
      <c r="H312" s="5" t="s">
        <v>105</v>
      </c>
      <c r="I312" s="5" t="s">
        <v>106</v>
      </c>
      <c r="J312" s="5">
        <v>21.247</v>
      </c>
      <c r="K312" s="5" t="s">
        <v>105</v>
      </c>
      <c r="L312" s="5" t="s">
        <v>99</v>
      </c>
      <c r="M312" s="5" t="s">
        <v>99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 t="s">
        <v>95</v>
      </c>
      <c r="B313" s="5" t="s">
        <v>96</v>
      </c>
      <c r="C313" s="5" t="s">
        <v>472</v>
      </c>
      <c r="D313" s="5">
        <v>401</v>
      </c>
      <c r="E313" s="5">
        <v>1</v>
      </c>
      <c r="F313" s="5" t="s">
        <v>104</v>
      </c>
      <c r="G313" s="5">
        <v>1.45017</v>
      </c>
      <c r="H313" s="5" t="s">
        <v>105</v>
      </c>
      <c r="I313" s="5" t="s">
        <v>106</v>
      </c>
      <c r="J313" s="5">
        <v>1.335</v>
      </c>
      <c r="K313" s="5" t="s">
        <v>105</v>
      </c>
      <c r="L313" s="5" t="s">
        <v>99</v>
      </c>
      <c r="M313" s="5" t="s">
        <v>99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 t="s">
        <v>95</v>
      </c>
      <c r="B314" s="5" t="s">
        <v>96</v>
      </c>
      <c r="C314" s="5" t="s">
        <v>473</v>
      </c>
      <c r="D314" s="5">
        <v>402</v>
      </c>
      <c r="E314" s="5">
        <v>1</v>
      </c>
      <c r="F314" s="5" t="s">
        <v>104</v>
      </c>
      <c r="G314" s="5">
        <v>1.3349</v>
      </c>
      <c r="H314" s="5" t="s">
        <v>105</v>
      </c>
      <c r="I314" s="5" t="s">
        <v>106</v>
      </c>
      <c r="J314" s="5">
        <v>20.632999999999999</v>
      </c>
      <c r="K314" s="5" t="s">
        <v>105</v>
      </c>
      <c r="L314" s="5" t="s">
        <v>99</v>
      </c>
      <c r="M314" s="5" t="s">
        <v>99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 t="s">
        <v>95</v>
      </c>
      <c r="B315" s="5" t="s">
        <v>96</v>
      </c>
      <c r="C315" s="5" t="s">
        <v>474</v>
      </c>
      <c r="D315" s="5">
        <v>403</v>
      </c>
      <c r="E315" s="5">
        <v>1</v>
      </c>
      <c r="F315" s="5" t="s">
        <v>104</v>
      </c>
      <c r="G315" s="5">
        <v>1.2426999999999999</v>
      </c>
      <c r="H315" s="5" t="s">
        <v>105</v>
      </c>
      <c r="I315" s="5" t="s">
        <v>106</v>
      </c>
      <c r="J315" s="5">
        <v>38.67</v>
      </c>
      <c r="K315" s="5" t="s">
        <v>105</v>
      </c>
      <c r="L315" s="5" t="s">
        <v>99</v>
      </c>
      <c r="M315" s="5" t="s">
        <v>99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 t="s">
        <v>95</v>
      </c>
      <c r="B316" s="5" t="s">
        <v>96</v>
      </c>
      <c r="C316" s="5" t="s">
        <v>475</v>
      </c>
      <c r="D316" s="5">
        <v>404</v>
      </c>
      <c r="E316" s="5">
        <v>1</v>
      </c>
      <c r="F316" s="5" t="s">
        <v>104</v>
      </c>
      <c r="G316" s="5">
        <v>1.6128100000000001</v>
      </c>
      <c r="H316" s="5" t="s">
        <v>105</v>
      </c>
      <c r="I316" s="5" t="s">
        <v>106</v>
      </c>
      <c r="J316" s="5">
        <v>53.817999999999998</v>
      </c>
      <c r="K316" s="5" t="s">
        <v>105</v>
      </c>
      <c r="L316" s="5" t="s">
        <v>99</v>
      </c>
      <c r="M316" s="5" t="s">
        <v>99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 t="s">
        <v>95</v>
      </c>
      <c r="B317" s="5" t="s">
        <v>96</v>
      </c>
      <c r="C317" s="5" t="s">
        <v>476</v>
      </c>
      <c r="D317" s="5">
        <v>405</v>
      </c>
      <c r="E317" s="5">
        <v>1</v>
      </c>
      <c r="F317" s="5" t="s">
        <v>104</v>
      </c>
      <c r="G317" s="5">
        <v>1.5050300000000001</v>
      </c>
      <c r="H317" s="5" t="s">
        <v>105</v>
      </c>
      <c r="I317" s="5" t="s">
        <v>106</v>
      </c>
      <c r="J317" s="5">
        <v>31.905999999999999</v>
      </c>
      <c r="K317" s="5" t="s">
        <v>105</v>
      </c>
      <c r="L317" s="5" t="s">
        <v>99</v>
      </c>
      <c r="M317" s="5" t="s">
        <v>99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 t="s">
        <v>95</v>
      </c>
      <c r="B318" s="5" t="s">
        <v>96</v>
      </c>
      <c r="C318" s="5" t="s">
        <v>477</v>
      </c>
      <c r="D318" s="5">
        <v>406</v>
      </c>
      <c r="E318" s="5">
        <v>1</v>
      </c>
      <c r="F318" s="5" t="s">
        <v>104</v>
      </c>
      <c r="G318" s="5">
        <v>1.4034800000000001</v>
      </c>
      <c r="H318" s="5" t="s">
        <v>105</v>
      </c>
      <c r="I318" s="5" t="s">
        <v>106</v>
      </c>
      <c r="J318" s="5">
        <v>12.132999999999999</v>
      </c>
      <c r="K318" s="5" t="s">
        <v>105</v>
      </c>
      <c r="L318" s="5" t="s">
        <v>99</v>
      </c>
      <c r="M318" s="5" t="s">
        <v>99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 t="s">
        <v>95</v>
      </c>
      <c r="B319" s="5" t="s">
        <v>96</v>
      </c>
      <c r="C319" s="5" t="s">
        <v>478</v>
      </c>
      <c r="D319" s="5">
        <v>407</v>
      </c>
      <c r="E319" s="5">
        <v>1</v>
      </c>
      <c r="F319" s="5" t="s">
        <v>104</v>
      </c>
      <c r="G319" s="5">
        <v>1.3083199999999999</v>
      </c>
      <c r="H319" s="5" t="s">
        <v>105</v>
      </c>
      <c r="I319" s="5" t="s">
        <v>106</v>
      </c>
      <c r="J319" s="5">
        <v>7.67</v>
      </c>
      <c r="K319" s="5" t="s">
        <v>105</v>
      </c>
      <c r="L319" s="5" t="s">
        <v>99</v>
      </c>
      <c r="M319" s="5" t="s">
        <v>99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 t="s">
        <v>95</v>
      </c>
      <c r="B320" s="5" t="s">
        <v>96</v>
      </c>
      <c r="C320" s="5" t="s">
        <v>479</v>
      </c>
      <c r="D320" s="5">
        <v>408</v>
      </c>
      <c r="E320" s="5">
        <v>1</v>
      </c>
      <c r="F320" s="5" t="s">
        <v>104</v>
      </c>
      <c r="G320" s="5">
        <v>1.20851</v>
      </c>
      <c r="H320" s="5" t="s">
        <v>105</v>
      </c>
      <c r="I320" s="5" t="s">
        <v>106</v>
      </c>
      <c r="J320" s="5">
        <v>27.425999999999998</v>
      </c>
      <c r="K320" s="5" t="s">
        <v>105</v>
      </c>
      <c r="L320" s="5" t="s">
        <v>99</v>
      </c>
      <c r="M320" s="5" t="s">
        <v>99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 t="s">
        <v>95</v>
      </c>
      <c r="B321" s="5" t="s">
        <v>96</v>
      </c>
      <c r="C321" s="5" t="s">
        <v>480</v>
      </c>
      <c r="D321" s="5">
        <v>409</v>
      </c>
      <c r="E321" s="5">
        <v>1</v>
      </c>
      <c r="F321" s="5" t="s">
        <v>104</v>
      </c>
      <c r="G321" s="5">
        <v>1.1076900000000001</v>
      </c>
      <c r="H321" s="5" t="s">
        <v>105</v>
      </c>
      <c r="I321" s="5" t="s">
        <v>106</v>
      </c>
      <c r="J321" s="5">
        <v>47.396000000000001</v>
      </c>
      <c r="K321" s="5" t="s">
        <v>105</v>
      </c>
      <c r="L321" s="5" t="s">
        <v>99</v>
      </c>
      <c r="M321" s="5" t="s">
        <v>99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 t="s">
        <v>95</v>
      </c>
      <c r="B322" s="5" t="s">
        <v>96</v>
      </c>
      <c r="C322" s="5" t="s">
        <v>481</v>
      </c>
      <c r="D322" s="5">
        <v>410</v>
      </c>
      <c r="E322" s="5">
        <v>1</v>
      </c>
      <c r="F322" s="5" t="s">
        <v>104</v>
      </c>
      <c r="G322" s="5">
        <v>1.5519000000000001</v>
      </c>
      <c r="H322" s="5" t="s">
        <v>105</v>
      </c>
      <c r="I322" s="5" t="s">
        <v>106</v>
      </c>
      <c r="J322" s="5">
        <v>44.704000000000001</v>
      </c>
      <c r="K322" s="5" t="s">
        <v>105</v>
      </c>
      <c r="L322" s="5" t="s">
        <v>99</v>
      </c>
      <c r="M322" s="5" t="s">
        <v>99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 t="s">
        <v>95</v>
      </c>
      <c r="B323" s="5" t="s">
        <v>96</v>
      </c>
      <c r="C323" s="5" t="s">
        <v>482</v>
      </c>
      <c r="D323" s="5">
        <v>411</v>
      </c>
      <c r="E323" s="5">
        <v>1</v>
      </c>
      <c r="F323" s="5" t="s">
        <v>104</v>
      </c>
      <c r="G323" s="5">
        <v>1.4520900000000001</v>
      </c>
      <c r="H323" s="5" t="s">
        <v>105</v>
      </c>
      <c r="I323" s="5" t="s">
        <v>106</v>
      </c>
      <c r="J323" s="5">
        <v>24.785</v>
      </c>
      <c r="K323" s="5" t="s">
        <v>105</v>
      </c>
      <c r="L323" s="5" t="s">
        <v>99</v>
      </c>
      <c r="M323" s="5" t="s">
        <v>99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 t="s">
        <v>95</v>
      </c>
      <c r="B324" s="5" t="s">
        <v>96</v>
      </c>
      <c r="C324" s="5" t="s">
        <v>483</v>
      </c>
      <c r="D324" s="5">
        <v>412</v>
      </c>
      <c r="E324" s="5">
        <v>1</v>
      </c>
      <c r="F324" s="5" t="s">
        <v>104</v>
      </c>
      <c r="G324" s="5">
        <v>1.3519699999999999</v>
      </c>
      <c r="H324" s="5" t="s">
        <v>105</v>
      </c>
      <c r="I324" s="5" t="s">
        <v>106</v>
      </c>
      <c r="J324" s="5">
        <v>5.2960000000000003</v>
      </c>
      <c r="K324" s="5" t="s">
        <v>105</v>
      </c>
      <c r="L324" s="5" t="s">
        <v>99</v>
      </c>
      <c r="M324" s="5" t="s">
        <v>99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 t="s">
        <v>95</v>
      </c>
      <c r="B325" s="5" t="s">
        <v>96</v>
      </c>
      <c r="C325" s="5" t="s">
        <v>484</v>
      </c>
      <c r="D325" s="5">
        <v>413</v>
      </c>
      <c r="E325" s="5">
        <v>1</v>
      </c>
      <c r="F325" s="5" t="s">
        <v>104</v>
      </c>
      <c r="G325" s="5">
        <v>1.2287999999999999</v>
      </c>
      <c r="H325" s="5" t="s">
        <v>105</v>
      </c>
      <c r="I325" s="5" t="s">
        <v>106</v>
      </c>
      <c r="J325" s="5">
        <v>18.206</v>
      </c>
      <c r="K325" s="5" t="s">
        <v>105</v>
      </c>
      <c r="L325" s="5" t="s">
        <v>99</v>
      </c>
      <c r="M325" s="5" t="s">
        <v>99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 t="s">
        <v>95</v>
      </c>
      <c r="B326" s="5" t="s">
        <v>96</v>
      </c>
      <c r="C326" s="5" t="s">
        <v>485</v>
      </c>
      <c r="D326" s="5">
        <v>414</v>
      </c>
      <c r="E326" s="5">
        <v>1</v>
      </c>
      <c r="F326" s="5" t="s">
        <v>104</v>
      </c>
      <c r="G326" s="5">
        <v>1.1150500000000001</v>
      </c>
      <c r="H326" s="5" t="s">
        <v>105</v>
      </c>
      <c r="I326" s="5" t="s">
        <v>106</v>
      </c>
      <c r="J326" s="5">
        <v>38.137999999999998</v>
      </c>
      <c r="K326" s="5" t="s">
        <v>105</v>
      </c>
      <c r="L326" s="5" t="s">
        <v>99</v>
      </c>
      <c r="M326" s="5" t="s">
        <v>99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 t="s">
        <v>95</v>
      </c>
      <c r="B327" s="5" t="s">
        <v>96</v>
      </c>
      <c r="C327" s="5" t="s">
        <v>486</v>
      </c>
      <c r="D327" s="5">
        <v>415</v>
      </c>
      <c r="E327" s="5">
        <v>1</v>
      </c>
      <c r="F327" s="5" t="s">
        <v>104</v>
      </c>
      <c r="G327" s="5">
        <v>1.5752200000000001</v>
      </c>
      <c r="H327" s="5" t="s">
        <v>105</v>
      </c>
      <c r="I327" s="5" t="s">
        <v>106</v>
      </c>
      <c r="J327" s="5">
        <v>51.935000000000002</v>
      </c>
      <c r="K327" s="5" t="s">
        <v>105</v>
      </c>
      <c r="L327" s="5" t="s">
        <v>99</v>
      </c>
      <c r="M327" s="5" t="s">
        <v>99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 t="s">
        <v>95</v>
      </c>
      <c r="B328" s="5" t="s">
        <v>96</v>
      </c>
      <c r="C328" s="5" t="s">
        <v>487</v>
      </c>
      <c r="D328" s="5">
        <v>416</v>
      </c>
      <c r="E328" s="5">
        <v>1</v>
      </c>
      <c r="F328" s="5" t="s">
        <v>104</v>
      </c>
      <c r="G328" s="5">
        <v>1.4757100000000001</v>
      </c>
      <c r="H328" s="5" t="s">
        <v>105</v>
      </c>
      <c r="I328" s="5" t="s">
        <v>106</v>
      </c>
      <c r="J328" s="5">
        <v>34.704000000000001</v>
      </c>
      <c r="K328" s="5" t="s">
        <v>105</v>
      </c>
      <c r="L328" s="5" t="s">
        <v>99</v>
      </c>
      <c r="M328" s="5" t="s">
        <v>99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 t="s">
        <v>95</v>
      </c>
      <c r="B329" s="5" t="s">
        <v>96</v>
      </c>
      <c r="C329" s="5" t="s">
        <v>488</v>
      </c>
      <c r="D329" s="5">
        <v>417</v>
      </c>
      <c r="E329" s="5">
        <v>1</v>
      </c>
      <c r="F329" s="5" t="s">
        <v>104</v>
      </c>
      <c r="G329" s="5">
        <v>1.37486</v>
      </c>
      <c r="H329" s="5" t="s">
        <v>105</v>
      </c>
      <c r="I329" s="5" t="s">
        <v>106</v>
      </c>
      <c r="J329" s="5">
        <v>17.099</v>
      </c>
      <c r="K329" s="5" t="s">
        <v>105</v>
      </c>
      <c r="L329" s="5" t="s">
        <v>99</v>
      </c>
      <c r="M329" s="5" t="s">
        <v>99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 t="s">
        <v>95</v>
      </c>
      <c r="B330" s="5" t="s">
        <v>96</v>
      </c>
      <c r="C330" s="5" t="s">
        <v>489</v>
      </c>
      <c r="D330" s="5">
        <v>418</v>
      </c>
      <c r="E330" s="5">
        <v>1</v>
      </c>
      <c r="F330" s="5" t="s">
        <v>104</v>
      </c>
      <c r="G330" s="5">
        <v>1.2613000000000001</v>
      </c>
      <c r="H330" s="5" t="s">
        <v>105</v>
      </c>
      <c r="I330" s="5" t="s">
        <v>106</v>
      </c>
      <c r="J330" s="5">
        <v>4.0570000000000004</v>
      </c>
      <c r="K330" s="5" t="s">
        <v>105</v>
      </c>
      <c r="L330" s="5" t="s">
        <v>99</v>
      </c>
      <c r="M330" s="5" t="s">
        <v>99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 t="s">
        <v>95</v>
      </c>
      <c r="B331" s="5" t="s">
        <v>96</v>
      </c>
      <c r="C331" s="5" t="s">
        <v>490</v>
      </c>
      <c r="D331" s="5">
        <v>419</v>
      </c>
      <c r="E331" s="5">
        <v>1</v>
      </c>
      <c r="F331" s="5" t="s">
        <v>104</v>
      </c>
      <c r="G331" s="5">
        <v>1.15167</v>
      </c>
      <c r="H331" s="5" t="s">
        <v>105</v>
      </c>
      <c r="I331" s="5" t="s">
        <v>106</v>
      </c>
      <c r="J331" s="5">
        <v>22.052</v>
      </c>
      <c r="K331" s="5" t="s">
        <v>105</v>
      </c>
      <c r="L331" s="5" t="s">
        <v>99</v>
      </c>
      <c r="M331" s="5" t="s">
        <v>99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 t="s">
        <v>95</v>
      </c>
      <c r="B332" s="5" t="s">
        <v>96</v>
      </c>
      <c r="C332" s="5" t="s">
        <v>491</v>
      </c>
      <c r="D332" s="5" t="s">
        <v>112</v>
      </c>
      <c r="E332" s="5"/>
      <c r="F332" s="5" t="s">
        <v>99</v>
      </c>
      <c r="G332" s="5"/>
      <c r="H332" s="5"/>
      <c r="I332" s="5" t="s">
        <v>99</v>
      </c>
      <c r="J332" s="5"/>
      <c r="K332" s="5"/>
      <c r="L332" s="5" t="s">
        <v>99</v>
      </c>
      <c r="M332" s="5" t="s">
        <v>99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 t="s">
        <v>95</v>
      </c>
      <c r="B333" s="5" t="s">
        <v>96</v>
      </c>
      <c r="C333" s="5" t="s">
        <v>492</v>
      </c>
      <c r="D333" s="5">
        <v>420</v>
      </c>
      <c r="E333" s="5">
        <v>1</v>
      </c>
      <c r="F333" s="5" t="s">
        <v>104</v>
      </c>
      <c r="G333" s="5">
        <v>1.8434299999999999</v>
      </c>
      <c r="H333" s="5" t="s">
        <v>105</v>
      </c>
      <c r="I333" s="5" t="s">
        <v>106</v>
      </c>
      <c r="J333" s="5">
        <v>37.527000000000001</v>
      </c>
      <c r="K333" s="5" t="s">
        <v>105</v>
      </c>
      <c r="L333" s="5" t="s">
        <v>99</v>
      </c>
      <c r="M333" s="5" t="s">
        <v>99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 t="s">
        <v>95</v>
      </c>
      <c r="B334" s="5" t="s">
        <v>96</v>
      </c>
      <c r="C334" s="5" t="s">
        <v>493</v>
      </c>
      <c r="D334" s="5">
        <v>421</v>
      </c>
      <c r="E334" s="5">
        <v>1</v>
      </c>
      <c r="F334" s="5" t="s">
        <v>104</v>
      </c>
      <c r="G334" s="5">
        <v>1.59975</v>
      </c>
      <c r="H334" s="5" t="s">
        <v>105</v>
      </c>
      <c r="I334" s="5" t="s">
        <v>106</v>
      </c>
      <c r="J334" s="5">
        <v>16.436</v>
      </c>
      <c r="K334" s="5" t="s">
        <v>105</v>
      </c>
      <c r="L334" s="5" t="s">
        <v>99</v>
      </c>
      <c r="M334" s="5" t="s">
        <v>99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 t="s">
        <v>95</v>
      </c>
      <c r="B335" s="5" t="s">
        <v>96</v>
      </c>
      <c r="C335" s="5" t="s">
        <v>494</v>
      </c>
      <c r="D335" s="5">
        <v>422</v>
      </c>
      <c r="E335" s="5">
        <v>1</v>
      </c>
      <c r="F335" s="5" t="s">
        <v>104</v>
      </c>
      <c r="G335" s="5">
        <v>1.5907500000000001</v>
      </c>
      <c r="H335" s="5" t="s">
        <v>105</v>
      </c>
      <c r="I335" s="5" t="s">
        <v>106</v>
      </c>
      <c r="J335" s="5">
        <v>16.574999999999999</v>
      </c>
      <c r="K335" s="5" t="s">
        <v>105</v>
      </c>
      <c r="L335" s="5" t="s">
        <v>99</v>
      </c>
      <c r="M335" s="5" t="s">
        <v>99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 t="s">
        <v>95</v>
      </c>
      <c r="B336" s="5" t="s">
        <v>96</v>
      </c>
      <c r="C336" s="5" t="s">
        <v>495</v>
      </c>
      <c r="D336" s="5">
        <v>423</v>
      </c>
      <c r="E336" s="5">
        <v>1</v>
      </c>
      <c r="F336" s="5" t="s">
        <v>104</v>
      </c>
      <c r="G336" s="5">
        <v>1.18875</v>
      </c>
      <c r="H336" s="5" t="s">
        <v>105</v>
      </c>
      <c r="I336" s="5" t="s">
        <v>106</v>
      </c>
      <c r="J336" s="5">
        <v>6.633</v>
      </c>
      <c r="K336" s="5" t="s">
        <v>105</v>
      </c>
      <c r="L336" s="5" t="s">
        <v>99</v>
      </c>
      <c r="M336" s="5" t="s">
        <v>99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 t="s">
        <v>95</v>
      </c>
      <c r="B337" s="5" t="s">
        <v>96</v>
      </c>
      <c r="C337" s="5" t="s">
        <v>496</v>
      </c>
      <c r="D337" s="5">
        <v>424</v>
      </c>
      <c r="E337" s="5">
        <v>1</v>
      </c>
      <c r="F337" s="5" t="s">
        <v>104</v>
      </c>
      <c r="G337" s="5">
        <v>0.63885999999999998</v>
      </c>
      <c r="H337" s="5" t="s">
        <v>105</v>
      </c>
      <c r="I337" s="5" t="s">
        <v>106</v>
      </c>
      <c r="J337" s="5">
        <v>27.673999999999999</v>
      </c>
      <c r="K337" s="5" t="s">
        <v>105</v>
      </c>
      <c r="L337" s="5" t="s">
        <v>99</v>
      </c>
      <c r="M337" s="5" t="s">
        <v>99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 t="s">
        <v>95</v>
      </c>
      <c r="B338" s="5" t="s">
        <v>96</v>
      </c>
      <c r="C338" s="5" t="s">
        <v>497</v>
      </c>
      <c r="D338" s="5" t="s">
        <v>112</v>
      </c>
      <c r="E338" s="5"/>
      <c r="F338" s="5" t="s">
        <v>99</v>
      </c>
      <c r="G338" s="5"/>
      <c r="H338" s="5"/>
      <c r="I338" s="5" t="s">
        <v>99</v>
      </c>
      <c r="J338" s="5"/>
      <c r="K338" s="5"/>
      <c r="L338" s="5" t="s">
        <v>99</v>
      </c>
      <c r="M338" s="5" t="s">
        <v>99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 t="s">
        <v>95</v>
      </c>
      <c r="B339" s="5" t="s">
        <v>96</v>
      </c>
      <c r="C339" s="5" t="s">
        <v>498</v>
      </c>
      <c r="D339" s="5">
        <v>425</v>
      </c>
      <c r="E339" s="5">
        <v>1</v>
      </c>
      <c r="F339" s="5" t="s">
        <v>104</v>
      </c>
      <c r="G339" s="5">
        <v>0.11791</v>
      </c>
      <c r="H339" s="5" t="s">
        <v>105</v>
      </c>
      <c r="I339" s="5" t="s">
        <v>106</v>
      </c>
      <c r="J339" s="5">
        <v>43.884</v>
      </c>
      <c r="K339" s="5" t="s">
        <v>105</v>
      </c>
      <c r="L339" s="5" t="s">
        <v>99</v>
      </c>
      <c r="M339" s="5" t="s">
        <v>99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 t="s">
        <v>95</v>
      </c>
      <c r="B340" s="5" t="s">
        <v>96</v>
      </c>
      <c r="C340" s="5" t="s">
        <v>499</v>
      </c>
      <c r="D340" s="5" t="s">
        <v>112</v>
      </c>
      <c r="E340" s="5"/>
      <c r="F340" s="5" t="s">
        <v>99</v>
      </c>
      <c r="G340" s="5"/>
      <c r="H340" s="5"/>
      <c r="I340" s="5" t="s">
        <v>99</v>
      </c>
      <c r="J340" s="5"/>
      <c r="K340" s="5"/>
      <c r="L340" s="5" t="s">
        <v>99</v>
      </c>
      <c r="M340" s="5" t="s">
        <v>99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 t="s">
        <v>95</v>
      </c>
      <c r="B341" s="5" t="s">
        <v>96</v>
      </c>
      <c r="C341" s="5" t="s">
        <v>500</v>
      </c>
      <c r="D341" s="5">
        <v>426</v>
      </c>
      <c r="E341" s="5">
        <v>1</v>
      </c>
      <c r="F341" s="5" t="s">
        <v>104</v>
      </c>
      <c r="G341" s="5">
        <v>1.82996</v>
      </c>
      <c r="H341" s="5" t="s">
        <v>105</v>
      </c>
      <c r="I341" s="5" t="s">
        <v>106</v>
      </c>
      <c r="J341" s="5">
        <v>14.956</v>
      </c>
      <c r="K341" s="5" t="s">
        <v>105</v>
      </c>
      <c r="L341" s="5" t="s">
        <v>99</v>
      </c>
      <c r="M341" s="5" t="s">
        <v>99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 t="s">
        <v>95</v>
      </c>
      <c r="B342" s="5" t="s">
        <v>96</v>
      </c>
      <c r="C342" s="5" t="s">
        <v>501</v>
      </c>
      <c r="D342" s="5">
        <v>427</v>
      </c>
      <c r="E342" s="5">
        <v>1</v>
      </c>
      <c r="F342" s="5" t="s">
        <v>104</v>
      </c>
      <c r="G342" s="5">
        <v>1.1182000000000001</v>
      </c>
      <c r="H342" s="5" t="s">
        <v>105</v>
      </c>
      <c r="I342" s="5" t="s">
        <v>106</v>
      </c>
      <c r="J342" s="5">
        <v>5.4109999999999996</v>
      </c>
      <c r="K342" s="5" t="s">
        <v>105</v>
      </c>
      <c r="L342" s="5" t="s">
        <v>99</v>
      </c>
      <c r="M342" s="5" t="s">
        <v>99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 t="s">
        <v>95</v>
      </c>
      <c r="B343" s="5" t="s">
        <v>96</v>
      </c>
      <c r="C343" s="5" t="s">
        <v>502</v>
      </c>
      <c r="D343" s="5">
        <v>428</v>
      </c>
      <c r="E343" s="5">
        <v>1</v>
      </c>
      <c r="F343" s="5" t="s">
        <v>104</v>
      </c>
      <c r="G343" s="5">
        <v>0.82762000000000002</v>
      </c>
      <c r="H343" s="5" t="s">
        <v>105</v>
      </c>
      <c r="I343" s="5" t="s">
        <v>106</v>
      </c>
      <c r="J343" s="5">
        <v>13.414999999999999</v>
      </c>
      <c r="K343" s="5" t="s">
        <v>105</v>
      </c>
      <c r="L343" s="5" t="s">
        <v>99</v>
      </c>
      <c r="M343" s="5" t="s">
        <v>99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 t="s">
        <v>95</v>
      </c>
      <c r="B344" s="5" t="s">
        <v>96</v>
      </c>
      <c r="C344" s="5" t="s">
        <v>503</v>
      </c>
      <c r="D344" s="5">
        <v>429</v>
      </c>
      <c r="E344" s="5">
        <v>1</v>
      </c>
      <c r="F344" s="5" t="s">
        <v>104</v>
      </c>
      <c r="G344" s="5">
        <v>0.64742</v>
      </c>
      <c r="H344" s="5" t="s">
        <v>105</v>
      </c>
      <c r="I344" s="5" t="s">
        <v>106</v>
      </c>
      <c r="J344" s="5">
        <v>18.37</v>
      </c>
      <c r="K344" s="5" t="s">
        <v>105</v>
      </c>
      <c r="L344" s="5" t="s">
        <v>99</v>
      </c>
      <c r="M344" s="5" t="s">
        <v>99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 t="s">
        <v>95</v>
      </c>
      <c r="B345" s="5" t="s">
        <v>96</v>
      </c>
      <c r="C345" s="5" t="s">
        <v>504</v>
      </c>
      <c r="D345" s="5">
        <v>430</v>
      </c>
      <c r="E345" s="5">
        <v>1</v>
      </c>
      <c r="F345" s="5" t="s">
        <v>104</v>
      </c>
      <c r="G345" s="5">
        <v>0.28322999999999998</v>
      </c>
      <c r="H345" s="5" t="s">
        <v>105</v>
      </c>
      <c r="I345" s="5" t="s">
        <v>106</v>
      </c>
      <c r="J345" s="5">
        <v>28.442</v>
      </c>
      <c r="K345" s="5" t="s">
        <v>105</v>
      </c>
      <c r="L345" s="5" t="s">
        <v>99</v>
      </c>
      <c r="M345" s="5" t="s">
        <v>99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 t="s">
        <v>95</v>
      </c>
      <c r="B346" s="5" t="s">
        <v>96</v>
      </c>
      <c r="C346" s="5" t="s">
        <v>505</v>
      </c>
      <c r="D346" s="5" t="s">
        <v>112</v>
      </c>
      <c r="E346" s="5"/>
      <c r="F346" s="5" t="s">
        <v>99</v>
      </c>
      <c r="G346" s="5"/>
      <c r="H346" s="5"/>
      <c r="I346" s="5" t="s">
        <v>99</v>
      </c>
      <c r="J346" s="5"/>
      <c r="K346" s="5"/>
      <c r="L346" s="5" t="s">
        <v>99</v>
      </c>
      <c r="M346" s="5" t="s">
        <v>99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 t="s">
        <v>95</v>
      </c>
      <c r="B347" s="5" t="s">
        <v>96</v>
      </c>
      <c r="C347" s="5" t="s">
        <v>506</v>
      </c>
      <c r="D347" s="5">
        <v>431</v>
      </c>
      <c r="E347" s="5">
        <v>1</v>
      </c>
      <c r="F347" s="5" t="s">
        <v>104</v>
      </c>
      <c r="G347" s="5">
        <v>1.8289</v>
      </c>
      <c r="H347" s="5" t="s">
        <v>105</v>
      </c>
      <c r="I347" s="5" t="s">
        <v>106</v>
      </c>
      <c r="J347" s="5">
        <v>15.474</v>
      </c>
      <c r="K347" s="5" t="s">
        <v>105</v>
      </c>
      <c r="L347" s="5" t="s">
        <v>99</v>
      </c>
      <c r="M347" s="5" t="s">
        <v>99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 t="s">
        <v>95</v>
      </c>
      <c r="B348" s="5" t="s">
        <v>96</v>
      </c>
      <c r="C348" s="5" t="s">
        <v>507</v>
      </c>
      <c r="D348" s="5" t="s">
        <v>112</v>
      </c>
      <c r="E348" s="5"/>
      <c r="F348" s="5" t="s">
        <v>99</v>
      </c>
      <c r="G348" s="5"/>
      <c r="H348" s="5"/>
      <c r="I348" s="5" t="s">
        <v>99</v>
      </c>
      <c r="J348" s="5"/>
      <c r="K348" s="5"/>
      <c r="L348" s="5" t="s">
        <v>99</v>
      </c>
      <c r="M348" s="5" t="s">
        <v>99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 t="s">
        <v>95</v>
      </c>
      <c r="B349" s="5" t="s">
        <v>96</v>
      </c>
      <c r="C349" s="5" t="s">
        <v>508</v>
      </c>
      <c r="D349" s="5">
        <v>432</v>
      </c>
      <c r="E349" s="5">
        <v>1</v>
      </c>
      <c r="F349" s="5" t="s">
        <v>104</v>
      </c>
      <c r="G349" s="5">
        <v>0.18944</v>
      </c>
      <c r="H349" s="5" t="s">
        <v>105</v>
      </c>
      <c r="I349" s="5" t="s">
        <v>106</v>
      </c>
      <c r="J349" s="5">
        <v>37.637999999999998</v>
      </c>
      <c r="K349" s="5" t="s">
        <v>105</v>
      </c>
      <c r="L349" s="5" t="s">
        <v>99</v>
      </c>
      <c r="M349" s="5" t="s">
        <v>99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 t="s">
        <v>95</v>
      </c>
      <c r="B350" s="5" t="s">
        <v>96</v>
      </c>
      <c r="C350" s="5" t="s">
        <v>509</v>
      </c>
      <c r="D350" s="5" t="s">
        <v>112</v>
      </c>
      <c r="E350" s="5"/>
      <c r="F350" s="5" t="s">
        <v>99</v>
      </c>
      <c r="G350" s="5"/>
      <c r="H350" s="5"/>
      <c r="I350" s="5" t="s">
        <v>99</v>
      </c>
      <c r="J350" s="5"/>
      <c r="K350" s="5"/>
      <c r="L350" s="5" t="s">
        <v>99</v>
      </c>
      <c r="M350" s="5" t="s">
        <v>99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 t="s">
        <v>95</v>
      </c>
      <c r="B351" s="5" t="s">
        <v>96</v>
      </c>
      <c r="C351" s="5" t="s">
        <v>510</v>
      </c>
      <c r="D351" s="5">
        <v>433</v>
      </c>
      <c r="E351" s="5">
        <v>1</v>
      </c>
      <c r="F351" s="5" t="s">
        <v>104</v>
      </c>
      <c r="G351" s="5">
        <v>1.9018699999999999</v>
      </c>
      <c r="H351" s="5" t="s">
        <v>105</v>
      </c>
      <c r="I351" s="5" t="s">
        <v>106</v>
      </c>
      <c r="J351" s="5">
        <v>10.24</v>
      </c>
      <c r="K351" s="5" t="s">
        <v>105</v>
      </c>
      <c r="L351" s="5" t="s">
        <v>99</v>
      </c>
      <c r="M351" s="5" t="s">
        <v>99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 t="s">
        <v>95</v>
      </c>
      <c r="B352" s="5" t="s">
        <v>96</v>
      </c>
      <c r="C352" s="5" t="s">
        <v>511</v>
      </c>
      <c r="D352" s="5">
        <v>434</v>
      </c>
      <c r="E352" s="5">
        <v>1</v>
      </c>
      <c r="F352" s="5" t="s">
        <v>104</v>
      </c>
      <c r="G352" s="5">
        <v>0.89563999999999999</v>
      </c>
      <c r="H352" s="5" t="s">
        <v>105</v>
      </c>
      <c r="I352" s="5" t="s">
        <v>106</v>
      </c>
      <c r="J352" s="5">
        <v>11.536</v>
      </c>
      <c r="K352" s="5" t="s">
        <v>105</v>
      </c>
      <c r="L352" s="5" t="s">
        <v>99</v>
      </c>
      <c r="M352" s="5" t="s">
        <v>99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 t="s">
        <v>95</v>
      </c>
      <c r="B353" s="5" t="s">
        <v>96</v>
      </c>
      <c r="C353" s="5" t="s">
        <v>512</v>
      </c>
      <c r="D353" s="5" t="s">
        <v>112</v>
      </c>
      <c r="E353" s="5"/>
      <c r="F353" s="5" t="s">
        <v>99</v>
      </c>
      <c r="G353" s="5"/>
      <c r="H353" s="5"/>
      <c r="I353" s="5" t="s">
        <v>99</v>
      </c>
      <c r="J353" s="5"/>
      <c r="K353" s="5"/>
      <c r="L353" s="5" t="s">
        <v>99</v>
      </c>
      <c r="M353" s="5" t="s">
        <v>99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 t="s">
        <v>95</v>
      </c>
      <c r="B354" s="5" t="s">
        <v>96</v>
      </c>
      <c r="C354" s="5" t="s">
        <v>513</v>
      </c>
      <c r="D354" s="5">
        <v>435</v>
      </c>
      <c r="E354" s="5">
        <v>1</v>
      </c>
      <c r="F354" s="5" t="s">
        <v>104</v>
      </c>
      <c r="G354" s="5">
        <v>0.20244999999999999</v>
      </c>
      <c r="H354" s="5" t="s">
        <v>105</v>
      </c>
      <c r="I354" s="5" t="s">
        <v>106</v>
      </c>
      <c r="J354" s="5">
        <v>31.571000000000002</v>
      </c>
      <c r="K354" s="5" t="s">
        <v>105</v>
      </c>
      <c r="L354" s="5" t="s">
        <v>99</v>
      </c>
      <c r="M354" s="5" t="s">
        <v>99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 t="s">
        <v>95</v>
      </c>
      <c r="B355" s="5" t="s">
        <v>96</v>
      </c>
      <c r="C355" s="5" t="s">
        <v>514</v>
      </c>
      <c r="D355" s="5" t="s">
        <v>112</v>
      </c>
      <c r="E355" s="5"/>
      <c r="F355" s="5" t="s">
        <v>99</v>
      </c>
      <c r="G355" s="5"/>
      <c r="H355" s="5"/>
      <c r="I355" s="5" t="s">
        <v>99</v>
      </c>
      <c r="J355" s="5"/>
      <c r="K355" s="5"/>
      <c r="L355" s="5" t="s">
        <v>99</v>
      </c>
      <c r="M355" s="5" t="s">
        <v>99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 t="s">
        <v>95</v>
      </c>
      <c r="B356" s="5" t="s">
        <v>96</v>
      </c>
      <c r="C356" s="5" t="s">
        <v>515</v>
      </c>
      <c r="D356" s="5">
        <v>436</v>
      </c>
      <c r="E356" s="5">
        <v>1</v>
      </c>
      <c r="F356" s="5" t="s">
        <v>104</v>
      </c>
      <c r="G356" s="5">
        <v>1.8765499999999999</v>
      </c>
      <c r="H356" s="5" t="s">
        <v>105</v>
      </c>
      <c r="I356" s="5" t="s">
        <v>106</v>
      </c>
      <c r="J356" s="5">
        <v>17.43</v>
      </c>
      <c r="K356" s="5" t="s">
        <v>105</v>
      </c>
      <c r="L356" s="5" t="s">
        <v>99</v>
      </c>
      <c r="M356" s="5" t="s">
        <v>99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 t="s">
        <v>95</v>
      </c>
      <c r="B357" s="5" t="s">
        <v>96</v>
      </c>
      <c r="C357" s="5" t="s">
        <v>516</v>
      </c>
      <c r="D357" s="5">
        <v>437</v>
      </c>
      <c r="E357" s="5">
        <v>1</v>
      </c>
      <c r="F357" s="5" t="s">
        <v>104</v>
      </c>
      <c r="G357" s="5">
        <v>1.06874</v>
      </c>
      <c r="H357" s="5" t="s">
        <v>105</v>
      </c>
      <c r="I357" s="5" t="s">
        <v>106</v>
      </c>
      <c r="J357" s="5">
        <v>6.7610000000000001</v>
      </c>
      <c r="K357" s="5" t="s">
        <v>105</v>
      </c>
      <c r="L357" s="5" t="s">
        <v>99</v>
      </c>
      <c r="M357" s="5" t="s">
        <v>99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 t="s">
        <v>95</v>
      </c>
      <c r="B358" s="5" t="s">
        <v>96</v>
      </c>
      <c r="C358" s="5" t="s">
        <v>517</v>
      </c>
      <c r="D358" s="5">
        <v>438</v>
      </c>
      <c r="E358" s="5">
        <v>1</v>
      </c>
      <c r="F358" s="5" t="s">
        <v>104</v>
      </c>
      <c r="G358" s="5">
        <v>0.51802999999999999</v>
      </c>
      <c r="H358" s="5" t="s">
        <v>105</v>
      </c>
      <c r="I358" s="5" t="s">
        <v>106</v>
      </c>
      <c r="J358" s="5">
        <v>22.780999999999999</v>
      </c>
      <c r="K358" s="5" t="s">
        <v>105</v>
      </c>
      <c r="L358" s="5" t="s">
        <v>99</v>
      </c>
      <c r="M358" s="5" t="s">
        <v>99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 t="s">
        <v>95</v>
      </c>
      <c r="B359" s="5" t="s">
        <v>96</v>
      </c>
      <c r="C359" s="5" t="s">
        <v>518</v>
      </c>
      <c r="D359" s="5" t="s">
        <v>112</v>
      </c>
      <c r="E359" s="5"/>
      <c r="F359" s="5" t="s">
        <v>99</v>
      </c>
      <c r="G359" s="5"/>
      <c r="H359" s="5"/>
      <c r="I359" s="5" t="s">
        <v>99</v>
      </c>
      <c r="J359" s="5"/>
      <c r="K359" s="5"/>
      <c r="L359" s="5" t="s">
        <v>99</v>
      </c>
      <c r="M359" s="5" t="s">
        <v>99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 t="s">
        <v>95</v>
      </c>
      <c r="B360" s="5" t="s">
        <v>96</v>
      </c>
      <c r="C360" s="5" t="s">
        <v>519</v>
      </c>
      <c r="D360" s="5">
        <v>439</v>
      </c>
      <c r="E360" s="5">
        <v>1</v>
      </c>
      <c r="F360" s="5" t="s">
        <v>104</v>
      </c>
      <c r="G360" s="5">
        <v>1.8927</v>
      </c>
      <c r="H360" s="5" t="s">
        <v>105</v>
      </c>
      <c r="I360" s="5" t="s">
        <v>106</v>
      </c>
      <c r="J360" s="5">
        <v>16.831</v>
      </c>
      <c r="K360" s="5" t="s">
        <v>105</v>
      </c>
      <c r="L360" s="5" t="s">
        <v>99</v>
      </c>
      <c r="M360" s="5" t="s">
        <v>99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 t="s">
        <v>95</v>
      </c>
      <c r="B361" s="5" t="s">
        <v>96</v>
      </c>
      <c r="C361" s="5" t="s">
        <v>520</v>
      </c>
      <c r="D361" s="5">
        <v>440</v>
      </c>
      <c r="E361" s="5">
        <v>1</v>
      </c>
      <c r="F361" s="5" t="s">
        <v>104</v>
      </c>
      <c r="G361" s="5">
        <v>1.20183</v>
      </c>
      <c r="H361" s="5" t="s">
        <v>105</v>
      </c>
      <c r="I361" s="5" t="s">
        <v>106</v>
      </c>
      <c r="J361" s="5">
        <v>3.69</v>
      </c>
      <c r="K361" s="5" t="s">
        <v>105</v>
      </c>
      <c r="L361" s="5" t="s">
        <v>99</v>
      </c>
      <c r="M361" s="5" t="s">
        <v>99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 t="s">
        <v>95</v>
      </c>
      <c r="B362" s="5" t="s">
        <v>96</v>
      </c>
      <c r="C362" s="5" t="s">
        <v>521</v>
      </c>
      <c r="D362" s="5">
        <v>441</v>
      </c>
      <c r="E362" s="5">
        <v>1</v>
      </c>
      <c r="F362" s="5" t="s">
        <v>104</v>
      </c>
      <c r="G362" s="5">
        <v>0.47837000000000002</v>
      </c>
      <c r="H362" s="5" t="s">
        <v>105</v>
      </c>
      <c r="I362" s="5" t="s">
        <v>106</v>
      </c>
      <c r="J362" s="5">
        <v>24.318000000000001</v>
      </c>
      <c r="K362" s="5" t="s">
        <v>105</v>
      </c>
      <c r="L362" s="5" t="s">
        <v>99</v>
      </c>
      <c r="M362" s="5" t="s">
        <v>99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 t="s">
        <v>95</v>
      </c>
      <c r="B363" s="5" t="s">
        <v>96</v>
      </c>
      <c r="C363" s="5" t="s">
        <v>522</v>
      </c>
      <c r="D363" s="5">
        <v>442</v>
      </c>
      <c r="E363" s="5">
        <v>1</v>
      </c>
      <c r="F363" s="5" t="s">
        <v>104</v>
      </c>
      <c r="G363" s="5">
        <v>1.7851699999999999</v>
      </c>
      <c r="H363" s="5" t="s">
        <v>105</v>
      </c>
      <c r="I363" s="5" t="s">
        <v>106</v>
      </c>
      <c r="J363" s="5">
        <v>13.98</v>
      </c>
      <c r="K363" s="5" t="s">
        <v>105</v>
      </c>
      <c r="L363" s="5" t="s">
        <v>99</v>
      </c>
      <c r="M363" s="5" t="s">
        <v>99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 t="s">
        <v>95</v>
      </c>
      <c r="B364" s="5" t="s">
        <v>96</v>
      </c>
      <c r="C364" s="5" t="s">
        <v>523</v>
      </c>
      <c r="D364" s="5">
        <v>443</v>
      </c>
      <c r="E364" s="5">
        <v>1</v>
      </c>
      <c r="F364" s="5" t="s">
        <v>104</v>
      </c>
      <c r="G364" s="5">
        <v>1.1681900000000001</v>
      </c>
      <c r="H364" s="5" t="s">
        <v>105</v>
      </c>
      <c r="I364" s="5" t="s">
        <v>106</v>
      </c>
      <c r="J364" s="5">
        <v>6.3760000000000003</v>
      </c>
      <c r="K364" s="5" t="s">
        <v>105</v>
      </c>
      <c r="L364" s="5" t="s">
        <v>99</v>
      </c>
      <c r="M364" s="5" t="s">
        <v>99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 t="s">
        <v>95</v>
      </c>
      <c r="B365" s="5" t="s">
        <v>96</v>
      </c>
      <c r="C365" s="5" t="s">
        <v>524</v>
      </c>
      <c r="D365" s="5">
        <v>444</v>
      </c>
      <c r="E365" s="5">
        <v>1</v>
      </c>
      <c r="F365" s="5" t="s">
        <v>104</v>
      </c>
      <c r="G365" s="5">
        <v>0.69559000000000004</v>
      </c>
      <c r="H365" s="5" t="s">
        <v>105</v>
      </c>
      <c r="I365" s="5" t="s">
        <v>106</v>
      </c>
      <c r="J365" s="5">
        <v>28.934999999999999</v>
      </c>
      <c r="K365" s="5" t="s">
        <v>105</v>
      </c>
      <c r="L365" s="5" t="s">
        <v>99</v>
      </c>
      <c r="M365" s="5" t="s">
        <v>99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 t="s">
        <v>95</v>
      </c>
      <c r="B366" s="5" t="s">
        <v>96</v>
      </c>
      <c r="C366" s="5" t="s">
        <v>525</v>
      </c>
      <c r="D366" s="5">
        <v>445</v>
      </c>
      <c r="E366" s="5">
        <v>1</v>
      </c>
      <c r="F366" s="5" t="s">
        <v>104</v>
      </c>
      <c r="G366" s="5">
        <v>1.78976</v>
      </c>
      <c r="H366" s="5" t="s">
        <v>105</v>
      </c>
      <c r="I366" s="5" t="s">
        <v>106</v>
      </c>
      <c r="J366" s="5">
        <v>15.590999999999999</v>
      </c>
      <c r="K366" s="5" t="s">
        <v>105</v>
      </c>
      <c r="L366" s="5" t="s">
        <v>99</v>
      </c>
      <c r="M366" s="5" t="s">
        <v>99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 t="s">
        <v>95</v>
      </c>
      <c r="B367" s="5" t="s">
        <v>96</v>
      </c>
      <c r="C367" s="5" t="s">
        <v>526</v>
      </c>
      <c r="D367" s="5">
        <v>446</v>
      </c>
      <c r="E367" s="5">
        <v>1</v>
      </c>
      <c r="F367" s="5" t="s">
        <v>104</v>
      </c>
      <c r="G367" s="5">
        <v>1.26166</v>
      </c>
      <c r="H367" s="5" t="s">
        <v>105</v>
      </c>
      <c r="I367" s="5" t="s">
        <v>106</v>
      </c>
      <c r="J367" s="5">
        <v>2.38</v>
      </c>
      <c r="K367" s="5" t="s">
        <v>105</v>
      </c>
      <c r="L367" s="5" t="s">
        <v>99</v>
      </c>
      <c r="M367" s="5" t="s">
        <v>99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 t="s">
        <v>95</v>
      </c>
      <c r="B368" s="5" t="s">
        <v>96</v>
      </c>
      <c r="C368" s="5" t="s">
        <v>527</v>
      </c>
      <c r="D368" s="5">
        <v>447</v>
      </c>
      <c r="E368" s="5">
        <v>1</v>
      </c>
      <c r="F368" s="5" t="s">
        <v>104</v>
      </c>
      <c r="G368" s="5">
        <v>0.87602000000000002</v>
      </c>
      <c r="H368" s="5" t="s">
        <v>105</v>
      </c>
      <c r="I368" s="5" t="s">
        <v>106</v>
      </c>
      <c r="J368" s="5">
        <v>21.635999999999999</v>
      </c>
      <c r="K368" s="5" t="s">
        <v>105</v>
      </c>
      <c r="L368" s="5" t="s">
        <v>99</v>
      </c>
      <c r="M368" s="5" t="s">
        <v>99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 t="s">
        <v>95</v>
      </c>
      <c r="B369" s="5" t="s">
        <v>96</v>
      </c>
      <c r="C369" s="5" t="s">
        <v>528</v>
      </c>
      <c r="D369" s="5">
        <v>448</v>
      </c>
      <c r="E369" s="5">
        <v>1</v>
      </c>
      <c r="F369" s="5" t="s">
        <v>104</v>
      </c>
      <c r="G369" s="5">
        <v>1.5691299999999999</v>
      </c>
      <c r="H369" s="5" t="s">
        <v>105</v>
      </c>
      <c r="I369" s="5" t="s">
        <v>106</v>
      </c>
      <c r="J369" s="5">
        <v>14.538</v>
      </c>
      <c r="K369" s="5" t="s">
        <v>105</v>
      </c>
      <c r="L369" s="5" t="s">
        <v>99</v>
      </c>
      <c r="M369" s="5" t="s">
        <v>99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 t="s">
        <v>95</v>
      </c>
      <c r="B370" s="5" t="s">
        <v>96</v>
      </c>
      <c r="C370" s="5" t="s">
        <v>529</v>
      </c>
      <c r="D370" s="5">
        <v>449</v>
      </c>
      <c r="E370" s="5">
        <v>1</v>
      </c>
      <c r="F370" s="5" t="s">
        <v>104</v>
      </c>
      <c r="G370" s="5">
        <v>1.27058</v>
      </c>
      <c r="H370" s="5" t="s">
        <v>105</v>
      </c>
      <c r="I370" s="5" t="s">
        <v>106</v>
      </c>
      <c r="J370" s="5">
        <v>5.8940000000000001</v>
      </c>
      <c r="K370" s="5" t="s">
        <v>105</v>
      </c>
      <c r="L370" s="5" t="s">
        <v>99</v>
      </c>
      <c r="M370" s="5" t="s">
        <v>99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 t="s">
        <v>95</v>
      </c>
      <c r="B371" s="5" t="s">
        <v>96</v>
      </c>
      <c r="C371" s="5" t="s">
        <v>530</v>
      </c>
      <c r="D371" s="5">
        <v>450</v>
      </c>
      <c r="E371" s="5">
        <v>1</v>
      </c>
      <c r="F371" s="5" t="s">
        <v>104</v>
      </c>
      <c r="G371" s="5">
        <v>1.0318400000000001</v>
      </c>
      <c r="H371" s="5" t="s">
        <v>105</v>
      </c>
      <c r="I371" s="5" t="s">
        <v>106</v>
      </c>
      <c r="J371" s="5">
        <v>25.640999999999998</v>
      </c>
      <c r="K371" s="5" t="s">
        <v>105</v>
      </c>
      <c r="L371" s="5" t="s">
        <v>99</v>
      </c>
      <c r="M371" s="5" t="s">
        <v>99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 t="s">
        <v>95</v>
      </c>
      <c r="B372" s="5" t="s">
        <v>96</v>
      </c>
      <c r="C372" s="5" t="s">
        <v>531</v>
      </c>
      <c r="D372" s="5">
        <v>451</v>
      </c>
      <c r="E372" s="5">
        <v>1</v>
      </c>
      <c r="F372" s="5" t="s">
        <v>104</v>
      </c>
      <c r="G372" s="5">
        <v>0.85918000000000005</v>
      </c>
      <c r="H372" s="5" t="s">
        <v>105</v>
      </c>
      <c r="I372" s="5" t="s">
        <v>106</v>
      </c>
      <c r="J372" s="5">
        <v>48.329000000000001</v>
      </c>
      <c r="K372" s="5" t="s">
        <v>105</v>
      </c>
      <c r="L372" s="5" t="s">
        <v>99</v>
      </c>
      <c r="M372" s="5" t="s">
        <v>99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 t="s">
        <v>95</v>
      </c>
      <c r="B373" s="5" t="s">
        <v>96</v>
      </c>
      <c r="C373" s="5" t="s">
        <v>532</v>
      </c>
      <c r="D373" s="5">
        <v>452</v>
      </c>
      <c r="E373" s="5">
        <v>1</v>
      </c>
      <c r="F373" s="5" t="s">
        <v>104</v>
      </c>
      <c r="G373" s="5">
        <v>1.5242100000000001</v>
      </c>
      <c r="H373" s="5" t="s">
        <v>105</v>
      </c>
      <c r="I373" s="5" t="s">
        <v>106</v>
      </c>
      <c r="J373" s="5">
        <v>46.051000000000002</v>
      </c>
      <c r="K373" s="5" t="s">
        <v>105</v>
      </c>
      <c r="L373" s="5" t="s">
        <v>99</v>
      </c>
      <c r="M373" s="5" t="s">
        <v>99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 t="s">
        <v>95</v>
      </c>
      <c r="B374" s="5" t="s">
        <v>96</v>
      </c>
      <c r="C374" s="5" t="s">
        <v>533</v>
      </c>
      <c r="D374" s="5">
        <v>453</v>
      </c>
      <c r="E374" s="5">
        <v>1</v>
      </c>
      <c r="F374" s="5" t="s">
        <v>104</v>
      </c>
      <c r="G374" s="5">
        <v>1.4579299999999999</v>
      </c>
      <c r="H374" s="5" t="s">
        <v>105</v>
      </c>
      <c r="I374" s="5" t="s">
        <v>106</v>
      </c>
      <c r="J374" s="5">
        <v>32.418999999999997</v>
      </c>
      <c r="K374" s="5" t="s">
        <v>105</v>
      </c>
      <c r="L374" s="5" t="s">
        <v>99</v>
      </c>
      <c r="M374" s="5" t="s">
        <v>99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 t="s">
        <v>95</v>
      </c>
      <c r="B375" s="5" t="s">
        <v>96</v>
      </c>
      <c r="C375" s="5" t="s">
        <v>534</v>
      </c>
      <c r="D375" s="5">
        <v>454</v>
      </c>
      <c r="E375" s="5">
        <v>1</v>
      </c>
      <c r="F375" s="5" t="s">
        <v>104</v>
      </c>
      <c r="G375" s="5">
        <v>1.2884500000000001</v>
      </c>
      <c r="H375" s="5" t="s">
        <v>105</v>
      </c>
      <c r="I375" s="5" t="s">
        <v>106</v>
      </c>
      <c r="J375" s="5">
        <v>3.085</v>
      </c>
      <c r="K375" s="5" t="s">
        <v>105</v>
      </c>
      <c r="L375" s="5" t="s">
        <v>99</v>
      </c>
      <c r="M375" s="5" t="s">
        <v>99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 t="s">
        <v>95</v>
      </c>
      <c r="B376" s="5" t="s">
        <v>96</v>
      </c>
      <c r="C376" s="5" t="s">
        <v>535</v>
      </c>
      <c r="D376" s="5">
        <v>455</v>
      </c>
      <c r="E376" s="5">
        <v>1</v>
      </c>
      <c r="F376" s="5" t="s">
        <v>104</v>
      </c>
      <c r="G376" s="5">
        <v>1.1838500000000001</v>
      </c>
      <c r="H376" s="5" t="s">
        <v>105</v>
      </c>
      <c r="I376" s="5" t="s">
        <v>106</v>
      </c>
      <c r="J376" s="5">
        <v>17.529</v>
      </c>
      <c r="K376" s="5" t="s">
        <v>105</v>
      </c>
      <c r="L376" s="5" t="s">
        <v>99</v>
      </c>
      <c r="M376" s="5" t="s">
        <v>99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 t="s">
        <v>95</v>
      </c>
      <c r="B377" s="5" t="s">
        <v>96</v>
      </c>
      <c r="C377" s="5" t="s">
        <v>536</v>
      </c>
      <c r="D377" s="5">
        <v>456</v>
      </c>
      <c r="E377" s="5">
        <v>1</v>
      </c>
      <c r="F377" s="5" t="s">
        <v>104</v>
      </c>
      <c r="G377" s="5">
        <v>1.0894999999999999</v>
      </c>
      <c r="H377" s="5" t="s">
        <v>105</v>
      </c>
      <c r="I377" s="5" t="s">
        <v>106</v>
      </c>
      <c r="J377" s="5">
        <v>37.456000000000003</v>
      </c>
      <c r="K377" s="5" t="s">
        <v>105</v>
      </c>
      <c r="L377" s="5" t="s">
        <v>99</v>
      </c>
      <c r="M377" s="5" t="s">
        <v>99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 t="s">
        <v>95</v>
      </c>
      <c r="B378" s="5" t="s">
        <v>96</v>
      </c>
      <c r="C378" s="5" t="s">
        <v>537</v>
      </c>
      <c r="D378" s="5">
        <v>457</v>
      </c>
      <c r="E378" s="5">
        <v>1</v>
      </c>
      <c r="F378" s="5" t="s">
        <v>104</v>
      </c>
      <c r="G378" s="5">
        <v>1.00301</v>
      </c>
      <c r="H378" s="5" t="s">
        <v>105</v>
      </c>
      <c r="I378" s="5" t="s">
        <v>106</v>
      </c>
      <c r="J378" s="5">
        <v>53.637</v>
      </c>
      <c r="K378" s="5" t="s">
        <v>105</v>
      </c>
      <c r="L378" s="5" t="s">
        <v>99</v>
      </c>
      <c r="M378" s="5" t="s">
        <v>99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 t="s">
        <v>95</v>
      </c>
      <c r="B379" s="5" t="s">
        <v>96</v>
      </c>
      <c r="C379" s="5" t="s">
        <v>538</v>
      </c>
      <c r="D379" s="5">
        <v>458</v>
      </c>
      <c r="E379" s="5">
        <v>1</v>
      </c>
      <c r="F379" s="5" t="s">
        <v>104</v>
      </c>
      <c r="G379" s="5">
        <v>1.5149900000000001</v>
      </c>
      <c r="H379" s="5" t="s">
        <v>105</v>
      </c>
      <c r="I379" s="5" t="s">
        <v>106</v>
      </c>
      <c r="J379" s="5">
        <v>46.968000000000004</v>
      </c>
      <c r="K379" s="5" t="s">
        <v>105</v>
      </c>
      <c r="L379" s="5" t="s">
        <v>99</v>
      </c>
      <c r="M379" s="5" t="s">
        <v>99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 t="s">
        <v>95</v>
      </c>
      <c r="B380" s="5" t="s">
        <v>96</v>
      </c>
      <c r="C380" s="5" t="s">
        <v>539</v>
      </c>
      <c r="D380" s="5">
        <v>459</v>
      </c>
      <c r="E380" s="5">
        <v>1</v>
      </c>
      <c r="F380" s="5" t="s">
        <v>104</v>
      </c>
      <c r="G380" s="5">
        <v>1.44983</v>
      </c>
      <c r="H380" s="5" t="s">
        <v>105</v>
      </c>
      <c r="I380" s="5" t="s">
        <v>106</v>
      </c>
      <c r="J380" s="5">
        <v>33.287999999999997</v>
      </c>
      <c r="K380" s="5" t="s">
        <v>105</v>
      </c>
      <c r="L380" s="5" t="s">
        <v>99</v>
      </c>
      <c r="M380" s="5" t="s">
        <v>99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 t="s">
        <v>95</v>
      </c>
      <c r="B381" s="5" t="s">
        <v>96</v>
      </c>
      <c r="C381" s="5" t="s">
        <v>540</v>
      </c>
      <c r="D381" s="5">
        <v>460</v>
      </c>
      <c r="E381" s="5">
        <v>1</v>
      </c>
      <c r="F381" s="5" t="s">
        <v>104</v>
      </c>
      <c r="G381" s="5">
        <v>1.3502799999999999</v>
      </c>
      <c r="H381" s="5" t="s">
        <v>105</v>
      </c>
      <c r="I381" s="5" t="s">
        <v>106</v>
      </c>
      <c r="J381" s="5">
        <v>13.448</v>
      </c>
      <c r="K381" s="5" t="s">
        <v>105</v>
      </c>
      <c r="L381" s="5" t="s">
        <v>99</v>
      </c>
      <c r="M381" s="5" t="s">
        <v>99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 t="s">
        <v>95</v>
      </c>
      <c r="B382" s="5" t="s">
        <v>96</v>
      </c>
      <c r="C382" s="5" t="s">
        <v>541</v>
      </c>
      <c r="D382" s="5">
        <v>461</v>
      </c>
      <c r="E382" s="5">
        <v>1</v>
      </c>
      <c r="F382" s="5" t="s">
        <v>104</v>
      </c>
      <c r="G382" s="5">
        <v>1.24163</v>
      </c>
      <c r="H382" s="5" t="s">
        <v>105</v>
      </c>
      <c r="I382" s="5" t="s">
        <v>106</v>
      </c>
      <c r="J382" s="5">
        <v>6.8680000000000003</v>
      </c>
      <c r="K382" s="5" t="s">
        <v>105</v>
      </c>
      <c r="L382" s="5" t="s">
        <v>99</v>
      </c>
      <c r="M382" s="5" t="s">
        <v>99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 t="s">
        <v>95</v>
      </c>
      <c r="B383" s="5" t="s">
        <v>96</v>
      </c>
      <c r="C383" s="5" t="s">
        <v>542</v>
      </c>
      <c r="D383" s="5">
        <v>462</v>
      </c>
      <c r="E383" s="5">
        <v>1</v>
      </c>
      <c r="F383" s="5" t="s">
        <v>104</v>
      </c>
      <c r="G383" s="5">
        <v>1.1440999999999999</v>
      </c>
      <c r="H383" s="5" t="s">
        <v>105</v>
      </c>
      <c r="I383" s="5" t="s">
        <v>106</v>
      </c>
      <c r="J383" s="5">
        <v>26.574999999999999</v>
      </c>
      <c r="K383" s="5" t="s">
        <v>105</v>
      </c>
      <c r="L383" s="5" t="s">
        <v>99</v>
      </c>
      <c r="M383" s="5" t="s">
        <v>99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 t="s">
        <v>95</v>
      </c>
      <c r="B384" s="5" t="s">
        <v>96</v>
      </c>
      <c r="C384" s="5" t="s">
        <v>543</v>
      </c>
      <c r="D384" s="5">
        <v>463</v>
      </c>
      <c r="E384" s="5">
        <v>1</v>
      </c>
      <c r="F384" s="5" t="s">
        <v>104</v>
      </c>
      <c r="G384" s="5">
        <v>1.0203500000000001</v>
      </c>
      <c r="H384" s="5" t="s">
        <v>105</v>
      </c>
      <c r="I384" s="5" t="s">
        <v>106</v>
      </c>
      <c r="J384" s="5">
        <v>52.606999999999999</v>
      </c>
      <c r="K384" s="5" t="s">
        <v>105</v>
      </c>
      <c r="L384" s="5" t="s">
        <v>99</v>
      </c>
      <c r="M384" s="5" t="s">
        <v>99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 t="s">
        <v>95</v>
      </c>
      <c r="B385" s="5" t="s">
        <v>96</v>
      </c>
      <c r="C385" s="5" t="s">
        <v>544</v>
      </c>
      <c r="D385" s="5">
        <v>464</v>
      </c>
      <c r="E385" s="5">
        <v>1</v>
      </c>
      <c r="F385" s="5" t="s">
        <v>104</v>
      </c>
      <c r="G385" s="5">
        <v>1.54305</v>
      </c>
      <c r="H385" s="5" t="s">
        <v>105</v>
      </c>
      <c r="I385" s="5" t="s">
        <v>106</v>
      </c>
      <c r="J385" s="5">
        <v>49.328000000000003</v>
      </c>
      <c r="K385" s="5" t="s">
        <v>105</v>
      </c>
      <c r="L385" s="5" t="s">
        <v>99</v>
      </c>
      <c r="M385" s="5" t="s">
        <v>99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 t="s">
        <v>95</v>
      </c>
      <c r="B386" s="5" t="s">
        <v>96</v>
      </c>
      <c r="C386" s="5" t="s">
        <v>545</v>
      </c>
      <c r="D386" s="5">
        <v>465</v>
      </c>
      <c r="E386" s="5">
        <v>1</v>
      </c>
      <c r="F386" s="5" t="s">
        <v>104</v>
      </c>
      <c r="G386" s="5">
        <v>1.4724600000000001</v>
      </c>
      <c r="H386" s="5" t="s">
        <v>105</v>
      </c>
      <c r="I386" s="5" t="s">
        <v>106</v>
      </c>
      <c r="J386" s="5">
        <v>35.668999999999997</v>
      </c>
      <c r="K386" s="5" t="s">
        <v>105</v>
      </c>
      <c r="L386" s="5" t="s">
        <v>99</v>
      </c>
      <c r="M386" s="5" t="s">
        <v>99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 t="s">
        <v>95</v>
      </c>
      <c r="B387" s="5" t="s">
        <v>96</v>
      </c>
      <c r="C387" s="5" t="s">
        <v>546</v>
      </c>
      <c r="D387" s="5">
        <v>466</v>
      </c>
      <c r="E387" s="5">
        <v>1</v>
      </c>
      <c r="F387" s="5" t="s">
        <v>104</v>
      </c>
      <c r="G387" s="5">
        <v>1.3745499999999999</v>
      </c>
      <c r="H387" s="5" t="s">
        <v>105</v>
      </c>
      <c r="I387" s="5" t="s">
        <v>106</v>
      </c>
      <c r="J387" s="5">
        <v>15.728</v>
      </c>
      <c r="K387" s="5" t="s">
        <v>105</v>
      </c>
      <c r="L387" s="5" t="s">
        <v>99</v>
      </c>
      <c r="M387" s="5" t="s">
        <v>99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 t="s">
        <v>95</v>
      </c>
      <c r="B388" s="5" t="s">
        <v>96</v>
      </c>
      <c r="C388" s="5" t="s">
        <v>547</v>
      </c>
      <c r="D388" s="5">
        <v>467</v>
      </c>
      <c r="E388" s="5">
        <v>1</v>
      </c>
      <c r="F388" s="5" t="s">
        <v>104</v>
      </c>
      <c r="G388" s="5">
        <v>1.2292700000000001</v>
      </c>
      <c r="H388" s="5" t="s">
        <v>105</v>
      </c>
      <c r="I388" s="5" t="s">
        <v>106</v>
      </c>
      <c r="J388" s="5">
        <v>10.589</v>
      </c>
      <c r="K388" s="5" t="s">
        <v>105</v>
      </c>
      <c r="L388" s="5" t="s">
        <v>99</v>
      </c>
      <c r="M388" s="5" t="s">
        <v>99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 t="s">
        <v>95</v>
      </c>
      <c r="B389" s="5" t="s">
        <v>96</v>
      </c>
      <c r="C389" s="5" t="s">
        <v>548</v>
      </c>
      <c r="D389" s="5">
        <v>468</v>
      </c>
      <c r="E389" s="5">
        <v>1</v>
      </c>
      <c r="F389" s="5" t="s">
        <v>104</v>
      </c>
      <c r="G389" s="5">
        <v>1.00413</v>
      </c>
      <c r="H389" s="5" t="s">
        <v>105</v>
      </c>
      <c r="I389" s="5" t="s">
        <v>106</v>
      </c>
      <c r="J389" s="5">
        <v>34.198999999999998</v>
      </c>
      <c r="K389" s="5" t="s">
        <v>105</v>
      </c>
      <c r="L389" s="5" t="s">
        <v>99</v>
      </c>
      <c r="M389" s="5" t="s">
        <v>99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 t="s">
        <v>95</v>
      </c>
      <c r="B390" s="5" t="s">
        <v>96</v>
      </c>
      <c r="C390" s="5" t="s">
        <v>549</v>
      </c>
      <c r="D390" s="5">
        <v>469</v>
      </c>
      <c r="E390" s="5">
        <v>1</v>
      </c>
      <c r="F390" s="5" t="s">
        <v>104</v>
      </c>
      <c r="G390" s="5">
        <v>0.84509000000000001</v>
      </c>
      <c r="H390" s="5" t="s">
        <v>105</v>
      </c>
      <c r="I390" s="5" t="s">
        <v>106</v>
      </c>
      <c r="J390" s="5">
        <v>50.338000000000001</v>
      </c>
      <c r="K390" s="5" t="s">
        <v>105</v>
      </c>
      <c r="L390" s="5" t="s">
        <v>99</v>
      </c>
      <c r="M390" s="5" t="s">
        <v>99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 t="s">
        <v>95</v>
      </c>
      <c r="B391" s="5" t="s">
        <v>96</v>
      </c>
      <c r="C391" s="5" t="s">
        <v>550</v>
      </c>
      <c r="D391" s="5">
        <v>470</v>
      </c>
      <c r="E391" s="5">
        <v>1</v>
      </c>
      <c r="F391" s="5" t="s">
        <v>104</v>
      </c>
      <c r="G391" s="5">
        <v>0.94913999999999998</v>
      </c>
      <c r="H391" s="5" t="s">
        <v>105</v>
      </c>
      <c r="I391" s="5" t="s">
        <v>106</v>
      </c>
      <c r="J391" s="5">
        <v>34.968000000000004</v>
      </c>
      <c r="K391" s="5" t="s">
        <v>105</v>
      </c>
      <c r="L391" s="5" t="s">
        <v>99</v>
      </c>
      <c r="M391" s="5" t="s">
        <v>99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 t="s">
        <v>95</v>
      </c>
      <c r="B392" s="5" t="s">
        <v>96</v>
      </c>
      <c r="C392" s="5" t="s">
        <v>551</v>
      </c>
      <c r="D392" s="5">
        <v>471</v>
      </c>
      <c r="E392" s="5">
        <v>1</v>
      </c>
      <c r="F392" s="5" t="s">
        <v>104</v>
      </c>
      <c r="G392" s="5">
        <v>1.1099600000000001</v>
      </c>
      <c r="H392" s="5" t="s">
        <v>105</v>
      </c>
      <c r="I392" s="5" t="s">
        <v>106</v>
      </c>
      <c r="J392" s="5">
        <v>18.745000000000001</v>
      </c>
      <c r="K392" s="5" t="s">
        <v>105</v>
      </c>
      <c r="L392" s="5" t="s">
        <v>99</v>
      </c>
      <c r="M392" s="5" t="s">
        <v>99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 t="s">
        <v>95</v>
      </c>
      <c r="B393" s="5" t="s">
        <v>96</v>
      </c>
      <c r="C393" s="5" t="s">
        <v>552</v>
      </c>
      <c r="D393" s="5">
        <v>472</v>
      </c>
      <c r="E393" s="5">
        <v>1</v>
      </c>
      <c r="F393" s="5" t="s">
        <v>104</v>
      </c>
      <c r="G393" s="5">
        <v>1.3331200000000001</v>
      </c>
      <c r="H393" s="5" t="s">
        <v>105</v>
      </c>
      <c r="I393" s="5" t="s">
        <v>106</v>
      </c>
      <c r="J393" s="5">
        <v>5.4180000000000001</v>
      </c>
      <c r="K393" s="5" t="s">
        <v>105</v>
      </c>
      <c r="L393" s="5" t="s">
        <v>99</v>
      </c>
      <c r="M393" s="5" t="s">
        <v>99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 t="s">
        <v>95</v>
      </c>
      <c r="B394" s="5" t="s">
        <v>96</v>
      </c>
      <c r="C394" s="5" t="s">
        <v>553</v>
      </c>
      <c r="D394" s="5">
        <v>473</v>
      </c>
      <c r="E394" s="5">
        <v>1</v>
      </c>
      <c r="F394" s="5" t="s">
        <v>104</v>
      </c>
      <c r="G394" s="5">
        <v>1.4801500000000001</v>
      </c>
      <c r="H394" s="5" t="s">
        <v>105</v>
      </c>
      <c r="I394" s="5" t="s">
        <v>106</v>
      </c>
      <c r="J394" s="5">
        <v>31.228000000000002</v>
      </c>
      <c r="K394" s="5" t="s">
        <v>105</v>
      </c>
      <c r="L394" s="5" t="s">
        <v>99</v>
      </c>
      <c r="M394" s="5" t="s">
        <v>99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 t="s">
        <v>95</v>
      </c>
      <c r="B395" s="5" t="s">
        <v>96</v>
      </c>
      <c r="C395" s="5" t="s">
        <v>554</v>
      </c>
      <c r="D395" s="5">
        <v>474</v>
      </c>
      <c r="E395" s="5">
        <v>1</v>
      </c>
      <c r="F395" s="5" t="s">
        <v>104</v>
      </c>
      <c r="G395" s="5">
        <v>1.57985</v>
      </c>
      <c r="H395" s="5" t="s">
        <v>105</v>
      </c>
      <c r="I395" s="5" t="s">
        <v>106</v>
      </c>
      <c r="J395" s="5">
        <v>51.283999999999999</v>
      </c>
      <c r="K395" s="5" t="s">
        <v>105</v>
      </c>
      <c r="L395" s="5" t="s">
        <v>99</v>
      </c>
      <c r="M395" s="5" t="s">
        <v>99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 t="s">
        <v>95</v>
      </c>
      <c r="B396" s="5" t="s">
        <v>96</v>
      </c>
      <c r="C396" s="5" t="s">
        <v>555</v>
      </c>
      <c r="D396" s="5">
        <v>475</v>
      </c>
      <c r="E396" s="5">
        <v>1</v>
      </c>
      <c r="F396" s="5" t="s">
        <v>104</v>
      </c>
      <c r="G396" s="5">
        <v>1.05453</v>
      </c>
      <c r="H396" s="5" t="s">
        <v>105</v>
      </c>
      <c r="I396" s="5" t="s">
        <v>106</v>
      </c>
      <c r="J396" s="5">
        <v>45.057000000000002</v>
      </c>
      <c r="K396" s="5" t="s">
        <v>105</v>
      </c>
      <c r="L396" s="5" t="s">
        <v>99</v>
      </c>
      <c r="M396" s="5" t="s">
        <v>99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 t="s">
        <v>95</v>
      </c>
      <c r="B397" s="5" t="s">
        <v>96</v>
      </c>
      <c r="C397" s="5" t="s">
        <v>556</v>
      </c>
      <c r="D397" s="5">
        <v>476</v>
      </c>
      <c r="E397" s="5">
        <v>1</v>
      </c>
      <c r="F397" s="5" t="s">
        <v>104</v>
      </c>
      <c r="G397" s="5">
        <v>1.1207100000000001</v>
      </c>
      <c r="H397" s="5" t="s">
        <v>105</v>
      </c>
      <c r="I397" s="5" t="s">
        <v>106</v>
      </c>
      <c r="J397" s="5">
        <v>31.356000000000002</v>
      </c>
      <c r="K397" s="5" t="s">
        <v>105</v>
      </c>
      <c r="L397" s="5" t="s">
        <v>99</v>
      </c>
      <c r="M397" s="5" t="s">
        <v>99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 t="s">
        <v>95</v>
      </c>
      <c r="B398" s="5" t="s">
        <v>96</v>
      </c>
      <c r="C398" s="5" t="s">
        <v>557</v>
      </c>
      <c r="D398" s="5">
        <v>477</v>
      </c>
      <c r="E398" s="5">
        <v>1</v>
      </c>
      <c r="F398" s="5" t="s">
        <v>104</v>
      </c>
      <c r="G398" s="5">
        <v>1.24977</v>
      </c>
      <c r="H398" s="5" t="s">
        <v>105</v>
      </c>
      <c r="I398" s="5" t="s">
        <v>106</v>
      </c>
      <c r="J398" s="5">
        <v>5.4029999999999996</v>
      </c>
      <c r="K398" s="5" t="s">
        <v>105</v>
      </c>
      <c r="L398" s="5" t="s">
        <v>99</v>
      </c>
      <c r="M398" s="5" t="s">
        <v>99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 t="s">
        <v>95</v>
      </c>
      <c r="B399" s="5" t="s">
        <v>96</v>
      </c>
      <c r="C399" s="5" t="s">
        <v>558</v>
      </c>
      <c r="D399" s="5">
        <v>478</v>
      </c>
      <c r="E399" s="5">
        <v>1</v>
      </c>
      <c r="F399" s="5" t="s">
        <v>104</v>
      </c>
      <c r="G399" s="5">
        <v>1.3496600000000001</v>
      </c>
      <c r="H399" s="5" t="s">
        <v>105</v>
      </c>
      <c r="I399" s="5" t="s">
        <v>106</v>
      </c>
      <c r="J399" s="5">
        <v>14.936</v>
      </c>
      <c r="K399" s="5" t="s">
        <v>105</v>
      </c>
      <c r="L399" s="5" t="s">
        <v>99</v>
      </c>
      <c r="M399" s="5" t="s">
        <v>99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 t="s">
        <v>95</v>
      </c>
      <c r="B400" s="5" t="s">
        <v>96</v>
      </c>
      <c r="C400" s="5" t="s">
        <v>559</v>
      </c>
      <c r="D400" s="5">
        <v>479</v>
      </c>
      <c r="E400" s="5">
        <v>1</v>
      </c>
      <c r="F400" s="5" t="s">
        <v>104</v>
      </c>
      <c r="G400" s="5">
        <v>1.4563299999999999</v>
      </c>
      <c r="H400" s="5" t="s">
        <v>105</v>
      </c>
      <c r="I400" s="5" t="s">
        <v>106</v>
      </c>
      <c r="J400" s="5">
        <v>34.825000000000003</v>
      </c>
      <c r="K400" s="5" t="s">
        <v>105</v>
      </c>
      <c r="L400" s="5" t="s">
        <v>99</v>
      </c>
      <c r="M400" s="5" t="s">
        <v>99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 t="s">
        <v>95</v>
      </c>
      <c r="B401" s="5" t="s">
        <v>96</v>
      </c>
      <c r="C401" s="5" t="s">
        <v>560</v>
      </c>
      <c r="D401" s="5">
        <v>480</v>
      </c>
      <c r="E401" s="5">
        <v>1</v>
      </c>
      <c r="F401" s="5" t="s">
        <v>104</v>
      </c>
      <c r="G401" s="5">
        <v>1.5551299999999999</v>
      </c>
      <c r="H401" s="5" t="s">
        <v>105</v>
      </c>
      <c r="I401" s="5" t="s">
        <v>106</v>
      </c>
      <c r="J401" s="5">
        <v>54.753999999999998</v>
      </c>
      <c r="K401" s="5" t="s">
        <v>105</v>
      </c>
      <c r="L401" s="5" t="s">
        <v>99</v>
      </c>
      <c r="M401" s="5" t="s">
        <v>99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 t="s">
        <v>95</v>
      </c>
      <c r="B402" s="5" t="s">
        <v>96</v>
      </c>
      <c r="C402" s="5" t="s">
        <v>561</v>
      </c>
      <c r="D402" s="5">
        <v>481</v>
      </c>
      <c r="E402" s="5">
        <v>1</v>
      </c>
      <c r="F402" s="5" t="s">
        <v>104</v>
      </c>
      <c r="G402" s="5">
        <v>1.04911</v>
      </c>
      <c r="H402" s="5" t="s">
        <v>105</v>
      </c>
      <c r="I402" s="5" t="s">
        <v>106</v>
      </c>
      <c r="J402" s="5">
        <v>49.612000000000002</v>
      </c>
      <c r="K402" s="5" t="s">
        <v>105</v>
      </c>
      <c r="L402" s="5" t="s">
        <v>99</v>
      </c>
      <c r="M402" s="5" t="s">
        <v>99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 t="s">
        <v>95</v>
      </c>
      <c r="B403" s="5" t="s">
        <v>96</v>
      </c>
      <c r="C403" s="5" t="s">
        <v>562</v>
      </c>
      <c r="D403" s="5">
        <v>482</v>
      </c>
      <c r="E403" s="5">
        <v>1</v>
      </c>
      <c r="F403" s="5" t="s">
        <v>104</v>
      </c>
      <c r="G403" s="5">
        <v>1.1176299999999999</v>
      </c>
      <c r="H403" s="5" t="s">
        <v>105</v>
      </c>
      <c r="I403" s="5" t="s">
        <v>106</v>
      </c>
      <c r="J403" s="5">
        <v>35.887999999999998</v>
      </c>
      <c r="K403" s="5" t="s">
        <v>105</v>
      </c>
      <c r="L403" s="5" t="s">
        <v>99</v>
      </c>
      <c r="M403" s="5" t="s">
        <v>99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 t="s">
        <v>95</v>
      </c>
      <c r="B404" s="5" t="s">
        <v>96</v>
      </c>
      <c r="C404" s="5" t="s">
        <v>563</v>
      </c>
      <c r="D404" s="5">
        <v>483</v>
      </c>
      <c r="E404" s="5">
        <v>1</v>
      </c>
      <c r="F404" s="5" t="s">
        <v>104</v>
      </c>
      <c r="G404" s="5">
        <v>1.2057199999999999</v>
      </c>
      <c r="H404" s="5" t="s">
        <v>105</v>
      </c>
      <c r="I404" s="5" t="s">
        <v>106</v>
      </c>
      <c r="J404" s="5">
        <v>19.753</v>
      </c>
      <c r="K404" s="5" t="s">
        <v>105</v>
      </c>
      <c r="L404" s="5" t="s">
        <v>99</v>
      </c>
      <c r="M404" s="5" t="s">
        <v>99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 t="s">
        <v>95</v>
      </c>
      <c r="B405" s="5" t="s">
        <v>96</v>
      </c>
      <c r="C405" s="5" t="s">
        <v>564</v>
      </c>
      <c r="D405" s="5">
        <v>484</v>
      </c>
      <c r="E405" s="5">
        <v>1</v>
      </c>
      <c r="F405" s="5" t="s">
        <v>104</v>
      </c>
      <c r="G405" s="5">
        <v>1.29891</v>
      </c>
      <c r="H405" s="5" t="s">
        <v>105</v>
      </c>
      <c r="I405" s="5" t="s">
        <v>106</v>
      </c>
      <c r="J405" s="5">
        <v>1.9410000000000001</v>
      </c>
      <c r="K405" s="5" t="s">
        <v>105</v>
      </c>
      <c r="L405" s="5" t="s">
        <v>99</v>
      </c>
      <c r="M405" s="5" t="s">
        <v>99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 t="s">
        <v>95</v>
      </c>
      <c r="B406" s="5" t="s">
        <v>96</v>
      </c>
      <c r="C406" s="5" t="s">
        <v>565</v>
      </c>
      <c r="D406" s="5">
        <v>485</v>
      </c>
      <c r="E406" s="5">
        <v>1</v>
      </c>
      <c r="F406" s="5" t="s">
        <v>104</v>
      </c>
      <c r="G406" s="5">
        <v>1.4023099999999999</v>
      </c>
      <c r="H406" s="5" t="s">
        <v>105</v>
      </c>
      <c r="I406" s="5" t="s">
        <v>106</v>
      </c>
      <c r="J406" s="5">
        <v>20.378</v>
      </c>
      <c r="K406" s="5" t="s">
        <v>105</v>
      </c>
      <c r="L406" s="5" t="s">
        <v>99</v>
      </c>
      <c r="M406" s="5" t="s">
        <v>99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 t="s">
        <v>95</v>
      </c>
      <c r="B407" s="5" t="s">
        <v>96</v>
      </c>
      <c r="C407" s="5" t="s">
        <v>566</v>
      </c>
      <c r="D407" s="5">
        <v>486</v>
      </c>
      <c r="E407" s="5">
        <v>1</v>
      </c>
      <c r="F407" s="5" t="s">
        <v>104</v>
      </c>
      <c r="G407" s="5">
        <v>1.56969</v>
      </c>
      <c r="H407" s="5" t="s">
        <v>105</v>
      </c>
      <c r="I407" s="5" t="s">
        <v>106</v>
      </c>
      <c r="J407" s="5">
        <v>50.265000000000001</v>
      </c>
      <c r="K407" s="5" t="s">
        <v>105</v>
      </c>
      <c r="L407" s="5" t="s">
        <v>99</v>
      </c>
      <c r="M407" s="5" t="s">
        <v>99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 t="s">
        <v>95</v>
      </c>
      <c r="B408" s="5" t="s">
        <v>96</v>
      </c>
      <c r="C408" s="5" t="s">
        <v>567</v>
      </c>
      <c r="D408" s="5">
        <v>487</v>
      </c>
      <c r="E408" s="5">
        <v>1</v>
      </c>
      <c r="F408" s="5" t="s">
        <v>104</v>
      </c>
      <c r="G408" s="5">
        <v>0.98538999999999999</v>
      </c>
      <c r="H408" s="5" t="s">
        <v>105</v>
      </c>
      <c r="I408" s="5" t="s">
        <v>106</v>
      </c>
      <c r="J408" s="5">
        <v>49.195</v>
      </c>
      <c r="K408" s="5" t="s">
        <v>105</v>
      </c>
      <c r="L408" s="5" t="s">
        <v>99</v>
      </c>
      <c r="M408" s="5" t="s">
        <v>99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 t="s">
        <v>95</v>
      </c>
      <c r="B409" s="5" t="s">
        <v>96</v>
      </c>
      <c r="C409" s="5" t="s">
        <v>568</v>
      </c>
      <c r="D409" s="5">
        <v>488</v>
      </c>
      <c r="E409" s="5">
        <v>1</v>
      </c>
      <c r="F409" s="5" t="s">
        <v>104</v>
      </c>
      <c r="G409" s="5">
        <v>1.05826</v>
      </c>
      <c r="H409" s="5" t="s">
        <v>105</v>
      </c>
      <c r="I409" s="5" t="s">
        <v>106</v>
      </c>
      <c r="J409" s="5">
        <v>35.484999999999999</v>
      </c>
      <c r="K409" s="5" t="s">
        <v>105</v>
      </c>
      <c r="L409" s="5" t="s">
        <v>99</v>
      </c>
      <c r="M409" s="5" t="s">
        <v>99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 t="s">
        <v>95</v>
      </c>
      <c r="B410" s="5" t="s">
        <v>96</v>
      </c>
      <c r="C410" s="5" t="s">
        <v>569</v>
      </c>
      <c r="D410" s="5">
        <v>489</v>
      </c>
      <c r="E410" s="5">
        <v>1</v>
      </c>
      <c r="F410" s="5" t="s">
        <v>104</v>
      </c>
      <c r="G410" s="5">
        <v>1.2257899999999999</v>
      </c>
      <c r="H410" s="5" t="s">
        <v>105</v>
      </c>
      <c r="I410" s="5" t="s">
        <v>106</v>
      </c>
      <c r="J410" s="5">
        <v>12.8</v>
      </c>
      <c r="K410" s="5" t="s">
        <v>105</v>
      </c>
      <c r="L410" s="5" t="s">
        <v>99</v>
      </c>
      <c r="M410" s="5" t="s">
        <v>99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 t="s">
        <v>95</v>
      </c>
      <c r="B411" s="5" t="s">
        <v>96</v>
      </c>
      <c r="C411" s="5" t="s">
        <v>570</v>
      </c>
      <c r="D411" s="5">
        <v>490</v>
      </c>
      <c r="E411" s="5">
        <v>1</v>
      </c>
      <c r="F411" s="5" t="s">
        <v>104</v>
      </c>
      <c r="G411" s="5">
        <v>1.4650000000000001</v>
      </c>
      <c r="H411" s="5" t="s">
        <v>105</v>
      </c>
      <c r="I411" s="5" t="s">
        <v>106</v>
      </c>
      <c r="J411" s="5">
        <v>7.5369999999999999</v>
      </c>
      <c r="K411" s="5" t="s">
        <v>105</v>
      </c>
      <c r="L411" s="5" t="s">
        <v>99</v>
      </c>
      <c r="M411" s="5" t="s">
        <v>99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 t="s">
        <v>95</v>
      </c>
      <c r="B412" s="5" t="s">
        <v>96</v>
      </c>
      <c r="C412" s="5" t="s">
        <v>571</v>
      </c>
      <c r="D412" s="5">
        <v>491</v>
      </c>
      <c r="E412" s="5">
        <v>1</v>
      </c>
      <c r="F412" s="5" t="s">
        <v>104</v>
      </c>
      <c r="G412" s="5">
        <v>1.7617100000000001</v>
      </c>
      <c r="H412" s="5" t="s">
        <v>105</v>
      </c>
      <c r="I412" s="5" t="s">
        <v>106</v>
      </c>
      <c r="J412" s="5">
        <v>27.366</v>
      </c>
      <c r="K412" s="5" t="s">
        <v>105</v>
      </c>
      <c r="L412" s="5" t="s">
        <v>99</v>
      </c>
      <c r="M412" s="5" t="s">
        <v>99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 t="s">
        <v>95</v>
      </c>
      <c r="B413" s="5" t="s">
        <v>96</v>
      </c>
      <c r="C413" s="5" t="s">
        <v>572</v>
      </c>
      <c r="D413" s="5">
        <v>492</v>
      </c>
      <c r="E413" s="5">
        <v>1</v>
      </c>
      <c r="F413" s="5" t="s">
        <v>104</v>
      </c>
      <c r="G413" s="5">
        <v>0.36548999999999998</v>
      </c>
      <c r="H413" s="5" t="s">
        <v>105</v>
      </c>
      <c r="I413" s="5" t="s">
        <v>106</v>
      </c>
      <c r="J413" s="5">
        <v>44.045999999999999</v>
      </c>
      <c r="K413" s="5" t="s">
        <v>105</v>
      </c>
      <c r="L413" s="5" t="s">
        <v>99</v>
      </c>
      <c r="M413" s="5" t="s">
        <v>99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 t="s">
        <v>95</v>
      </c>
      <c r="B414" s="5" t="s">
        <v>96</v>
      </c>
      <c r="C414" s="5" t="s">
        <v>573</v>
      </c>
      <c r="D414" s="5">
        <v>493</v>
      </c>
      <c r="E414" s="5">
        <v>1</v>
      </c>
      <c r="F414" s="5" t="s">
        <v>104</v>
      </c>
      <c r="G414" s="5">
        <v>0.74922</v>
      </c>
      <c r="H414" s="5" t="s">
        <v>105</v>
      </c>
      <c r="I414" s="5" t="s">
        <v>106</v>
      </c>
      <c r="J414" s="5">
        <v>24.129000000000001</v>
      </c>
      <c r="K414" s="5" t="s">
        <v>105</v>
      </c>
      <c r="L414" s="5" t="s">
        <v>99</v>
      </c>
      <c r="M414" s="5" t="s">
        <v>99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 t="s">
        <v>95</v>
      </c>
      <c r="B415" s="5" t="s">
        <v>96</v>
      </c>
      <c r="C415" s="5" t="s">
        <v>574</v>
      </c>
      <c r="D415" s="5">
        <v>494</v>
      </c>
      <c r="E415" s="5">
        <v>1</v>
      </c>
      <c r="F415" s="5" t="s">
        <v>104</v>
      </c>
      <c r="G415" s="5">
        <v>1.14133</v>
      </c>
      <c r="H415" s="5" t="s">
        <v>105</v>
      </c>
      <c r="I415" s="5" t="s">
        <v>106</v>
      </c>
      <c r="J415" s="5">
        <v>7.0910000000000002</v>
      </c>
      <c r="K415" s="5" t="s">
        <v>105</v>
      </c>
      <c r="L415" s="5" t="s">
        <v>99</v>
      </c>
      <c r="M415" s="5" t="s">
        <v>99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 t="s">
        <v>95</v>
      </c>
      <c r="B416" s="5" t="s">
        <v>96</v>
      </c>
      <c r="C416" s="5" t="s">
        <v>575</v>
      </c>
      <c r="D416" s="5">
        <v>495</v>
      </c>
      <c r="E416" s="5">
        <v>1</v>
      </c>
      <c r="F416" s="5" t="s">
        <v>104</v>
      </c>
      <c r="G416" s="5">
        <v>1.7462500000000001</v>
      </c>
      <c r="H416" s="5" t="s">
        <v>105</v>
      </c>
      <c r="I416" s="5" t="s">
        <v>106</v>
      </c>
      <c r="J416" s="5">
        <v>16.045000000000002</v>
      </c>
      <c r="K416" s="5" t="s">
        <v>105</v>
      </c>
      <c r="L416" s="5" t="s">
        <v>99</v>
      </c>
      <c r="M416" s="5" t="s">
        <v>99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 t="s">
        <v>95</v>
      </c>
      <c r="B417" s="5" t="s">
        <v>96</v>
      </c>
      <c r="C417" s="5" t="s">
        <v>576</v>
      </c>
      <c r="D417" s="5" t="s">
        <v>112</v>
      </c>
      <c r="E417" s="5"/>
      <c r="F417" s="5" t="s">
        <v>99</v>
      </c>
      <c r="G417" s="5"/>
      <c r="H417" s="5"/>
      <c r="I417" s="5" t="s">
        <v>99</v>
      </c>
      <c r="J417" s="5"/>
      <c r="K417" s="5"/>
      <c r="L417" s="5" t="s">
        <v>99</v>
      </c>
      <c r="M417" s="5" t="s">
        <v>99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 t="s">
        <v>95</v>
      </c>
      <c r="B418" s="5" t="s">
        <v>96</v>
      </c>
      <c r="C418" s="5" t="s">
        <v>577</v>
      </c>
      <c r="D418" s="5">
        <v>496</v>
      </c>
      <c r="E418" s="5">
        <v>1</v>
      </c>
      <c r="F418" s="5" t="s">
        <v>104</v>
      </c>
      <c r="G418" s="5">
        <v>0.17791000000000001</v>
      </c>
      <c r="H418" s="5" t="s">
        <v>105</v>
      </c>
      <c r="I418" s="5" t="s">
        <v>106</v>
      </c>
      <c r="J418" s="5">
        <v>36.99</v>
      </c>
      <c r="K418" s="5" t="s">
        <v>105</v>
      </c>
      <c r="L418" s="5" t="s">
        <v>99</v>
      </c>
      <c r="M418" s="5" t="s">
        <v>99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 t="s">
        <v>95</v>
      </c>
      <c r="B419" s="5" t="s">
        <v>96</v>
      </c>
      <c r="C419" s="5" t="s">
        <v>578</v>
      </c>
      <c r="D419" s="5">
        <v>497</v>
      </c>
      <c r="E419" s="5">
        <v>1</v>
      </c>
      <c r="F419" s="5" t="s">
        <v>104</v>
      </c>
      <c r="G419" s="5">
        <v>0.79427999999999999</v>
      </c>
      <c r="H419" s="5" t="s">
        <v>105</v>
      </c>
      <c r="I419" s="5" t="s">
        <v>106</v>
      </c>
      <c r="J419" s="5">
        <v>17.010999999999999</v>
      </c>
      <c r="K419" s="5" t="s">
        <v>105</v>
      </c>
      <c r="L419" s="5" t="s">
        <v>99</v>
      </c>
      <c r="M419" s="5" t="s">
        <v>99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 t="s">
        <v>95</v>
      </c>
      <c r="B420" s="5" t="s">
        <v>96</v>
      </c>
      <c r="C420" s="5" t="s">
        <v>579</v>
      </c>
      <c r="D420" s="5">
        <v>498</v>
      </c>
      <c r="E420" s="5">
        <v>1</v>
      </c>
      <c r="F420" s="5" t="s">
        <v>104</v>
      </c>
      <c r="G420" s="5">
        <v>1.5148999999999999</v>
      </c>
      <c r="H420" s="5" t="s">
        <v>105</v>
      </c>
      <c r="I420" s="5" t="s">
        <v>106</v>
      </c>
      <c r="J420" s="5">
        <v>4.0140000000000002</v>
      </c>
      <c r="K420" s="5" t="s">
        <v>105</v>
      </c>
      <c r="L420" s="5" t="s">
        <v>99</v>
      </c>
      <c r="M420" s="5" t="s">
        <v>99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 t="s">
        <v>95</v>
      </c>
      <c r="B421" s="5" t="s">
        <v>96</v>
      </c>
      <c r="C421" s="5" t="s">
        <v>580</v>
      </c>
      <c r="D421" s="5">
        <v>499</v>
      </c>
      <c r="E421" s="5">
        <v>1</v>
      </c>
      <c r="F421" s="5" t="s">
        <v>104</v>
      </c>
      <c r="G421" s="5">
        <v>0.28877999999999998</v>
      </c>
      <c r="H421" s="5" t="s">
        <v>105</v>
      </c>
      <c r="I421" s="5" t="s">
        <v>106</v>
      </c>
      <c r="J421" s="5">
        <v>31.51</v>
      </c>
      <c r="K421" s="5" t="s">
        <v>105</v>
      </c>
      <c r="L421" s="5" t="s">
        <v>99</v>
      </c>
      <c r="M421" s="5" t="s">
        <v>99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 t="s">
        <v>95</v>
      </c>
      <c r="B422" s="5" t="s">
        <v>96</v>
      </c>
      <c r="C422" s="5" t="s">
        <v>581</v>
      </c>
      <c r="D422" s="5">
        <v>500</v>
      </c>
      <c r="E422" s="5">
        <v>1</v>
      </c>
      <c r="F422" s="5" t="s">
        <v>104</v>
      </c>
      <c r="G422" s="5">
        <v>0.97775999999999996</v>
      </c>
      <c r="H422" s="5" t="s">
        <v>105</v>
      </c>
      <c r="I422" s="5" t="s">
        <v>106</v>
      </c>
      <c r="J422" s="5">
        <v>11.523</v>
      </c>
      <c r="K422" s="5" t="s">
        <v>105</v>
      </c>
      <c r="L422" s="5" t="s">
        <v>99</v>
      </c>
      <c r="M422" s="5" t="s">
        <v>99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 t="s">
        <v>95</v>
      </c>
      <c r="B423" s="5" t="s">
        <v>96</v>
      </c>
      <c r="C423" s="5" t="s">
        <v>582</v>
      </c>
      <c r="D423" s="5">
        <v>501</v>
      </c>
      <c r="E423" s="5">
        <v>1</v>
      </c>
      <c r="F423" s="5" t="s">
        <v>104</v>
      </c>
      <c r="G423" s="5">
        <v>1.52833</v>
      </c>
      <c r="H423" s="5" t="s">
        <v>105</v>
      </c>
      <c r="I423" s="5" t="s">
        <v>106</v>
      </c>
      <c r="J423" s="5">
        <v>4.6260000000000003</v>
      </c>
      <c r="K423" s="5" t="s">
        <v>105</v>
      </c>
      <c r="L423" s="5" t="s">
        <v>99</v>
      </c>
      <c r="M423" s="5" t="s">
        <v>99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 t="s">
        <v>95</v>
      </c>
      <c r="B424" s="5" t="s">
        <v>96</v>
      </c>
      <c r="C424" s="5" t="s">
        <v>583</v>
      </c>
      <c r="D424" s="5" t="s">
        <v>112</v>
      </c>
      <c r="E424" s="5"/>
      <c r="F424" s="5" t="s">
        <v>99</v>
      </c>
      <c r="G424" s="5"/>
      <c r="H424" s="5"/>
      <c r="I424" s="5" t="s">
        <v>99</v>
      </c>
      <c r="J424" s="5"/>
      <c r="K424" s="5"/>
      <c r="L424" s="5" t="s">
        <v>99</v>
      </c>
      <c r="M424" s="5" t="s">
        <v>99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 t="s">
        <v>95</v>
      </c>
      <c r="B425" s="5" t="s">
        <v>96</v>
      </c>
      <c r="C425" s="5" t="s">
        <v>584</v>
      </c>
      <c r="D425" s="5">
        <v>502</v>
      </c>
      <c r="E425" s="5">
        <v>1</v>
      </c>
      <c r="F425" s="5" t="s">
        <v>104</v>
      </c>
      <c r="G425" s="5">
        <v>0.15669</v>
      </c>
      <c r="H425" s="5" t="s">
        <v>105</v>
      </c>
      <c r="I425" s="5" t="s">
        <v>106</v>
      </c>
      <c r="J425" s="5">
        <v>37.338999999999999</v>
      </c>
      <c r="K425" s="5" t="s">
        <v>105</v>
      </c>
      <c r="L425" s="5" t="s">
        <v>99</v>
      </c>
      <c r="M425" s="5" t="s">
        <v>99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 t="s">
        <v>95</v>
      </c>
      <c r="B426" s="5" t="s">
        <v>96</v>
      </c>
      <c r="C426" s="5" t="s">
        <v>585</v>
      </c>
      <c r="D426" s="5">
        <v>503</v>
      </c>
      <c r="E426" s="5">
        <v>1</v>
      </c>
      <c r="F426" s="5" t="s">
        <v>104</v>
      </c>
      <c r="G426" s="5">
        <v>0.96267999999999998</v>
      </c>
      <c r="H426" s="5" t="s">
        <v>105</v>
      </c>
      <c r="I426" s="5" t="s">
        <v>106</v>
      </c>
      <c r="J426" s="5">
        <v>13.462999999999999</v>
      </c>
      <c r="K426" s="5" t="s">
        <v>105</v>
      </c>
      <c r="L426" s="5" t="s">
        <v>99</v>
      </c>
      <c r="M426" s="5" t="s">
        <v>99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 t="s">
        <v>95</v>
      </c>
      <c r="B427" s="5" t="s">
        <v>96</v>
      </c>
      <c r="C427" s="5" t="s">
        <v>586</v>
      </c>
      <c r="D427" s="5">
        <v>504</v>
      </c>
      <c r="E427" s="5">
        <v>1</v>
      </c>
      <c r="F427" s="5" t="s">
        <v>104</v>
      </c>
      <c r="G427" s="5">
        <v>1.6479999999999999</v>
      </c>
      <c r="H427" s="5" t="s">
        <v>105</v>
      </c>
      <c r="I427" s="5" t="s">
        <v>106</v>
      </c>
      <c r="J427" s="5">
        <v>6.59</v>
      </c>
      <c r="K427" s="5" t="s">
        <v>105</v>
      </c>
      <c r="L427" s="5" t="s">
        <v>99</v>
      </c>
      <c r="M427" s="5" t="s">
        <v>99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 t="s">
        <v>95</v>
      </c>
      <c r="B428" s="5" t="s">
        <v>96</v>
      </c>
      <c r="C428" s="5" t="s">
        <v>587</v>
      </c>
      <c r="D428" s="5">
        <v>505</v>
      </c>
      <c r="E428" s="5">
        <v>1</v>
      </c>
      <c r="F428" s="5" t="s">
        <v>104</v>
      </c>
      <c r="G428" s="5">
        <v>0.20646999999999999</v>
      </c>
      <c r="H428" s="5" t="s">
        <v>105</v>
      </c>
      <c r="I428" s="5" t="s">
        <v>106</v>
      </c>
      <c r="J428" s="5">
        <v>30.064</v>
      </c>
      <c r="K428" s="5" t="s">
        <v>105</v>
      </c>
      <c r="L428" s="5" t="s">
        <v>99</v>
      </c>
      <c r="M428" s="5" t="s">
        <v>99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 t="s">
        <v>95</v>
      </c>
      <c r="B429" s="5" t="s">
        <v>96</v>
      </c>
      <c r="C429" s="5" t="s">
        <v>588</v>
      </c>
      <c r="D429" s="5">
        <v>506</v>
      </c>
      <c r="E429" s="5">
        <v>1</v>
      </c>
      <c r="F429" s="5" t="s">
        <v>104</v>
      </c>
      <c r="G429" s="5">
        <v>0.90490000000000004</v>
      </c>
      <c r="H429" s="5" t="s">
        <v>105</v>
      </c>
      <c r="I429" s="5" t="s">
        <v>106</v>
      </c>
      <c r="J429" s="5">
        <v>10.093999999999999</v>
      </c>
      <c r="K429" s="5" t="s">
        <v>105</v>
      </c>
      <c r="L429" s="5" t="s">
        <v>99</v>
      </c>
      <c r="M429" s="5" t="s">
        <v>99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 t="s">
        <v>95</v>
      </c>
      <c r="B430" s="5" t="s">
        <v>96</v>
      </c>
      <c r="C430" s="5" t="s">
        <v>589</v>
      </c>
      <c r="D430" s="5">
        <v>507</v>
      </c>
      <c r="E430" s="5">
        <v>1</v>
      </c>
      <c r="F430" s="5" t="s">
        <v>104</v>
      </c>
      <c r="G430" s="5">
        <v>1.5069600000000001</v>
      </c>
      <c r="H430" s="5" t="s">
        <v>105</v>
      </c>
      <c r="I430" s="5" t="s">
        <v>106</v>
      </c>
      <c r="J430" s="5">
        <v>7.6260000000000003</v>
      </c>
      <c r="K430" s="5" t="s">
        <v>105</v>
      </c>
      <c r="L430" s="5" t="s">
        <v>99</v>
      </c>
      <c r="M430" s="5" t="s">
        <v>99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 t="s">
        <v>95</v>
      </c>
      <c r="B431" s="5" t="s">
        <v>96</v>
      </c>
      <c r="C431" s="5" t="s">
        <v>590</v>
      </c>
      <c r="D431" s="5">
        <v>508</v>
      </c>
      <c r="E431" s="5">
        <v>1</v>
      </c>
      <c r="F431" s="5" t="s">
        <v>104</v>
      </c>
      <c r="G431" s="5">
        <v>0.40655999999999998</v>
      </c>
      <c r="H431" s="5" t="s">
        <v>105</v>
      </c>
      <c r="I431" s="5" t="s">
        <v>106</v>
      </c>
      <c r="J431" s="5">
        <v>24.821000000000002</v>
      </c>
      <c r="K431" s="5" t="s">
        <v>105</v>
      </c>
      <c r="L431" s="5" t="s">
        <v>99</v>
      </c>
      <c r="M431" s="5" t="s">
        <v>99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 t="s">
        <v>95</v>
      </c>
      <c r="B432" s="5" t="s">
        <v>96</v>
      </c>
      <c r="C432" s="5" t="s">
        <v>591</v>
      </c>
      <c r="D432" s="5">
        <v>509</v>
      </c>
      <c r="E432" s="5">
        <v>1</v>
      </c>
      <c r="F432" s="5" t="s">
        <v>104</v>
      </c>
      <c r="G432" s="5">
        <v>1.09169</v>
      </c>
      <c r="H432" s="5" t="s">
        <v>105</v>
      </c>
      <c r="I432" s="5" t="s">
        <v>106</v>
      </c>
      <c r="J432" s="5">
        <v>5.9909999999999997</v>
      </c>
      <c r="K432" s="5" t="s">
        <v>105</v>
      </c>
      <c r="L432" s="5" t="s">
        <v>99</v>
      </c>
      <c r="M432" s="5" t="s">
        <v>99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 t="s">
        <v>95</v>
      </c>
      <c r="B433" s="5" t="s">
        <v>96</v>
      </c>
      <c r="C433" s="5" t="s">
        <v>592</v>
      </c>
      <c r="D433" s="5">
        <v>510</v>
      </c>
      <c r="E433" s="5">
        <v>1</v>
      </c>
      <c r="F433" s="5" t="s">
        <v>104</v>
      </c>
      <c r="G433" s="5">
        <v>1.5874200000000001</v>
      </c>
      <c r="H433" s="5" t="s">
        <v>105</v>
      </c>
      <c r="I433" s="5" t="s">
        <v>106</v>
      </c>
      <c r="J433" s="5">
        <v>8.3680000000000003</v>
      </c>
      <c r="K433" s="5" t="s">
        <v>105</v>
      </c>
      <c r="L433" s="5" t="s">
        <v>99</v>
      </c>
      <c r="M433" s="5" t="s">
        <v>99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 t="s">
        <v>95</v>
      </c>
      <c r="B434" s="5" t="s">
        <v>96</v>
      </c>
      <c r="C434" s="5" t="s">
        <v>593</v>
      </c>
      <c r="D434" s="5">
        <v>511</v>
      </c>
      <c r="E434" s="5">
        <v>1</v>
      </c>
      <c r="F434" s="5" t="s">
        <v>104</v>
      </c>
      <c r="G434" s="5">
        <v>0.49217</v>
      </c>
      <c r="H434" s="5" t="s">
        <v>105</v>
      </c>
      <c r="I434" s="5" t="s">
        <v>106</v>
      </c>
      <c r="J434" s="5">
        <v>22.773</v>
      </c>
      <c r="K434" s="5" t="s">
        <v>105</v>
      </c>
      <c r="L434" s="5" t="s">
        <v>99</v>
      </c>
      <c r="M434" s="5" t="s">
        <v>99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 t="s">
        <v>95</v>
      </c>
      <c r="B435" s="5" t="s">
        <v>96</v>
      </c>
      <c r="C435" s="5" t="s">
        <v>594</v>
      </c>
      <c r="D435" s="5">
        <v>512</v>
      </c>
      <c r="E435" s="5">
        <v>1</v>
      </c>
      <c r="F435" s="5" t="s">
        <v>104</v>
      </c>
      <c r="G435" s="5">
        <v>1.0315700000000001</v>
      </c>
      <c r="H435" s="5" t="s">
        <v>105</v>
      </c>
      <c r="I435" s="5" t="s">
        <v>106</v>
      </c>
      <c r="J435" s="5">
        <v>7.9089999999999998</v>
      </c>
      <c r="K435" s="5" t="s">
        <v>105</v>
      </c>
      <c r="L435" s="5" t="s">
        <v>99</v>
      </c>
      <c r="M435" s="5" t="s">
        <v>99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 t="s">
        <v>95</v>
      </c>
      <c r="B436" s="5" t="s">
        <v>96</v>
      </c>
      <c r="C436" s="5" t="s">
        <v>595</v>
      </c>
      <c r="D436" s="5">
        <v>513</v>
      </c>
      <c r="E436" s="5">
        <v>1</v>
      </c>
      <c r="F436" s="5" t="s">
        <v>104</v>
      </c>
      <c r="G436" s="5">
        <v>1.46932</v>
      </c>
      <c r="H436" s="5" t="s">
        <v>105</v>
      </c>
      <c r="I436" s="5" t="s">
        <v>106</v>
      </c>
      <c r="J436" s="5">
        <v>4.9119999999999999</v>
      </c>
      <c r="K436" s="5" t="s">
        <v>105</v>
      </c>
      <c r="L436" s="5" t="s">
        <v>99</v>
      </c>
      <c r="M436" s="5" t="s">
        <v>99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 t="s">
        <v>95</v>
      </c>
      <c r="B437" s="5" t="s">
        <v>96</v>
      </c>
      <c r="C437" s="5" t="s">
        <v>596</v>
      </c>
      <c r="D437" s="5">
        <v>514</v>
      </c>
      <c r="E437" s="5">
        <v>1</v>
      </c>
      <c r="F437" s="5" t="s">
        <v>104</v>
      </c>
      <c r="G437" s="5">
        <v>0.43387999999999999</v>
      </c>
      <c r="H437" s="5" t="s">
        <v>105</v>
      </c>
      <c r="I437" s="5" t="s">
        <v>106</v>
      </c>
      <c r="J437" s="5">
        <v>25.058</v>
      </c>
      <c r="K437" s="5" t="s">
        <v>105</v>
      </c>
      <c r="L437" s="5" t="s">
        <v>99</v>
      </c>
      <c r="M437" s="5" t="s">
        <v>99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 t="s">
        <v>95</v>
      </c>
      <c r="B438" s="5" t="s">
        <v>96</v>
      </c>
      <c r="C438" s="5" t="s">
        <v>597</v>
      </c>
      <c r="D438" s="5">
        <v>515</v>
      </c>
      <c r="E438" s="5">
        <v>1</v>
      </c>
      <c r="F438" s="5" t="s">
        <v>104</v>
      </c>
      <c r="G438" s="5">
        <v>1.15435</v>
      </c>
      <c r="H438" s="5" t="s">
        <v>105</v>
      </c>
      <c r="I438" s="5" t="s">
        <v>106</v>
      </c>
      <c r="J438" s="5">
        <v>4.9029999999999996</v>
      </c>
      <c r="K438" s="5" t="s">
        <v>105</v>
      </c>
      <c r="L438" s="5" t="s">
        <v>99</v>
      </c>
      <c r="M438" s="5" t="s">
        <v>99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 t="s">
        <v>95</v>
      </c>
      <c r="B439" s="5" t="s">
        <v>96</v>
      </c>
      <c r="C439" s="5" t="s">
        <v>598</v>
      </c>
      <c r="D439" s="5">
        <v>516</v>
      </c>
      <c r="E439" s="5">
        <v>1</v>
      </c>
      <c r="F439" s="5" t="s">
        <v>104</v>
      </c>
      <c r="G439" s="5">
        <v>1.70617</v>
      </c>
      <c r="H439" s="5" t="s">
        <v>105</v>
      </c>
      <c r="I439" s="5" t="s">
        <v>106</v>
      </c>
      <c r="J439" s="5">
        <v>12.909000000000001</v>
      </c>
      <c r="K439" s="5" t="s">
        <v>105</v>
      </c>
      <c r="L439" s="5" t="s">
        <v>99</v>
      </c>
      <c r="M439" s="5" t="s">
        <v>99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 t="s">
        <v>95</v>
      </c>
      <c r="B440" s="5" t="s">
        <v>96</v>
      </c>
      <c r="C440" s="5" t="s">
        <v>599</v>
      </c>
      <c r="D440" s="5">
        <v>517</v>
      </c>
      <c r="E440" s="5">
        <v>1</v>
      </c>
      <c r="F440" s="5" t="s">
        <v>104</v>
      </c>
      <c r="G440" s="5">
        <v>0.62251999999999996</v>
      </c>
      <c r="H440" s="5" t="s">
        <v>105</v>
      </c>
      <c r="I440" s="5" t="s">
        <v>106</v>
      </c>
      <c r="J440" s="5">
        <v>27.762</v>
      </c>
      <c r="K440" s="5" t="s">
        <v>105</v>
      </c>
      <c r="L440" s="5" t="s">
        <v>99</v>
      </c>
      <c r="M440" s="5" t="s">
        <v>99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 t="s">
        <v>95</v>
      </c>
      <c r="B441" s="5" t="s">
        <v>96</v>
      </c>
      <c r="C441" s="5" t="s">
        <v>600</v>
      </c>
      <c r="D441" s="5">
        <v>518</v>
      </c>
      <c r="E441" s="5">
        <v>1</v>
      </c>
      <c r="F441" s="5" t="s">
        <v>104</v>
      </c>
      <c r="G441" s="5">
        <v>1.1637</v>
      </c>
      <c r="H441" s="5" t="s">
        <v>105</v>
      </c>
      <c r="I441" s="5" t="s">
        <v>106</v>
      </c>
      <c r="J441" s="5">
        <v>6.71</v>
      </c>
      <c r="K441" s="5" t="s">
        <v>105</v>
      </c>
      <c r="L441" s="5" t="s">
        <v>99</v>
      </c>
      <c r="M441" s="5" t="s">
        <v>99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 t="s">
        <v>95</v>
      </c>
      <c r="B442" s="5" t="s">
        <v>96</v>
      </c>
      <c r="C442" s="5" t="s">
        <v>601</v>
      </c>
      <c r="D442" s="5">
        <v>519</v>
      </c>
      <c r="E442" s="5">
        <v>1</v>
      </c>
      <c r="F442" s="5" t="s">
        <v>104</v>
      </c>
      <c r="G442" s="5">
        <v>1.56694</v>
      </c>
      <c r="H442" s="5" t="s">
        <v>105</v>
      </c>
      <c r="I442" s="5" t="s">
        <v>106</v>
      </c>
      <c r="J442" s="5">
        <v>15.263</v>
      </c>
      <c r="K442" s="5" t="s">
        <v>105</v>
      </c>
      <c r="L442" s="5" t="s">
        <v>99</v>
      </c>
      <c r="M442" s="5" t="s">
        <v>99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 t="s">
        <v>95</v>
      </c>
      <c r="B443" s="5" t="s">
        <v>96</v>
      </c>
      <c r="C443" s="5" t="s">
        <v>602</v>
      </c>
      <c r="D443" s="5">
        <v>520</v>
      </c>
      <c r="E443" s="5">
        <v>1</v>
      </c>
      <c r="F443" s="5" t="s">
        <v>104</v>
      </c>
      <c r="G443" s="5">
        <v>0.88385000000000002</v>
      </c>
      <c r="H443" s="5" t="s">
        <v>105</v>
      </c>
      <c r="I443" s="5" t="s">
        <v>106</v>
      </c>
      <c r="J443" s="5">
        <v>43.548999999999999</v>
      </c>
      <c r="K443" s="5" t="s">
        <v>105</v>
      </c>
      <c r="L443" s="5" t="s">
        <v>99</v>
      </c>
      <c r="M443" s="5" t="s">
        <v>99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 t="s">
        <v>95</v>
      </c>
      <c r="B444" s="5" t="s">
        <v>96</v>
      </c>
      <c r="C444" s="5" t="s">
        <v>603</v>
      </c>
      <c r="D444" s="5">
        <v>521</v>
      </c>
      <c r="E444" s="5">
        <v>1</v>
      </c>
      <c r="F444" s="5" t="s">
        <v>104</v>
      </c>
      <c r="G444" s="5">
        <v>1.1233299999999999</v>
      </c>
      <c r="H444" s="5" t="s">
        <v>105</v>
      </c>
      <c r="I444" s="5" t="s">
        <v>106</v>
      </c>
      <c r="J444" s="5">
        <v>23.491</v>
      </c>
      <c r="K444" s="5" t="s">
        <v>105</v>
      </c>
      <c r="L444" s="5" t="s">
        <v>99</v>
      </c>
      <c r="M444" s="5" t="s">
        <v>99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 t="s">
        <v>95</v>
      </c>
      <c r="B445" s="5" t="s">
        <v>96</v>
      </c>
      <c r="C445" s="5" t="s">
        <v>604</v>
      </c>
      <c r="D445" s="5">
        <v>522</v>
      </c>
      <c r="E445" s="5">
        <v>1</v>
      </c>
      <c r="F445" s="5" t="s">
        <v>104</v>
      </c>
      <c r="G445" s="5">
        <v>1.2486900000000001</v>
      </c>
      <c r="H445" s="5" t="s">
        <v>105</v>
      </c>
      <c r="I445" s="5" t="s">
        <v>106</v>
      </c>
      <c r="J445" s="5">
        <v>4.0810000000000004</v>
      </c>
      <c r="K445" s="5" t="s">
        <v>105</v>
      </c>
      <c r="L445" s="5" t="s">
        <v>99</v>
      </c>
      <c r="M445" s="5" t="s">
        <v>99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 t="s">
        <v>95</v>
      </c>
      <c r="B446" s="5" t="s">
        <v>96</v>
      </c>
      <c r="C446" s="5" t="s">
        <v>605</v>
      </c>
      <c r="D446" s="5">
        <v>523</v>
      </c>
      <c r="E446" s="5">
        <v>1</v>
      </c>
      <c r="F446" s="5" t="s">
        <v>104</v>
      </c>
      <c r="G446" s="5">
        <v>1.34823</v>
      </c>
      <c r="H446" s="5" t="s">
        <v>105</v>
      </c>
      <c r="I446" s="5" t="s">
        <v>106</v>
      </c>
      <c r="J446" s="5">
        <v>16.975999999999999</v>
      </c>
      <c r="K446" s="5" t="s">
        <v>105</v>
      </c>
      <c r="L446" s="5" t="s">
        <v>99</v>
      </c>
      <c r="M446" s="5" t="s">
        <v>99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 t="s">
        <v>95</v>
      </c>
      <c r="B447" s="5" t="s">
        <v>96</v>
      </c>
      <c r="C447" s="5" t="s">
        <v>606</v>
      </c>
      <c r="D447" s="5">
        <v>524</v>
      </c>
      <c r="E447" s="5">
        <v>1</v>
      </c>
      <c r="F447" s="5" t="s">
        <v>104</v>
      </c>
      <c r="G447" s="5">
        <v>1.44408</v>
      </c>
      <c r="H447" s="5" t="s">
        <v>105</v>
      </c>
      <c r="I447" s="5" t="s">
        <v>106</v>
      </c>
      <c r="J447" s="5">
        <v>35.481999999999999</v>
      </c>
      <c r="K447" s="5" t="s">
        <v>105</v>
      </c>
      <c r="L447" s="5" t="s">
        <v>99</v>
      </c>
      <c r="M447" s="5" t="s">
        <v>99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 t="s">
        <v>95</v>
      </c>
      <c r="B448" s="5" t="s">
        <v>96</v>
      </c>
      <c r="C448" s="5" t="s">
        <v>607</v>
      </c>
      <c r="D448" s="5">
        <v>525</v>
      </c>
      <c r="E448" s="5">
        <v>1</v>
      </c>
      <c r="F448" s="5" t="s">
        <v>104</v>
      </c>
      <c r="G448" s="5">
        <v>1.57192</v>
      </c>
      <c r="H448" s="5" t="s">
        <v>105</v>
      </c>
      <c r="I448" s="5" t="s">
        <v>106</v>
      </c>
      <c r="J448" s="5">
        <v>57.076000000000001</v>
      </c>
      <c r="K448" s="5" t="s">
        <v>105</v>
      </c>
      <c r="L448" s="5" t="s">
        <v>99</v>
      </c>
      <c r="M448" s="5" t="s">
        <v>99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 t="s">
        <v>95</v>
      </c>
      <c r="B449" s="5" t="s">
        <v>96</v>
      </c>
      <c r="C449" s="5" t="s">
        <v>608</v>
      </c>
      <c r="D449" s="5">
        <v>526</v>
      </c>
      <c r="E449" s="5">
        <v>1</v>
      </c>
      <c r="F449" s="5" t="s">
        <v>104</v>
      </c>
      <c r="G449" s="5">
        <v>1.02271</v>
      </c>
      <c r="H449" s="5" t="s">
        <v>105</v>
      </c>
      <c r="I449" s="5" t="s">
        <v>106</v>
      </c>
      <c r="J449" s="5">
        <v>50.026000000000003</v>
      </c>
      <c r="K449" s="5" t="s">
        <v>105</v>
      </c>
      <c r="L449" s="5" t="s">
        <v>99</v>
      </c>
      <c r="M449" s="5" t="s">
        <v>99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 t="s">
        <v>95</v>
      </c>
      <c r="B450" s="5" t="s">
        <v>96</v>
      </c>
      <c r="C450" s="5" t="s">
        <v>609</v>
      </c>
      <c r="D450" s="5">
        <v>527</v>
      </c>
      <c r="E450" s="5">
        <v>1</v>
      </c>
      <c r="F450" s="5" t="s">
        <v>104</v>
      </c>
      <c r="G450" s="5">
        <v>1.1363000000000001</v>
      </c>
      <c r="H450" s="5" t="s">
        <v>105</v>
      </c>
      <c r="I450" s="5" t="s">
        <v>106</v>
      </c>
      <c r="J450" s="5">
        <v>30.039000000000001</v>
      </c>
      <c r="K450" s="5" t="s">
        <v>105</v>
      </c>
      <c r="L450" s="5" t="s">
        <v>99</v>
      </c>
      <c r="M450" s="5" t="s">
        <v>99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 t="s">
        <v>95</v>
      </c>
      <c r="B451" s="5" t="s">
        <v>96</v>
      </c>
      <c r="C451" s="5" t="s">
        <v>610</v>
      </c>
      <c r="D451" s="5">
        <v>528</v>
      </c>
      <c r="E451" s="5">
        <v>1</v>
      </c>
      <c r="F451" s="5" t="s">
        <v>104</v>
      </c>
      <c r="G451" s="5">
        <v>1.2555400000000001</v>
      </c>
      <c r="H451" s="5" t="s">
        <v>105</v>
      </c>
      <c r="I451" s="5" t="s">
        <v>106</v>
      </c>
      <c r="J451" s="5">
        <v>10.214</v>
      </c>
      <c r="K451" s="5" t="s">
        <v>105</v>
      </c>
      <c r="L451" s="5" t="s">
        <v>99</v>
      </c>
      <c r="M451" s="5" t="s">
        <v>99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 t="s">
        <v>95</v>
      </c>
      <c r="B452" s="5" t="s">
        <v>96</v>
      </c>
      <c r="C452" s="5" t="s">
        <v>611</v>
      </c>
      <c r="D452" s="5">
        <v>529</v>
      </c>
      <c r="E452" s="5">
        <v>1</v>
      </c>
      <c r="F452" s="5" t="s">
        <v>104</v>
      </c>
      <c r="G452" s="5">
        <v>1.45</v>
      </c>
      <c r="H452" s="5" t="s">
        <v>105</v>
      </c>
      <c r="I452" s="5" t="s">
        <v>106</v>
      </c>
      <c r="J452" s="5">
        <v>28.571000000000002</v>
      </c>
      <c r="K452" s="5" t="s">
        <v>105</v>
      </c>
      <c r="L452" s="5" t="s">
        <v>99</v>
      </c>
      <c r="M452" s="5" t="s">
        <v>99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 t="s">
        <v>95</v>
      </c>
      <c r="B453" s="5" t="s">
        <v>96</v>
      </c>
      <c r="C453" s="5" t="s">
        <v>612</v>
      </c>
      <c r="D453" s="5">
        <v>530</v>
      </c>
      <c r="E453" s="5">
        <v>1</v>
      </c>
      <c r="F453" s="5" t="s">
        <v>104</v>
      </c>
      <c r="G453" s="5">
        <v>1.54958</v>
      </c>
      <c r="H453" s="5" t="s">
        <v>105</v>
      </c>
      <c r="I453" s="5" t="s">
        <v>106</v>
      </c>
      <c r="J453" s="5">
        <v>50.137</v>
      </c>
      <c r="K453" s="5" t="s">
        <v>105</v>
      </c>
      <c r="L453" s="5" t="s">
        <v>99</v>
      </c>
      <c r="M453" s="5" t="s">
        <v>99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 t="s">
        <v>95</v>
      </c>
      <c r="B454" s="5" t="s">
        <v>96</v>
      </c>
      <c r="C454" s="5" t="s">
        <v>613</v>
      </c>
      <c r="D454" s="5">
        <v>531</v>
      </c>
      <c r="E454" s="5">
        <v>1</v>
      </c>
      <c r="F454" s="5" t="s">
        <v>104</v>
      </c>
      <c r="G454" s="5">
        <v>1.0472399999999999</v>
      </c>
      <c r="H454" s="5" t="s">
        <v>105</v>
      </c>
      <c r="I454" s="5" t="s">
        <v>106</v>
      </c>
      <c r="J454" s="5">
        <v>50.523000000000003</v>
      </c>
      <c r="K454" s="5" t="s">
        <v>105</v>
      </c>
      <c r="L454" s="5" t="s">
        <v>99</v>
      </c>
      <c r="M454" s="5" t="s">
        <v>99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 t="s">
        <v>95</v>
      </c>
      <c r="B455" s="5" t="s">
        <v>96</v>
      </c>
      <c r="C455" s="5" t="s">
        <v>614</v>
      </c>
      <c r="D455" s="5">
        <v>532</v>
      </c>
      <c r="E455" s="5">
        <v>1</v>
      </c>
      <c r="F455" s="5" t="s">
        <v>104</v>
      </c>
      <c r="G455" s="5">
        <v>1.1351599999999999</v>
      </c>
      <c r="H455" s="5" t="s">
        <v>105</v>
      </c>
      <c r="I455" s="5" t="s">
        <v>106</v>
      </c>
      <c r="J455" s="5">
        <v>30.568999999999999</v>
      </c>
      <c r="K455" s="5" t="s">
        <v>105</v>
      </c>
      <c r="L455" s="5" t="s">
        <v>99</v>
      </c>
      <c r="M455" s="5" t="s">
        <v>99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 t="s">
        <v>95</v>
      </c>
      <c r="B456" s="5" t="s">
        <v>96</v>
      </c>
      <c r="C456" s="5" t="s">
        <v>615</v>
      </c>
      <c r="D456" s="5">
        <v>533</v>
      </c>
      <c r="E456" s="5">
        <v>1</v>
      </c>
      <c r="F456" s="5" t="s">
        <v>104</v>
      </c>
      <c r="G456" s="5">
        <v>1.33152</v>
      </c>
      <c r="H456" s="5" t="s">
        <v>105</v>
      </c>
      <c r="I456" s="5" t="s">
        <v>106</v>
      </c>
      <c r="J456" s="5">
        <v>9.8840000000000003</v>
      </c>
      <c r="K456" s="5" t="s">
        <v>105</v>
      </c>
      <c r="L456" s="5" t="s">
        <v>99</v>
      </c>
      <c r="M456" s="5" t="s">
        <v>99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 t="s">
        <v>95</v>
      </c>
      <c r="B457" s="5" t="s">
        <v>96</v>
      </c>
      <c r="C457" s="5" t="s">
        <v>616</v>
      </c>
      <c r="D457" s="5">
        <v>534</v>
      </c>
      <c r="E457" s="5">
        <v>1</v>
      </c>
      <c r="F457" s="5" t="s">
        <v>104</v>
      </c>
      <c r="G457" s="5">
        <v>1.43455</v>
      </c>
      <c r="H457" s="5" t="s">
        <v>105</v>
      </c>
      <c r="I457" s="5" t="s">
        <v>106</v>
      </c>
      <c r="J457" s="5">
        <v>28.07</v>
      </c>
      <c r="K457" s="5" t="s">
        <v>105</v>
      </c>
      <c r="L457" s="5" t="s">
        <v>99</v>
      </c>
      <c r="M457" s="5" t="s">
        <v>99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 t="s">
        <v>95</v>
      </c>
      <c r="B458" s="5" t="s">
        <v>96</v>
      </c>
      <c r="C458" s="5" t="s">
        <v>617</v>
      </c>
      <c r="D458" s="5">
        <v>535</v>
      </c>
      <c r="E458" s="5">
        <v>1</v>
      </c>
      <c r="F458" s="5" t="s">
        <v>104</v>
      </c>
      <c r="G458" s="5">
        <v>1.5529999999999999</v>
      </c>
      <c r="H458" s="5" t="s">
        <v>105</v>
      </c>
      <c r="I458" s="5" t="s">
        <v>106</v>
      </c>
      <c r="J458" s="5">
        <v>49.59</v>
      </c>
      <c r="K458" s="5" t="s">
        <v>105</v>
      </c>
      <c r="L458" s="5" t="s">
        <v>99</v>
      </c>
      <c r="M458" s="5" t="s">
        <v>99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 t="s">
        <v>95</v>
      </c>
      <c r="B459" s="5" t="s">
        <v>96</v>
      </c>
      <c r="C459" s="5" t="s">
        <v>618</v>
      </c>
      <c r="D459" s="5">
        <v>536</v>
      </c>
      <c r="E459" s="5">
        <v>1</v>
      </c>
      <c r="F459" s="5" t="s">
        <v>104</v>
      </c>
      <c r="G459" s="5">
        <v>1.2070000000000001</v>
      </c>
      <c r="H459" s="5" t="s">
        <v>105</v>
      </c>
      <c r="I459" s="5" t="s">
        <v>106</v>
      </c>
      <c r="J459" s="5">
        <v>21.824000000000002</v>
      </c>
      <c r="K459" s="5" t="s">
        <v>105</v>
      </c>
      <c r="L459" s="5" t="s">
        <v>99</v>
      </c>
      <c r="M459" s="5" t="s">
        <v>99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 t="s">
        <v>95</v>
      </c>
      <c r="B460" s="5" t="s">
        <v>96</v>
      </c>
      <c r="C460" s="5" t="s">
        <v>619</v>
      </c>
      <c r="D460" s="5">
        <v>537</v>
      </c>
      <c r="E460" s="5">
        <v>1</v>
      </c>
      <c r="F460" s="5" t="s">
        <v>104</v>
      </c>
      <c r="G460" s="5">
        <v>1.3199700000000001</v>
      </c>
      <c r="H460" s="5" t="s">
        <v>105</v>
      </c>
      <c r="I460" s="5" t="s">
        <v>106</v>
      </c>
      <c r="J460" s="5">
        <v>2.2400000000000002</v>
      </c>
      <c r="K460" s="5" t="s">
        <v>105</v>
      </c>
      <c r="L460" s="5" t="s">
        <v>99</v>
      </c>
      <c r="M460" s="5" t="s">
        <v>99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 t="s">
        <v>95</v>
      </c>
      <c r="B461" s="5" t="s">
        <v>96</v>
      </c>
      <c r="C461" s="5" t="s">
        <v>620</v>
      </c>
      <c r="D461" s="5">
        <v>538</v>
      </c>
      <c r="E461" s="5">
        <v>1</v>
      </c>
      <c r="F461" s="5" t="s">
        <v>104</v>
      </c>
      <c r="G461" s="5">
        <v>1.4113800000000001</v>
      </c>
      <c r="H461" s="5" t="s">
        <v>105</v>
      </c>
      <c r="I461" s="5" t="s">
        <v>106</v>
      </c>
      <c r="J461" s="5">
        <v>16.696000000000002</v>
      </c>
      <c r="K461" s="5" t="s">
        <v>105</v>
      </c>
      <c r="L461" s="5" t="s">
        <v>99</v>
      </c>
      <c r="M461" s="5" t="s">
        <v>99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 t="s">
        <v>95</v>
      </c>
      <c r="B462" s="5" t="s">
        <v>96</v>
      </c>
      <c r="C462" s="5" t="s">
        <v>621</v>
      </c>
      <c r="D462" s="5">
        <v>539</v>
      </c>
      <c r="E462" s="5">
        <v>1</v>
      </c>
      <c r="F462" s="5" t="s">
        <v>104</v>
      </c>
      <c r="G462" s="5">
        <v>1.51145</v>
      </c>
      <c r="H462" s="5" t="s">
        <v>105</v>
      </c>
      <c r="I462" s="5" t="s">
        <v>106</v>
      </c>
      <c r="J462" s="5">
        <v>36.628</v>
      </c>
      <c r="K462" s="5" t="s">
        <v>105</v>
      </c>
      <c r="L462" s="5" t="s">
        <v>99</v>
      </c>
      <c r="M462" s="5" t="s">
        <v>99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 t="s">
        <v>95</v>
      </c>
      <c r="B463" s="5" t="s">
        <v>96</v>
      </c>
      <c r="C463" s="5" t="s">
        <v>622</v>
      </c>
      <c r="D463" s="5" t="s">
        <v>230</v>
      </c>
      <c r="E463" s="5"/>
      <c r="F463" s="5" t="s">
        <v>104</v>
      </c>
      <c r="G463" s="5">
        <v>1.56012</v>
      </c>
      <c r="H463" s="5" t="s">
        <v>105</v>
      </c>
      <c r="I463" s="5" t="s">
        <v>106</v>
      </c>
      <c r="J463" s="5">
        <v>15.365</v>
      </c>
      <c r="K463" s="5" t="s">
        <v>105</v>
      </c>
      <c r="L463" s="5" t="s">
        <v>99</v>
      </c>
      <c r="M463" s="5" t="s">
        <v>99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 t="s">
        <v>95</v>
      </c>
      <c r="B464" s="5" t="s">
        <v>96</v>
      </c>
      <c r="C464" s="5" t="s">
        <v>623</v>
      </c>
      <c r="D464" s="5" t="s">
        <v>234</v>
      </c>
      <c r="E464" s="5"/>
      <c r="F464" s="5" t="s">
        <v>104</v>
      </c>
      <c r="G464" s="5">
        <v>1.6742699999999999</v>
      </c>
      <c r="H464" s="5" t="s">
        <v>105</v>
      </c>
      <c r="I464" s="5" t="s">
        <v>106</v>
      </c>
      <c r="J464" s="5">
        <v>29.545000000000002</v>
      </c>
      <c r="K464" s="5" t="s">
        <v>105</v>
      </c>
      <c r="L464" s="5" t="s">
        <v>99</v>
      </c>
      <c r="M464" s="5" t="s">
        <v>99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 t="s">
        <v>95</v>
      </c>
      <c r="B465" s="5" t="s">
        <v>96</v>
      </c>
      <c r="C465" s="5" t="s">
        <v>624</v>
      </c>
      <c r="D465" s="5" t="s">
        <v>237</v>
      </c>
      <c r="E465" s="5"/>
      <c r="F465" s="5" t="s">
        <v>104</v>
      </c>
      <c r="G465" s="5">
        <v>1.5294700000000001</v>
      </c>
      <c r="H465" s="5" t="s">
        <v>105</v>
      </c>
      <c r="I465" s="5" t="s">
        <v>106</v>
      </c>
      <c r="J465" s="5">
        <v>15.047000000000001</v>
      </c>
      <c r="K465" s="5" t="s">
        <v>105</v>
      </c>
      <c r="L465" s="5" t="s">
        <v>99</v>
      </c>
      <c r="M465" s="5" t="s">
        <v>99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 t="s">
        <v>95</v>
      </c>
      <c r="B466" s="5" t="s">
        <v>96</v>
      </c>
      <c r="C466" s="5" t="s">
        <v>625</v>
      </c>
      <c r="D466" s="5" t="s">
        <v>239</v>
      </c>
      <c r="E466" s="5"/>
      <c r="F466" s="5" t="s">
        <v>104</v>
      </c>
      <c r="G466" s="5">
        <v>1.4123000000000001</v>
      </c>
      <c r="H466" s="5" t="s">
        <v>105</v>
      </c>
      <c r="I466" s="5" t="s">
        <v>106</v>
      </c>
      <c r="J466" s="5">
        <v>29.856000000000002</v>
      </c>
      <c r="K466" s="5" t="s">
        <v>105</v>
      </c>
      <c r="L466" s="5" t="s">
        <v>99</v>
      </c>
      <c r="M466" s="5" t="s">
        <v>99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 t="s">
        <v>95</v>
      </c>
      <c r="B467" s="5" t="s">
        <v>96</v>
      </c>
      <c r="C467" s="5" t="s">
        <v>626</v>
      </c>
      <c r="D467" s="5" t="s">
        <v>241</v>
      </c>
      <c r="E467" s="5"/>
      <c r="F467" s="5" t="s">
        <v>242</v>
      </c>
      <c r="G467" s="5">
        <v>-21.5</v>
      </c>
      <c r="H467" s="5" t="s">
        <v>243</v>
      </c>
      <c r="I467" s="5" t="s">
        <v>244</v>
      </c>
      <c r="J467" s="5"/>
      <c r="K467" s="5"/>
      <c r="L467" s="5" t="s">
        <v>99</v>
      </c>
      <c r="M467" s="5" t="s">
        <v>99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 t="s">
        <v>95</v>
      </c>
      <c r="B468" s="5" t="s">
        <v>96</v>
      </c>
      <c r="C468" s="5" t="s">
        <v>627</v>
      </c>
      <c r="D468" s="5" t="s">
        <v>628</v>
      </c>
      <c r="E468" s="5"/>
      <c r="F468" s="5" t="s">
        <v>99</v>
      </c>
      <c r="G468" s="5"/>
      <c r="H468" s="5"/>
      <c r="I468" s="5" t="s">
        <v>99</v>
      </c>
      <c r="J468" s="5"/>
      <c r="K468" s="5"/>
      <c r="L468" s="5" t="s">
        <v>99</v>
      </c>
      <c r="M468" s="5" t="s">
        <v>99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 t="s">
        <v>95</v>
      </c>
      <c r="B469" s="5" t="s">
        <v>96</v>
      </c>
      <c r="C469" s="5" t="s">
        <v>629</v>
      </c>
      <c r="D469" s="5" t="s">
        <v>248</v>
      </c>
      <c r="E469" s="5"/>
      <c r="F469" s="5" t="s">
        <v>99</v>
      </c>
      <c r="G469" s="5"/>
      <c r="H469" s="5"/>
      <c r="I469" s="5" t="s">
        <v>99</v>
      </c>
      <c r="J469" s="5"/>
      <c r="K469" s="5"/>
      <c r="L469" s="5" t="s">
        <v>99</v>
      </c>
      <c r="M469" s="5" t="s">
        <v>99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 t="s">
        <v>95</v>
      </c>
      <c r="B470" s="5" t="s">
        <v>96</v>
      </c>
      <c r="C470" s="5" t="s">
        <v>630</v>
      </c>
      <c r="D470" s="5" t="s">
        <v>631</v>
      </c>
      <c r="E470" s="5"/>
      <c r="F470" s="5" t="s">
        <v>632</v>
      </c>
      <c r="G470" s="5"/>
      <c r="H470" s="5"/>
      <c r="I470" s="5" t="s">
        <v>99</v>
      </c>
      <c r="J470" s="5"/>
      <c r="K470" s="5"/>
      <c r="L470" s="5" t="s">
        <v>99</v>
      </c>
      <c r="M470" s="5" t="s">
        <v>99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 t="s">
        <v>95</v>
      </c>
      <c r="B471" s="5" t="s">
        <v>96</v>
      </c>
      <c r="C471" s="5" t="s">
        <v>633</v>
      </c>
      <c r="D471" s="5">
        <v>1</v>
      </c>
      <c r="E471" s="5"/>
      <c r="F471" s="5" t="s">
        <v>632</v>
      </c>
      <c r="G471" s="5"/>
      <c r="H471" s="5"/>
      <c r="I471" s="5" t="s">
        <v>99</v>
      </c>
      <c r="J471" s="5"/>
      <c r="K471" s="5"/>
      <c r="L471" s="5" t="s">
        <v>634</v>
      </c>
      <c r="M471" s="5" t="s">
        <v>232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 t="s">
        <v>95</v>
      </c>
      <c r="B472" s="5" t="s">
        <v>96</v>
      </c>
      <c r="C472" s="5" t="s">
        <v>635</v>
      </c>
      <c r="D472" s="5">
        <v>1</v>
      </c>
      <c r="E472" s="5">
        <v>1</v>
      </c>
      <c r="F472" s="5" t="s">
        <v>636</v>
      </c>
      <c r="G472" s="5">
        <v>1.5950200000000001</v>
      </c>
      <c r="H472" s="5" t="s">
        <v>105</v>
      </c>
      <c r="I472" s="5" t="s">
        <v>106</v>
      </c>
      <c r="J472" s="5">
        <v>49.945</v>
      </c>
      <c r="K472" s="5" t="s">
        <v>105</v>
      </c>
      <c r="L472" s="5" t="s">
        <v>99</v>
      </c>
      <c r="M472" s="5" t="s">
        <v>99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 t="s">
        <v>95</v>
      </c>
      <c r="B473" s="5" t="s">
        <v>96</v>
      </c>
      <c r="C473" s="5" t="s">
        <v>637</v>
      </c>
      <c r="D473" s="5">
        <v>2</v>
      </c>
      <c r="E473" s="5">
        <v>1</v>
      </c>
      <c r="F473" s="5" t="s">
        <v>638</v>
      </c>
      <c r="G473" s="5">
        <v>1.40717</v>
      </c>
      <c r="H473" s="5" t="s">
        <v>105</v>
      </c>
      <c r="I473" s="5" t="s">
        <v>106</v>
      </c>
      <c r="J473" s="5">
        <v>10.276</v>
      </c>
      <c r="K473" s="5" t="s">
        <v>105</v>
      </c>
      <c r="L473" s="5" t="s">
        <v>99</v>
      </c>
      <c r="M473" s="5" t="s">
        <v>99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 t="s">
        <v>95</v>
      </c>
      <c r="B474" s="5" t="s">
        <v>96</v>
      </c>
      <c r="C474" s="5" t="s">
        <v>639</v>
      </c>
      <c r="D474" s="5">
        <v>2</v>
      </c>
      <c r="E474" s="5"/>
      <c r="F474" s="5" t="s">
        <v>632</v>
      </c>
      <c r="G474" s="5"/>
      <c r="H474" s="5"/>
      <c r="I474" s="5" t="s">
        <v>99</v>
      </c>
      <c r="J474" s="5"/>
      <c r="K474" s="5"/>
      <c r="L474" s="5" t="s">
        <v>634</v>
      </c>
      <c r="M474" s="5" t="s">
        <v>640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 t="s">
        <v>95</v>
      </c>
      <c r="B475" s="5" t="s">
        <v>96</v>
      </c>
      <c r="C475" s="5" t="s">
        <v>641</v>
      </c>
      <c r="D475" s="5">
        <v>2</v>
      </c>
      <c r="E475" s="5"/>
      <c r="F475" s="5" t="s">
        <v>642</v>
      </c>
      <c r="G475" s="5">
        <v>0.18784999999999999</v>
      </c>
      <c r="H475" s="5" t="s">
        <v>105</v>
      </c>
      <c r="I475" s="5" t="s">
        <v>99</v>
      </c>
      <c r="J475" s="5"/>
      <c r="K475" s="5"/>
      <c r="L475" s="5" t="s">
        <v>99</v>
      </c>
      <c r="M475" s="5" t="s">
        <v>99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 t="s">
        <v>95</v>
      </c>
      <c r="B476" s="5" t="s">
        <v>96</v>
      </c>
      <c r="C476" s="5" t="s">
        <v>643</v>
      </c>
      <c r="D476" s="5" t="s">
        <v>644</v>
      </c>
      <c r="E476" s="5"/>
      <c r="F476" s="5" t="s">
        <v>645</v>
      </c>
      <c r="G476" s="5">
        <v>49.95</v>
      </c>
      <c r="H476" s="5" t="s">
        <v>105</v>
      </c>
      <c r="I476" s="5" t="s">
        <v>646</v>
      </c>
      <c r="J476" s="5">
        <v>10.28</v>
      </c>
      <c r="K476" s="5" t="s">
        <v>105</v>
      </c>
      <c r="L476" s="5" t="s">
        <v>634</v>
      </c>
      <c r="M476" s="5" t="s">
        <v>640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 t="s">
        <v>95</v>
      </c>
      <c r="B477" s="5" t="s">
        <v>96</v>
      </c>
      <c r="C477" s="5" t="s">
        <v>647</v>
      </c>
      <c r="D477" s="5" t="s">
        <v>648</v>
      </c>
      <c r="E477" s="5"/>
      <c r="F477" s="5" t="s">
        <v>632</v>
      </c>
      <c r="G477" s="5"/>
      <c r="H477" s="5"/>
      <c r="I477" s="5" t="s">
        <v>99</v>
      </c>
      <c r="J477" s="5"/>
      <c r="K477" s="5"/>
      <c r="L477" s="5" t="s">
        <v>99</v>
      </c>
      <c r="M477" s="5" t="s">
        <v>99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 t="s">
        <v>95</v>
      </c>
      <c r="B478" s="5" t="s">
        <v>96</v>
      </c>
      <c r="C478" s="5" t="s">
        <v>649</v>
      </c>
      <c r="D478" s="5">
        <v>800</v>
      </c>
      <c r="E478" s="5">
        <v>1</v>
      </c>
      <c r="F478" s="5" t="s">
        <v>104</v>
      </c>
      <c r="G478" s="5">
        <v>1.2686299999999999</v>
      </c>
      <c r="H478" s="5" t="s">
        <v>105</v>
      </c>
      <c r="I478" s="5" t="s">
        <v>106</v>
      </c>
      <c r="J478" s="5">
        <v>50.862000000000002</v>
      </c>
      <c r="K478" s="5" t="s">
        <v>105</v>
      </c>
      <c r="L478" s="5" t="s">
        <v>99</v>
      </c>
      <c r="M478" s="5" t="s">
        <v>99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 t="s">
        <v>95</v>
      </c>
      <c r="B479" s="5" t="s">
        <v>96</v>
      </c>
      <c r="C479" s="5" t="s">
        <v>650</v>
      </c>
      <c r="D479" s="5">
        <v>801</v>
      </c>
      <c r="E479" s="5">
        <v>1</v>
      </c>
      <c r="F479" s="5" t="s">
        <v>104</v>
      </c>
      <c r="G479" s="5">
        <v>1.4630300000000001</v>
      </c>
      <c r="H479" s="5" t="s">
        <v>105</v>
      </c>
      <c r="I479" s="5" t="s">
        <v>106</v>
      </c>
      <c r="J479" s="5">
        <v>11.946999999999999</v>
      </c>
      <c r="K479" s="5" t="s">
        <v>105</v>
      </c>
      <c r="L479" s="5" t="s">
        <v>99</v>
      </c>
      <c r="M479" s="5" t="s">
        <v>99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 t="s">
        <v>95</v>
      </c>
      <c r="B480" s="5" t="s">
        <v>96</v>
      </c>
      <c r="C480" s="5" t="s">
        <v>651</v>
      </c>
      <c r="D480" s="5">
        <v>802</v>
      </c>
      <c r="E480" s="5">
        <v>1</v>
      </c>
      <c r="F480" s="5" t="s">
        <v>104</v>
      </c>
      <c r="G480" s="5">
        <v>1.5128699999999999</v>
      </c>
      <c r="H480" s="5" t="s">
        <v>105</v>
      </c>
      <c r="I480" s="5" t="s">
        <v>106</v>
      </c>
      <c r="J480" s="5">
        <v>29.148</v>
      </c>
      <c r="K480" s="5" t="s">
        <v>105</v>
      </c>
      <c r="L480" s="5" t="s">
        <v>99</v>
      </c>
      <c r="M480" s="5" t="s">
        <v>99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 t="s">
        <v>95</v>
      </c>
      <c r="B481" s="5" t="s">
        <v>96</v>
      </c>
      <c r="C481" s="5" t="s">
        <v>652</v>
      </c>
      <c r="D481" s="5">
        <v>803</v>
      </c>
      <c r="E481" s="5">
        <v>1</v>
      </c>
      <c r="F481" s="5" t="s">
        <v>104</v>
      </c>
      <c r="G481" s="5">
        <v>1.58361</v>
      </c>
      <c r="H481" s="5" t="s">
        <v>105</v>
      </c>
      <c r="I481" s="5" t="s">
        <v>106</v>
      </c>
      <c r="J481" s="5">
        <v>53.25</v>
      </c>
      <c r="K481" s="5" t="s">
        <v>105</v>
      </c>
      <c r="L481" s="5" t="s">
        <v>99</v>
      </c>
      <c r="M481" s="5" t="s">
        <v>99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 t="s">
        <v>95</v>
      </c>
      <c r="B482" s="5" t="s">
        <v>96</v>
      </c>
      <c r="C482" s="5" t="s">
        <v>653</v>
      </c>
      <c r="D482" s="5">
        <v>804</v>
      </c>
      <c r="E482" s="5">
        <v>1</v>
      </c>
      <c r="F482" s="5" t="s">
        <v>104</v>
      </c>
      <c r="G482" s="5">
        <v>1.24556</v>
      </c>
      <c r="H482" s="5" t="s">
        <v>105</v>
      </c>
      <c r="I482" s="5" t="s">
        <v>106</v>
      </c>
      <c r="J482" s="5">
        <v>49.290999999999997</v>
      </c>
      <c r="K482" s="5" t="s">
        <v>105</v>
      </c>
      <c r="L482" s="5" t="s">
        <v>99</v>
      </c>
      <c r="M482" s="5" t="s">
        <v>99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 t="s">
        <v>95</v>
      </c>
      <c r="B483" s="5" t="s">
        <v>96</v>
      </c>
      <c r="C483" s="5" t="s">
        <v>654</v>
      </c>
      <c r="D483" s="5">
        <v>805</v>
      </c>
      <c r="E483" s="5">
        <v>1</v>
      </c>
      <c r="F483" s="5" t="s">
        <v>104</v>
      </c>
      <c r="G483" s="5">
        <v>1.35249</v>
      </c>
      <c r="H483" s="5" t="s">
        <v>105</v>
      </c>
      <c r="I483" s="5" t="s">
        <v>106</v>
      </c>
      <c r="J483" s="5">
        <v>14.509</v>
      </c>
      <c r="K483" s="5" t="s">
        <v>105</v>
      </c>
      <c r="L483" s="5" t="s">
        <v>99</v>
      </c>
      <c r="M483" s="5" t="s">
        <v>99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 t="s">
        <v>95</v>
      </c>
      <c r="B484" s="5" t="s">
        <v>96</v>
      </c>
      <c r="C484" s="5" t="s">
        <v>655</v>
      </c>
      <c r="D484" s="5">
        <v>806</v>
      </c>
      <c r="E484" s="5">
        <v>1</v>
      </c>
      <c r="F484" s="5" t="s">
        <v>104</v>
      </c>
      <c r="G484" s="5">
        <v>1.4120999999999999</v>
      </c>
      <c r="H484" s="5" t="s">
        <v>105</v>
      </c>
      <c r="I484" s="5" t="s">
        <v>106</v>
      </c>
      <c r="J484" s="5">
        <v>6.4859999999999998</v>
      </c>
      <c r="K484" s="5" t="s">
        <v>105</v>
      </c>
      <c r="L484" s="5" t="s">
        <v>99</v>
      </c>
      <c r="M484" s="5" t="s">
        <v>99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 t="s">
        <v>95</v>
      </c>
      <c r="B485" s="5" t="s">
        <v>96</v>
      </c>
      <c r="C485" s="5" t="s">
        <v>656</v>
      </c>
      <c r="D485" s="5">
        <v>807</v>
      </c>
      <c r="E485" s="5">
        <v>1</v>
      </c>
      <c r="F485" s="5" t="s">
        <v>104</v>
      </c>
      <c r="G485" s="5">
        <v>1.46936</v>
      </c>
      <c r="H485" s="5" t="s">
        <v>105</v>
      </c>
      <c r="I485" s="5" t="s">
        <v>106</v>
      </c>
      <c r="J485" s="5">
        <v>26.742000000000001</v>
      </c>
      <c r="K485" s="5" t="s">
        <v>105</v>
      </c>
      <c r="L485" s="5" t="s">
        <v>99</v>
      </c>
      <c r="M485" s="5" t="s">
        <v>99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 t="s">
        <v>95</v>
      </c>
      <c r="B486" s="5" t="s">
        <v>96</v>
      </c>
      <c r="C486" s="5" t="s">
        <v>657</v>
      </c>
      <c r="D486" s="5">
        <v>808</v>
      </c>
      <c r="E486" s="5">
        <v>1</v>
      </c>
      <c r="F486" s="5" t="s">
        <v>104</v>
      </c>
      <c r="G486" s="5">
        <v>1.5287999999999999</v>
      </c>
      <c r="H486" s="5" t="s">
        <v>105</v>
      </c>
      <c r="I486" s="5" t="s">
        <v>106</v>
      </c>
      <c r="J486" s="5">
        <v>46.526000000000003</v>
      </c>
      <c r="K486" s="5" t="s">
        <v>105</v>
      </c>
      <c r="L486" s="5" t="s">
        <v>99</v>
      </c>
      <c r="M486" s="5" t="s">
        <v>99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 t="s">
        <v>95</v>
      </c>
      <c r="B487" s="5" t="s">
        <v>96</v>
      </c>
      <c r="C487" s="5" t="s">
        <v>658</v>
      </c>
      <c r="D487" s="5">
        <v>809</v>
      </c>
      <c r="E487" s="5">
        <v>1</v>
      </c>
      <c r="F487" s="5" t="s">
        <v>104</v>
      </c>
      <c r="G487" s="5">
        <v>1.2783100000000001</v>
      </c>
      <c r="H487" s="5" t="s">
        <v>105</v>
      </c>
      <c r="I487" s="5" t="s">
        <v>106</v>
      </c>
      <c r="J487" s="5">
        <v>50.978000000000002</v>
      </c>
      <c r="K487" s="5" t="s">
        <v>105</v>
      </c>
      <c r="L487" s="5" t="s">
        <v>99</v>
      </c>
      <c r="M487" s="5" t="s">
        <v>99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 t="s">
        <v>95</v>
      </c>
      <c r="B488" s="5" t="s">
        <v>96</v>
      </c>
      <c r="C488" s="5" t="s">
        <v>659</v>
      </c>
      <c r="D488" s="5">
        <v>810</v>
      </c>
      <c r="E488" s="5">
        <v>1</v>
      </c>
      <c r="F488" s="5" t="s">
        <v>104</v>
      </c>
      <c r="G488" s="5">
        <v>1.33778</v>
      </c>
      <c r="H488" s="5" t="s">
        <v>105</v>
      </c>
      <c r="I488" s="5" t="s">
        <v>106</v>
      </c>
      <c r="J488" s="5">
        <v>30.995999999999999</v>
      </c>
      <c r="K488" s="5" t="s">
        <v>105</v>
      </c>
      <c r="L488" s="5" t="s">
        <v>99</v>
      </c>
      <c r="M488" s="5" t="s">
        <v>99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 t="s">
        <v>95</v>
      </c>
      <c r="B489" s="5" t="s">
        <v>96</v>
      </c>
      <c r="C489" s="5" t="s">
        <v>660</v>
      </c>
      <c r="D489" s="5">
        <v>811</v>
      </c>
      <c r="E489" s="5">
        <v>1</v>
      </c>
      <c r="F489" s="5" t="s">
        <v>104</v>
      </c>
      <c r="G489" s="5">
        <v>1.4643900000000001</v>
      </c>
      <c r="H489" s="5" t="s">
        <v>105</v>
      </c>
      <c r="I489" s="5" t="s">
        <v>106</v>
      </c>
      <c r="J489" s="5">
        <v>9.1419999999999995</v>
      </c>
      <c r="K489" s="5" t="s">
        <v>105</v>
      </c>
      <c r="L489" s="5" t="s">
        <v>99</v>
      </c>
      <c r="M489" s="5" t="s">
        <v>99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 t="s">
        <v>95</v>
      </c>
      <c r="B490" s="5" t="s">
        <v>96</v>
      </c>
      <c r="C490" s="5" t="s">
        <v>661</v>
      </c>
      <c r="D490" s="5">
        <v>812</v>
      </c>
      <c r="E490" s="5">
        <v>1</v>
      </c>
      <c r="F490" s="5" t="s">
        <v>104</v>
      </c>
      <c r="G490" s="5">
        <v>1.52016</v>
      </c>
      <c r="H490" s="5" t="s">
        <v>105</v>
      </c>
      <c r="I490" s="5" t="s">
        <v>106</v>
      </c>
      <c r="J490" s="5">
        <v>29.088000000000001</v>
      </c>
      <c r="K490" s="5" t="s">
        <v>105</v>
      </c>
      <c r="L490" s="5" t="s">
        <v>99</v>
      </c>
      <c r="M490" s="5" t="s">
        <v>99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 t="s">
        <v>95</v>
      </c>
      <c r="B491" s="5" t="s">
        <v>96</v>
      </c>
      <c r="C491" s="5" t="s">
        <v>662</v>
      </c>
      <c r="D491" s="5">
        <v>813</v>
      </c>
      <c r="E491" s="5">
        <v>1</v>
      </c>
      <c r="F491" s="5" t="s">
        <v>104</v>
      </c>
      <c r="G491" s="5">
        <v>1.57968</v>
      </c>
      <c r="H491" s="5" t="s">
        <v>105</v>
      </c>
      <c r="I491" s="5" t="s">
        <v>106</v>
      </c>
      <c r="J491" s="5">
        <v>49.048000000000002</v>
      </c>
      <c r="K491" s="5" t="s">
        <v>105</v>
      </c>
      <c r="L491" s="5" t="s">
        <v>99</v>
      </c>
      <c r="M491" s="5" t="s">
        <v>99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 t="s">
        <v>95</v>
      </c>
      <c r="B492" s="5" t="s">
        <v>96</v>
      </c>
      <c r="C492" s="5" t="s">
        <v>663</v>
      </c>
      <c r="D492" s="5">
        <v>814</v>
      </c>
      <c r="E492" s="5">
        <v>1</v>
      </c>
      <c r="F492" s="5" t="s">
        <v>104</v>
      </c>
      <c r="G492" s="5">
        <v>1.2980400000000001</v>
      </c>
      <c r="H492" s="5" t="s">
        <v>105</v>
      </c>
      <c r="I492" s="5" t="s">
        <v>106</v>
      </c>
      <c r="J492" s="5">
        <v>49.67</v>
      </c>
      <c r="K492" s="5" t="s">
        <v>105</v>
      </c>
      <c r="L492" s="5" t="s">
        <v>99</v>
      </c>
      <c r="M492" s="5" t="s">
        <v>99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 t="s">
        <v>95</v>
      </c>
      <c r="B493" s="5" t="s">
        <v>96</v>
      </c>
      <c r="C493" s="5" t="s">
        <v>664</v>
      </c>
      <c r="D493" s="5" t="s">
        <v>112</v>
      </c>
      <c r="E493" s="5"/>
      <c r="F493" s="5" t="s">
        <v>99</v>
      </c>
      <c r="G493" s="5"/>
      <c r="H493" s="5"/>
      <c r="I493" s="5" t="s">
        <v>99</v>
      </c>
      <c r="J493" s="5"/>
      <c r="K493" s="5"/>
      <c r="L493" s="5" t="s">
        <v>99</v>
      </c>
      <c r="M493" s="5" t="s">
        <v>99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 t="s">
        <v>95</v>
      </c>
      <c r="B494" s="5" t="s">
        <v>96</v>
      </c>
      <c r="C494" s="5" t="s">
        <v>665</v>
      </c>
      <c r="D494" s="5">
        <v>815</v>
      </c>
      <c r="E494" s="5">
        <v>1</v>
      </c>
      <c r="F494" s="5" t="s">
        <v>104</v>
      </c>
      <c r="G494" s="5">
        <v>1.3555999999999999</v>
      </c>
      <c r="H494" s="5" t="s">
        <v>105</v>
      </c>
      <c r="I494" s="5" t="s">
        <v>106</v>
      </c>
      <c r="J494" s="5">
        <v>29.724</v>
      </c>
      <c r="K494" s="5" t="s">
        <v>105</v>
      </c>
      <c r="L494" s="5" t="s">
        <v>99</v>
      </c>
      <c r="M494" s="5" t="s">
        <v>99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 t="s">
        <v>95</v>
      </c>
      <c r="B495" s="5" t="s">
        <v>96</v>
      </c>
      <c r="C495" s="5" t="s">
        <v>666</v>
      </c>
      <c r="D495" s="5">
        <v>816</v>
      </c>
      <c r="E495" s="5">
        <v>1</v>
      </c>
      <c r="F495" s="5" t="s">
        <v>104</v>
      </c>
      <c r="G495" s="5">
        <v>1.4150400000000001</v>
      </c>
      <c r="H495" s="5" t="s">
        <v>105</v>
      </c>
      <c r="I495" s="5" t="s">
        <v>106</v>
      </c>
      <c r="J495" s="5">
        <v>9.9909999999999997</v>
      </c>
      <c r="K495" s="5" t="s">
        <v>105</v>
      </c>
      <c r="L495" s="5" t="s">
        <v>99</v>
      </c>
      <c r="M495" s="5" t="s">
        <v>99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 t="s">
        <v>95</v>
      </c>
      <c r="B496" s="5" t="s">
        <v>96</v>
      </c>
      <c r="C496" s="5" t="s">
        <v>667</v>
      </c>
      <c r="D496" s="5">
        <v>817</v>
      </c>
      <c r="E496" s="5">
        <v>1</v>
      </c>
      <c r="F496" s="5" t="s">
        <v>104</v>
      </c>
      <c r="G496" s="5">
        <v>1.47451</v>
      </c>
      <c r="H496" s="5" t="s">
        <v>105</v>
      </c>
      <c r="I496" s="5" t="s">
        <v>106</v>
      </c>
      <c r="J496" s="5">
        <v>10.682</v>
      </c>
      <c r="K496" s="5" t="s">
        <v>105</v>
      </c>
      <c r="L496" s="5" t="s">
        <v>99</v>
      </c>
      <c r="M496" s="5" t="s">
        <v>99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 t="s">
        <v>95</v>
      </c>
      <c r="B497" s="5" t="s">
        <v>96</v>
      </c>
      <c r="C497" s="5" t="s">
        <v>668</v>
      </c>
      <c r="D497" s="5" t="s">
        <v>112</v>
      </c>
      <c r="E497" s="5"/>
      <c r="F497" s="5" t="s">
        <v>99</v>
      </c>
      <c r="G497" s="5"/>
      <c r="H497" s="5"/>
      <c r="I497" s="5" t="s">
        <v>99</v>
      </c>
      <c r="J497" s="5"/>
      <c r="K497" s="5"/>
      <c r="L497" s="5" t="s">
        <v>99</v>
      </c>
      <c r="M497" s="5" t="s">
        <v>99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 t="s">
        <v>95</v>
      </c>
      <c r="B498" s="5" t="s">
        <v>96</v>
      </c>
      <c r="C498" s="5" t="s">
        <v>669</v>
      </c>
      <c r="D498" s="5">
        <v>818</v>
      </c>
      <c r="E498" s="5">
        <v>1</v>
      </c>
      <c r="F498" s="5" t="s">
        <v>104</v>
      </c>
      <c r="G498" s="5">
        <v>1.5391699999999999</v>
      </c>
      <c r="H498" s="5" t="s">
        <v>105</v>
      </c>
      <c r="I498" s="5" t="s">
        <v>106</v>
      </c>
      <c r="J498" s="5">
        <v>30.431999999999999</v>
      </c>
      <c r="K498" s="5" t="s">
        <v>105</v>
      </c>
      <c r="L498" s="5" t="s">
        <v>99</v>
      </c>
      <c r="M498" s="5" t="s">
        <v>99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 t="s">
        <v>95</v>
      </c>
      <c r="B499" s="5" t="s">
        <v>96</v>
      </c>
      <c r="C499" s="5" t="s">
        <v>670</v>
      </c>
      <c r="D499" s="5">
        <v>819</v>
      </c>
      <c r="E499" s="5">
        <v>1</v>
      </c>
      <c r="F499" s="5" t="s">
        <v>104</v>
      </c>
      <c r="G499" s="5">
        <v>1.59893</v>
      </c>
      <c r="H499" s="5" t="s">
        <v>105</v>
      </c>
      <c r="I499" s="5" t="s">
        <v>106</v>
      </c>
      <c r="J499" s="5">
        <v>50.363999999999997</v>
      </c>
      <c r="K499" s="5" t="s">
        <v>105</v>
      </c>
      <c r="L499" s="5" t="s">
        <v>99</v>
      </c>
      <c r="M499" s="5" t="s">
        <v>99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 t="s">
        <v>95</v>
      </c>
      <c r="B500" s="5" t="s">
        <v>96</v>
      </c>
      <c r="C500" s="5" t="s">
        <v>671</v>
      </c>
      <c r="D500" s="5">
        <v>820</v>
      </c>
      <c r="E500" s="5">
        <v>1</v>
      </c>
      <c r="F500" s="5" t="s">
        <v>104</v>
      </c>
      <c r="G500" s="5">
        <v>1.6108</v>
      </c>
      <c r="H500" s="5" t="s">
        <v>105</v>
      </c>
      <c r="I500" s="5" t="s">
        <v>106</v>
      </c>
      <c r="J500" s="5">
        <v>50.456000000000003</v>
      </c>
      <c r="K500" s="5" t="s">
        <v>105</v>
      </c>
      <c r="L500" s="5" t="s">
        <v>99</v>
      </c>
      <c r="M500" s="5" t="s">
        <v>99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 t="s">
        <v>95</v>
      </c>
      <c r="B501" s="5" t="s">
        <v>96</v>
      </c>
      <c r="C501" s="5" t="s">
        <v>672</v>
      </c>
      <c r="D501" s="5">
        <v>821</v>
      </c>
      <c r="E501" s="5">
        <v>1</v>
      </c>
      <c r="F501" s="5" t="s">
        <v>104</v>
      </c>
      <c r="G501" s="5">
        <v>1.31012</v>
      </c>
      <c r="H501" s="5" t="s">
        <v>105</v>
      </c>
      <c r="I501" s="5" t="s">
        <v>106</v>
      </c>
      <c r="J501" s="5">
        <v>49.622</v>
      </c>
      <c r="K501" s="5" t="s">
        <v>105</v>
      </c>
      <c r="L501" s="5" t="s">
        <v>99</v>
      </c>
      <c r="M501" s="5" t="s">
        <v>99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 t="s">
        <v>95</v>
      </c>
      <c r="B502" s="5" t="s">
        <v>96</v>
      </c>
      <c r="C502" s="5" t="s">
        <v>673</v>
      </c>
      <c r="D502" s="5">
        <v>822</v>
      </c>
      <c r="E502" s="5">
        <v>1</v>
      </c>
      <c r="F502" s="5" t="s">
        <v>104</v>
      </c>
      <c r="G502" s="5">
        <v>1.5865899999999999</v>
      </c>
      <c r="H502" s="5" t="s">
        <v>105</v>
      </c>
      <c r="I502" s="5" t="s">
        <v>106</v>
      </c>
      <c r="J502" s="5">
        <v>49.935000000000002</v>
      </c>
      <c r="K502" s="5" t="s">
        <v>105</v>
      </c>
      <c r="L502" s="5" t="s">
        <v>99</v>
      </c>
      <c r="M502" s="5" t="s">
        <v>99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 t="s">
        <v>95</v>
      </c>
      <c r="B503" s="5" t="s">
        <v>96</v>
      </c>
      <c r="C503" s="5" t="s">
        <v>674</v>
      </c>
      <c r="D503" s="5">
        <v>823</v>
      </c>
      <c r="E503" s="5">
        <v>1</v>
      </c>
      <c r="F503" s="5" t="s">
        <v>104</v>
      </c>
      <c r="G503" s="5">
        <v>1.2852300000000001</v>
      </c>
      <c r="H503" s="5" t="s">
        <v>105</v>
      </c>
      <c r="I503" s="5" t="s">
        <v>106</v>
      </c>
      <c r="J503" s="5">
        <v>50.164000000000001</v>
      </c>
      <c r="K503" s="5" t="s">
        <v>105</v>
      </c>
      <c r="L503" s="5" t="s">
        <v>99</v>
      </c>
      <c r="M503" s="5" t="s">
        <v>99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 t="s">
        <v>95</v>
      </c>
      <c r="B504" s="5" t="s">
        <v>96</v>
      </c>
      <c r="C504" s="5" t="s">
        <v>675</v>
      </c>
      <c r="D504" s="5">
        <v>824</v>
      </c>
      <c r="E504" s="5">
        <v>1</v>
      </c>
      <c r="F504" s="5" t="s">
        <v>104</v>
      </c>
      <c r="G504" s="5">
        <v>1.4861899999999999</v>
      </c>
      <c r="H504" s="5" t="s">
        <v>105</v>
      </c>
      <c r="I504" s="5" t="s">
        <v>106</v>
      </c>
      <c r="J504" s="5">
        <v>24.922000000000001</v>
      </c>
      <c r="K504" s="5" t="s">
        <v>105</v>
      </c>
      <c r="L504" s="5" t="s">
        <v>99</v>
      </c>
      <c r="M504" s="5" t="s">
        <v>99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 t="s">
        <v>95</v>
      </c>
      <c r="B505" s="5" t="s">
        <v>96</v>
      </c>
      <c r="C505" s="5" t="s">
        <v>676</v>
      </c>
      <c r="D505" s="5">
        <v>825</v>
      </c>
      <c r="E505" s="5">
        <v>1</v>
      </c>
      <c r="F505" s="5" t="s">
        <v>104</v>
      </c>
      <c r="G505" s="5">
        <v>1.4853000000000001</v>
      </c>
      <c r="H505" s="5" t="s">
        <v>105</v>
      </c>
      <c r="I505" s="5" t="s">
        <v>106</v>
      </c>
      <c r="J505" s="5">
        <v>24.449000000000002</v>
      </c>
      <c r="K505" s="5" t="s">
        <v>105</v>
      </c>
      <c r="L505" s="5" t="s">
        <v>99</v>
      </c>
      <c r="M505" s="5" t="s">
        <v>99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 t="s">
        <v>95</v>
      </c>
      <c r="B506" s="5" t="s">
        <v>96</v>
      </c>
      <c r="C506" s="5" t="s">
        <v>677</v>
      </c>
      <c r="D506" s="5">
        <v>826</v>
      </c>
      <c r="E506" s="5">
        <v>1</v>
      </c>
      <c r="F506" s="5" t="s">
        <v>104</v>
      </c>
      <c r="G506" s="5">
        <v>1.44391</v>
      </c>
      <c r="H506" s="5" t="s">
        <v>105</v>
      </c>
      <c r="I506" s="5" t="s">
        <v>106</v>
      </c>
      <c r="J506" s="5">
        <v>10.611000000000001</v>
      </c>
      <c r="K506" s="5" t="s">
        <v>105</v>
      </c>
      <c r="L506" s="5" t="s">
        <v>99</v>
      </c>
      <c r="M506" s="5" t="s">
        <v>99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 t="s">
        <v>95</v>
      </c>
      <c r="B507" s="5" t="s">
        <v>96</v>
      </c>
      <c r="C507" s="5" t="s">
        <v>678</v>
      </c>
      <c r="D507" s="5">
        <v>827</v>
      </c>
      <c r="E507" s="5">
        <v>1</v>
      </c>
      <c r="F507" s="5" t="s">
        <v>104</v>
      </c>
      <c r="G507" s="5">
        <v>1.56301</v>
      </c>
      <c r="H507" s="5" t="s">
        <v>105</v>
      </c>
      <c r="I507" s="5" t="s">
        <v>106</v>
      </c>
      <c r="J507" s="5">
        <v>29.652999999999999</v>
      </c>
      <c r="K507" s="5" t="s">
        <v>105</v>
      </c>
      <c r="L507" s="5" t="s">
        <v>99</v>
      </c>
      <c r="M507" s="5" t="s">
        <v>99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 t="s">
        <v>95</v>
      </c>
      <c r="B508" s="5" t="s">
        <v>96</v>
      </c>
      <c r="C508" s="5" t="s">
        <v>679</v>
      </c>
      <c r="D508" s="5">
        <v>828</v>
      </c>
      <c r="E508" s="5">
        <v>1</v>
      </c>
      <c r="F508" s="5" t="s">
        <v>104</v>
      </c>
      <c r="G508" s="5">
        <v>1.54118</v>
      </c>
      <c r="H508" s="5" t="s">
        <v>105</v>
      </c>
      <c r="I508" s="5" t="s">
        <v>106</v>
      </c>
      <c r="J508" s="5">
        <v>49.817999999999998</v>
      </c>
      <c r="K508" s="5" t="s">
        <v>105</v>
      </c>
      <c r="L508" s="5" t="s">
        <v>99</v>
      </c>
      <c r="M508" s="5" t="s">
        <v>99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 t="s">
        <v>95</v>
      </c>
      <c r="B509" s="5" t="s">
        <v>96</v>
      </c>
      <c r="C509" s="5" t="s">
        <v>680</v>
      </c>
      <c r="D509" s="5">
        <v>829</v>
      </c>
      <c r="E509" s="5">
        <v>1</v>
      </c>
      <c r="F509" s="5" t="s">
        <v>104</v>
      </c>
      <c r="G509" s="5">
        <v>1.3657999999999999</v>
      </c>
      <c r="H509" s="5" t="s">
        <v>105</v>
      </c>
      <c r="I509" s="5" t="s">
        <v>106</v>
      </c>
      <c r="J509" s="5">
        <v>8.0990000000000002</v>
      </c>
      <c r="K509" s="5" t="s">
        <v>105</v>
      </c>
      <c r="L509" s="5" t="s">
        <v>99</v>
      </c>
      <c r="M509" s="5" t="s">
        <v>99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 t="s">
        <v>95</v>
      </c>
      <c r="B510" s="5" t="s">
        <v>96</v>
      </c>
      <c r="C510" s="5" t="s">
        <v>681</v>
      </c>
      <c r="D510" s="5">
        <v>830</v>
      </c>
      <c r="E510" s="5">
        <v>1</v>
      </c>
      <c r="F510" s="5" t="s">
        <v>104</v>
      </c>
      <c r="G510" s="5">
        <v>1.2575099999999999</v>
      </c>
      <c r="H510" s="5" t="s">
        <v>105</v>
      </c>
      <c r="I510" s="5" t="s">
        <v>106</v>
      </c>
      <c r="J510" s="5">
        <v>46.057000000000002</v>
      </c>
      <c r="K510" s="5" t="s">
        <v>105</v>
      </c>
      <c r="L510" s="5" t="s">
        <v>99</v>
      </c>
      <c r="M510" s="5" t="s">
        <v>99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 t="s">
        <v>95</v>
      </c>
      <c r="B511" s="5" t="s">
        <v>96</v>
      </c>
      <c r="C511" s="5" t="s">
        <v>682</v>
      </c>
      <c r="D511" s="5">
        <v>831</v>
      </c>
      <c r="E511" s="5">
        <v>1</v>
      </c>
      <c r="F511" s="5" t="s">
        <v>104</v>
      </c>
      <c r="G511" s="5">
        <v>1.6046199999999999</v>
      </c>
      <c r="H511" s="5" t="s">
        <v>105</v>
      </c>
      <c r="I511" s="5" t="s">
        <v>106</v>
      </c>
      <c r="J511" s="5">
        <v>53.24</v>
      </c>
      <c r="K511" s="5" t="s">
        <v>105</v>
      </c>
      <c r="L511" s="5" t="s">
        <v>99</v>
      </c>
      <c r="M511" s="5" t="s">
        <v>99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 t="s">
        <v>95</v>
      </c>
      <c r="B512" s="5" t="s">
        <v>96</v>
      </c>
      <c r="C512" s="5" t="s">
        <v>683</v>
      </c>
      <c r="D512" s="5">
        <v>832</v>
      </c>
      <c r="E512" s="5">
        <v>1</v>
      </c>
      <c r="F512" s="5" t="s">
        <v>104</v>
      </c>
      <c r="G512" s="5">
        <v>1.2900100000000001</v>
      </c>
      <c r="H512" s="5" t="s">
        <v>105</v>
      </c>
      <c r="I512" s="5" t="s">
        <v>106</v>
      </c>
      <c r="J512" s="5">
        <v>50.844000000000001</v>
      </c>
      <c r="K512" s="5" t="s">
        <v>105</v>
      </c>
      <c r="L512" s="5" t="s">
        <v>99</v>
      </c>
      <c r="M512" s="5" t="s">
        <v>99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 t="s">
        <v>95</v>
      </c>
      <c r="B513" s="5" t="s">
        <v>96</v>
      </c>
      <c r="C513" s="5" t="s">
        <v>684</v>
      </c>
      <c r="D513" s="5">
        <v>833</v>
      </c>
      <c r="E513" s="5">
        <v>1</v>
      </c>
      <c r="F513" s="5" t="s">
        <v>104</v>
      </c>
      <c r="G513" s="5">
        <v>1.23369</v>
      </c>
      <c r="H513" s="5" t="s">
        <v>105</v>
      </c>
      <c r="I513" s="5" t="s">
        <v>106</v>
      </c>
      <c r="J513" s="5">
        <v>50.734999999999999</v>
      </c>
      <c r="K513" s="5" t="s">
        <v>105</v>
      </c>
      <c r="L513" s="5" t="s">
        <v>99</v>
      </c>
      <c r="M513" s="5" t="s">
        <v>99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 t="s">
        <v>95</v>
      </c>
      <c r="B514" s="5" t="s">
        <v>96</v>
      </c>
      <c r="C514" s="5" t="s">
        <v>685</v>
      </c>
      <c r="D514" s="5">
        <v>834</v>
      </c>
      <c r="E514" s="5">
        <v>1</v>
      </c>
      <c r="F514" s="5" t="s">
        <v>104</v>
      </c>
      <c r="G514" s="5">
        <v>1.37175</v>
      </c>
      <c r="H514" s="5" t="s">
        <v>105</v>
      </c>
      <c r="I514" s="5" t="s">
        <v>106</v>
      </c>
      <c r="J514" s="5">
        <v>5.2359999999999998</v>
      </c>
      <c r="K514" s="5" t="s">
        <v>105</v>
      </c>
      <c r="L514" s="5" t="s">
        <v>99</v>
      </c>
      <c r="M514" s="5" t="s">
        <v>99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 t="s">
        <v>95</v>
      </c>
      <c r="B515" s="5" t="s">
        <v>96</v>
      </c>
      <c r="C515" s="5" t="s">
        <v>686</v>
      </c>
      <c r="D515" s="5">
        <v>835</v>
      </c>
      <c r="E515" s="5">
        <v>1</v>
      </c>
      <c r="F515" s="5" t="s">
        <v>104</v>
      </c>
      <c r="G515" s="5">
        <v>1.36955</v>
      </c>
      <c r="H515" s="5" t="s">
        <v>105</v>
      </c>
      <c r="I515" s="5" t="s">
        <v>106</v>
      </c>
      <c r="J515" s="5">
        <v>5.274</v>
      </c>
      <c r="K515" s="5" t="s">
        <v>105</v>
      </c>
      <c r="L515" s="5" t="s">
        <v>99</v>
      </c>
      <c r="M515" s="5" t="s">
        <v>99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 t="s">
        <v>95</v>
      </c>
      <c r="B516" s="5" t="s">
        <v>96</v>
      </c>
      <c r="C516" s="5" t="s">
        <v>687</v>
      </c>
      <c r="D516" s="5">
        <v>836</v>
      </c>
      <c r="E516" s="5">
        <v>1</v>
      </c>
      <c r="F516" s="5" t="s">
        <v>104</v>
      </c>
      <c r="G516" s="5">
        <v>1.2312099999999999</v>
      </c>
      <c r="H516" s="5" t="s">
        <v>105</v>
      </c>
      <c r="I516" s="5" t="s">
        <v>106</v>
      </c>
      <c r="J516" s="5">
        <v>50.744</v>
      </c>
      <c r="K516" s="5" t="s">
        <v>105</v>
      </c>
      <c r="L516" s="5" t="s">
        <v>99</v>
      </c>
      <c r="M516" s="5" t="s">
        <v>99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 t="s">
        <v>95</v>
      </c>
      <c r="B517" s="5" t="s">
        <v>96</v>
      </c>
      <c r="C517" s="5" t="s">
        <v>688</v>
      </c>
      <c r="D517" s="5">
        <v>837</v>
      </c>
      <c r="E517" s="5">
        <v>1</v>
      </c>
      <c r="F517" s="5" t="s">
        <v>104</v>
      </c>
      <c r="G517" s="5">
        <v>1.3426800000000001</v>
      </c>
      <c r="H517" s="5" t="s">
        <v>105</v>
      </c>
      <c r="I517" s="5" t="s">
        <v>106</v>
      </c>
      <c r="J517" s="5">
        <v>28.183</v>
      </c>
      <c r="K517" s="5" t="s">
        <v>105</v>
      </c>
      <c r="L517" s="5" t="s">
        <v>99</v>
      </c>
      <c r="M517" s="5" t="s">
        <v>99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 t="s">
        <v>95</v>
      </c>
      <c r="B518" s="5" t="s">
        <v>96</v>
      </c>
      <c r="C518" s="5" t="s">
        <v>689</v>
      </c>
      <c r="D518" s="5">
        <v>838</v>
      </c>
      <c r="E518" s="5">
        <v>1</v>
      </c>
      <c r="F518" s="5" t="s">
        <v>104</v>
      </c>
      <c r="G518" s="5">
        <v>1.4907300000000001</v>
      </c>
      <c r="H518" s="5" t="s">
        <v>105</v>
      </c>
      <c r="I518" s="5" t="s">
        <v>106</v>
      </c>
      <c r="J518" s="5">
        <v>9.9719999999999995</v>
      </c>
      <c r="K518" s="5" t="s">
        <v>105</v>
      </c>
      <c r="L518" s="5" t="s">
        <v>99</v>
      </c>
      <c r="M518" s="5" t="s">
        <v>99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 t="s">
        <v>95</v>
      </c>
      <c r="B519" s="5" t="s">
        <v>96</v>
      </c>
      <c r="C519" s="5" t="s">
        <v>690</v>
      </c>
      <c r="D519" s="5">
        <v>839</v>
      </c>
      <c r="E519" s="5">
        <v>1</v>
      </c>
      <c r="F519" s="5" t="s">
        <v>104</v>
      </c>
      <c r="G519" s="5">
        <v>1.4561900000000001</v>
      </c>
      <c r="H519" s="5" t="s">
        <v>105</v>
      </c>
      <c r="I519" s="5" t="s">
        <v>106</v>
      </c>
      <c r="J519" s="5">
        <v>9.8610000000000007</v>
      </c>
      <c r="K519" s="5" t="s">
        <v>105</v>
      </c>
      <c r="L519" s="5" t="s">
        <v>99</v>
      </c>
      <c r="M519" s="5" t="s">
        <v>99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0"/>
  <sheetViews>
    <sheetView workbookViewId="0"/>
  </sheetViews>
  <sheetFormatPr defaultColWidth="12.6640625" defaultRowHeight="15" customHeight="1"/>
  <cols>
    <col min="1" max="13" width="7.77734375" customWidth="1"/>
    <col min="14" max="26" width="7.6640625" customWidth="1"/>
  </cols>
  <sheetData>
    <row r="1" spans="1:26" ht="12.75" customHeight="1">
      <c r="A1" s="5" t="s">
        <v>95</v>
      </c>
      <c r="B1" s="5" t="s">
        <v>96</v>
      </c>
      <c r="C1" s="5" t="s">
        <v>97</v>
      </c>
      <c r="D1" s="5" t="s">
        <v>691</v>
      </c>
      <c r="E1" s="5"/>
      <c r="F1" s="5" t="s">
        <v>99</v>
      </c>
      <c r="G1" s="5"/>
      <c r="H1" s="5"/>
      <c r="I1" s="5" t="s">
        <v>99</v>
      </c>
      <c r="J1" s="5"/>
      <c r="K1" s="5"/>
      <c r="L1" s="5" t="s">
        <v>99</v>
      </c>
      <c r="M1" s="5" t="s">
        <v>99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2.75" customHeight="1">
      <c r="A2" s="5" t="s">
        <v>95</v>
      </c>
      <c r="B2" s="5" t="s">
        <v>96</v>
      </c>
      <c r="C2" s="5" t="s">
        <v>100</v>
      </c>
      <c r="D2" s="5" t="s">
        <v>692</v>
      </c>
      <c r="E2" s="5" t="s">
        <v>693</v>
      </c>
      <c r="F2" s="5" t="s">
        <v>694</v>
      </c>
      <c r="G2" s="5"/>
      <c r="H2" s="5"/>
      <c r="I2" s="5" t="s">
        <v>99</v>
      </c>
      <c r="J2" s="5"/>
      <c r="K2" s="5"/>
      <c r="L2" s="5" t="s">
        <v>99</v>
      </c>
      <c r="M2" s="5" t="s">
        <v>99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5" t="s">
        <v>95</v>
      </c>
      <c r="B3" s="5" t="s">
        <v>96</v>
      </c>
      <c r="C3" s="5" t="s">
        <v>695</v>
      </c>
      <c r="D3" s="5">
        <v>1</v>
      </c>
      <c r="E3" s="5"/>
      <c r="F3" s="5" t="s">
        <v>694</v>
      </c>
      <c r="G3" s="5"/>
      <c r="H3" s="5"/>
      <c r="I3" s="5" t="s">
        <v>99</v>
      </c>
      <c r="J3" s="5"/>
      <c r="K3" s="5"/>
      <c r="L3" s="5" t="s">
        <v>634</v>
      </c>
      <c r="M3" s="5" t="s">
        <v>232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2.75" customHeight="1">
      <c r="A4" s="5" t="s">
        <v>95</v>
      </c>
      <c r="B4" s="5" t="s">
        <v>96</v>
      </c>
      <c r="C4" s="5" t="s">
        <v>103</v>
      </c>
      <c r="D4" s="5">
        <v>1</v>
      </c>
      <c r="E4" s="5">
        <v>1</v>
      </c>
      <c r="F4" s="5" t="s">
        <v>696</v>
      </c>
      <c r="G4" s="5">
        <v>1.5916399999999999</v>
      </c>
      <c r="H4" s="5" t="s">
        <v>105</v>
      </c>
      <c r="I4" s="5" t="s">
        <v>106</v>
      </c>
      <c r="J4" s="5">
        <v>49.652000000000001</v>
      </c>
      <c r="K4" s="5" t="s">
        <v>105</v>
      </c>
      <c r="L4" s="5" t="s">
        <v>99</v>
      </c>
      <c r="M4" s="5" t="s">
        <v>99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2.75" customHeight="1">
      <c r="A5" s="5" t="s">
        <v>95</v>
      </c>
      <c r="B5" s="5" t="s">
        <v>96</v>
      </c>
      <c r="C5" s="5" t="s">
        <v>107</v>
      </c>
      <c r="D5" s="5">
        <v>3</v>
      </c>
      <c r="E5" s="5">
        <v>1</v>
      </c>
      <c r="F5" s="5" t="s">
        <v>697</v>
      </c>
      <c r="G5" s="5">
        <v>1.59165</v>
      </c>
      <c r="H5" s="5" t="s">
        <v>105</v>
      </c>
      <c r="I5" s="5" t="s">
        <v>106</v>
      </c>
      <c r="J5" s="5">
        <v>49.677999999999997</v>
      </c>
      <c r="K5" s="5" t="s">
        <v>105</v>
      </c>
      <c r="L5" s="5" t="s">
        <v>99</v>
      </c>
      <c r="M5" s="5" t="s">
        <v>99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2.75" customHeight="1">
      <c r="A6" s="5" t="s">
        <v>95</v>
      </c>
      <c r="B6" s="5" t="s">
        <v>96</v>
      </c>
      <c r="C6" s="5" t="s">
        <v>108</v>
      </c>
      <c r="D6" s="5">
        <v>3</v>
      </c>
      <c r="E6" s="5"/>
      <c r="F6" s="5" t="s">
        <v>694</v>
      </c>
      <c r="G6" s="5"/>
      <c r="H6" s="5"/>
      <c r="I6" s="5" t="s">
        <v>99</v>
      </c>
      <c r="J6" s="5"/>
      <c r="K6" s="5"/>
      <c r="L6" s="5" t="s">
        <v>634</v>
      </c>
      <c r="M6" s="5" t="s">
        <v>698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2.75" customHeight="1">
      <c r="A7" s="5" t="s">
        <v>95</v>
      </c>
      <c r="B7" s="5" t="s">
        <v>96</v>
      </c>
      <c r="C7" s="5" t="s">
        <v>109</v>
      </c>
      <c r="D7" s="5">
        <v>3</v>
      </c>
      <c r="E7" s="5">
        <v>1</v>
      </c>
      <c r="F7" s="5" t="s">
        <v>696</v>
      </c>
      <c r="G7" s="5">
        <v>1.5915699999999999</v>
      </c>
      <c r="H7" s="5" t="s">
        <v>105</v>
      </c>
      <c r="I7" s="5" t="s">
        <v>106</v>
      </c>
      <c r="J7" s="5">
        <v>49.665999999999997</v>
      </c>
      <c r="K7" s="5" t="s">
        <v>105</v>
      </c>
      <c r="L7" s="5" t="s">
        <v>99</v>
      </c>
      <c r="M7" s="5" t="s">
        <v>99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.75" customHeight="1">
      <c r="A8" s="5" t="s">
        <v>95</v>
      </c>
      <c r="B8" s="5" t="s">
        <v>96</v>
      </c>
      <c r="C8" s="5" t="s">
        <v>110</v>
      </c>
      <c r="D8" s="5">
        <v>4</v>
      </c>
      <c r="E8" s="5">
        <v>1</v>
      </c>
      <c r="F8" s="5" t="s">
        <v>697</v>
      </c>
      <c r="G8" s="5">
        <v>1.4072</v>
      </c>
      <c r="H8" s="5" t="s">
        <v>105</v>
      </c>
      <c r="I8" s="5" t="s">
        <v>106</v>
      </c>
      <c r="J8" s="5">
        <v>10.257999999999999</v>
      </c>
      <c r="K8" s="5" t="s">
        <v>105</v>
      </c>
      <c r="L8" s="5" t="s">
        <v>99</v>
      </c>
      <c r="M8" s="5" t="s">
        <v>99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.75" customHeight="1">
      <c r="A9" s="5" t="s">
        <v>95</v>
      </c>
      <c r="B9" s="5" t="s">
        <v>96</v>
      </c>
      <c r="C9" s="5" t="s">
        <v>699</v>
      </c>
      <c r="D9" s="5">
        <v>4</v>
      </c>
      <c r="E9" s="5"/>
      <c r="F9" s="5" t="s">
        <v>694</v>
      </c>
      <c r="G9" s="5"/>
      <c r="H9" s="5"/>
      <c r="I9" s="5" t="s">
        <v>99</v>
      </c>
      <c r="J9" s="5"/>
      <c r="K9" s="5"/>
      <c r="L9" s="5" t="s">
        <v>634</v>
      </c>
      <c r="M9" s="5" t="s">
        <v>700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.75" customHeight="1">
      <c r="A10" s="5" t="s">
        <v>95</v>
      </c>
      <c r="B10" s="5" t="s">
        <v>96</v>
      </c>
      <c r="C10" s="5" t="s">
        <v>113</v>
      </c>
      <c r="D10" s="5">
        <v>55</v>
      </c>
      <c r="E10" s="5">
        <v>1</v>
      </c>
      <c r="F10" s="5" t="s">
        <v>104</v>
      </c>
      <c r="G10" s="5">
        <v>1.5917600000000001</v>
      </c>
      <c r="H10" s="5" t="s">
        <v>105</v>
      </c>
      <c r="I10" s="5" t="s">
        <v>106</v>
      </c>
      <c r="J10" s="5">
        <v>49.698</v>
      </c>
      <c r="K10" s="5" t="s">
        <v>105</v>
      </c>
      <c r="L10" s="5" t="s">
        <v>99</v>
      </c>
      <c r="M10" s="5" t="s">
        <v>99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2.75" customHeight="1">
      <c r="A11" s="5" t="s">
        <v>95</v>
      </c>
      <c r="B11" s="5" t="s">
        <v>96</v>
      </c>
      <c r="C11" s="5" t="s">
        <v>701</v>
      </c>
      <c r="D11" s="5">
        <v>56</v>
      </c>
      <c r="E11" s="5">
        <v>1</v>
      </c>
      <c r="F11" s="5" t="s">
        <v>104</v>
      </c>
      <c r="G11" s="5">
        <v>1.4071800000000001</v>
      </c>
      <c r="H11" s="5" t="s">
        <v>105</v>
      </c>
      <c r="I11" s="5" t="s">
        <v>106</v>
      </c>
      <c r="J11" s="5">
        <v>10.268000000000001</v>
      </c>
      <c r="K11" s="5" t="s">
        <v>105</v>
      </c>
      <c r="L11" s="5" t="s">
        <v>99</v>
      </c>
      <c r="M11" s="5" t="s">
        <v>99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customHeight="1">
      <c r="A12" s="5" t="s">
        <v>95</v>
      </c>
      <c r="B12" s="5" t="s">
        <v>96</v>
      </c>
      <c r="C12" s="5" t="s">
        <v>115</v>
      </c>
      <c r="D12" s="5">
        <v>57</v>
      </c>
      <c r="E12" s="5">
        <v>1</v>
      </c>
      <c r="F12" s="5" t="s">
        <v>104</v>
      </c>
      <c r="G12" s="5">
        <v>1.29338</v>
      </c>
      <c r="H12" s="5" t="s">
        <v>105</v>
      </c>
      <c r="I12" s="5" t="s">
        <v>106</v>
      </c>
      <c r="J12" s="5">
        <v>50.186</v>
      </c>
      <c r="K12" s="5" t="s">
        <v>105</v>
      </c>
      <c r="L12" s="5" t="s">
        <v>99</v>
      </c>
      <c r="M12" s="5" t="s">
        <v>99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2.75" customHeight="1">
      <c r="A13" s="5" t="s">
        <v>95</v>
      </c>
      <c r="B13" s="5" t="s">
        <v>96</v>
      </c>
      <c r="C13" s="5" t="s">
        <v>116</v>
      </c>
      <c r="D13" s="5">
        <v>58</v>
      </c>
      <c r="E13" s="5">
        <v>1</v>
      </c>
      <c r="F13" s="5" t="s">
        <v>104</v>
      </c>
      <c r="G13" s="5">
        <v>1.581</v>
      </c>
      <c r="H13" s="5" t="s">
        <v>105</v>
      </c>
      <c r="I13" s="5" t="s">
        <v>106</v>
      </c>
      <c r="J13" s="5">
        <v>47.427</v>
      </c>
      <c r="K13" s="5" t="s">
        <v>105</v>
      </c>
      <c r="L13" s="5" t="s">
        <v>99</v>
      </c>
      <c r="M13" s="5" t="s">
        <v>99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.75" customHeight="1">
      <c r="A14" s="5" t="s">
        <v>95</v>
      </c>
      <c r="B14" s="5" t="s">
        <v>96</v>
      </c>
      <c r="C14" s="5" t="s">
        <v>117</v>
      </c>
      <c r="D14" s="5">
        <v>59</v>
      </c>
      <c r="E14" s="5">
        <v>1</v>
      </c>
      <c r="F14" s="5" t="s">
        <v>104</v>
      </c>
      <c r="G14" s="5">
        <v>1.4742500000000001</v>
      </c>
      <c r="H14" s="5" t="s">
        <v>105</v>
      </c>
      <c r="I14" s="5" t="s">
        <v>106</v>
      </c>
      <c r="J14" s="5">
        <v>7.742</v>
      </c>
      <c r="K14" s="5" t="s">
        <v>105</v>
      </c>
      <c r="L14" s="5" t="s">
        <v>99</v>
      </c>
      <c r="M14" s="5" t="s">
        <v>99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2.75" customHeight="1">
      <c r="A15" s="5" t="s">
        <v>95</v>
      </c>
      <c r="B15" s="5" t="s">
        <v>96</v>
      </c>
      <c r="C15" s="5" t="s">
        <v>118</v>
      </c>
      <c r="D15" s="5">
        <v>60</v>
      </c>
      <c r="E15" s="5">
        <v>1</v>
      </c>
      <c r="F15" s="5" t="s">
        <v>104</v>
      </c>
      <c r="G15" s="5">
        <v>1.4160699999999999</v>
      </c>
      <c r="H15" s="5" t="s">
        <v>105</v>
      </c>
      <c r="I15" s="5" t="s">
        <v>106</v>
      </c>
      <c r="J15" s="5">
        <v>12.852</v>
      </c>
      <c r="K15" s="5" t="s">
        <v>105</v>
      </c>
      <c r="L15" s="5" t="s">
        <v>99</v>
      </c>
      <c r="M15" s="5" t="s">
        <v>99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2.75" customHeight="1">
      <c r="A16" s="5" t="s">
        <v>95</v>
      </c>
      <c r="B16" s="5" t="s">
        <v>96</v>
      </c>
      <c r="C16" s="5" t="s">
        <v>119</v>
      </c>
      <c r="D16" s="5">
        <v>61</v>
      </c>
      <c r="E16" s="5">
        <v>1</v>
      </c>
      <c r="F16" s="5" t="s">
        <v>104</v>
      </c>
      <c r="G16" s="5">
        <v>1.5071399999999999</v>
      </c>
      <c r="H16" s="5" t="s">
        <v>105</v>
      </c>
      <c r="I16" s="5" t="s">
        <v>106</v>
      </c>
      <c r="J16" s="5">
        <v>24.434000000000001</v>
      </c>
      <c r="K16" s="5" t="s">
        <v>105</v>
      </c>
      <c r="L16" s="5" t="s">
        <v>99</v>
      </c>
      <c r="M16" s="5" t="s">
        <v>99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2.75" customHeight="1">
      <c r="A17" s="5" t="s">
        <v>95</v>
      </c>
      <c r="B17" s="5" t="s">
        <v>96</v>
      </c>
      <c r="C17" s="5" t="s">
        <v>120</v>
      </c>
      <c r="D17" s="5">
        <v>62</v>
      </c>
      <c r="E17" s="5">
        <v>1</v>
      </c>
      <c r="F17" s="5" t="s">
        <v>104</v>
      </c>
      <c r="G17" s="5">
        <v>1.44912</v>
      </c>
      <c r="H17" s="5" t="s">
        <v>105</v>
      </c>
      <c r="I17" s="5" t="s">
        <v>106</v>
      </c>
      <c r="J17" s="5">
        <v>5.492</v>
      </c>
      <c r="K17" s="5" t="s">
        <v>105</v>
      </c>
      <c r="L17" s="5" t="s">
        <v>99</v>
      </c>
      <c r="M17" s="5" t="s">
        <v>99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2.75" customHeight="1">
      <c r="A18" s="5" t="s">
        <v>95</v>
      </c>
      <c r="B18" s="5" t="s">
        <v>96</v>
      </c>
      <c r="C18" s="5" t="s">
        <v>121</v>
      </c>
      <c r="D18" s="5">
        <v>63</v>
      </c>
      <c r="E18" s="5">
        <v>1</v>
      </c>
      <c r="F18" s="5" t="s">
        <v>104</v>
      </c>
      <c r="G18" s="5">
        <v>1.54312</v>
      </c>
      <c r="H18" s="5" t="s">
        <v>105</v>
      </c>
      <c r="I18" s="5" t="s">
        <v>106</v>
      </c>
      <c r="J18" s="5">
        <v>15.962</v>
      </c>
      <c r="K18" s="5" t="s">
        <v>105</v>
      </c>
      <c r="L18" s="5" t="s">
        <v>99</v>
      </c>
      <c r="M18" s="5" t="s">
        <v>99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2.75" customHeight="1">
      <c r="A19" s="5" t="s">
        <v>95</v>
      </c>
      <c r="B19" s="5" t="s">
        <v>96</v>
      </c>
      <c r="C19" s="5" t="s">
        <v>702</v>
      </c>
      <c r="D19" s="5">
        <v>64</v>
      </c>
      <c r="E19" s="5">
        <v>1</v>
      </c>
      <c r="F19" s="5" t="s">
        <v>104</v>
      </c>
      <c r="G19" s="5">
        <v>1.47641</v>
      </c>
      <c r="H19" s="5" t="s">
        <v>105</v>
      </c>
      <c r="I19" s="5" t="s">
        <v>106</v>
      </c>
      <c r="J19" s="5">
        <v>32.755000000000003</v>
      </c>
      <c r="K19" s="5" t="s">
        <v>105</v>
      </c>
      <c r="L19" s="5" t="s">
        <v>99</v>
      </c>
      <c r="M19" s="5" t="s">
        <v>99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5" t="s">
        <v>95</v>
      </c>
      <c r="B20" s="5" t="s">
        <v>96</v>
      </c>
      <c r="C20" s="5" t="s">
        <v>123</v>
      </c>
      <c r="D20" s="5">
        <v>65</v>
      </c>
      <c r="E20" s="5">
        <v>1</v>
      </c>
      <c r="F20" s="5" t="s">
        <v>104</v>
      </c>
      <c r="G20" s="5">
        <v>1.7043600000000001</v>
      </c>
      <c r="H20" s="5" t="s">
        <v>105</v>
      </c>
      <c r="I20" s="5" t="s">
        <v>106</v>
      </c>
      <c r="J20" s="5">
        <v>43.762</v>
      </c>
      <c r="K20" s="5" t="s">
        <v>105</v>
      </c>
      <c r="L20" s="5" t="s">
        <v>99</v>
      </c>
      <c r="M20" s="5" t="s">
        <v>99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5" t="s">
        <v>95</v>
      </c>
      <c r="B21" s="5" t="s">
        <v>96</v>
      </c>
      <c r="C21" s="5" t="s">
        <v>124</v>
      </c>
      <c r="D21" s="5" t="s">
        <v>112</v>
      </c>
      <c r="E21" s="5"/>
      <c r="F21" s="5" t="s">
        <v>99</v>
      </c>
      <c r="G21" s="5"/>
      <c r="H21" s="5"/>
      <c r="I21" s="5" t="s">
        <v>99</v>
      </c>
      <c r="J21" s="5"/>
      <c r="K21" s="5"/>
      <c r="L21" s="5" t="s">
        <v>99</v>
      </c>
      <c r="M21" s="5" t="s">
        <v>99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5" t="s">
        <v>95</v>
      </c>
      <c r="B22" s="5" t="s">
        <v>96</v>
      </c>
      <c r="C22" s="5" t="s">
        <v>125</v>
      </c>
      <c r="D22" s="5">
        <v>66</v>
      </c>
      <c r="E22" s="5">
        <v>1</v>
      </c>
      <c r="F22" s="5" t="s">
        <v>104</v>
      </c>
      <c r="G22" s="5">
        <v>1.524</v>
      </c>
      <c r="H22" s="5" t="s">
        <v>105</v>
      </c>
      <c r="I22" s="5" t="s">
        <v>106</v>
      </c>
      <c r="J22" s="5">
        <v>30.274999999999999</v>
      </c>
      <c r="K22" s="5" t="s">
        <v>105</v>
      </c>
      <c r="L22" s="5" t="s">
        <v>99</v>
      </c>
      <c r="M22" s="5" t="s">
        <v>99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5" t="s">
        <v>95</v>
      </c>
      <c r="B23" s="5" t="s">
        <v>96</v>
      </c>
      <c r="C23" s="5" t="s">
        <v>126</v>
      </c>
      <c r="D23" s="5">
        <v>67</v>
      </c>
      <c r="E23" s="5">
        <v>1</v>
      </c>
      <c r="F23" s="5" t="s">
        <v>104</v>
      </c>
      <c r="G23" s="5">
        <v>1.50519</v>
      </c>
      <c r="H23" s="5" t="s">
        <v>105</v>
      </c>
      <c r="I23" s="5" t="s">
        <v>106</v>
      </c>
      <c r="J23" s="5">
        <v>24.233000000000001</v>
      </c>
      <c r="K23" s="5" t="s">
        <v>105</v>
      </c>
      <c r="L23" s="5" t="s">
        <v>99</v>
      </c>
      <c r="M23" s="5" t="s">
        <v>99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5" t="s">
        <v>95</v>
      </c>
      <c r="B24" s="5" t="s">
        <v>96</v>
      </c>
      <c r="C24" s="5" t="s">
        <v>127</v>
      </c>
      <c r="D24" s="5">
        <v>68</v>
      </c>
      <c r="E24" s="5">
        <v>1</v>
      </c>
      <c r="F24" s="5" t="s">
        <v>104</v>
      </c>
      <c r="G24" s="5">
        <v>1.49743</v>
      </c>
      <c r="H24" s="5" t="s">
        <v>105</v>
      </c>
      <c r="I24" s="5" t="s">
        <v>106</v>
      </c>
      <c r="J24" s="5">
        <v>20.773</v>
      </c>
      <c r="K24" s="5" t="s">
        <v>105</v>
      </c>
      <c r="L24" s="5" t="s">
        <v>99</v>
      </c>
      <c r="M24" s="5" t="s">
        <v>99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5" t="s">
        <v>95</v>
      </c>
      <c r="B25" s="5" t="s">
        <v>96</v>
      </c>
      <c r="C25" s="5" t="s">
        <v>128</v>
      </c>
      <c r="D25" s="5">
        <v>69</v>
      </c>
      <c r="E25" s="5">
        <v>1</v>
      </c>
      <c r="F25" s="5" t="s">
        <v>104</v>
      </c>
      <c r="G25" s="5">
        <v>1.4547099999999999</v>
      </c>
      <c r="H25" s="5" t="s">
        <v>105</v>
      </c>
      <c r="I25" s="5" t="s">
        <v>106</v>
      </c>
      <c r="J25" s="5">
        <v>2.9009999999999998</v>
      </c>
      <c r="K25" s="5" t="s">
        <v>105</v>
      </c>
      <c r="L25" s="5" t="s">
        <v>99</v>
      </c>
      <c r="M25" s="5" t="s">
        <v>99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5" t="s">
        <v>95</v>
      </c>
      <c r="B26" s="5" t="s">
        <v>96</v>
      </c>
      <c r="C26" s="5" t="s">
        <v>129</v>
      </c>
      <c r="D26" s="5">
        <v>70</v>
      </c>
      <c r="E26" s="5">
        <v>1</v>
      </c>
      <c r="F26" s="5" t="s">
        <v>104</v>
      </c>
      <c r="G26" s="5">
        <v>1.6681999999999999</v>
      </c>
      <c r="H26" s="5" t="s">
        <v>105</v>
      </c>
      <c r="I26" s="5" t="s">
        <v>106</v>
      </c>
      <c r="J26" s="5">
        <v>17.466999999999999</v>
      </c>
      <c r="K26" s="5" t="s">
        <v>105</v>
      </c>
      <c r="L26" s="5" t="s">
        <v>99</v>
      </c>
      <c r="M26" s="5" t="s">
        <v>99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5" t="s">
        <v>95</v>
      </c>
      <c r="B27" s="5" t="s">
        <v>96</v>
      </c>
      <c r="C27" s="5" t="s">
        <v>130</v>
      </c>
      <c r="D27" s="5">
        <v>71</v>
      </c>
      <c r="E27" s="5">
        <v>1</v>
      </c>
      <c r="F27" s="5" t="s">
        <v>104</v>
      </c>
      <c r="G27" s="5">
        <v>1.41822</v>
      </c>
      <c r="H27" s="5" t="s">
        <v>105</v>
      </c>
      <c r="I27" s="5" t="s">
        <v>106</v>
      </c>
      <c r="J27" s="5">
        <v>19.545000000000002</v>
      </c>
      <c r="K27" s="5" t="s">
        <v>105</v>
      </c>
      <c r="L27" s="5" t="s">
        <v>99</v>
      </c>
      <c r="M27" s="5" t="s">
        <v>99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5" t="s">
        <v>95</v>
      </c>
      <c r="B28" s="5" t="s">
        <v>96</v>
      </c>
      <c r="C28" s="5" t="s">
        <v>703</v>
      </c>
      <c r="D28" s="5">
        <v>72</v>
      </c>
      <c r="E28" s="5">
        <v>1</v>
      </c>
      <c r="F28" s="5" t="s">
        <v>104</v>
      </c>
      <c r="G28" s="5">
        <v>1.63208</v>
      </c>
      <c r="H28" s="5" t="s">
        <v>105</v>
      </c>
      <c r="I28" s="5" t="s">
        <v>106</v>
      </c>
      <c r="J28" s="5">
        <v>29.9</v>
      </c>
      <c r="K28" s="5" t="s">
        <v>105</v>
      </c>
      <c r="L28" s="5" t="s">
        <v>99</v>
      </c>
      <c r="M28" s="5" t="s">
        <v>99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5" t="s">
        <v>95</v>
      </c>
      <c r="B29" s="5" t="s">
        <v>96</v>
      </c>
      <c r="C29" s="5" t="s">
        <v>132</v>
      </c>
      <c r="D29" s="5">
        <v>73</v>
      </c>
      <c r="E29" s="5">
        <v>1</v>
      </c>
      <c r="F29" s="5" t="s">
        <v>104</v>
      </c>
      <c r="G29" s="5">
        <v>1.3779300000000001</v>
      </c>
      <c r="H29" s="5" t="s">
        <v>105</v>
      </c>
      <c r="I29" s="5" t="s">
        <v>106</v>
      </c>
      <c r="J29" s="5">
        <v>39.465000000000003</v>
      </c>
      <c r="K29" s="5" t="s">
        <v>105</v>
      </c>
      <c r="L29" s="5" t="s">
        <v>99</v>
      </c>
      <c r="M29" s="5" t="s">
        <v>99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" t="s">
        <v>95</v>
      </c>
      <c r="B30" s="5" t="s">
        <v>96</v>
      </c>
      <c r="C30" s="5" t="s">
        <v>704</v>
      </c>
      <c r="D30" s="5">
        <v>74</v>
      </c>
      <c r="E30" s="5">
        <v>1</v>
      </c>
      <c r="F30" s="5" t="s">
        <v>104</v>
      </c>
      <c r="G30" s="5">
        <v>1.6079399999999999</v>
      </c>
      <c r="H30" s="5" t="s">
        <v>105</v>
      </c>
      <c r="I30" s="5" t="s">
        <v>106</v>
      </c>
      <c r="J30" s="5">
        <v>39.892000000000003</v>
      </c>
      <c r="K30" s="5" t="s">
        <v>105</v>
      </c>
      <c r="L30" s="5" t="s">
        <v>99</v>
      </c>
      <c r="M30" s="5" t="s">
        <v>99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" t="s">
        <v>95</v>
      </c>
      <c r="B31" s="5" t="s">
        <v>96</v>
      </c>
      <c r="C31" s="5" t="s">
        <v>705</v>
      </c>
      <c r="D31" s="5" t="s">
        <v>112</v>
      </c>
      <c r="E31" s="5"/>
      <c r="F31" s="5" t="s">
        <v>99</v>
      </c>
      <c r="G31" s="5"/>
      <c r="H31" s="5"/>
      <c r="I31" s="5" t="s">
        <v>99</v>
      </c>
      <c r="J31" s="5"/>
      <c r="K31" s="5"/>
      <c r="L31" s="5" t="s">
        <v>99</v>
      </c>
      <c r="M31" s="5" t="s">
        <v>99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" t="s">
        <v>95</v>
      </c>
      <c r="B32" s="5" t="s">
        <v>96</v>
      </c>
      <c r="C32" s="5" t="s">
        <v>135</v>
      </c>
      <c r="D32" s="5">
        <v>75</v>
      </c>
      <c r="E32" s="5">
        <v>1</v>
      </c>
      <c r="F32" s="5" t="s">
        <v>104</v>
      </c>
      <c r="G32" s="5">
        <v>1.7503899999999999</v>
      </c>
      <c r="H32" s="5" t="s">
        <v>105</v>
      </c>
      <c r="I32" s="5" t="s">
        <v>106</v>
      </c>
      <c r="J32" s="5">
        <v>33.948</v>
      </c>
      <c r="K32" s="5" t="s">
        <v>105</v>
      </c>
      <c r="L32" s="5" t="s">
        <v>99</v>
      </c>
      <c r="M32" s="5" t="s">
        <v>99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" t="s">
        <v>95</v>
      </c>
      <c r="B33" s="5" t="s">
        <v>96</v>
      </c>
      <c r="C33" s="5" t="s">
        <v>136</v>
      </c>
      <c r="D33" s="5">
        <v>76</v>
      </c>
      <c r="E33" s="5">
        <v>1</v>
      </c>
      <c r="F33" s="5" t="s">
        <v>104</v>
      </c>
      <c r="G33" s="5">
        <v>1.73367</v>
      </c>
      <c r="H33" s="5" t="s">
        <v>105</v>
      </c>
      <c r="I33" s="5" t="s">
        <v>106</v>
      </c>
      <c r="J33" s="5">
        <v>24.54</v>
      </c>
      <c r="K33" s="5" t="s">
        <v>105</v>
      </c>
      <c r="L33" s="5" t="s">
        <v>99</v>
      </c>
      <c r="M33" s="5" t="s">
        <v>99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" t="s">
        <v>95</v>
      </c>
      <c r="B34" s="5" t="s">
        <v>96</v>
      </c>
      <c r="C34" s="5" t="s">
        <v>706</v>
      </c>
      <c r="D34" s="5">
        <v>77</v>
      </c>
      <c r="E34" s="5">
        <v>1</v>
      </c>
      <c r="F34" s="5" t="s">
        <v>104</v>
      </c>
      <c r="G34" s="5">
        <v>1.7114100000000001</v>
      </c>
      <c r="H34" s="5" t="s">
        <v>105</v>
      </c>
      <c r="I34" s="5" t="s">
        <v>106</v>
      </c>
      <c r="J34" s="5">
        <v>14.55</v>
      </c>
      <c r="K34" s="5" t="s">
        <v>105</v>
      </c>
      <c r="L34" s="5" t="s">
        <v>99</v>
      </c>
      <c r="M34" s="5" t="s">
        <v>99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" t="s">
        <v>95</v>
      </c>
      <c r="B35" s="5" t="s">
        <v>96</v>
      </c>
      <c r="C35" s="5" t="s">
        <v>138</v>
      </c>
      <c r="D35" s="5">
        <v>78</v>
      </c>
      <c r="E35" s="5">
        <v>1</v>
      </c>
      <c r="F35" s="5" t="s">
        <v>104</v>
      </c>
      <c r="G35" s="5">
        <v>1.6819200000000001</v>
      </c>
      <c r="H35" s="5" t="s">
        <v>105</v>
      </c>
      <c r="I35" s="5" t="s">
        <v>106</v>
      </c>
      <c r="J35" s="5">
        <v>4.5460000000000003</v>
      </c>
      <c r="K35" s="5" t="s">
        <v>105</v>
      </c>
      <c r="L35" s="5" t="s">
        <v>99</v>
      </c>
      <c r="M35" s="5" t="s">
        <v>99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" t="s">
        <v>95</v>
      </c>
      <c r="B36" s="5" t="s">
        <v>96</v>
      </c>
      <c r="C36" s="5" t="s">
        <v>707</v>
      </c>
      <c r="D36" s="5">
        <v>79</v>
      </c>
      <c r="E36" s="5">
        <v>1</v>
      </c>
      <c r="F36" s="5" t="s">
        <v>104</v>
      </c>
      <c r="G36" s="5">
        <v>1.45312</v>
      </c>
      <c r="H36" s="5" t="s">
        <v>105</v>
      </c>
      <c r="I36" s="5" t="s">
        <v>106</v>
      </c>
      <c r="J36" s="5">
        <v>3.278</v>
      </c>
      <c r="K36" s="5" t="s">
        <v>105</v>
      </c>
      <c r="L36" s="5" t="s">
        <v>99</v>
      </c>
      <c r="M36" s="5" t="s">
        <v>99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" t="s">
        <v>95</v>
      </c>
      <c r="B37" s="5" t="s">
        <v>96</v>
      </c>
      <c r="C37" s="5" t="s">
        <v>140</v>
      </c>
      <c r="D37" s="5">
        <v>80</v>
      </c>
      <c r="E37" s="5">
        <v>1</v>
      </c>
      <c r="F37" s="5" t="s">
        <v>104</v>
      </c>
      <c r="G37" s="5">
        <v>1.4339200000000001</v>
      </c>
      <c r="H37" s="5" t="s">
        <v>105</v>
      </c>
      <c r="I37" s="5" t="s">
        <v>106</v>
      </c>
      <c r="J37" s="5">
        <v>4.0250000000000004</v>
      </c>
      <c r="K37" s="5" t="s">
        <v>105</v>
      </c>
      <c r="L37" s="5" t="s">
        <v>99</v>
      </c>
      <c r="M37" s="5" t="s">
        <v>99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" t="s">
        <v>95</v>
      </c>
      <c r="B38" s="5" t="s">
        <v>96</v>
      </c>
      <c r="C38" s="5" t="s">
        <v>141</v>
      </c>
      <c r="D38" s="5">
        <v>81</v>
      </c>
      <c r="E38" s="5">
        <v>1</v>
      </c>
      <c r="F38" s="5" t="s">
        <v>104</v>
      </c>
      <c r="G38" s="5">
        <v>1.4096599999999999</v>
      </c>
      <c r="H38" s="5" t="s">
        <v>105</v>
      </c>
      <c r="I38" s="5" t="s">
        <v>106</v>
      </c>
      <c r="J38" s="5">
        <v>8.4499999999999993</v>
      </c>
      <c r="K38" s="5" t="s">
        <v>105</v>
      </c>
      <c r="L38" s="5" t="s">
        <v>99</v>
      </c>
      <c r="M38" s="5" t="s">
        <v>99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" t="s">
        <v>95</v>
      </c>
      <c r="B39" s="5" t="s">
        <v>96</v>
      </c>
      <c r="C39" s="5" t="s">
        <v>142</v>
      </c>
      <c r="D39" s="5">
        <v>82</v>
      </c>
      <c r="E39" s="5">
        <v>1</v>
      </c>
      <c r="F39" s="5" t="s">
        <v>104</v>
      </c>
      <c r="G39" s="5">
        <v>1.3815200000000001</v>
      </c>
      <c r="H39" s="5" t="s">
        <v>105</v>
      </c>
      <c r="I39" s="5" t="s">
        <v>106</v>
      </c>
      <c r="J39" s="5">
        <v>13.273999999999999</v>
      </c>
      <c r="K39" s="5" t="s">
        <v>105</v>
      </c>
      <c r="L39" s="5" t="s">
        <v>99</v>
      </c>
      <c r="M39" s="5" t="s">
        <v>99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" t="s">
        <v>95</v>
      </c>
      <c r="B40" s="5" t="s">
        <v>96</v>
      </c>
      <c r="C40" s="5" t="s">
        <v>708</v>
      </c>
      <c r="D40" s="5">
        <v>83</v>
      </c>
      <c r="E40" s="5">
        <v>1</v>
      </c>
      <c r="F40" s="5" t="s">
        <v>104</v>
      </c>
      <c r="G40" s="5">
        <v>1.3484799999999999</v>
      </c>
      <c r="H40" s="5" t="s">
        <v>105</v>
      </c>
      <c r="I40" s="5" t="s">
        <v>106</v>
      </c>
      <c r="J40" s="5">
        <v>18.181999999999999</v>
      </c>
      <c r="K40" s="5" t="s">
        <v>105</v>
      </c>
      <c r="L40" s="5" t="s">
        <v>99</v>
      </c>
      <c r="M40" s="5" t="s">
        <v>99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" t="s">
        <v>95</v>
      </c>
      <c r="B41" s="5" t="s">
        <v>96</v>
      </c>
      <c r="C41" s="5" t="s">
        <v>144</v>
      </c>
      <c r="D41" s="5">
        <v>84</v>
      </c>
      <c r="E41" s="5">
        <v>1</v>
      </c>
      <c r="F41" s="5" t="s">
        <v>104</v>
      </c>
      <c r="G41" s="5">
        <v>1.31192</v>
      </c>
      <c r="H41" s="5" t="s">
        <v>105</v>
      </c>
      <c r="I41" s="5" t="s">
        <v>106</v>
      </c>
      <c r="J41" s="5">
        <v>23.163</v>
      </c>
      <c r="K41" s="5" t="s">
        <v>105</v>
      </c>
      <c r="L41" s="5" t="s">
        <v>99</v>
      </c>
      <c r="M41" s="5" t="s">
        <v>99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" t="s">
        <v>95</v>
      </c>
      <c r="B42" s="5" t="s">
        <v>96</v>
      </c>
      <c r="C42" s="5" t="s">
        <v>145</v>
      </c>
      <c r="D42" s="5">
        <v>85</v>
      </c>
      <c r="E42" s="5">
        <v>1</v>
      </c>
      <c r="F42" s="5" t="s">
        <v>104</v>
      </c>
      <c r="G42" s="5">
        <v>1.26942</v>
      </c>
      <c r="H42" s="5" t="s">
        <v>105</v>
      </c>
      <c r="I42" s="5" t="s">
        <v>106</v>
      </c>
      <c r="J42" s="5">
        <v>28.103999999999999</v>
      </c>
      <c r="K42" s="5" t="s">
        <v>105</v>
      </c>
      <c r="L42" s="5" t="s">
        <v>99</v>
      </c>
      <c r="M42" s="5" t="s">
        <v>99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" t="s">
        <v>95</v>
      </c>
      <c r="B43" s="5" t="s">
        <v>96</v>
      </c>
      <c r="C43" s="5" t="s">
        <v>709</v>
      </c>
      <c r="D43" s="5">
        <v>86</v>
      </c>
      <c r="E43" s="5">
        <v>1</v>
      </c>
      <c r="F43" s="5" t="s">
        <v>104</v>
      </c>
      <c r="G43" s="5">
        <v>1.2215499999999999</v>
      </c>
      <c r="H43" s="5" t="s">
        <v>105</v>
      </c>
      <c r="I43" s="5" t="s">
        <v>106</v>
      </c>
      <c r="J43" s="5">
        <v>33.103999999999999</v>
      </c>
      <c r="K43" s="5" t="s">
        <v>105</v>
      </c>
      <c r="L43" s="5" t="s">
        <v>99</v>
      </c>
      <c r="M43" s="5" t="s">
        <v>99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" t="s">
        <v>95</v>
      </c>
      <c r="B44" s="5" t="s">
        <v>96</v>
      </c>
      <c r="C44" s="5" t="s">
        <v>147</v>
      </c>
      <c r="D44" s="5">
        <v>87</v>
      </c>
      <c r="E44" s="5">
        <v>1</v>
      </c>
      <c r="F44" s="5" t="s">
        <v>104</v>
      </c>
      <c r="G44" s="5">
        <v>1.1666399999999999</v>
      </c>
      <c r="H44" s="5" t="s">
        <v>105</v>
      </c>
      <c r="I44" s="5" t="s">
        <v>106</v>
      </c>
      <c r="J44" s="5">
        <v>38.088999999999999</v>
      </c>
      <c r="K44" s="5" t="s">
        <v>105</v>
      </c>
      <c r="L44" s="5" t="s">
        <v>99</v>
      </c>
      <c r="M44" s="5" t="s">
        <v>99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" t="s">
        <v>95</v>
      </c>
      <c r="B45" s="5" t="s">
        <v>96</v>
      </c>
      <c r="C45" s="5" t="s">
        <v>710</v>
      </c>
      <c r="D45" s="5">
        <v>88</v>
      </c>
      <c r="E45" s="5">
        <v>1</v>
      </c>
      <c r="F45" s="5" t="s">
        <v>104</v>
      </c>
      <c r="G45" s="5">
        <v>1.13913</v>
      </c>
      <c r="H45" s="5" t="s">
        <v>105</v>
      </c>
      <c r="I45" s="5" t="s">
        <v>106</v>
      </c>
      <c r="J45" s="5">
        <v>40.537999999999997</v>
      </c>
      <c r="K45" s="5" t="s">
        <v>105</v>
      </c>
      <c r="L45" s="5" t="s">
        <v>99</v>
      </c>
      <c r="M45" s="5" t="s">
        <v>99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" t="s">
        <v>95</v>
      </c>
      <c r="B46" s="5" t="s">
        <v>96</v>
      </c>
      <c r="C46" s="5" t="s">
        <v>149</v>
      </c>
      <c r="D46" s="5">
        <v>89</v>
      </c>
      <c r="E46" s="5">
        <v>1</v>
      </c>
      <c r="F46" s="5" t="s">
        <v>104</v>
      </c>
      <c r="G46" s="5">
        <v>1.1098699999999999</v>
      </c>
      <c r="H46" s="5" t="s">
        <v>105</v>
      </c>
      <c r="I46" s="5" t="s">
        <v>106</v>
      </c>
      <c r="J46" s="5">
        <v>43.09</v>
      </c>
      <c r="K46" s="5" t="s">
        <v>105</v>
      </c>
      <c r="L46" s="5" t="s">
        <v>99</v>
      </c>
      <c r="M46" s="5" t="s">
        <v>99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" t="s">
        <v>95</v>
      </c>
      <c r="B47" s="5" t="s">
        <v>96</v>
      </c>
      <c r="C47" s="5" t="s">
        <v>150</v>
      </c>
      <c r="D47" s="5">
        <v>90</v>
      </c>
      <c r="E47" s="5">
        <v>1</v>
      </c>
      <c r="F47" s="5" t="s">
        <v>104</v>
      </c>
      <c r="G47" s="5">
        <v>0.98026999999999997</v>
      </c>
      <c r="H47" s="5" t="s">
        <v>105</v>
      </c>
      <c r="I47" s="5" t="s">
        <v>106</v>
      </c>
      <c r="J47" s="5">
        <v>53</v>
      </c>
      <c r="K47" s="5" t="s">
        <v>105</v>
      </c>
      <c r="L47" s="5" t="s">
        <v>99</v>
      </c>
      <c r="M47" s="5" t="s">
        <v>99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" t="s">
        <v>95</v>
      </c>
      <c r="B48" s="5" t="s">
        <v>96</v>
      </c>
      <c r="C48" s="5" t="s">
        <v>711</v>
      </c>
      <c r="D48" s="5" t="s">
        <v>112</v>
      </c>
      <c r="E48" s="5"/>
      <c r="F48" s="5" t="s">
        <v>99</v>
      </c>
      <c r="G48" s="5"/>
      <c r="H48" s="5"/>
      <c r="I48" s="5" t="s">
        <v>99</v>
      </c>
      <c r="J48" s="5"/>
      <c r="K48" s="5"/>
      <c r="L48" s="5" t="s">
        <v>99</v>
      </c>
      <c r="M48" s="5" t="s">
        <v>99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" t="s">
        <v>95</v>
      </c>
      <c r="B49" s="5" t="s">
        <v>96</v>
      </c>
      <c r="C49" s="5" t="s">
        <v>152</v>
      </c>
      <c r="D49" s="5">
        <v>91</v>
      </c>
      <c r="E49" s="5">
        <v>1</v>
      </c>
      <c r="F49" s="5" t="s">
        <v>104</v>
      </c>
      <c r="G49" s="5">
        <v>1.83589</v>
      </c>
      <c r="H49" s="5" t="s">
        <v>105</v>
      </c>
      <c r="I49" s="5" t="s">
        <v>106</v>
      </c>
      <c r="J49" s="5">
        <v>24.488</v>
      </c>
      <c r="K49" s="5" t="s">
        <v>105</v>
      </c>
      <c r="L49" s="5" t="s">
        <v>99</v>
      </c>
      <c r="M49" s="5" t="s">
        <v>99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" t="s">
        <v>95</v>
      </c>
      <c r="B50" s="5" t="s">
        <v>96</v>
      </c>
      <c r="C50" s="5" t="s">
        <v>153</v>
      </c>
      <c r="D50" s="5">
        <v>92</v>
      </c>
      <c r="E50" s="5">
        <v>1</v>
      </c>
      <c r="F50" s="5" t="s">
        <v>104</v>
      </c>
      <c r="G50" s="5">
        <v>1.7620499999999999</v>
      </c>
      <c r="H50" s="5" t="s">
        <v>105</v>
      </c>
      <c r="I50" s="5" t="s">
        <v>106</v>
      </c>
      <c r="J50" s="5">
        <v>19.494</v>
      </c>
      <c r="K50" s="5" t="s">
        <v>105</v>
      </c>
      <c r="L50" s="5" t="s">
        <v>99</v>
      </c>
      <c r="M50" s="5" t="s">
        <v>99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" t="s">
        <v>95</v>
      </c>
      <c r="B51" s="5" t="s">
        <v>96</v>
      </c>
      <c r="C51" s="5" t="s">
        <v>154</v>
      </c>
      <c r="D51" s="5">
        <v>93</v>
      </c>
      <c r="E51" s="5">
        <v>1</v>
      </c>
      <c r="F51" s="5" t="s">
        <v>104</v>
      </c>
      <c r="G51" s="5">
        <v>1.6852799999999999</v>
      </c>
      <c r="H51" s="5" t="s">
        <v>105</v>
      </c>
      <c r="I51" s="5" t="s">
        <v>106</v>
      </c>
      <c r="J51" s="5">
        <v>14.488</v>
      </c>
      <c r="K51" s="5" t="s">
        <v>105</v>
      </c>
      <c r="L51" s="5" t="s">
        <v>99</v>
      </c>
      <c r="M51" s="5" t="s">
        <v>99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" t="s">
        <v>95</v>
      </c>
      <c r="B52" s="5" t="s">
        <v>96</v>
      </c>
      <c r="C52" s="5" t="s">
        <v>155</v>
      </c>
      <c r="D52" s="5">
        <v>94</v>
      </c>
      <c r="E52" s="5">
        <v>1</v>
      </c>
      <c r="F52" s="5" t="s">
        <v>104</v>
      </c>
      <c r="G52" s="5">
        <v>1.6426400000000001</v>
      </c>
      <c r="H52" s="5" t="s">
        <v>105</v>
      </c>
      <c r="I52" s="5" t="s">
        <v>106</v>
      </c>
      <c r="J52" s="5">
        <v>12.010999999999999</v>
      </c>
      <c r="K52" s="5" t="s">
        <v>105</v>
      </c>
      <c r="L52" s="5" t="s">
        <v>99</v>
      </c>
      <c r="M52" s="5" t="s">
        <v>99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" t="s">
        <v>95</v>
      </c>
      <c r="B53" s="5" t="s">
        <v>96</v>
      </c>
      <c r="C53" s="5" t="s">
        <v>156</v>
      </c>
      <c r="D53" s="5">
        <v>95</v>
      </c>
      <c r="E53" s="5">
        <v>1</v>
      </c>
      <c r="F53" s="5" t="s">
        <v>104</v>
      </c>
      <c r="G53" s="5">
        <v>1.4609000000000001</v>
      </c>
      <c r="H53" s="5" t="s">
        <v>105</v>
      </c>
      <c r="I53" s="5" t="s">
        <v>106</v>
      </c>
      <c r="J53" s="5">
        <v>2.782</v>
      </c>
      <c r="K53" s="5" t="s">
        <v>105</v>
      </c>
      <c r="L53" s="5" t="s">
        <v>99</v>
      </c>
      <c r="M53" s="5" t="s">
        <v>99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" t="s">
        <v>95</v>
      </c>
      <c r="B54" s="5" t="s">
        <v>96</v>
      </c>
      <c r="C54" s="5" t="s">
        <v>157</v>
      </c>
      <c r="D54" s="5">
        <v>96</v>
      </c>
      <c r="E54" s="5">
        <v>1</v>
      </c>
      <c r="F54" s="5" t="s">
        <v>104</v>
      </c>
      <c r="G54" s="5">
        <v>0.78959999999999997</v>
      </c>
      <c r="H54" s="5" t="s">
        <v>105</v>
      </c>
      <c r="I54" s="5" t="s">
        <v>106</v>
      </c>
      <c r="J54" s="5">
        <v>30.545999999999999</v>
      </c>
      <c r="K54" s="5" t="s">
        <v>105</v>
      </c>
      <c r="L54" s="5" t="s">
        <v>99</v>
      </c>
      <c r="M54" s="5" t="s">
        <v>99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" t="s">
        <v>95</v>
      </c>
      <c r="B55" s="5" t="s">
        <v>96</v>
      </c>
      <c r="C55" s="5" t="s">
        <v>712</v>
      </c>
      <c r="D55" s="5" t="s">
        <v>112</v>
      </c>
      <c r="E55" s="5"/>
      <c r="F55" s="5" t="s">
        <v>99</v>
      </c>
      <c r="G55" s="5"/>
      <c r="H55" s="5"/>
      <c r="I55" s="5" t="s">
        <v>99</v>
      </c>
      <c r="J55" s="5"/>
      <c r="K55" s="5"/>
      <c r="L55" s="5" t="s">
        <v>99</v>
      </c>
      <c r="M55" s="5" t="s">
        <v>99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" t="s">
        <v>95</v>
      </c>
      <c r="B56" s="5" t="s">
        <v>96</v>
      </c>
      <c r="C56" s="5" t="s">
        <v>159</v>
      </c>
      <c r="D56" s="5">
        <v>97</v>
      </c>
      <c r="E56" s="5">
        <v>1</v>
      </c>
      <c r="F56" s="5" t="s">
        <v>104</v>
      </c>
      <c r="G56" s="5">
        <v>1.90198</v>
      </c>
      <c r="H56" s="5" t="s">
        <v>105</v>
      </c>
      <c r="I56" s="5" t="s">
        <v>106</v>
      </c>
      <c r="J56" s="5">
        <v>26.672999999999998</v>
      </c>
      <c r="K56" s="5" t="s">
        <v>105</v>
      </c>
      <c r="L56" s="5" t="s">
        <v>99</v>
      </c>
      <c r="M56" s="5" t="s">
        <v>99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" t="s">
        <v>95</v>
      </c>
      <c r="B57" s="5" t="s">
        <v>96</v>
      </c>
      <c r="C57" s="5" t="s">
        <v>160</v>
      </c>
      <c r="D57" s="5">
        <v>98</v>
      </c>
      <c r="E57" s="5">
        <v>1</v>
      </c>
      <c r="F57" s="5" t="s">
        <v>104</v>
      </c>
      <c r="G57" s="5">
        <v>0.73250000000000004</v>
      </c>
      <c r="H57" s="5" t="s">
        <v>105</v>
      </c>
      <c r="I57" s="5" t="s">
        <v>106</v>
      </c>
      <c r="J57" s="5">
        <v>30.933</v>
      </c>
      <c r="K57" s="5" t="s">
        <v>105</v>
      </c>
      <c r="L57" s="5" t="s">
        <v>99</v>
      </c>
      <c r="M57" s="5" t="s">
        <v>99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" t="s">
        <v>95</v>
      </c>
      <c r="B58" s="5" t="s">
        <v>96</v>
      </c>
      <c r="C58" s="5" t="s">
        <v>161</v>
      </c>
      <c r="D58" s="5">
        <v>99</v>
      </c>
      <c r="E58" s="5">
        <v>1</v>
      </c>
      <c r="F58" s="5" t="s">
        <v>104</v>
      </c>
      <c r="G58" s="5">
        <v>1.70435</v>
      </c>
      <c r="H58" s="5" t="s">
        <v>105</v>
      </c>
      <c r="I58" s="5" t="s">
        <v>106</v>
      </c>
      <c r="J58" s="5">
        <v>17.094999999999999</v>
      </c>
      <c r="K58" s="5" t="s">
        <v>105</v>
      </c>
      <c r="L58" s="5" t="s">
        <v>99</v>
      </c>
      <c r="M58" s="5" t="s">
        <v>99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 t="s">
        <v>95</v>
      </c>
      <c r="B59" s="5" t="s">
        <v>96</v>
      </c>
      <c r="C59" s="5" t="s">
        <v>162</v>
      </c>
      <c r="D59" s="5">
        <v>100</v>
      </c>
      <c r="E59" s="5">
        <v>1</v>
      </c>
      <c r="F59" s="5" t="s">
        <v>104</v>
      </c>
      <c r="G59" s="5">
        <v>1.05322</v>
      </c>
      <c r="H59" s="5" t="s">
        <v>105</v>
      </c>
      <c r="I59" s="5" t="s">
        <v>106</v>
      </c>
      <c r="J59" s="5">
        <v>17.658999999999999</v>
      </c>
      <c r="K59" s="5" t="s">
        <v>105</v>
      </c>
      <c r="L59" s="5" t="s">
        <v>99</v>
      </c>
      <c r="M59" s="5" t="s">
        <v>99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 t="s">
        <v>95</v>
      </c>
      <c r="B60" s="5" t="s">
        <v>96</v>
      </c>
      <c r="C60" s="5" t="s">
        <v>163</v>
      </c>
      <c r="D60" s="5">
        <v>600</v>
      </c>
      <c r="E60" s="5">
        <v>1</v>
      </c>
      <c r="F60" s="5" t="s">
        <v>104</v>
      </c>
      <c r="G60" s="5">
        <v>1.77942</v>
      </c>
      <c r="H60" s="5" t="s">
        <v>105</v>
      </c>
      <c r="I60" s="5" t="s">
        <v>106</v>
      </c>
      <c r="J60" s="5">
        <v>15.638999999999999</v>
      </c>
      <c r="K60" s="5" t="s">
        <v>105</v>
      </c>
      <c r="L60" s="5" t="s">
        <v>99</v>
      </c>
      <c r="M60" s="5" t="s">
        <v>99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 t="s">
        <v>95</v>
      </c>
      <c r="B61" s="5" t="s">
        <v>96</v>
      </c>
      <c r="C61" s="5" t="s">
        <v>713</v>
      </c>
      <c r="D61" s="5">
        <v>601</v>
      </c>
      <c r="E61" s="5">
        <v>1</v>
      </c>
      <c r="F61" s="5" t="s">
        <v>104</v>
      </c>
      <c r="G61" s="5">
        <v>1.1300600000000001</v>
      </c>
      <c r="H61" s="5" t="s">
        <v>105</v>
      </c>
      <c r="I61" s="5" t="s">
        <v>106</v>
      </c>
      <c r="J61" s="5">
        <v>4.2430000000000003</v>
      </c>
      <c r="K61" s="5" t="s">
        <v>105</v>
      </c>
      <c r="L61" s="5" t="s">
        <v>99</v>
      </c>
      <c r="M61" s="5" t="s">
        <v>99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 t="s">
        <v>95</v>
      </c>
      <c r="B62" s="5" t="s">
        <v>96</v>
      </c>
      <c r="C62" s="5" t="s">
        <v>165</v>
      </c>
      <c r="D62" s="5">
        <v>602</v>
      </c>
      <c r="E62" s="5">
        <v>1</v>
      </c>
      <c r="F62" s="5" t="s">
        <v>104</v>
      </c>
      <c r="G62" s="5">
        <v>0.43506</v>
      </c>
      <c r="H62" s="5" t="s">
        <v>105</v>
      </c>
      <c r="I62" s="5" t="s">
        <v>106</v>
      </c>
      <c r="J62" s="5">
        <v>23.361000000000001</v>
      </c>
      <c r="K62" s="5" t="s">
        <v>105</v>
      </c>
      <c r="L62" s="5" t="s">
        <v>99</v>
      </c>
      <c r="M62" s="5" t="s">
        <v>99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 t="s">
        <v>95</v>
      </c>
      <c r="B63" s="5" t="s">
        <v>96</v>
      </c>
      <c r="C63" s="5" t="s">
        <v>714</v>
      </c>
      <c r="D63" s="5" t="s">
        <v>112</v>
      </c>
      <c r="E63" s="5"/>
      <c r="F63" s="5" t="s">
        <v>99</v>
      </c>
      <c r="G63" s="5"/>
      <c r="H63" s="5"/>
      <c r="I63" s="5" t="s">
        <v>99</v>
      </c>
      <c r="J63" s="5"/>
      <c r="K63" s="5"/>
      <c r="L63" s="5" t="s">
        <v>99</v>
      </c>
      <c r="M63" s="5" t="s">
        <v>99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 t="s">
        <v>95</v>
      </c>
      <c r="B64" s="5" t="s">
        <v>96</v>
      </c>
      <c r="C64" s="5" t="s">
        <v>167</v>
      </c>
      <c r="D64" s="5">
        <v>603</v>
      </c>
      <c r="E64" s="5">
        <v>1</v>
      </c>
      <c r="F64" s="5" t="s">
        <v>104</v>
      </c>
      <c r="G64" s="5">
        <v>1.8681399999999999</v>
      </c>
      <c r="H64" s="5" t="s">
        <v>105</v>
      </c>
      <c r="I64" s="5" t="s">
        <v>106</v>
      </c>
      <c r="J64" s="5">
        <v>16.640999999999998</v>
      </c>
      <c r="K64" s="5" t="s">
        <v>105</v>
      </c>
      <c r="L64" s="5" t="s">
        <v>99</v>
      </c>
      <c r="M64" s="5" t="s">
        <v>99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 t="s">
        <v>95</v>
      </c>
      <c r="B65" s="5" t="s">
        <v>96</v>
      </c>
      <c r="C65" s="5" t="s">
        <v>168</v>
      </c>
      <c r="D65" s="5">
        <v>604</v>
      </c>
      <c r="E65" s="5">
        <v>1</v>
      </c>
      <c r="F65" s="5" t="s">
        <v>104</v>
      </c>
      <c r="G65" s="5">
        <v>0.50532999999999995</v>
      </c>
      <c r="H65" s="5" t="s">
        <v>105</v>
      </c>
      <c r="I65" s="5" t="s">
        <v>106</v>
      </c>
      <c r="J65" s="5">
        <v>22.901</v>
      </c>
      <c r="K65" s="5" t="s">
        <v>105</v>
      </c>
      <c r="L65" s="5" t="s">
        <v>99</v>
      </c>
      <c r="M65" s="5" t="s">
        <v>99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 t="s">
        <v>95</v>
      </c>
      <c r="B66" s="5" t="s">
        <v>96</v>
      </c>
      <c r="C66" s="5" t="s">
        <v>715</v>
      </c>
      <c r="D66" s="5" t="s">
        <v>112</v>
      </c>
      <c r="E66" s="5"/>
      <c r="F66" s="5" t="s">
        <v>99</v>
      </c>
      <c r="G66" s="5"/>
      <c r="H66" s="5"/>
      <c r="I66" s="5" t="s">
        <v>99</v>
      </c>
      <c r="J66" s="5"/>
      <c r="K66" s="5"/>
      <c r="L66" s="5" t="s">
        <v>99</v>
      </c>
      <c r="M66" s="5" t="s">
        <v>99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 t="s">
        <v>95</v>
      </c>
      <c r="B67" s="5" t="s">
        <v>96</v>
      </c>
      <c r="C67" s="5" t="s">
        <v>170</v>
      </c>
      <c r="D67" s="5">
        <v>605</v>
      </c>
      <c r="E67" s="5">
        <v>1</v>
      </c>
      <c r="F67" s="5" t="s">
        <v>104</v>
      </c>
      <c r="G67" s="5">
        <v>1.8913500000000001</v>
      </c>
      <c r="H67" s="5" t="s">
        <v>105</v>
      </c>
      <c r="I67" s="5" t="s">
        <v>106</v>
      </c>
      <c r="J67" s="5">
        <v>18.622</v>
      </c>
      <c r="K67" s="5" t="s">
        <v>105</v>
      </c>
      <c r="L67" s="5" t="s">
        <v>99</v>
      </c>
      <c r="M67" s="5" t="s">
        <v>99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 t="s">
        <v>95</v>
      </c>
      <c r="B68" s="5" t="s">
        <v>96</v>
      </c>
      <c r="C68" s="5" t="s">
        <v>171</v>
      </c>
      <c r="D68" s="5">
        <v>606</v>
      </c>
      <c r="E68" s="5">
        <v>1</v>
      </c>
      <c r="F68" s="5" t="s">
        <v>104</v>
      </c>
      <c r="G68" s="5">
        <v>1.23438</v>
      </c>
      <c r="H68" s="5" t="s">
        <v>105</v>
      </c>
      <c r="I68" s="5" t="s">
        <v>106</v>
      </c>
      <c r="J68" s="5">
        <v>3.2269999999999999</v>
      </c>
      <c r="K68" s="5" t="s">
        <v>105</v>
      </c>
      <c r="L68" s="5" t="s">
        <v>99</v>
      </c>
      <c r="M68" s="5" t="s">
        <v>99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 t="s">
        <v>95</v>
      </c>
      <c r="B69" s="5" t="s">
        <v>96</v>
      </c>
      <c r="C69" s="5" t="s">
        <v>172</v>
      </c>
      <c r="D69" s="5">
        <v>607</v>
      </c>
      <c r="E69" s="5">
        <v>1</v>
      </c>
      <c r="F69" s="5" t="s">
        <v>104</v>
      </c>
      <c r="G69" s="5">
        <v>0.56513000000000002</v>
      </c>
      <c r="H69" s="5" t="s">
        <v>105</v>
      </c>
      <c r="I69" s="5" t="s">
        <v>106</v>
      </c>
      <c r="J69" s="5">
        <v>31.463999999999999</v>
      </c>
      <c r="K69" s="5" t="s">
        <v>105</v>
      </c>
      <c r="L69" s="5" t="s">
        <v>99</v>
      </c>
      <c r="M69" s="5" t="s">
        <v>99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 t="s">
        <v>95</v>
      </c>
      <c r="B70" s="5" t="s">
        <v>96</v>
      </c>
      <c r="C70" s="5" t="s">
        <v>716</v>
      </c>
      <c r="D70" s="5" t="s">
        <v>112</v>
      </c>
      <c r="E70" s="5"/>
      <c r="F70" s="5" t="s">
        <v>99</v>
      </c>
      <c r="G70" s="5"/>
      <c r="H70" s="5"/>
      <c r="I70" s="5" t="s">
        <v>99</v>
      </c>
      <c r="J70" s="5"/>
      <c r="K70" s="5"/>
      <c r="L70" s="5" t="s">
        <v>99</v>
      </c>
      <c r="M70" s="5" t="s">
        <v>99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 t="s">
        <v>95</v>
      </c>
      <c r="B71" s="5" t="s">
        <v>96</v>
      </c>
      <c r="C71" s="5" t="s">
        <v>174</v>
      </c>
      <c r="D71" s="5">
        <v>608</v>
      </c>
      <c r="E71" s="5">
        <v>1</v>
      </c>
      <c r="F71" s="5" t="s">
        <v>104</v>
      </c>
      <c r="G71" s="5">
        <v>1.85755</v>
      </c>
      <c r="H71" s="5" t="s">
        <v>105</v>
      </c>
      <c r="I71" s="5" t="s">
        <v>106</v>
      </c>
      <c r="J71" s="5">
        <v>45.536999999999999</v>
      </c>
      <c r="K71" s="5" t="s">
        <v>105</v>
      </c>
      <c r="L71" s="5" t="s">
        <v>99</v>
      </c>
      <c r="M71" s="5" t="s">
        <v>99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 t="s">
        <v>95</v>
      </c>
      <c r="B72" s="5" t="s">
        <v>96</v>
      </c>
      <c r="C72" s="5" t="s">
        <v>175</v>
      </c>
      <c r="D72" s="5">
        <v>609</v>
      </c>
      <c r="E72" s="5">
        <v>1</v>
      </c>
      <c r="F72" s="5" t="s">
        <v>104</v>
      </c>
      <c r="G72" s="5">
        <v>1.68459</v>
      </c>
      <c r="H72" s="5" t="s">
        <v>105</v>
      </c>
      <c r="I72" s="5" t="s">
        <v>106</v>
      </c>
      <c r="J72" s="5">
        <v>35.600999999999999</v>
      </c>
      <c r="K72" s="5" t="s">
        <v>105</v>
      </c>
      <c r="L72" s="5" t="s">
        <v>99</v>
      </c>
      <c r="M72" s="5" t="s">
        <v>99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 t="s">
        <v>95</v>
      </c>
      <c r="B73" s="5" t="s">
        <v>96</v>
      </c>
      <c r="C73" s="5" t="s">
        <v>176</v>
      </c>
      <c r="D73" s="5">
        <v>610</v>
      </c>
      <c r="E73" s="5">
        <v>1</v>
      </c>
      <c r="F73" s="5" t="s">
        <v>104</v>
      </c>
      <c r="G73" s="5">
        <v>1.4639599999999999</v>
      </c>
      <c r="H73" s="5" t="s">
        <v>105</v>
      </c>
      <c r="I73" s="5" t="s">
        <v>106</v>
      </c>
      <c r="J73" s="5">
        <v>15.907</v>
      </c>
      <c r="K73" s="5" t="s">
        <v>105</v>
      </c>
      <c r="L73" s="5" t="s">
        <v>99</v>
      </c>
      <c r="M73" s="5" t="s">
        <v>99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 t="s">
        <v>95</v>
      </c>
      <c r="B74" s="5" t="s">
        <v>96</v>
      </c>
      <c r="C74" s="5" t="s">
        <v>177</v>
      </c>
      <c r="D74" s="5">
        <v>611</v>
      </c>
      <c r="E74" s="5">
        <v>1</v>
      </c>
      <c r="F74" s="5" t="s">
        <v>104</v>
      </c>
      <c r="G74" s="5">
        <v>1.36063</v>
      </c>
      <c r="H74" s="5" t="s">
        <v>105</v>
      </c>
      <c r="I74" s="5" t="s">
        <v>106</v>
      </c>
      <c r="J74" s="5">
        <v>6.1420000000000003</v>
      </c>
      <c r="K74" s="5" t="s">
        <v>105</v>
      </c>
      <c r="L74" s="5" t="s">
        <v>99</v>
      </c>
      <c r="M74" s="5" t="s">
        <v>99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 t="s">
        <v>95</v>
      </c>
      <c r="B75" s="5" t="s">
        <v>96</v>
      </c>
      <c r="C75" s="5" t="s">
        <v>178</v>
      </c>
      <c r="D75" s="5">
        <v>612</v>
      </c>
      <c r="E75" s="5">
        <v>1</v>
      </c>
      <c r="F75" s="5" t="s">
        <v>104</v>
      </c>
      <c r="G75" s="5">
        <v>1.57422</v>
      </c>
      <c r="H75" s="5" t="s">
        <v>105</v>
      </c>
      <c r="I75" s="5" t="s">
        <v>106</v>
      </c>
      <c r="J75" s="5">
        <v>41.143000000000001</v>
      </c>
      <c r="K75" s="5" t="s">
        <v>105</v>
      </c>
      <c r="L75" s="5" t="s">
        <v>99</v>
      </c>
      <c r="M75" s="5" t="s">
        <v>99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 t="s">
        <v>95</v>
      </c>
      <c r="B76" s="5" t="s">
        <v>96</v>
      </c>
      <c r="C76" s="5" t="s">
        <v>179</v>
      </c>
      <c r="D76" s="5">
        <v>613</v>
      </c>
      <c r="E76" s="5">
        <v>1</v>
      </c>
      <c r="F76" s="5" t="s">
        <v>104</v>
      </c>
      <c r="G76" s="5">
        <v>1.39818</v>
      </c>
      <c r="H76" s="5" t="s">
        <v>105</v>
      </c>
      <c r="I76" s="5" t="s">
        <v>106</v>
      </c>
      <c r="J76" s="5">
        <v>45.683999999999997</v>
      </c>
      <c r="K76" s="5" t="s">
        <v>105</v>
      </c>
      <c r="L76" s="5" t="s">
        <v>99</v>
      </c>
      <c r="M76" s="5" t="s">
        <v>99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 t="s">
        <v>95</v>
      </c>
      <c r="B77" s="5" t="s">
        <v>96</v>
      </c>
      <c r="C77" s="5" t="s">
        <v>180</v>
      </c>
      <c r="D77" s="5">
        <v>614</v>
      </c>
      <c r="E77" s="5">
        <v>1</v>
      </c>
      <c r="F77" s="5" t="s">
        <v>104</v>
      </c>
      <c r="G77" s="5">
        <v>1.3676299999999999</v>
      </c>
      <c r="H77" s="5" t="s">
        <v>105</v>
      </c>
      <c r="I77" s="5" t="s">
        <v>106</v>
      </c>
      <c r="J77" s="5">
        <v>11.741</v>
      </c>
      <c r="K77" s="5" t="s">
        <v>105</v>
      </c>
      <c r="L77" s="5" t="s">
        <v>99</v>
      </c>
      <c r="M77" s="5" t="s">
        <v>99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 t="s">
        <v>95</v>
      </c>
      <c r="B78" s="5" t="s">
        <v>96</v>
      </c>
      <c r="C78" s="5" t="s">
        <v>181</v>
      </c>
      <c r="D78" s="5">
        <v>615</v>
      </c>
      <c r="E78" s="5">
        <v>1</v>
      </c>
      <c r="F78" s="5" t="s">
        <v>104</v>
      </c>
      <c r="G78" s="5">
        <v>1.52162</v>
      </c>
      <c r="H78" s="5" t="s">
        <v>105</v>
      </c>
      <c r="I78" s="5" t="s">
        <v>106</v>
      </c>
      <c r="J78" s="5">
        <v>39.119999999999997</v>
      </c>
      <c r="K78" s="5" t="s">
        <v>105</v>
      </c>
      <c r="L78" s="5" t="s">
        <v>99</v>
      </c>
      <c r="M78" s="5" t="s">
        <v>99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 t="s">
        <v>95</v>
      </c>
      <c r="B79" s="5" t="s">
        <v>96</v>
      </c>
      <c r="C79" s="5" t="s">
        <v>717</v>
      </c>
      <c r="D79" s="5" t="s">
        <v>112</v>
      </c>
      <c r="E79" s="5"/>
      <c r="F79" s="5" t="s">
        <v>99</v>
      </c>
      <c r="G79" s="5"/>
      <c r="H79" s="5"/>
      <c r="I79" s="5" t="s">
        <v>99</v>
      </c>
      <c r="J79" s="5"/>
      <c r="K79" s="5"/>
      <c r="L79" s="5" t="s">
        <v>99</v>
      </c>
      <c r="M79" s="5" t="s">
        <v>99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 t="s">
        <v>95</v>
      </c>
      <c r="B80" s="5" t="s">
        <v>96</v>
      </c>
      <c r="C80" s="5" t="s">
        <v>183</v>
      </c>
      <c r="D80" s="5">
        <v>616</v>
      </c>
      <c r="E80" s="5">
        <v>1</v>
      </c>
      <c r="F80" s="5" t="s">
        <v>104</v>
      </c>
      <c r="G80" s="5">
        <v>1.1550100000000001</v>
      </c>
      <c r="H80" s="5" t="s">
        <v>105</v>
      </c>
      <c r="I80" s="5" t="s">
        <v>106</v>
      </c>
      <c r="J80" s="5">
        <v>53.01</v>
      </c>
      <c r="K80" s="5" t="s">
        <v>105</v>
      </c>
      <c r="L80" s="5" t="s">
        <v>99</v>
      </c>
      <c r="M80" s="5" t="s">
        <v>99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 t="s">
        <v>95</v>
      </c>
      <c r="B81" s="5" t="s">
        <v>96</v>
      </c>
      <c r="C81" s="5" t="s">
        <v>184</v>
      </c>
      <c r="D81" s="5">
        <v>617</v>
      </c>
      <c r="E81" s="5">
        <v>1</v>
      </c>
      <c r="F81" s="5" t="s">
        <v>104</v>
      </c>
      <c r="G81" s="5">
        <v>1.27135</v>
      </c>
      <c r="H81" s="5" t="s">
        <v>105</v>
      </c>
      <c r="I81" s="5" t="s">
        <v>106</v>
      </c>
      <c r="J81" s="5">
        <v>11.468</v>
      </c>
      <c r="K81" s="5" t="s">
        <v>105</v>
      </c>
      <c r="L81" s="5" t="s">
        <v>99</v>
      </c>
      <c r="M81" s="5" t="s">
        <v>99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 t="s">
        <v>95</v>
      </c>
      <c r="B82" s="5" t="s">
        <v>96</v>
      </c>
      <c r="C82" s="5" t="s">
        <v>185</v>
      </c>
      <c r="D82" s="5">
        <v>618</v>
      </c>
      <c r="E82" s="5">
        <v>1</v>
      </c>
      <c r="F82" s="5" t="s">
        <v>104</v>
      </c>
      <c r="G82" s="5">
        <v>1.3687499999999999</v>
      </c>
      <c r="H82" s="5" t="s">
        <v>105</v>
      </c>
      <c r="I82" s="5" t="s">
        <v>106</v>
      </c>
      <c r="J82" s="5">
        <v>9.7270000000000003</v>
      </c>
      <c r="K82" s="5" t="s">
        <v>105</v>
      </c>
      <c r="L82" s="5" t="s">
        <v>99</v>
      </c>
      <c r="M82" s="5" t="s">
        <v>99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 t="s">
        <v>95</v>
      </c>
      <c r="B83" s="5" t="s">
        <v>96</v>
      </c>
      <c r="C83" s="5" t="s">
        <v>186</v>
      </c>
      <c r="D83" s="5">
        <v>619</v>
      </c>
      <c r="E83" s="5">
        <v>1</v>
      </c>
      <c r="F83" s="5" t="s">
        <v>104</v>
      </c>
      <c r="G83" s="5">
        <v>1.6180699999999999</v>
      </c>
      <c r="H83" s="5" t="s">
        <v>105</v>
      </c>
      <c r="I83" s="5" t="s">
        <v>106</v>
      </c>
      <c r="J83" s="5">
        <v>29.294</v>
      </c>
      <c r="K83" s="5" t="s">
        <v>105</v>
      </c>
      <c r="L83" s="5" t="s">
        <v>99</v>
      </c>
      <c r="M83" s="5" t="s">
        <v>99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 t="s">
        <v>95</v>
      </c>
      <c r="B84" s="5" t="s">
        <v>96</v>
      </c>
      <c r="C84" s="5" t="s">
        <v>187</v>
      </c>
      <c r="D84" s="5">
        <v>620</v>
      </c>
      <c r="E84" s="5">
        <v>1</v>
      </c>
      <c r="F84" s="5" t="s">
        <v>104</v>
      </c>
      <c r="G84" s="5">
        <v>0.83377000000000001</v>
      </c>
      <c r="H84" s="5" t="s">
        <v>105</v>
      </c>
      <c r="I84" s="5" t="s">
        <v>106</v>
      </c>
      <c r="J84" s="5">
        <v>27.064</v>
      </c>
      <c r="K84" s="5" t="s">
        <v>105</v>
      </c>
      <c r="L84" s="5" t="s">
        <v>99</v>
      </c>
      <c r="M84" s="5" t="s">
        <v>99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 t="s">
        <v>95</v>
      </c>
      <c r="B85" s="5" t="s">
        <v>96</v>
      </c>
      <c r="C85" s="5" t="s">
        <v>188</v>
      </c>
      <c r="D85" s="5">
        <v>621</v>
      </c>
      <c r="E85" s="5">
        <v>1</v>
      </c>
      <c r="F85" s="5" t="s">
        <v>104</v>
      </c>
      <c r="G85" s="5">
        <v>1.16526</v>
      </c>
      <c r="H85" s="5" t="s">
        <v>105</v>
      </c>
      <c r="I85" s="5" t="s">
        <v>106</v>
      </c>
      <c r="J85" s="5">
        <v>9.09</v>
      </c>
      <c r="K85" s="5" t="s">
        <v>105</v>
      </c>
      <c r="L85" s="5" t="s">
        <v>99</v>
      </c>
      <c r="M85" s="5" t="s">
        <v>99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 t="s">
        <v>95</v>
      </c>
      <c r="B86" s="5" t="s">
        <v>96</v>
      </c>
      <c r="C86" s="5" t="s">
        <v>189</v>
      </c>
      <c r="D86" s="5">
        <v>622</v>
      </c>
      <c r="E86" s="5">
        <v>1</v>
      </c>
      <c r="F86" s="5" t="s">
        <v>104</v>
      </c>
      <c r="G86" s="5">
        <v>1.7200800000000001</v>
      </c>
      <c r="H86" s="5" t="s">
        <v>105</v>
      </c>
      <c r="I86" s="5" t="s">
        <v>106</v>
      </c>
      <c r="J86" s="5">
        <v>13.773</v>
      </c>
      <c r="K86" s="5" t="s">
        <v>105</v>
      </c>
      <c r="L86" s="5" t="s">
        <v>99</v>
      </c>
      <c r="M86" s="5" t="s">
        <v>99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 t="s">
        <v>95</v>
      </c>
      <c r="B87" s="5" t="s">
        <v>96</v>
      </c>
      <c r="C87" s="5" t="s">
        <v>190</v>
      </c>
      <c r="D87" s="5">
        <v>623</v>
      </c>
      <c r="E87" s="5">
        <v>1</v>
      </c>
      <c r="F87" s="5" t="s">
        <v>104</v>
      </c>
      <c r="G87" s="5">
        <v>0.34771000000000002</v>
      </c>
      <c r="H87" s="5" t="s">
        <v>105</v>
      </c>
      <c r="I87" s="5" t="s">
        <v>106</v>
      </c>
      <c r="J87" s="5">
        <v>29.271999999999998</v>
      </c>
      <c r="K87" s="5" t="s">
        <v>105</v>
      </c>
      <c r="L87" s="5" t="s">
        <v>99</v>
      </c>
      <c r="M87" s="5" t="s">
        <v>99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 t="s">
        <v>95</v>
      </c>
      <c r="B88" s="5" t="s">
        <v>96</v>
      </c>
      <c r="C88" s="5" t="s">
        <v>191</v>
      </c>
      <c r="D88" s="5">
        <v>624</v>
      </c>
      <c r="E88" s="5">
        <v>1</v>
      </c>
      <c r="F88" s="5" t="s">
        <v>104</v>
      </c>
      <c r="G88" s="5">
        <v>0.84404999999999997</v>
      </c>
      <c r="H88" s="5" t="s">
        <v>105</v>
      </c>
      <c r="I88" s="5" t="s">
        <v>106</v>
      </c>
      <c r="J88" s="5">
        <v>13.266999999999999</v>
      </c>
      <c r="K88" s="5" t="s">
        <v>105</v>
      </c>
      <c r="L88" s="5" t="s">
        <v>99</v>
      </c>
      <c r="M88" s="5" t="s">
        <v>99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 t="s">
        <v>95</v>
      </c>
      <c r="B89" s="5" t="s">
        <v>96</v>
      </c>
      <c r="C89" s="5" t="s">
        <v>192</v>
      </c>
      <c r="D89" s="5">
        <v>625</v>
      </c>
      <c r="E89" s="5">
        <v>1</v>
      </c>
      <c r="F89" s="5" t="s">
        <v>104</v>
      </c>
      <c r="G89" s="5">
        <v>1.52111</v>
      </c>
      <c r="H89" s="5" t="s">
        <v>105</v>
      </c>
      <c r="I89" s="5" t="s">
        <v>106</v>
      </c>
      <c r="J89" s="5">
        <v>7.2619999999999996</v>
      </c>
      <c r="K89" s="5" t="s">
        <v>105</v>
      </c>
      <c r="L89" s="5" t="s">
        <v>99</v>
      </c>
      <c r="M89" s="5" t="s">
        <v>99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 t="s">
        <v>95</v>
      </c>
      <c r="B90" s="5" t="s">
        <v>96</v>
      </c>
      <c r="C90" s="5" t="s">
        <v>193</v>
      </c>
      <c r="D90" s="5">
        <v>626</v>
      </c>
      <c r="E90" s="5">
        <v>1</v>
      </c>
      <c r="F90" s="5" t="s">
        <v>104</v>
      </c>
      <c r="G90" s="5">
        <v>0.29948999999999998</v>
      </c>
      <c r="H90" s="5" t="s">
        <v>105</v>
      </c>
      <c r="I90" s="5" t="s">
        <v>106</v>
      </c>
      <c r="J90" s="5">
        <v>31.715</v>
      </c>
      <c r="K90" s="5" t="s">
        <v>105</v>
      </c>
      <c r="L90" s="5" t="s">
        <v>99</v>
      </c>
      <c r="M90" s="5" t="s">
        <v>99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 t="s">
        <v>95</v>
      </c>
      <c r="B91" s="5" t="s">
        <v>96</v>
      </c>
      <c r="C91" s="5" t="s">
        <v>194</v>
      </c>
      <c r="D91" s="5">
        <v>627</v>
      </c>
      <c r="E91" s="5">
        <v>1</v>
      </c>
      <c r="F91" s="5" t="s">
        <v>104</v>
      </c>
      <c r="G91" s="5">
        <v>0.99507000000000001</v>
      </c>
      <c r="H91" s="5" t="s">
        <v>105</v>
      </c>
      <c r="I91" s="5" t="s">
        <v>106</v>
      </c>
      <c r="J91" s="5">
        <v>12.006</v>
      </c>
      <c r="K91" s="5" t="s">
        <v>105</v>
      </c>
      <c r="L91" s="5" t="s">
        <v>99</v>
      </c>
      <c r="M91" s="5" t="s">
        <v>99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 t="s">
        <v>95</v>
      </c>
      <c r="B92" s="5" t="s">
        <v>96</v>
      </c>
      <c r="C92" s="5" t="s">
        <v>718</v>
      </c>
      <c r="D92" s="5" t="s">
        <v>112</v>
      </c>
      <c r="E92" s="5"/>
      <c r="F92" s="5" t="s">
        <v>99</v>
      </c>
      <c r="G92" s="5"/>
      <c r="H92" s="5"/>
      <c r="I92" s="5" t="s">
        <v>99</v>
      </c>
      <c r="J92" s="5"/>
      <c r="K92" s="5"/>
      <c r="L92" s="5" t="s">
        <v>99</v>
      </c>
      <c r="M92" s="5" t="s">
        <v>99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 t="s">
        <v>95</v>
      </c>
      <c r="B93" s="5" t="s">
        <v>96</v>
      </c>
      <c r="C93" s="5" t="s">
        <v>196</v>
      </c>
      <c r="D93" s="5">
        <v>628</v>
      </c>
      <c r="E93" s="5">
        <v>1</v>
      </c>
      <c r="F93" s="5" t="s">
        <v>104</v>
      </c>
      <c r="G93" s="5">
        <v>1.8104800000000001</v>
      </c>
      <c r="H93" s="5" t="s">
        <v>105</v>
      </c>
      <c r="I93" s="5" t="s">
        <v>106</v>
      </c>
      <c r="J93" s="5">
        <v>12.486000000000001</v>
      </c>
      <c r="K93" s="5" t="s">
        <v>105</v>
      </c>
      <c r="L93" s="5" t="s">
        <v>99</v>
      </c>
      <c r="M93" s="5" t="s">
        <v>99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 t="s">
        <v>95</v>
      </c>
      <c r="B94" s="5" t="s">
        <v>96</v>
      </c>
      <c r="C94" s="5" t="s">
        <v>197</v>
      </c>
      <c r="D94" s="5">
        <v>629</v>
      </c>
      <c r="E94" s="5">
        <v>1</v>
      </c>
      <c r="F94" s="5" t="s">
        <v>104</v>
      </c>
      <c r="G94" s="5">
        <v>0.26704</v>
      </c>
      <c r="H94" s="5" t="s">
        <v>105</v>
      </c>
      <c r="I94" s="5" t="s">
        <v>106</v>
      </c>
      <c r="J94" s="5">
        <v>32.308999999999997</v>
      </c>
      <c r="K94" s="5" t="s">
        <v>105</v>
      </c>
      <c r="L94" s="5" t="s">
        <v>99</v>
      </c>
      <c r="M94" s="5" t="s">
        <v>99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 t="s">
        <v>95</v>
      </c>
      <c r="B95" s="5" t="s">
        <v>96</v>
      </c>
      <c r="C95" s="5" t="s">
        <v>198</v>
      </c>
      <c r="D95" s="5">
        <v>630</v>
      </c>
      <c r="E95" s="5">
        <v>1</v>
      </c>
      <c r="F95" s="5" t="s">
        <v>104</v>
      </c>
      <c r="G95" s="5">
        <v>1.06877</v>
      </c>
      <c r="H95" s="5" t="s">
        <v>105</v>
      </c>
      <c r="I95" s="5" t="s">
        <v>106</v>
      </c>
      <c r="J95" s="5">
        <v>9.6999999999999993</v>
      </c>
      <c r="K95" s="5" t="s">
        <v>105</v>
      </c>
      <c r="L95" s="5" t="s">
        <v>99</v>
      </c>
      <c r="M95" s="5" t="s">
        <v>99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 t="s">
        <v>95</v>
      </c>
      <c r="B96" s="5" t="s">
        <v>96</v>
      </c>
      <c r="C96" s="5" t="s">
        <v>199</v>
      </c>
      <c r="D96" s="5">
        <v>631</v>
      </c>
      <c r="E96" s="5">
        <v>1</v>
      </c>
      <c r="F96" s="5" t="s">
        <v>104</v>
      </c>
      <c r="G96" s="5">
        <v>1.70912</v>
      </c>
      <c r="H96" s="5" t="s">
        <v>105</v>
      </c>
      <c r="I96" s="5" t="s">
        <v>106</v>
      </c>
      <c r="J96" s="5">
        <v>11.602</v>
      </c>
      <c r="K96" s="5" t="s">
        <v>105</v>
      </c>
      <c r="L96" s="5" t="s">
        <v>99</v>
      </c>
      <c r="M96" s="5" t="s">
        <v>99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 t="s">
        <v>95</v>
      </c>
      <c r="B97" s="5" t="s">
        <v>96</v>
      </c>
      <c r="C97" s="5" t="s">
        <v>200</v>
      </c>
      <c r="D97" s="5">
        <v>632</v>
      </c>
      <c r="E97" s="5">
        <v>1</v>
      </c>
      <c r="F97" s="5" t="s">
        <v>104</v>
      </c>
      <c r="G97" s="5">
        <v>0.68757000000000001</v>
      </c>
      <c r="H97" s="5" t="s">
        <v>105</v>
      </c>
      <c r="I97" s="5" t="s">
        <v>106</v>
      </c>
      <c r="J97" s="5">
        <v>26.518999999999998</v>
      </c>
      <c r="K97" s="5" t="s">
        <v>105</v>
      </c>
      <c r="L97" s="5" t="s">
        <v>99</v>
      </c>
      <c r="M97" s="5" t="s">
        <v>99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 t="s">
        <v>95</v>
      </c>
      <c r="B98" s="5" t="s">
        <v>96</v>
      </c>
      <c r="C98" s="5" t="s">
        <v>201</v>
      </c>
      <c r="D98" s="5">
        <v>633</v>
      </c>
      <c r="E98" s="5">
        <v>1</v>
      </c>
      <c r="F98" s="5" t="s">
        <v>104</v>
      </c>
      <c r="G98" s="5">
        <v>1.13778</v>
      </c>
      <c r="H98" s="5" t="s">
        <v>105</v>
      </c>
      <c r="I98" s="5" t="s">
        <v>106</v>
      </c>
      <c r="J98" s="5">
        <v>9.5180000000000007</v>
      </c>
      <c r="K98" s="5" t="s">
        <v>105</v>
      </c>
      <c r="L98" s="5" t="s">
        <v>99</v>
      </c>
      <c r="M98" s="5" t="s">
        <v>99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 t="s">
        <v>95</v>
      </c>
      <c r="B99" s="5" t="s">
        <v>96</v>
      </c>
      <c r="C99" s="5" t="s">
        <v>202</v>
      </c>
      <c r="D99" s="5">
        <v>634</v>
      </c>
      <c r="E99" s="5">
        <v>1</v>
      </c>
      <c r="F99" s="5" t="s">
        <v>104</v>
      </c>
      <c r="G99" s="5">
        <v>1.5978600000000001</v>
      </c>
      <c r="H99" s="5" t="s">
        <v>105</v>
      </c>
      <c r="I99" s="5" t="s">
        <v>106</v>
      </c>
      <c r="J99" s="5">
        <v>16.065000000000001</v>
      </c>
      <c r="K99" s="5" t="s">
        <v>105</v>
      </c>
      <c r="L99" s="5" t="s">
        <v>99</v>
      </c>
      <c r="M99" s="5" t="s">
        <v>99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 t="s">
        <v>95</v>
      </c>
      <c r="B100" s="5" t="s">
        <v>96</v>
      </c>
      <c r="C100" s="5" t="s">
        <v>203</v>
      </c>
      <c r="D100" s="5">
        <v>635</v>
      </c>
      <c r="E100" s="5">
        <v>1</v>
      </c>
      <c r="F100" s="5" t="s">
        <v>104</v>
      </c>
      <c r="G100" s="5">
        <v>0.88358000000000003</v>
      </c>
      <c r="H100" s="5" t="s">
        <v>105</v>
      </c>
      <c r="I100" s="5" t="s">
        <v>106</v>
      </c>
      <c r="J100" s="5">
        <v>39.606000000000002</v>
      </c>
      <c r="K100" s="5" t="s">
        <v>105</v>
      </c>
      <c r="L100" s="5" t="s">
        <v>99</v>
      </c>
      <c r="M100" s="5" t="s">
        <v>99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 t="s">
        <v>95</v>
      </c>
      <c r="B101" s="5" t="s">
        <v>96</v>
      </c>
      <c r="C101" s="5" t="s">
        <v>204</v>
      </c>
      <c r="D101" s="5">
        <v>636</v>
      </c>
      <c r="E101" s="5">
        <v>1</v>
      </c>
      <c r="F101" s="5" t="s">
        <v>104</v>
      </c>
      <c r="G101" s="5">
        <v>1.0726800000000001</v>
      </c>
      <c r="H101" s="5" t="s">
        <v>105</v>
      </c>
      <c r="I101" s="5" t="s">
        <v>106</v>
      </c>
      <c r="J101" s="5">
        <v>24.617999999999999</v>
      </c>
      <c r="K101" s="5" t="s">
        <v>105</v>
      </c>
      <c r="L101" s="5" t="s">
        <v>99</v>
      </c>
      <c r="M101" s="5" t="s">
        <v>99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 t="s">
        <v>95</v>
      </c>
      <c r="B102" s="5" t="s">
        <v>96</v>
      </c>
      <c r="C102" s="5" t="s">
        <v>205</v>
      </c>
      <c r="D102" s="5">
        <v>637</v>
      </c>
      <c r="E102" s="5">
        <v>1</v>
      </c>
      <c r="F102" s="5" t="s">
        <v>104</v>
      </c>
      <c r="G102" s="5">
        <v>1.33453</v>
      </c>
      <c r="H102" s="5" t="s">
        <v>105</v>
      </c>
      <c r="I102" s="5" t="s">
        <v>106</v>
      </c>
      <c r="J102" s="5">
        <v>4.5869999999999997</v>
      </c>
      <c r="K102" s="5" t="s">
        <v>105</v>
      </c>
      <c r="L102" s="5" t="s">
        <v>99</v>
      </c>
      <c r="M102" s="5" t="s">
        <v>99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 t="s">
        <v>95</v>
      </c>
      <c r="B103" s="5" t="s">
        <v>96</v>
      </c>
      <c r="C103" s="5" t="s">
        <v>206</v>
      </c>
      <c r="D103" s="5">
        <v>638</v>
      </c>
      <c r="E103" s="5">
        <v>1</v>
      </c>
      <c r="F103" s="5" t="s">
        <v>104</v>
      </c>
      <c r="G103" s="5">
        <v>1.53416</v>
      </c>
      <c r="H103" s="5" t="s">
        <v>105</v>
      </c>
      <c r="I103" s="5" t="s">
        <v>106</v>
      </c>
      <c r="J103" s="5">
        <v>23.119</v>
      </c>
      <c r="K103" s="5" t="s">
        <v>105</v>
      </c>
      <c r="L103" s="5" t="s">
        <v>99</v>
      </c>
      <c r="M103" s="5" t="s">
        <v>99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 t="s">
        <v>95</v>
      </c>
      <c r="B104" s="5" t="s">
        <v>96</v>
      </c>
      <c r="C104" s="5" t="s">
        <v>207</v>
      </c>
      <c r="D104" s="5">
        <v>639</v>
      </c>
      <c r="E104" s="5">
        <v>1</v>
      </c>
      <c r="F104" s="5" t="s">
        <v>104</v>
      </c>
      <c r="G104" s="5">
        <v>1.7195800000000001</v>
      </c>
      <c r="H104" s="5" t="s">
        <v>105</v>
      </c>
      <c r="I104" s="5" t="s">
        <v>106</v>
      </c>
      <c r="J104" s="5">
        <v>43.057000000000002</v>
      </c>
      <c r="K104" s="5" t="s">
        <v>105</v>
      </c>
      <c r="L104" s="5" t="s">
        <v>99</v>
      </c>
      <c r="M104" s="5" t="s">
        <v>99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 t="s">
        <v>95</v>
      </c>
      <c r="B105" s="5" t="s">
        <v>96</v>
      </c>
      <c r="C105" s="5" t="s">
        <v>208</v>
      </c>
      <c r="D105" s="5">
        <v>640</v>
      </c>
      <c r="E105" s="5">
        <v>1</v>
      </c>
      <c r="F105" s="5" t="s">
        <v>104</v>
      </c>
      <c r="G105" s="5">
        <v>0.76756999999999997</v>
      </c>
      <c r="H105" s="5" t="s">
        <v>105</v>
      </c>
      <c r="I105" s="5" t="s">
        <v>106</v>
      </c>
      <c r="J105" s="5">
        <v>54.414999999999999</v>
      </c>
      <c r="K105" s="5" t="s">
        <v>105</v>
      </c>
      <c r="L105" s="5" t="s">
        <v>99</v>
      </c>
      <c r="M105" s="5" t="s">
        <v>99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 t="s">
        <v>95</v>
      </c>
      <c r="B106" s="5" t="s">
        <v>96</v>
      </c>
      <c r="C106" s="5" t="s">
        <v>209</v>
      </c>
      <c r="D106" s="5">
        <v>641</v>
      </c>
      <c r="E106" s="5">
        <v>1</v>
      </c>
      <c r="F106" s="5" t="s">
        <v>104</v>
      </c>
      <c r="G106" s="5">
        <v>0.97977000000000003</v>
      </c>
      <c r="H106" s="5" t="s">
        <v>105</v>
      </c>
      <c r="I106" s="5" t="s">
        <v>106</v>
      </c>
      <c r="J106" s="5">
        <v>34.473999999999997</v>
      </c>
      <c r="K106" s="5" t="s">
        <v>105</v>
      </c>
      <c r="L106" s="5" t="s">
        <v>99</v>
      </c>
      <c r="M106" s="5" t="s">
        <v>99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 t="s">
        <v>95</v>
      </c>
      <c r="B107" s="5" t="s">
        <v>96</v>
      </c>
      <c r="C107" s="5" t="s">
        <v>210</v>
      </c>
      <c r="D107" s="5">
        <v>642</v>
      </c>
      <c r="E107" s="5">
        <v>1</v>
      </c>
      <c r="F107" s="5" t="s">
        <v>104</v>
      </c>
      <c r="G107" s="5">
        <v>1.1212</v>
      </c>
      <c r="H107" s="5" t="s">
        <v>105</v>
      </c>
      <c r="I107" s="5" t="s">
        <v>106</v>
      </c>
      <c r="J107" s="5">
        <v>21.207999999999998</v>
      </c>
      <c r="K107" s="5" t="s">
        <v>105</v>
      </c>
      <c r="L107" s="5" t="s">
        <v>99</v>
      </c>
      <c r="M107" s="5" t="s">
        <v>99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 t="s">
        <v>95</v>
      </c>
      <c r="B108" s="5" t="s">
        <v>96</v>
      </c>
      <c r="C108" s="5" t="s">
        <v>211</v>
      </c>
      <c r="D108" s="5">
        <v>643</v>
      </c>
      <c r="E108" s="5">
        <v>1</v>
      </c>
      <c r="F108" s="5" t="s">
        <v>104</v>
      </c>
      <c r="G108" s="5">
        <v>1.3834299999999999</v>
      </c>
      <c r="H108" s="5" t="s">
        <v>105</v>
      </c>
      <c r="I108" s="5" t="s">
        <v>106</v>
      </c>
      <c r="J108" s="5">
        <v>6.9619999999999997</v>
      </c>
      <c r="K108" s="5" t="s">
        <v>105</v>
      </c>
      <c r="L108" s="5" t="s">
        <v>99</v>
      </c>
      <c r="M108" s="5" t="s">
        <v>99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 t="s">
        <v>95</v>
      </c>
      <c r="B109" s="5" t="s">
        <v>96</v>
      </c>
      <c r="C109" s="5" t="s">
        <v>212</v>
      </c>
      <c r="D109" s="5">
        <v>644</v>
      </c>
      <c r="E109" s="5">
        <v>1</v>
      </c>
      <c r="F109" s="5" t="s">
        <v>104</v>
      </c>
      <c r="G109" s="5">
        <v>1.5762499999999999</v>
      </c>
      <c r="H109" s="5" t="s">
        <v>105</v>
      </c>
      <c r="I109" s="5" t="s">
        <v>106</v>
      </c>
      <c r="J109" s="5">
        <v>26.219000000000001</v>
      </c>
      <c r="K109" s="5" t="s">
        <v>105</v>
      </c>
      <c r="L109" s="5" t="s">
        <v>99</v>
      </c>
      <c r="M109" s="5" t="s">
        <v>99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 t="s">
        <v>95</v>
      </c>
      <c r="B110" s="5" t="s">
        <v>96</v>
      </c>
      <c r="C110" s="5" t="s">
        <v>719</v>
      </c>
      <c r="D110" s="5" t="s">
        <v>112</v>
      </c>
      <c r="E110" s="5"/>
      <c r="F110" s="5" t="s">
        <v>99</v>
      </c>
      <c r="G110" s="5"/>
      <c r="H110" s="5"/>
      <c r="I110" s="5" t="s">
        <v>99</v>
      </c>
      <c r="J110" s="5"/>
      <c r="K110" s="5"/>
      <c r="L110" s="5" t="s">
        <v>99</v>
      </c>
      <c r="M110" s="5" t="s">
        <v>99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 t="s">
        <v>95</v>
      </c>
      <c r="B111" s="5" t="s">
        <v>96</v>
      </c>
      <c r="C111" s="5" t="s">
        <v>214</v>
      </c>
      <c r="D111" s="5">
        <v>645</v>
      </c>
      <c r="E111" s="5">
        <v>1</v>
      </c>
      <c r="F111" s="5" t="s">
        <v>104</v>
      </c>
      <c r="G111" s="5">
        <v>1.7768200000000001</v>
      </c>
      <c r="H111" s="5" t="s">
        <v>105</v>
      </c>
      <c r="I111" s="5" t="s">
        <v>106</v>
      </c>
      <c r="J111" s="5">
        <v>46.16</v>
      </c>
      <c r="K111" s="5" t="s">
        <v>105</v>
      </c>
      <c r="L111" s="5" t="s">
        <v>99</v>
      </c>
      <c r="M111" s="5" t="s">
        <v>99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 t="s">
        <v>95</v>
      </c>
      <c r="B112" s="5" t="s">
        <v>96</v>
      </c>
      <c r="C112" s="5" t="s">
        <v>215</v>
      </c>
      <c r="D112" s="5">
        <v>646</v>
      </c>
      <c r="E112" s="5">
        <v>1</v>
      </c>
      <c r="F112" s="5" t="s">
        <v>104</v>
      </c>
      <c r="G112" s="5">
        <v>0.81906999999999996</v>
      </c>
      <c r="H112" s="5" t="s">
        <v>105</v>
      </c>
      <c r="I112" s="5" t="s">
        <v>106</v>
      </c>
      <c r="J112" s="5">
        <v>44.316000000000003</v>
      </c>
      <c r="K112" s="5" t="s">
        <v>105</v>
      </c>
      <c r="L112" s="5" t="s">
        <v>99</v>
      </c>
      <c r="M112" s="5" t="s">
        <v>99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 t="s">
        <v>95</v>
      </c>
      <c r="B113" s="5" t="s">
        <v>96</v>
      </c>
      <c r="C113" s="5" t="s">
        <v>216</v>
      </c>
      <c r="D113" s="5">
        <v>647</v>
      </c>
      <c r="E113" s="5">
        <v>1</v>
      </c>
      <c r="F113" s="5" t="s">
        <v>104</v>
      </c>
      <c r="G113" s="5">
        <v>0.97431999999999996</v>
      </c>
      <c r="H113" s="5" t="s">
        <v>105</v>
      </c>
      <c r="I113" s="5" t="s">
        <v>106</v>
      </c>
      <c r="J113" s="5">
        <v>28.873999999999999</v>
      </c>
      <c r="K113" s="5" t="s">
        <v>105</v>
      </c>
      <c r="L113" s="5" t="s">
        <v>99</v>
      </c>
      <c r="M113" s="5" t="s">
        <v>99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 t="s">
        <v>95</v>
      </c>
      <c r="B114" s="5" t="s">
        <v>96</v>
      </c>
      <c r="C114" s="5" t="s">
        <v>217</v>
      </c>
      <c r="D114" s="5">
        <v>648</v>
      </c>
      <c r="E114" s="5">
        <v>1</v>
      </c>
      <c r="F114" s="5" t="s">
        <v>104</v>
      </c>
      <c r="G114" s="5">
        <v>1.1727399999999999</v>
      </c>
      <c r="H114" s="5" t="s">
        <v>105</v>
      </c>
      <c r="I114" s="5" t="s">
        <v>106</v>
      </c>
      <c r="J114" s="5">
        <v>11.218999999999999</v>
      </c>
      <c r="K114" s="5" t="s">
        <v>105</v>
      </c>
      <c r="L114" s="5" t="s">
        <v>99</v>
      </c>
      <c r="M114" s="5" t="s">
        <v>99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 t="s">
        <v>95</v>
      </c>
      <c r="B115" s="5" t="s">
        <v>96</v>
      </c>
      <c r="C115" s="5" t="s">
        <v>218</v>
      </c>
      <c r="D115" s="5">
        <v>649</v>
      </c>
      <c r="E115" s="5">
        <v>1</v>
      </c>
      <c r="F115" s="5" t="s">
        <v>104</v>
      </c>
      <c r="G115" s="5">
        <v>1.4126099999999999</v>
      </c>
      <c r="H115" s="5" t="s">
        <v>105</v>
      </c>
      <c r="I115" s="5" t="s">
        <v>106</v>
      </c>
      <c r="J115" s="5">
        <v>11.8</v>
      </c>
      <c r="K115" s="5" t="s">
        <v>105</v>
      </c>
      <c r="L115" s="5" t="s">
        <v>99</v>
      </c>
      <c r="M115" s="5" t="s">
        <v>99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 t="s">
        <v>95</v>
      </c>
      <c r="B116" s="5" t="s">
        <v>96</v>
      </c>
      <c r="C116" s="5" t="s">
        <v>219</v>
      </c>
      <c r="D116" s="5">
        <v>650</v>
      </c>
      <c r="E116" s="5">
        <v>1</v>
      </c>
      <c r="F116" s="5" t="s">
        <v>104</v>
      </c>
      <c r="G116" s="5">
        <v>1.69269</v>
      </c>
      <c r="H116" s="5" t="s">
        <v>105</v>
      </c>
      <c r="I116" s="5" t="s">
        <v>106</v>
      </c>
      <c r="J116" s="5">
        <v>36.091000000000001</v>
      </c>
      <c r="K116" s="5" t="s">
        <v>105</v>
      </c>
      <c r="L116" s="5" t="s">
        <v>99</v>
      </c>
      <c r="M116" s="5" t="s">
        <v>99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 t="s">
        <v>95</v>
      </c>
      <c r="B117" s="5" t="s">
        <v>96</v>
      </c>
      <c r="C117" s="5" t="s">
        <v>720</v>
      </c>
      <c r="D117" s="5" t="s">
        <v>112</v>
      </c>
      <c r="E117" s="5"/>
      <c r="F117" s="5" t="s">
        <v>99</v>
      </c>
      <c r="G117" s="5"/>
      <c r="H117" s="5"/>
      <c r="I117" s="5" t="s">
        <v>99</v>
      </c>
      <c r="J117" s="5"/>
      <c r="K117" s="5"/>
      <c r="L117" s="5" t="s">
        <v>99</v>
      </c>
      <c r="M117" s="5" t="s">
        <v>99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 t="s">
        <v>95</v>
      </c>
      <c r="B118" s="5" t="s">
        <v>96</v>
      </c>
      <c r="C118" s="5" t="s">
        <v>221</v>
      </c>
      <c r="D118" s="5">
        <v>651</v>
      </c>
      <c r="E118" s="5">
        <v>1</v>
      </c>
      <c r="F118" s="5" t="s">
        <v>104</v>
      </c>
      <c r="G118" s="5">
        <v>1.85439</v>
      </c>
      <c r="H118" s="5" t="s">
        <v>105</v>
      </c>
      <c r="I118" s="5" t="s">
        <v>106</v>
      </c>
      <c r="J118" s="5">
        <v>51.54</v>
      </c>
      <c r="K118" s="5" t="s">
        <v>105</v>
      </c>
      <c r="L118" s="5" t="s">
        <v>99</v>
      </c>
      <c r="M118" s="5" t="s">
        <v>99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 t="s">
        <v>95</v>
      </c>
      <c r="B119" s="5" t="s">
        <v>96</v>
      </c>
      <c r="C119" s="5" t="s">
        <v>222</v>
      </c>
      <c r="D119" s="5">
        <v>652</v>
      </c>
      <c r="E119" s="5">
        <v>1</v>
      </c>
      <c r="F119" s="5" t="s">
        <v>104</v>
      </c>
      <c r="G119" s="5">
        <v>0.82984999999999998</v>
      </c>
      <c r="H119" s="5" t="s">
        <v>105</v>
      </c>
      <c r="I119" s="5" t="s">
        <v>106</v>
      </c>
      <c r="J119" s="5">
        <v>49.764000000000003</v>
      </c>
      <c r="K119" s="5" t="s">
        <v>105</v>
      </c>
      <c r="L119" s="5" t="s">
        <v>99</v>
      </c>
      <c r="M119" s="5" t="s">
        <v>99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 t="s">
        <v>95</v>
      </c>
      <c r="B120" s="5" t="s">
        <v>96</v>
      </c>
      <c r="C120" s="5" t="s">
        <v>223</v>
      </c>
      <c r="D120" s="5">
        <v>653</v>
      </c>
      <c r="E120" s="5">
        <v>1</v>
      </c>
      <c r="F120" s="5" t="s">
        <v>104</v>
      </c>
      <c r="G120" s="5">
        <v>1.0741499999999999</v>
      </c>
      <c r="H120" s="5" t="s">
        <v>105</v>
      </c>
      <c r="I120" s="5" t="s">
        <v>106</v>
      </c>
      <c r="J120" s="5">
        <v>25.303000000000001</v>
      </c>
      <c r="K120" s="5" t="s">
        <v>105</v>
      </c>
      <c r="L120" s="5" t="s">
        <v>99</v>
      </c>
      <c r="M120" s="5" t="s">
        <v>99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 t="s">
        <v>95</v>
      </c>
      <c r="B121" s="5" t="s">
        <v>96</v>
      </c>
      <c r="C121" s="5" t="s">
        <v>224</v>
      </c>
      <c r="D121" s="5">
        <v>654</v>
      </c>
      <c r="E121" s="5">
        <v>1</v>
      </c>
      <c r="F121" s="5" t="s">
        <v>104</v>
      </c>
      <c r="G121" s="5">
        <v>1.20488</v>
      </c>
      <c r="H121" s="5" t="s">
        <v>105</v>
      </c>
      <c r="I121" s="5" t="s">
        <v>106</v>
      </c>
      <c r="J121" s="5">
        <v>12.074999999999999</v>
      </c>
      <c r="K121" s="5" t="s">
        <v>105</v>
      </c>
      <c r="L121" s="5" t="s">
        <v>99</v>
      </c>
      <c r="M121" s="5" t="s">
        <v>99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 t="s">
        <v>95</v>
      </c>
      <c r="B122" s="5" t="s">
        <v>96</v>
      </c>
      <c r="C122" s="5" t="s">
        <v>721</v>
      </c>
      <c r="D122" s="5">
        <v>655</v>
      </c>
      <c r="E122" s="5">
        <v>1</v>
      </c>
      <c r="F122" s="5" t="s">
        <v>104</v>
      </c>
      <c r="G122" s="5">
        <v>1.7097899999999999</v>
      </c>
      <c r="H122" s="5" t="s">
        <v>105</v>
      </c>
      <c r="I122" s="5" t="s">
        <v>106</v>
      </c>
      <c r="J122" s="5">
        <v>38.171999999999997</v>
      </c>
      <c r="K122" s="5" t="s">
        <v>105</v>
      </c>
      <c r="L122" s="5" t="s">
        <v>99</v>
      </c>
      <c r="M122" s="5" t="s">
        <v>99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 t="s">
        <v>95</v>
      </c>
      <c r="B123" s="5" t="s">
        <v>96</v>
      </c>
      <c r="C123" s="5" t="s">
        <v>226</v>
      </c>
      <c r="D123" s="5">
        <v>656</v>
      </c>
      <c r="E123" s="5">
        <v>1</v>
      </c>
      <c r="F123" s="5" t="s">
        <v>104</v>
      </c>
      <c r="G123" s="5">
        <v>0.79203000000000001</v>
      </c>
      <c r="H123" s="5" t="s">
        <v>105</v>
      </c>
      <c r="I123" s="5" t="s">
        <v>106</v>
      </c>
      <c r="J123" s="5">
        <v>52.131999999999998</v>
      </c>
      <c r="K123" s="5" t="s">
        <v>105</v>
      </c>
      <c r="L123" s="5" t="s">
        <v>99</v>
      </c>
      <c r="M123" s="5" t="s">
        <v>99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 t="s">
        <v>95</v>
      </c>
      <c r="B124" s="5" t="s">
        <v>96</v>
      </c>
      <c r="C124" s="5" t="s">
        <v>227</v>
      </c>
      <c r="D124" s="5">
        <v>657</v>
      </c>
      <c r="E124" s="5">
        <v>1</v>
      </c>
      <c r="F124" s="5" t="s">
        <v>104</v>
      </c>
      <c r="G124" s="5">
        <v>1.2887500000000001</v>
      </c>
      <c r="H124" s="5" t="s">
        <v>105</v>
      </c>
      <c r="I124" s="5" t="s">
        <v>106</v>
      </c>
      <c r="J124" s="5">
        <v>3.7890000000000001</v>
      </c>
      <c r="K124" s="5" t="s">
        <v>105</v>
      </c>
      <c r="L124" s="5" t="s">
        <v>99</v>
      </c>
      <c r="M124" s="5" t="s">
        <v>99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 t="s">
        <v>95</v>
      </c>
      <c r="B125" s="5" t="s">
        <v>96</v>
      </c>
      <c r="C125" s="5" t="s">
        <v>228</v>
      </c>
      <c r="D125" s="5">
        <v>658</v>
      </c>
      <c r="E125" s="5">
        <v>1</v>
      </c>
      <c r="F125" s="5" t="s">
        <v>104</v>
      </c>
      <c r="G125" s="5">
        <v>1.28823</v>
      </c>
      <c r="H125" s="5" t="s">
        <v>105</v>
      </c>
      <c r="I125" s="5" t="s">
        <v>106</v>
      </c>
      <c r="J125" s="5">
        <v>3.6040000000000001</v>
      </c>
      <c r="K125" s="5" t="s">
        <v>105</v>
      </c>
      <c r="L125" s="5" t="s">
        <v>99</v>
      </c>
      <c r="M125" s="5" t="s">
        <v>99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 t="s">
        <v>95</v>
      </c>
      <c r="B126" s="5" t="s">
        <v>96</v>
      </c>
      <c r="C126" s="5" t="s">
        <v>722</v>
      </c>
      <c r="D126" s="5">
        <v>659</v>
      </c>
      <c r="E126" s="5">
        <v>1</v>
      </c>
      <c r="F126" s="5" t="s">
        <v>104</v>
      </c>
      <c r="G126" s="5">
        <v>1.7522599999999999</v>
      </c>
      <c r="H126" s="5" t="s">
        <v>105</v>
      </c>
      <c r="I126" s="5" t="s">
        <v>106</v>
      </c>
      <c r="J126" s="5">
        <v>44.215000000000003</v>
      </c>
      <c r="K126" s="5" t="s">
        <v>105</v>
      </c>
      <c r="L126" s="5" t="s">
        <v>99</v>
      </c>
      <c r="M126" s="5" t="s">
        <v>99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 t="s">
        <v>95</v>
      </c>
      <c r="B127" s="5" t="s">
        <v>96</v>
      </c>
      <c r="C127" s="5" t="s">
        <v>723</v>
      </c>
      <c r="D127" s="5">
        <v>660</v>
      </c>
      <c r="E127" s="5">
        <v>1</v>
      </c>
      <c r="F127" s="5" t="s">
        <v>104</v>
      </c>
      <c r="G127" s="5">
        <v>0.85524999999999995</v>
      </c>
      <c r="H127" s="5" t="s">
        <v>105</v>
      </c>
      <c r="I127" s="5" t="s">
        <v>106</v>
      </c>
      <c r="J127" s="5">
        <v>49.232999999999997</v>
      </c>
      <c r="K127" s="5" t="s">
        <v>105</v>
      </c>
      <c r="L127" s="5" t="s">
        <v>99</v>
      </c>
      <c r="M127" s="5" t="s">
        <v>99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 t="s">
        <v>95</v>
      </c>
      <c r="B128" s="5" t="s">
        <v>96</v>
      </c>
      <c r="C128" s="5" t="s">
        <v>724</v>
      </c>
      <c r="D128" s="5">
        <v>661</v>
      </c>
      <c r="E128" s="5">
        <v>1</v>
      </c>
      <c r="F128" s="5" t="s">
        <v>104</v>
      </c>
      <c r="G128" s="5">
        <v>1.0542400000000001</v>
      </c>
      <c r="H128" s="5" t="s">
        <v>105</v>
      </c>
      <c r="I128" s="5" t="s">
        <v>106</v>
      </c>
      <c r="J128" s="5">
        <v>29.337</v>
      </c>
      <c r="K128" s="5" t="s">
        <v>105</v>
      </c>
      <c r="L128" s="5" t="s">
        <v>99</v>
      </c>
      <c r="M128" s="5" t="s">
        <v>99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 t="s">
        <v>95</v>
      </c>
      <c r="B129" s="5" t="s">
        <v>96</v>
      </c>
      <c r="C129" s="5" t="s">
        <v>725</v>
      </c>
      <c r="D129" s="5">
        <v>662</v>
      </c>
      <c r="E129" s="5">
        <v>1</v>
      </c>
      <c r="F129" s="5" t="s">
        <v>104</v>
      </c>
      <c r="G129" s="5">
        <v>1.2349699999999999</v>
      </c>
      <c r="H129" s="5" t="s">
        <v>105</v>
      </c>
      <c r="I129" s="5" t="s">
        <v>106</v>
      </c>
      <c r="J129" s="5">
        <v>9.8360000000000003</v>
      </c>
      <c r="K129" s="5" t="s">
        <v>105</v>
      </c>
      <c r="L129" s="5" t="s">
        <v>99</v>
      </c>
      <c r="M129" s="5" t="s">
        <v>99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 t="s">
        <v>95</v>
      </c>
      <c r="B130" s="5" t="s">
        <v>96</v>
      </c>
      <c r="C130" s="5" t="s">
        <v>726</v>
      </c>
      <c r="D130" s="5">
        <v>663</v>
      </c>
      <c r="E130" s="5">
        <v>1</v>
      </c>
      <c r="F130" s="5" t="s">
        <v>104</v>
      </c>
      <c r="G130" s="5">
        <v>1.3593999999999999</v>
      </c>
      <c r="H130" s="5" t="s">
        <v>105</v>
      </c>
      <c r="I130" s="5" t="s">
        <v>106</v>
      </c>
      <c r="J130" s="5">
        <v>5.8890000000000002</v>
      </c>
      <c r="K130" s="5" t="s">
        <v>105</v>
      </c>
      <c r="L130" s="5" t="s">
        <v>99</v>
      </c>
      <c r="M130" s="5" t="s">
        <v>99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 t="s">
        <v>95</v>
      </c>
      <c r="B131" s="5" t="s">
        <v>96</v>
      </c>
      <c r="C131" s="5" t="s">
        <v>727</v>
      </c>
      <c r="D131" s="5">
        <v>664</v>
      </c>
      <c r="E131" s="5">
        <v>1</v>
      </c>
      <c r="F131" s="5" t="s">
        <v>104</v>
      </c>
      <c r="G131" s="5">
        <v>1.5100100000000001</v>
      </c>
      <c r="H131" s="5" t="s">
        <v>105</v>
      </c>
      <c r="I131" s="5" t="s">
        <v>106</v>
      </c>
      <c r="J131" s="5">
        <v>21.126000000000001</v>
      </c>
      <c r="K131" s="5" t="s">
        <v>105</v>
      </c>
      <c r="L131" s="5" t="s">
        <v>99</v>
      </c>
      <c r="M131" s="5" t="s">
        <v>99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 t="s">
        <v>95</v>
      </c>
      <c r="B132" s="5" t="s">
        <v>96</v>
      </c>
      <c r="C132" s="5" t="s">
        <v>728</v>
      </c>
      <c r="D132" s="5">
        <v>665</v>
      </c>
      <c r="E132" s="5">
        <v>1</v>
      </c>
      <c r="F132" s="5" t="s">
        <v>104</v>
      </c>
      <c r="G132" s="5">
        <v>1.69577</v>
      </c>
      <c r="H132" s="5" t="s">
        <v>105</v>
      </c>
      <c r="I132" s="5" t="s">
        <v>106</v>
      </c>
      <c r="J132" s="5">
        <v>40.872999999999998</v>
      </c>
      <c r="K132" s="5" t="s">
        <v>105</v>
      </c>
      <c r="L132" s="5" t="s">
        <v>99</v>
      </c>
      <c r="M132" s="5" t="s">
        <v>99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 t="s">
        <v>95</v>
      </c>
      <c r="B133" s="5" t="s">
        <v>96</v>
      </c>
      <c r="C133" s="5" t="s">
        <v>249</v>
      </c>
      <c r="D133" s="5">
        <v>666</v>
      </c>
      <c r="E133" s="5">
        <v>1</v>
      </c>
      <c r="F133" s="5" t="s">
        <v>104</v>
      </c>
      <c r="G133" s="5">
        <v>0.86282999999999999</v>
      </c>
      <c r="H133" s="5" t="s">
        <v>105</v>
      </c>
      <c r="I133" s="5" t="s">
        <v>106</v>
      </c>
      <c r="J133" s="5">
        <v>33.628999999999998</v>
      </c>
      <c r="K133" s="5" t="s">
        <v>105</v>
      </c>
      <c r="L133" s="5" t="s">
        <v>99</v>
      </c>
      <c r="M133" s="5" t="s">
        <v>99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 t="s">
        <v>95</v>
      </c>
      <c r="B134" s="5" t="s">
        <v>96</v>
      </c>
      <c r="C134" s="5" t="s">
        <v>250</v>
      </c>
      <c r="D134" s="5">
        <v>667</v>
      </c>
      <c r="E134" s="5">
        <v>1</v>
      </c>
      <c r="F134" s="5" t="s">
        <v>104</v>
      </c>
      <c r="G134" s="5">
        <v>1.06569</v>
      </c>
      <c r="H134" s="5" t="s">
        <v>105</v>
      </c>
      <c r="I134" s="5" t="s">
        <v>106</v>
      </c>
      <c r="J134" s="5">
        <v>14.032999999999999</v>
      </c>
      <c r="K134" s="5" t="s">
        <v>105</v>
      </c>
      <c r="L134" s="5" t="s">
        <v>99</v>
      </c>
      <c r="M134" s="5" t="s">
        <v>99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 t="s">
        <v>95</v>
      </c>
      <c r="B135" s="5" t="s">
        <v>96</v>
      </c>
      <c r="C135" s="5" t="s">
        <v>251</v>
      </c>
      <c r="D135" s="5">
        <v>668</v>
      </c>
      <c r="E135" s="5">
        <v>1</v>
      </c>
      <c r="F135" s="5" t="s">
        <v>104</v>
      </c>
      <c r="G135" s="5">
        <v>1.3591500000000001</v>
      </c>
      <c r="H135" s="5" t="s">
        <v>105</v>
      </c>
      <c r="I135" s="5" t="s">
        <v>106</v>
      </c>
      <c r="J135" s="5">
        <v>16.690999999999999</v>
      </c>
      <c r="K135" s="5" t="s">
        <v>105</v>
      </c>
      <c r="L135" s="5" t="s">
        <v>99</v>
      </c>
      <c r="M135" s="5" t="s">
        <v>99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 t="s">
        <v>95</v>
      </c>
      <c r="B136" s="5" t="s">
        <v>96</v>
      </c>
      <c r="C136" s="5" t="s">
        <v>252</v>
      </c>
      <c r="D136" s="5">
        <v>669</v>
      </c>
      <c r="E136" s="5">
        <v>1</v>
      </c>
      <c r="F136" s="5" t="s">
        <v>104</v>
      </c>
      <c r="G136" s="5">
        <v>1.49855</v>
      </c>
      <c r="H136" s="5" t="s">
        <v>105</v>
      </c>
      <c r="I136" s="5" t="s">
        <v>106</v>
      </c>
      <c r="J136" s="5">
        <v>30.225000000000001</v>
      </c>
      <c r="K136" s="5" t="s">
        <v>105</v>
      </c>
      <c r="L136" s="5" t="s">
        <v>99</v>
      </c>
      <c r="M136" s="5" t="s">
        <v>99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 t="s">
        <v>95</v>
      </c>
      <c r="B137" s="5" t="s">
        <v>96</v>
      </c>
      <c r="C137" s="5" t="s">
        <v>253</v>
      </c>
      <c r="D137" s="5">
        <v>670</v>
      </c>
      <c r="E137" s="5">
        <v>1</v>
      </c>
      <c r="F137" s="5" t="s">
        <v>104</v>
      </c>
      <c r="G137" s="5">
        <v>1.49339</v>
      </c>
      <c r="H137" s="5" t="s">
        <v>105</v>
      </c>
      <c r="I137" s="5" t="s">
        <v>106</v>
      </c>
      <c r="J137" s="5">
        <v>30.212</v>
      </c>
      <c r="K137" s="5" t="s">
        <v>105</v>
      </c>
      <c r="L137" s="5" t="s">
        <v>99</v>
      </c>
      <c r="M137" s="5" t="s">
        <v>99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 t="s">
        <v>95</v>
      </c>
      <c r="B138" s="5" t="s">
        <v>96</v>
      </c>
      <c r="C138" s="5" t="s">
        <v>254</v>
      </c>
      <c r="D138" s="5">
        <v>671</v>
      </c>
      <c r="E138" s="5">
        <v>1</v>
      </c>
      <c r="F138" s="5" t="s">
        <v>104</v>
      </c>
      <c r="G138" s="5">
        <v>1.3552500000000001</v>
      </c>
      <c r="H138" s="5" t="s">
        <v>105</v>
      </c>
      <c r="I138" s="5" t="s">
        <v>106</v>
      </c>
      <c r="J138" s="5">
        <v>16.645</v>
      </c>
      <c r="K138" s="5" t="s">
        <v>105</v>
      </c>
      <c r="L138" s="5" t="s">
        <v>99</v>
      </c>
      <c r="M138" s="5" t="s">
        <v>99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 t="s">
        <v>95</v>
      </c>
      <c r="B139" s="5" t="s">
        <v>96</v>
      </c>
      <c r="C139" s="5" t="s">
        <v>255</v>
      </c>
      <c r="D139" s="5">
        <v>672</v>
      </c>
      <c r="E139" s="5">
        <v>1</v>
      </c>
      <c r="F139" s="5" t="s">
        <v>104</v>
      </c>
      <c r="G139" s="5">
        <v>1.1543099999999999</v>
      </c>
      <c r="H139" s="5" t="s">
        <v>105</v>
      </c>
      <c r="I139" s="5" t="s">
        <v>106</v>
      </c>
      <c r="J139" s="5">
        <v>4.9489999999999998</v>
      </c>
      <c r="K139" s="5" t="s">
        <v>105</v>
      </c>
      <c r="L139" s="5" t="s">
        <v>99</v>
      </c>
      <c r="M139" s="5" t="s">
        <v>99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 t="s">
        <v>95</v>
      </c>
      <c r="B140" s="5" t="s">
        <v>96</v>
      </c>
      <c r="C140" s="5" t="s">
        <v>256</v>
      </c>
      <c r="D140" s="5">
        <v>673</v>
      </c>
      <c r="E140" s="5">
        <v>1</v>
      </c>
      <c r="F140" s="5" t="s">
        <v>104</v>
      </c>
      <c r="G140" s="5">
        <v>0.85741000000000001</v>
      </c>
      <c r="H140" s="5" t="s">
        <v>105</v>
      </c>
      <c r="I140" s="5" t="s">
        <v>106</v>
      </c>
      <c r="J140" s="5">
        <v>33.616999999999997</v>
      </c>
      <c r="K140" s="5" t="s">
        <v>105</v>
      </c>
      <c r="L140" s="5" t="s">
        <v>99</v>
      </c>
      <c r="M140" s="5" t="s">
        <v>99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 t="s">
        <v>95</v>
      </c>
      <c r="B141" s="5" t="s">
        <v>96</v>
      </c>
      <c r="C141" s="5" t="s">
        <v>257</v>
      </c>
      <c r="D141" s="5">
        <v>674</v>
      </c>
      <c r="E141" s="5">
        <v>1</v>
      </c>
      <c r="F141" s="5" t="s">
        <v>104</v>
      </c>
      <c r="G141" s="5">
        <v>0.67776999999999998</v>
      </c>
      <c r="H141" s="5" t="s">
        <v>105</v>
      </c>
      <c r="I141" s="5" t="s">
        <v>106</v>
      </c>
      <c r="J141" s="5">
        <v>53.61</v>
      </c>
      <c r="K141" s="5" t="s">
        <v>105</v>
      </c>
      <c r="L141" s="5" t="s">
        <v>99</v>
      </c>
      <c r="M141" s="5" t="s">
        <v>99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 t="s">
        <v>95</v>
      </c>
      <c r="B142" s="5" t="s">
        <v>96</v>
      </c>
      <c r="C142" s="5" t="s">
        <v>258</v>
      </c>
      <c r="D142" s="5">
        <v>675</v>
      </c>
      <c r="E142" s="5">
        <v>1</v>
      </c>
      <c r="F142" s="5" t="s">
        <v>104</v>
      </c>
      <c r="G142" s="5">
        <v>1.75177</v>
      </c>
      <c r="H142" s="5" t="s">
        <v>105</v>
      </c>
      <c r="I142" s="5" t="s">
        <v>106</v>
      </c>
      <c r="J142" s="5">
        <v>47.165999999999997</v>
      </c>
      <c r="K142" s="5" t="s">
        <v>105</v>
      </c>
      <c r="L142" s="5" t="s">
        <v>99</v>
      </c>
      <c r="M142" s="5" t="s">
        <v>99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 t="s">
        <v>95</v>
      </c>
      <c r="B143" s="5" t="s">
        <v>96</v>
      </c>
      <c r="C143" s="5" t="s">
        <v>259</v>
      </c>
      <c r="D143" s="5">
        <v>676</v>
      </c>
      <c r="E143" s="5">
        <v>1</v>
      </c>
      <c r="F143" s="5" t="s">
        <v>104</v>
      </c>
      <c r="G143" s="5">
        <v>1.60839</v>
      </c>
      <c r="H143" s="5" t="s">
        <v>105</v>
      </c>
      <c r="I143" s="5" t="s">
        <v>106</v>
      </c>
      <c r="J143" s="5">
        <v>30.946999999999999</v>
      </c>
      <c r="K143" s="5" t="s">
        <v>105</v>
      </c>
      <c r="L143" s="5" t="s">
        <v>99</v>
      </c>
      <c r="M143" s="5" t="s">
        <v>99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 t="s">
        <v>95</v>
      </c>
      <c r="B144" s="5" t="s">
        <v>96</v>
      </c>
      <c r="C144" s="5" t="s">
        <v>260</v>
      </c>
      <c r="D144" s="5">
        <v>677</v>
      </c>
      <c r="E144" s="5">
        <v>1</v>
      </c>
      <c r="F144" s="5" t="s">
        <v>104</v>
      </c>
      <c r="G144" s="5">
        <v>1.48099</v>
      </c>
      <c r="H144" s="5" t="s">
        <v>105</v>
      </c>
      <c r="I144" s="5" t="s">
        <v>106</v>
      </c>
      <c r="J144" s="5">
        <v>17.241</v>
      </c>
      <c r="K144" s="5" t="s">
        <v>105</v>
      </c>
      <c r="L144" s="5" t="s">
        <v>99</v>
      </c>
      <c r="M144" s="5" t="s">
        <v>99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 t="s">
        <v>95</v>
      </c>
      <c r="B145" s="5" t="s">
        <v>96</v>
      </c>
      <c r="C145" s="5" t="s">
        <v>261</v>
      </c>
      <c r="D145" s="5">
        <v>678</v>
      </c>
      <c r="E145" s="5">
        <v>1</v>
      </c>
      <c r="F145" s="5" t="s">
        <v>104</v>
      </c>
      <c r="G145" s="5">
        <v>1.2928200000000001</v>
      </c>
      <c r="H145" s="5" t="s">
        <v>105</v>
      </c>
      <c r="I145" s="5" t="s">
        <v>106</v>
      </c>
      <c r="J145" s="5">
        <v>3.35</v>
      </c>
      <c r="K145" s="5" t="s">
        <v>105</v>
      </c>
      <c r="L145" s="5" t="s">
        <v>99</v>
      </c>
      <c r="M145" s="5" t="s">
        <v>99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 t="s">
        <v>95</v>
      </c>
      <c r="B146" s="5" t="s">
        <v>96</v>
      </c>
      <c r="C146" s="5" t="s">
        <v>262</v>
      </c>
      <c r="D146" s="5">
        <v>679</v>
      </c>
      <c r="E146" s="5">
        <v>1</v>
      </c>
      <c r="F146" s="5" t="s">
        <v>104</v>
      </c>
      <c r="G146" s="5">
        <v>1.09535</v>
      </c>
      <c r="H146" s="5" t="s">
        <v>105</v>
      </c>
      <c r="I146" s="5" t="s">
        <v>106</v>
      </c>
      <c r="J146" s="5">
        <v>22.882000000000001</v>
      </c>
      <c r="K146" s="5" t="s">
        <v>105</v>
      </c>
      <c r="L146" s="5" t="s">
        <v>99</v>
      </c>
      <c r="M146" s="5" t="s">
        <v>99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 t="s">
        <v>95</v>
      </c>
      <c r="B147" s="5" t="s">
        <v>96</v>
      </c>
      <c r="C147" s="5" t="s">
        <v>263</v>
      </c>
      <c r="D147" s="5">
        <v>680</v>
      </c>
      <c r="E147" s="5">
        <v>1</v>
      </c>
      <c r="F147" s="5" t="s">
        <v>104</v>
      </c>
      <c r="G147" s="5">
        <v>1.0415399999999999</v>
      </c>
      <c r="H147" s="5" t="s">
        <v>105</v>
      </c>
      <c r="I147" s="5" t="s">
        <v>106</v>
      </c>
      <c r="J147" s="5">
        <v>41.756999999999998</v>
      </c>
      <c r="K147" s="5" t="s">
        <v>105</v>
      </c>
      <c r="L147" s="5" t="s">
        <v>99</v>
      </c>
      <c r="M147" s="5" t="s">
        <v>99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 t="s">
        <v>95</v>
      </c>
      <c r="B148" s="5" t="s">
        <v>96</v>
      </c>
      <c r="C148" s="5" t="s">
        <v>264</v>
      </c>
      <c r="D148" s="5" t="s">
        <v>112</v>
      </c>
      <c r="E148" s="5"/>
      <c r="F148" s="5" t="s">
        <v>99</v>
      </c>
      <c r="G148" s="5"/>
      <c r="H148" s="5"/>
      <c r="I148" s="5" t="s">
        <v>99</v>
      </c>
      <c r="J148" s="5"/>
      <c r="K148" s="5"/>
      <c r="L148" s="5" t="s">
        <v>99</v>
      </c>
      <c r="M148" s="5" t="s">
        <v>99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 t="s">
        <v>95</v>
      </c>
      <c r="B149" s="5" t="s">
        <v>96</v>
      </c>
      <c r="C149" s="5" t="s">
        <v>265</v>
      </c>
      <c r="D149" s="5">
        <v>681</v>
      </c>
      <c r="E149" s="5">
        <v>1</v>
      </c>
      <c r="F149" s="5" t="s">
        <v>104</v>
      </c>
      <c r="G149" s="5">
        <v>1.81724</v>
      </c>
      <c r="H149" s="5" t="s">
        <v>105</v>
      </c>
      <c r="I149" s="5" t="s">
        <v>106</v>
      </c>
      <c r="J149" s="5">
        <v>31.318000000000001</v>
      </c>
      <c r="K149" s="5" t="s">
        <v>105</v>
      </c>
      <c r="L149" s="5" t="s">
        <v>99</v>
      </c>
      <c r="M149" s="5" t="s">
        <v>99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 t="s">
        <v>95</v>
      </c>
      <c r="B150" s="5" t="s">
        <v>96</v>
      </c>
      <c r="C150" s="5" t="s">
        <v>266</v>
      </c>
      <c r="D150" s="5">
        <v>682</v>
      </c>
      <c r="E150" s="5">
        <v>1</v>
      </c>
      <c r="F150" s="5" t="s">
        <v>104</v>
      </c>
      <c r="G150" s="5">
        <v>1.4093</v>
      </c>
      <c r="H150" s="5" t="s">
        <v>105</v>
      </c>
      <c r="I150" s="5" t="s">
        <v>106</v>
      </c>
      <c r="J150" s="5">
        <v>5.1859999999999999</v>
      </c>
      <c r="K150" s="5" t="s">
        <v>105</v>
      </c>
      <c r="L150" s="5" t="s">
        <v>99</v>
      </c>
      <c r="M150" s="5" t="s">
        <v>99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 t="s">
        <v>95</v>
      </c>
      <c r="B151" s="5" t="s">
        <v>96</v>
      </c>
      <c r="C151" s="5" t="s">
        <v>267</v>
      </c>
      <c r="D151" s="5">
        <v>683</v>
      </c>
      <c r="E151" s="5">
        <v>1</v>
      </c>
      <c r="F151" s="5" t="s">
        <v>104</v>
      </c>
      <c r="G151" s="5">
        <v>0.91354000000000002</v>
      </c>
      <c r="H151" s="5" t="s">
        <v>105</v>
      </c>
      <c r="I151" s="5" t="s">
        <v>106</v>
      </c>
      <c r="J151" s="5">
        <v>46.167000000000002</v>
      </c>
      <c r="K151" s="5" t="s">
        <v>105</v>
      </c>
      <c r="L151" s="5" t="s">
        <v>99</v>
      </c>
      <c r="M151" s="5" t="s">
        <v>99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 t="s">
        <v>95</v>
      </c>
      <c r="B152" s="5" t="s">
        <v>96</v>
      </c>
      <c r="C152" s="5" t="s">
        <v>729</v>
      </c>
      <c r="D152" s="5" t="s">
        <v>112</v>
      </c>
      <c r="E152" s="5"/>
      <c r="F152" s="5" t="s">
        <v>99</v>
      </c>
      <c r="G152" s="5"/>
      <c r="H152" s="5"/>
      <c r="I152" s="5" t="s">
        <v>99</v>
      </c>
      <c r="J152" s="5"/>
      <c r="K152" s="5"/>
      <c r="L152" s="5" t="s">
        <v>99</v>
      </c>
      <c r="M152" s="5" t="s">
        <v>99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 t="s">
        <v>95</v>
      </c>
      <c r="B153" s="5" t="s">
        <v>96</v>
      </c>
      <c r="C153" s="5" t="s">
        <v>269</v>
      </c>
      <c r="D153" s="5">
        <v>684</v>
      </c>
      <c r="E153" s="5">
        <v>1</v>
      </c>
      <c r="F153" s="5" t="s">
        <v>104</v>
      </c>
      <c r="G153" s="5">
        <v>1.85063</v>
      </c>
      <c r="H153" s="5" t="s">
        <v>105</v>
      </c>
      <c r="I153" s="5" t="s">
        <v>106</v>
      </c>
      <c r="J153" s="5">
        <v>49.235999999999997</v>
      </c>
      <c r="K153" s="5" t="s">
        <v>105</v>
      </c>
      <c r="L153" s="5" t="s">
        <v>99</v>
      </c>
      <c r="M153" s="5" t="s">
        <v>99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 t="s">
        <v>95</v>
      </c>
      <c r="B154" s="5" t="s">
        <v>96</v>
      </c>
      <c r="C154" s="5" t="s">
        <v>270</v>
      </c>
      <c r="D154" s="5">
        <v>685</v>
      </c>
      <c r="E154" s="5">
        <v>1</v>
      </c>
      <c r="F154" s="5" t="s">
        <v>104</v>
      </c>
      <c r="G154" s="5">
        <v>1.3428</v>
      </c>
      <c r="H154" s="5" t="s">
        <v>105</v>
      </c>
      <c r="I154" s="5" t="s">
        <v>106</v>
      </c>
      <c r="J154" s="5">
        <v>3.5449999999999999</v>
      </c>
      <c r="K154" s="5" t="s">
        <v>105</v>
      </c>
      <c r="L154" s="5" t="s">
        <v>99</v>
      </c>
      <c r="M154" s="5" t="s">
        <v>99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 t="s">
        <v>95</v>
      </c>
      <c r="B155" s="5" t="s">
        <v>96</v>
      </c>
      <c r="C155" s="5" t="s">
        <v>271</v>
      </c>
      <c r="D155" s="5">
        <v>686</v>
      </c>
      <c r="E155" s="5">
        <v>1</v>
      </c>
      <c r="F155" s="5" t="s">
        <v>104</v>
      </c>
      <c r="G155" s="5">
        <v>1.2126699999999999</v>
      </c>
      <c r="H155" s="5" t="s">
        <v>105</v>
      </c>
      <c r="I155" s="5" t="s">
        <v>106</v>
      </c>
      <c r="J155" s="5">
        <v>14.662000000000001</v>
      </c>
      <c r="K155" s="5" t="s">
        <v>105</v>
      </c>
      <c r="L155" s="5" t="s">
        <v>99</v>
      </c>
      <c r="M155" s="5" t="s">
        <v>99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 t="s">
        <v>95</v>
      </c>
      <c r="B156" s="5" t="s">
        <v>96</v>
      </c>
      <c r="C156" s="5" t="s">
        <v>272</v>
      </c>
      <c r="D156" s="5">
        <v>687</v>
      </c>
      <c r="E156" s="5">
        <v>1</v>
      </c>
      <c r="F156" s="5" t="s">
        <v>104</v>
      </c>
      <c r="G156" s="5">
        <v>0.9677</v>
      </c>
      <c r="H156" s="5" t="s">
        <v>105</v>
      </c>
      <c r="I156" s="5" t="s">
        <v>106</v>
      </c>
      <c r="J156" s="5">
        <v>38.924999999999997</v>
      </c>
      <c r="K156" s="5" t="s">
        <v>105</v>
      </c>
      <c r="L156" s="5" t="s">
        <v>99</v>
      </c>
      <c r="M156" s="5" t="s">
        <v>99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 t="s">
        <v>95</v>
      </c>
      <c r="B157" s="5" t="s">
        <v>96</v>
      </c>
      <c r="C157" s="5" t="s">
        <v>273</v>
      </c>
      <c r="D157" s="5" t="s">
        <v>112</v>
      </c>
      <c r="E157" s="5"/>
      <c r="F157" s="5" t="s">
        <v>99</v>
      </c>
      <c r="G157" s="5"/>
      <c r="H157" s="5"/>
      <c r="I157" s="5" t="s">
        <v>99</v>
      </c>
      <c r="J157" s="5"/>
      <c r="K157" s="5"/>
      <c r="L157" s="5" t="s">
        <v>99</v>
      </c>
      <c r="M157" s="5" t="s">
        <v>99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 t="s">
        <v>95</v>
      </c>
      <c r="B158" s="5" t="s">
        <v>96</v>
      </c>
      <c r="C158" s="5" t="s">
        <v>274</v>
      </c>
      <c r="D158" s="5">
        <v>688</v>
      </c>
      <c r="E158" s="5">
        <v>1</v>
      </c>
      <c r="F158" s="5" t="s">
        <v>104</v>
      </c>
      <c r="G158" s="5">
        <v>1.8361799999999999</v>
      </c>
      <c r="H158" s="5" t="s">
        <v>105</v>
      </c>
      <c r="I158" s="5" t="s">
        <v>106</v>
      </c>
      <c r="J158" s="5">
        <v>50.5</v>
      </c>
      <c r="K158" s="5" t="s">
        <v>105</v>
      </c>
      <c r="L158" s="5" t="s">
        <v>99</v>
      </c>
      <c r="M158" s="5" t="s">
        <v>99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 t="s">
        <v>95</v>
      </c>
      <c r="B159" s="5" t="s">
        <v>96</v>
      </c>
      <c r="C159" s="5" t="s">
        <v>275</v>
      </c>
      <c r="D159" s="5">
        <v>689</v>
      </c>
      <c r="E159" s="5">
        <v>1</v>
      </c>
      <c r="F159" s="5" t="s">
        <v>104</v>
      </c>
      <c r="G159" s="5">
        <v>1.6753100000000001</v>
      </c>
      <c r="H159" s="5" t="s">
        <v>105</v>
      </c>
      <c r="I159" s="5" t="s">
        <v>106</v>
      </c>
      <c r="J159" s="5">
        <v>35.043999999999997</v>
      </c>
      <c r="K159" s="5" t="s">
        <v>105</v>
      </c>
      <c r="L159" s="5" t="s">
        <v>99</v>
      </c>
      <c r="M159" s="5" t="s">
        <v>99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 t="s">
        <v>95</v>
      </c>
      <c r="B160" s="5" t="s">
        <v>96</v>
      </c>
      <c r="C160" s="5" t="s">
        <v>730</v>
      </c>
      <c r="D160" s="5">
        <v>690</v>
      </c>
      <c r="E160" s="5">
        <v>1</v>
      </c>
      <c r="F160" s="5" t="s">
        <v>104</v>
      </c>
      <c r="G160" s="5">
        <v>1.39412</v>
      </c>
      <c r="H160" s="5" t="s">
        <v>105</v>
      </c>
      <c r="I160" s="5" t="s">
        <v>106</v>
      </c>
      <c r="J160" s="5">
        <v>10.785</v>
      </c>
      <c r="K160" s="5" t="s">
        <v>105</v>
      </c>
      <c r="L160" s="5" t="s">
        <v>99</v>
      </c>
      <c r="M160" s="5" t="s">
        <v>99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 t="s">
        <v>95</v>
      </c>
      <c r="B161" s="5" t="s">
        <v>96</v>
      </c>
      <c r="C161" s="5" t="s">
        <v>277</v>
      </c>
      <c r="D161" s="5">
        <v>691</v>
      </c>
      <c r="E161" s="5">
        <v>1</v>
      </c>
      <c r="F161" s="5" t="s">
        <v>104</v>
      </c>
      <c r="G161" s="5">
        <v>1.1526799999999999</v>
      </c>
      <c r="H161" s="5" t="s">
        <v>105</v>
      </c>
      <c r="I161" s="5" t="s">
        <v>106</v>
      </c>
      <c r="J161" s="5">
        <v>12.176</v>
      </c>
      <c r="K161" s="5" t="s">
        <v>105</v>
      </c>
      <c r="L161" s="5" t="s">
        <v>99</v>
      </c>
      <c r="M161" s="5" t="s">
        <v>99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 t="s">
        <v>95</v>
      </c>
      <c r="B162" s="5" t="s">
        <v>96</v>
      </c>
      <c r="C162" s="5" t="s">
        <v>278</v>
      </c>
      <c r="D162" s="5">
        <v>692</v>
      </c>
      <c r="E162" s="5">
        <v>1</v>
      </c>
      <c r="F162" s="5" t="s">
        <v>104</v>
      </c>
      <c r="G162" s="5">
        <v>0.95387999999999995</v>
      </c>
      <c r="H162" s="5" t="s">
        <v>105</v>
      </c>
      <c r="I162" s="5" t="s">
        <v>106</v>
      </c>
      <c r="J162" s="5">
        <v>29.896000000000001</v>
      </c>
      <c r="K162" s="5" t="s">
        <v>105</v>
      </c>
      <c r="L162" s="5" t="s">
        <v>99</v>
      </c>
      <c r="M162" s="5" t="s">
        <v>99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 t="s">
        <v>95</v>
      </c>
      <c r="B163" s="5" t="s">
        <v>96</v>
      </c>
      <c r="C163" s="5" t="s">
        <v>279</v>
      </c>
      <c r="D163" s="5">
        <v>693</v>
      </c>
      <c r="E163" s="5">
        <v>1</v>
      </c>
      <c r="F163" s="5" t="s">
        <v>104</v>
      </c>
      <c r="G163" s="5">
        <v>0.79810999999999999</v>
      </c>
      <c r="H163" s="5" t="s">
        <v>105</v>
      </c>
      <c r="I163" s="5" t="s">
        <v>106</v>
      </c>
      <c r="J163" s="5">
        <v>45.344000000000001</v>
      </c>
      <c r="K163" s="5" t="s">
        <v>105</v>
      </c>
      <c r="L163" s="5" t="s">
        <v>99</v>
      </c>
      <c r="M163" s="5" t="s">
        <v>99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 t="s">
        <v>95</v>
      </c>
      <c r="B164" s="5" t="s">
        <v>96</v>
      </c>
      <c r="C164" s="5" t="s">
        <v>731</v>
      </c>
      <c r="D164" s="5" t="s">
        <v>112</v>
      </c>
      <c r="E164" s="5"/>
      <c r="F164" s="5" t="s">
        <v>99</v>
      </c>
      <c r="G164" s="5"/>
      <c r="H164" s="5"/>
      <c r="I164" s="5" t="s">
        <v>99</v>
      </c>
      <c r="J164" s="5"/>
      <c r="K164" s="5"/>
      <c r="L164" s="5" t="s">
        <v>99</v>
      </c>
      <c r="M164" s="5" t="s">
        <v>99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 t="s">
        <v>95</v>
      </c>
      <c r="B165" s="5" t="s">
        <v>96</v>
      </c>
      <c r="C165" s="5" t="s">
        <v>281</v>
      </c>
      <c r="D165" s="5">
        <v>694</v>
      </c>
      <c r="E165" s="5">
        <v>1</v>
      </c>
      <c r="F165" s="5" t="s">
        <v>104</v>
      </c>
      <c r="G165" s="5">
        <v>1.8057300000000001</v>
      </c>
      <c r="H165" s="5" t="s">
        <v>105</v>
      </c>
      <c r="I165" s="5" t="s">
        <v>106</v>
      </c>
      <c r="J165" s="5">
        <v>50.618000000000002</v>
      </c>
      <c r="K165" s="5" t="s">
        <v>105</v>
      </c>
      <c r="L165" s="5" t="s">
        <v>99</v>
      </c>
      <c r="M165" s="5" t="s">
        <v>99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 t="s">
        <v>95</v>
      </c>
      <c r="B166" s="5" t="s">
        <v>96</v>
      </c>
      <c r="C166" s="5" t="s">
        <v>732</v>
      </c>
      <c r="D166" s="5">
        <v>695</v>
      </c>
      <c r="E166" s="5">
        <v>1</v>
      </c>
      <c r="F166" s="5" t="s">
        <v>104</v>
      </c>
      <c r="G166" s="5">
        <v>1.6065700000000001</v>
      </c>
      <c r="H166" s="5" t="s">
        <v>105</v>
      </c>
      <c r="I166" s="5" t="s">
        <v>106</v>
      </c>
      <c r="J166" s="5">
        <v>30.568999999999999</v>
      </c>
      <c r="K166" s="5" t="s">
        <v>105</v>
      </c>
      <c r="L166" s="5" t="s">
        <v>99</v>
      </c>
      <c r="M166" s="5" t="s">
        <v>99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 t="s">
        <v>95</v>
      </c>
      <c r="B167" s="5" t="s">
        <v>96</v>
      </c>
      <c r="C167" s="5" t="s">
        <v>283</v>
      </c>
      <c r="D167" s="5">
        <v>696</v>
      </c>
      <c r="E167" s="5">
        <v>1</v>
      </c>
      <c r="F167" s="5" t="s">
        <v>104</v>
      </c>
      <c r="G167" s="5">
        <v>1.40432</v>
      </c>
      <c r="H167" s="5" t="s">
        <v>105</v>
      </c>
      <c r="I167" s="5" t="s">
        <v>106</v>
      </c>
      <c r="J167" s="5">
        <v>10.858000000000001</v>
      </c>
      <c r="K167" s="5" t="s">
        <v>105</v>
      </c>
      <c r="L167" s="5" t="s">
        <v>99</v>
      </c>
      <c r="M167" s="5" t="s">
        <v>99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 t="s">
        <v>95</v>
      </c>
      <c r="B168" s="5" t="s">
        <v>96</v>
      </c>
      <c r="C168" s="5" t="s">
        <v>284</v>
      </c>
      <c r="D168" s="5">
        <v>697</v>
      </c>
      <c r="E168" s="5">
        <v>1</v>
      </c>
      <c r="F168" s="5" t="s">
        <v>104</v>
      </c>
      <c r="G168" s="5">
        <v>1.1466099999999999</v>
      </c>
      <c r="H168" s="5" t="s">
        <v>105</v>
      </c>
      <c r="I168" s="5" t="s">
        <v>106</v>
      </c>
      <c r="J168" s="5">
        <v>16.77</v>
      </c>
      <c r="K168" s="5" t="s">
        <v>105</v>
      </c>
      <c r="L168" s="5" t="s">
        <v>99</v>
      </c>
      <c r="M168" s="5" t="s">
        <v>99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 t="s">
        <v>95</v>
      </c>
      <c r="B169" s="5" t="s">
        <v>96</v>
      </c>
      <c r="C169" s="5" t="s">
        <v>285</v>
      </c>
      <c r="D169" s="5">
        <v>698</v>
      </c>
      <c r="E169" s="5">
        <v>1</v>
      </c>
      <c r="F169" s="5" t="s">
        <v>104</v>
      </c>
      <c r="G169" s="5">
        <v>0.90822999999999998</v>
      </c>
      <c r="H169" s="5" t="s">
        <v>105</v>
      </c>
      <c r="I169" s="5" t="s">
        <v>106</v>
      </c>
      <c r="J169" s="5">
        <v>40.034999999999997</v>
      </c>
      <c r="K169" s="5" t="s">
        <v>105</v>
      </c>
      <c r="L169" s="5" t="s">
        <v>99</v>
      </c>
      <c r="M169" s="5" t="s">
        <v>99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 t="s">
        <v>95</v>
      </c>
      <c r="B170" s="5" t="s">
        <v>96</v>
      </c>
      <c r="C170" s="5" t="s">
        <v>733</v>
      </c>
      <c r="D170" s="5" t="s">
        <v>112</v>
      </c>
      <c r="E170" s="5"/>
      <c r="F170" s="5" t="s">
        <v>99</v>
      </c>
      <c r="G170" s="5"/>
      <c r="H170" s="5"/>
      <c r="I170" s="5" t="s">
        <v>99</v>
      </c>
      <c r="J170" s="5"/>
      <c r="K170" s="5"/>
      <c r="L170" s="5" t="s">
        <v>99</v>
      </c>
      <c r="M170" s="5" t="s">
        <v>99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 t="s">
        <v>95</v>
      </c>
      <c r="B171" s="5" t="s">
        <v>96</v>
      </c>
      <c r="C171" s="5" t="s">
        <v>287</v>
      </c>
      <c r="D171" s="5">
        <v>699</v>
      </c>
      <c r="E171" s="5">
        <v>1</v>
      </c>
      <c r="F171" s="5" t="s">
        <v>104</v>
      </c>
      <c r="G171" s="5">
        <v>1.9047000000000001</v>
      </c>
      <c r="H171" s="5" t="s">
        <v>105</v>
      </c>
      <c r="I171" s="5" t="s">
        <v>106</v>
      </c>
      <c r="J171" s="5">
        <v>55.170999999999999</v>
      </c>
      <c r="K171" s="5" t="s">
        <v>105</v>
      </c>
      <c r="L171" s="5" t="s">
        <v>99</v>
      </c>
      <c r="M171" s="5" t="s">
        <v>99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 t="s">
        <v>95</v>
      </c>
      <c r="B172" s="5" t="s">
        <v>96</v>
      </c>
      <c r="C172" s="5" t="s">
        <v>288</v>
      </c>
      <c r="D172" s="5">
        <v>700</v>
      </c>
      <c r="E172" s="5">
        <v>1</v>
      </c>
      <c r="F172" s="5" t="s">
        <v>104</v>
      </c>
      <c r="G172" s="5">
        <v>1.7014499999999999</v>
      </c>
      <c r="H172" s="5" t="s">
        <v>105</v>
      </c>
      <c r="I172" s="5" t="s">
        <v>106</v>
      </c>
      <c r="J172" s="5">
        <v>35.122</v>
      </c>
      <c r="K172" s="5" t="s">
        <v>105</v>
      </c>
      <c r="L172" s="5" t="s">
        <v>99</v>
      </c>
      <c r="M172" s="5" t="s">
        <v>99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 t="s">
        <v>95</v>
      </c>
      <c r="B173" s="5" t="s">
        <v>96</v>
      </c>
      <c r="C173" s="5" t="s">
        <v>289</v>
      </c>
      <c r="D173" s="5">
        <v>701</v>
      </c>
      <c r="E173" s="5">
        <v>1</v>
      </c>
      <c r="F173" s="5" t="s">
        <v>104</v>
      </c>
      <c r="G173" s="5">
        <v>1.59833</v>
      </c>
      <c r="H173" s="5" t="s">
        <v>105</v>
      </c>
      <c r="I173" s="5" t="s">
        <v>106</v>
      </c>
      <c r="J173" s="5">
        <v>25.15</v>
      </c>
      <c r="K173" s="5" t="s">
        <v>105</v>
      </c>
      <c r="L173" s="5" t="s">
        <v>99</v>
      </c>
      <c r="M173" s="5" t="s">
        <v>99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 t="s">
        <v>95</v>
      </c>
      <c r="B174" s="5" t="s">
        <v>96</v>
      </c>
      <c r="C174" s="5" t="s">
        <v>290</v>
      </c>
      <c r="D174" s="5">
        <v>702</v>
      </c>
      <c r="E174" s="5">
        <v>1</v>
      </c>
      <c r="F174" s="5" t="s">
        <v>104</v>
      </c>
      <c r="G174" s="5">
        <v>1.4029100000000001</v>
      </c>
      <c r="H174" s="5" t="s">
        <v>105</v>
      </c>
      <c r="I174" s="5" t="s">
        <v>106</v>
      </c>
      <c r="J174" s="5">
        <v>5.8179999999999996</v>
      </c>
      <c r="K174" s="5" t="s">
        <v>105</v>
      </c>
      <c r="L174" s="5" t="s">
        <v>99</v>
      </c>
      <c r="M174" s="5" t="s">
        <v>99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 t="s">
        <v>95</v>
      </c>
      <c r="B175" s="5" t="s">
        <v>96</v>
      </c>
      <c r="C175" s="5" t="s">
        <v>291</v>
      </c>
      <c r="D175" s="5">
        <v>703</v>
      </c>
      <c r="E175" s="5">
        <v>1</v>
      </c>
      <c r="F175" s="5" t="s">
        <v>104</v>
      </c>
      <c r="G175" s="5">
        <v>1.13506</v>
      </c>
      <c r="H175" s="5" t="s">
        <v>105</v>
      </c>
      <c r="I175" s="5" t="s">
        <v>106</v>
      </c>
      <c r="J175" s="5">
        <v>22.463000000000001</v>
      </c>
      <c r="K175" s="5" t="s">
        <v>105</v>
      </c>
      <c r="L175" s="5" t="s">
        <v>99</v>
      </c>
      <c r="M175" s="5" t="s">
        <v>99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 t="s">
        <v>95</v>
      </c>
      <c r="B176" s="5" t="s">
        <v>96</v>
      </c>
      <c r="C176" s="5" t="s">
        <v>292</v>
      </c>
      <c r="D176" s="5">
        <v>704</v>
      </c>
      <c r="E176" s="5">
        <v>1</v>
      </c>
      <c r="F176" s="5" t="s">
        <v>104</v>
      </c>
      <c r="G176" s="5">
        <v>0.98219000000000001</v>
      </c>
      <c r="H176" s="5" t="s">
        <v>105</v>
      </c>
      <c r="I176" s="5" t="s">
        <v>106</v>
      </c>
      <c r="J176" s="5">
        <v>35.436999999999998</v>
      </c>
      <c r="K176" s="5" t="s">
        <v>105</v>
      </c>
      <c r="L176" s="5" t="s">
        <v>99</v>
      </c>
      <c r="M176" s="5" t="s">
        <v>99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 t="s">
        <v>95</v>
      </c>
      <c r="B177" s="5" t="s">
        <v>96</v>
      </c>
      <c r="C177" s="5" t="s">
        <v>293</v>
      </c>
      <c r="D177" s="5">
        <v>705</v>
      </c>
      <c r="E177" s="5">
        <v>1</v>
      </c>
      <c r="F177" s="5" t="s">
        <v>104</v>
      </c>
      <c r="G177" s="5">
        <v>0.95423999999999998</v>
      </c>
      <c r="H177" s="5" t="s">
        <v>105</v>
      </c>
      <c r="I177" s="5" t="s">
        <v>106</v>
      </c>
      <c r="J177" s="5">
        <v>37.445999999999998</v>
      </c>
      <c r="K177" s="5" t="s">
        <v>105</v>
      </c>
      <c r="L177" s="5" t="s">
        <v>99</v>
      </c>
      <c r="M177" s="5" t="s">
        <v>99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 t="s">
        <v>95</v>
      </c>
      <c r="B178" s="5" t="s">
        <v>96</v>
      </c>
      <c r="C178" s="5" t="s">
        <v>294</v>
      </c>
      <c r="D178" s="5">
        <v>706</v>
      </c>
      <c r="E178" s="5">
        <v>1</v>
      </c>
      <c r="F178" s="5" t="s">
        <v>104</v>
      </c>
      <c r="G178" s="5">
        <v>0.51085000000000003</v>
      </c>
      <c r="H178" s="5" t="s">
        <v>105</v>
      </c>
      <c r="I178" s="5" t="s">
        <v>106</v>
      </c>
      <c r="J178" s="5">
        <v>61.765999999999998</v>
      </c>
      <c r="K178" s="5" t="s">
        <v>105</v>
      </c>
      <c r="L178" s="5" t="s">
        <v>99</v>
      </c>
      <c r="M178" s="5" t="s">
        <v>99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 t="s">
        <v>95</v>
      </c>
      <c r="B179" s="5" t="s">
        <v>96</v>
      </c>
      <c r="C179" s="5" t="s">
        <v>734</v>
      </c>
      <c r="D179" s="5" t="s">
        <v>112</v>
      </c>
      <c r="E179" s="5"/>
      <c r="F179" s="5" t="s">
        <v>99</v>
      </c>
      <c r="G179" s="5"/>
      <c r="H179" s="5"/>
      <c r="I179" s="5" t="s">
        <v>99</v>
      </c>
      <c r="J179" s="5"/>
      <c r="K179" s="5"/>
      <c r="L179" s="5" t="s">
        <v>99</v>
      </c>
      <c r="M179" s="5" t="s">
        <v>99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 t="s">
        <v>95</v>
      </c>
      <c r="B180" s="5" t="s">
        <v>96</v>
      </c>
      <c r="C180" s="5" t="s">
        <v>296</v>
      </c>
      <c r="D180" s="5">
        <v>707</v>
      </c>
      <c r="E180" s="5">
        <v>1</v>
      </c>
      <c r="F180" s="5" t="s">
        <v>104</v>
      </c>
      <c r="G180" s="5">
        <v>1.81948</v>
      </c>
      <c r="H180" s="5" t="s">
        <v>105</v>
      </c>
      <c r="I180" s="5" t="s">
        <v>106</v>
      </c>
      <c r="J180" s="5">
        <v>18.594000000000001</v>
      </c>
      <c r="K180" s="5" t="s">
        <v>105</v>
      </c>
      <c r="L180" s="5" t="s">
        <v>99</v>
      </c>
      <c r="M180" s="5" t="s">
        <v>99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 t="s">
        <v>95</v>
      </c>
      <c r="B181" s="5" t="s">
        <v>96</v>
      </c>
      <c r="C181" s="5" t="s">
        <v>297</v>
      </c>
      <c r="D181" s="5">
        <v>708</v>
      </c>
      <c r="E181" s="5">
        <v>1</v>
      </c>
      <c r="F181" s="5" t="s">
        <v>104</v>
      </c>
      <c r="G181" s="5">
        <v>1.37493</v>
      </c>
      <c r="H181" s="5" t="s">
        <v>105</v>
      </c>
      <c r="I181" s="5" t="s">
        <v>106</v>
      </c>
      <c r="J181" s="5">
        <v>3.5270000000000001</v>
      </c>
      <c r="K181" s="5" t="s">
        <v>105</v>
      </c>
      <c r="L181" s="5" t="s">
        <v>99</v>
      </c>
      <c r="M181" s="5" t="s">
        <v>99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 t="s">
        <v>95</v>
      </c>
      <c r="B182" s="5" t="s">
        <v>96</v>
      </c>
      <c r="C182" s="5" t="s">
        <v>298</v>
      </c>
      <c r="D182" s="5">
        <v>709</v>
      </c>
      <c r="E182" s="5">
        <v>1</v>
      </c>
      <c r="F182" s="5" t="s">
        <v>104</v>
      </c>
      <c r="G182" s="5">
        <v>0.74294000000000004</v>
      </c>
      <c r="H182" s="5" t="s">
        <v>105</v>
      </c>
      <c r="I182" s="5" t="s">
        <v>106</v>
      </c>
      <c r="J182" s="5">
        <v>19.539000000000001</v>
      </c>
      <c r="K182" s="5" t="s">
        <v>105</v>
      </c>
      <c r="L182" s="5" t="s">
        <v>99</v>
      </c>
      <c r="M182" s="5" t="s">
        <v>99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 t="s">
        <v>95</v>
      </c>
      <c r="B183" s="5" t="s">
        <v>96</v>
      </c>
      <c r="C183" s="5" t="s">
        <v>735</v>
      </c>
      <c r="D183" s="5" t="s">
        <v>112</v>
      </c>
      <c r="E183" s="5"/>
      <c r="F183" s="5" t="s">
        <v>99</v>
      </c>
      <c r="G183" s="5"/>
      <c r="H183" s="5"/>
      <c r="I183" s="5" t="s">
        <v>99</v>
      </c>
      <c r="J183" s="5"/>
      <c r="K183" s="5"/>
      <c r="L183" s="5" t="s">
        <v>99</v>
      </c>
      <c r="M183" s="5" t="s">
        <v>99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 t="s">
        <v>95</v>
      </c>
      <c r="B184" s="5" t="s">
        <v>96</v>
      </c>
      <c r="C184" s="5" t="s">
        <v>300</v>
      </c>
      <c r="D184" s="5">
        <v>710</v>
      </c>
      <c r="E184" s="5">
        <v>1</v>
      </c>
      <c r="F184" s="5" t="s">
        <v>104</v>
      </c>
      <c r="G184" s="5">
        <v>1.92154</v>
      </c>
      <c r="H184" s="5" t="s">
        <v>105</v>
      </c>
      <c r="I184" s="5" t="s">
        <v>106</v>
      </c>
      <c r="J184" s="5">
        <v>15.972</v>
      </c>
      <c r="K184" s="5" t="s">
        <v>105</v>
      </c>
      <c r="L184" s="5" t="s">
        <v>99</v>
      </c>
      <c r="M184" s="5" t="s">
        <v>99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 t="s">
        <v>95</v>
      </c>
      <c r="B185" s="5" t="s">
        <v>96</v>
      </c>
      <c r="C185" s="5" t="s">
        <v>301</v>
      </c>
      <c r="D185" s="5">
        <v>711</v>
      </c>
      <c r="E185" s="5">
        <v>1</v>
      </c>
      <c r="F185" s="5" t="s">
        <v>104</v>
      </c>
      <c r="G185" s="5">
        <v>1.1142700000000001</v>
      </c>
      <c r="H185" s="5" t="s">
        <v>105</v>
      </c>
      <c r="I185" s="5" t="s">
        <v>106</v>
      </c>
      <c r="J185" s="5">
        <v>8.3070000000000004</v>
      </c>
      <c r="K185" s="5" t="s">
        <v>105</v>
      </c>
      <c r="L185" s="5" t="s">
        <v>99</v>
      </c>
      <c r="M185" s="5" t="s">
        <v>99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 t="s">
        <v>95</v>
      </c>
      <c r="B186" s="5" t="s">
        <v>96</v>
      </c>
      <c r="C186" s="5" t="s">
        <v>302</v>
      </c>
      <c r="D186" s="5">
        <v>712</v>
      </c>
      <c r="E186" s="5">
        <v>1</v>
      </c>
      <c r="F186" s="5" t="s">
        <v>104</v>
      </c>
      <c r="G186" s="5">
        <v>0.64573000000000003</v>
      </c>
      <c r="H186" s="5" t="s">
        <v>105</v>
      </c>
      <c r="I186" s="5" t="s">
        <v>106</v>
      </c>
      <c r="J186" s="5">
        <v>21.253</v>
      </c>
      <c r="K186" s="5" t="s">
        <v>105</v>
      </c>
      <c r="L186" s="5" t="s">
        <v>99</v>
      </c>
      <c r="M186" s="5" t="s">
        <v>99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 t="s">
        <v>95</v>
      </c>
      <c r="B187" s="5" t="s">
        <v>96</v>
      </c>
      <c r="C187" s="5" t="s">
        <v>303</v>
      </c>
      <c r="D187" s="5">
        <v>713</v>
      </c>
      <c r="E187" s="5">
        <v>1</v>
      </c>
      <c r="F187" s="5" t="s">
        <v>104</v>
      </c>
      <c r="G187" s="5">
        <v>0.29535</v>
      </c>
      <c r="H187" s="5" t="s">
        <v>105</v>
      </c>
      <c r="I187" s="5" t="s">
        <v>106</v>
      </c>
      <c r="J187" s="5">
        <v>31.206</v>
      </c>
      <c r="K187" s="5" t="s">
        <v>105</v>
      </c>
      <c r="L187" s="5" t="s">
        <v>99</v>
      </c>
      <c r="M187" s="5" t="s">
        <v>99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 t="s">
        <v>95</v>
      </c>
      <c r="B188" s="5" t="s">
        <v>96</v>
      </c>
      <c r="C188" s="5" t="s">
        <v>304</v>
      </c>
      <c r="D188" s="5">
        <v>714</v>
      </c>
      <c r="E188" s="5">
        <v>1</v>
      </c>
      <c r="F188" s="5" t="s">
        <v>104</v>
      </c>
      <c r="G188" s="5">
        <v>1.7807999999999999</v>
      </c>
      <c r="H188" s="5" t="s">
        <v>105</v>
      </c>
      <c r="I188" s="5" t="s">
        <v>106</v>
      </c>
      <c r="J188" s="5">
        <v>13.076000000000001</v>
      </c>
      <c r="K188" s="5" t="s">
        <v>105</v>
      </c>
      <c r="L188" s="5" t="s">
        <v>99</v>
      </c>
      <c r="M188" s="5" t="s">
        <v>99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 t="s">
        <v>95</v>
      </c>
      <c r="B189" s="5" t="s">
        <v>96</v>
      </c>
      <c r="C189" s="5" t="s">
        <v>305</v>
      </c>
      <c r="D189" s="5">
        <v>715</v>
      </c>
      <c r="E189" s="5">
        <v>1</v>
      </c>
      <c r="F189" s="5" t="s">
        <v>104</v>
      </c>
      <c r="G189" s="5">
        <v>1.0814600000000001</v>
      </c>
      <c r="H189" s="5" t="s">
        <v>105</v>
      </c>
      <c r="I189" s="5" t="s">
        <v>106</v>
      </c>
      <c r="J189" s="5">
        <v>7.9269999999999996</v>
      </c>
      <c r="K189" s="5" t="s">
        <v>105</v>
      </c>
      <c r="L189" s="5" t="s">
        <v>99</v>
      </c>
      <c r="M189" s="5" t="s">
        <v>99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 t="s">
        <v>95</v>
      </c>
      <c r="B190" s="5" t="s">
        <v>96</v>
      </c>
      <c r="C190" s="5" t="s">
        <v>306</v>
      </c>
      <c r="D190" s="5">
        <v>716</v>
      </c>
      <c r="E190" s="5">
        <v>1</v>
      </c>
      <c r="F190" s="5" t="s">
        <v>104</v>
      </c>
      <c r="G190" s="5">
        <v>0.46726000000000001</v>
      </c>
      <c r="H190" s="5" t="s">
        <v>105</v>
      </c>
      <c r="I190" s="5" t="s">
        <v>106</v>
      </c>
      <c r="J190" s="5">
        <v>28.443000000000001</v>
      </c>
      <c r="K190" s="5" t="s">
        <v>105</v>
      </c>
      <c r="L190" s="5" t="s">
        <v>99</v>
      </c>
      <c r="M190" s="5" t="s">
        <v>99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 t="s">
        <v>95</v>
      </c>
      <c r="B191" s="5" t="s">
        <v>96</v>
      </c>
      <c r="C191" s="5" t="s">
        <v>736</v>
      </c>
      <c r="D191" s="5" t="s">
        <v>112</v>
      </c>
      <c r="E191" s="5"/>
      <c r="F191" s="5" t="s">
        <v>99</v>
      </c>
      <c r="G191" s="5"/>
      <c r="H191" s="5"/>
      <c r="I191" s="5" t="s">
        <v>99</v>
      </c>
      <c r="J191" s="5"/>
      <c r="K191" s="5"/>
      <c r="L191" s="5" t="s">
        <v>99</v>
      </c>
      <c r="M191" s="5" t="s">
        <v>99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 t="s">
        <v>95</v>
      </c>
      <c r="B192" s="5" t="s">
        <v>96</v>
      </c>
      <c r="C192" s="5" t="s">
        <v>737</v>
      </c>
      <c r="D192" s="5">
        <v>717</v>
      </c>
      <c r="E192" s="5">
        <v>1</v>
      </c>
      <c r="F192" s="5" t="s">
        <v>104</v>
      </c>
      <c r="G192" s="5">
        <v>1.8953599999999999</v>
      </c>
      <c r="H192" s="5" t="s">
        <v>105</v>
      </c>
      <c r="I192" s="5" t="s">
        <v>106</v>
      </c>
      <c r="J192" s="5">
        <v>17.556999999999999</v>
      </c>
      <c r="K192" s="5" t="s">
        <v>105</v>
      </c>
      <c r="L192" s="5" t="s">
        <v>99</v>
      </c>
      <c r="M192" s="5" t="s">
        <v>99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 t="s">
        <v>95</v>
      </c>
      <c r="B193" s="5" t="s">
        <v>96</v>
      </c>
      <c r="C193" s="5" t="s">
        <v>309</v>
      </c>
      <c r="D193" s="5">
        <v>718</v>
      </c>
      <c r="E193" s="5">
        <v>1</v>
      </c>
      <c r="F193" s="5" t="s">
        <v>104</v>
      </c>
      <c r="G193" s="5">
        <v>1.3156300000000001</v>
      </c>
      <c r="H193" s="5" t="s">
        <v>105</v>
      </c>
      <c r="I193" s="5" t="s">
        <v>106</v>
      </c>
      <c r="J193" s="5">
        <v>4.2649999999999997</v>
      </c>
      <c r="K193" s="5" t="s">
        <v>105</v>
      </c>
      <c r="L193" s="5" t="s">
        <v>99</v>
      </c>
      <c r="M193" s="5" t="s">
        <v>99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 t="s">
        <v>95</v>
      </c>
      <c r="B194" s="5" t="s">
        <v>96</v>
      </c>
      <c r="C194" s="5" t="s">
        <v>310</v>
      </c>
      <c r="D194" s="5">
        <v>719</v>
      </c>
      <c r="E194" s="5">
        <v>1</v>
      </c>
      <c r="F194" s="5" t="s">
        <v>104</v>
      </c>
      <c r="G194" s="5">
        <v>0.79842999999999997</v>
      </c>
      <c r="H194" s="5" t="s">
        <v>105</v>
      </c>
      <c r="I194" s="5" t="s">
        <v>106</v>
      </c>
      <c r="J194" s="5">
        <v>17.062000000000001</v>
      </c>
      <c r="K194" s="5" t="s">
        <v>105</v>
      </c>
      <c r="L194" s="5" t="s">
        <v>99</v>
      </c>
      <c r="M194" s="5" t="s">
        <v>99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 t="s">
        <v>95</v>
      </c>
      <c r="B195" s="5" t="s">
        <v>96</v>
      </c>
      <c r="C195" s="5" t="s">
        <v>311</v>
      </c>
      <c r="D195" s="5">
        <v>720</v>
      </c>
      <c r="E195" s="5">
        <v>1</v>
      </c>
      <c r="F195" s="5" t="s">
        <v>104</v>
      </c>
      <c r="G195" s="5">
        <v>0.29326999999999998</v>
      </c>
      <c r="H195" s="5" t="s">
        <v>105</v>
      </c>
      <c r="I195" s="5" t="s">
        <v>106</v>
      </c>
      <c r="J195" s="5">
        <v>46.890999999999998</v>
      </c>
      <c r="K195" s="5" t="s">
        <v>105</v>
      </c>
      <c r="L195" s="5" t="s">
        <v>99</v>
      </c>
      <c r="M195" s="5" t="s">
        <v>99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 t="s">
        <v>95</v>
      </c>
      <c r="B196" s="5" t="s">
        <v>96</v>
      </c>
      <c r="C196" s="5" t="s">
        <v>738</v>
      </c>
      <c r="D196" s="5" t="s">
        <v>112</v>
      </c>
      <c r="E196" s="5"/>
      <c r="F196" s="5" t="s">
        <v>99</v>
      </c>
      <c r="G196" s="5"/>
      <c r="H196" s="5"/>
      <c r="I196" s="5" t="s">
        <v>99</v>
      </c>
      <c r="J196" s="5"/>
      <c r="K196" s="5"/>
      <c r="L196" s="5" t="s">
        <v>99</v>
      </c>
      <c r="M196" s="5" t="s">
        <v>99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 t="s">
        <v>95</v>
      </c>
      <c r="B197" s="5" t="s">
        <v>96</v>
      </c>
      <c r="C197" s="5" t="s">
        <v>313</v>
      </c>
      <c r="D197" s="5">
        <v>721</v>
      </c>
      <c r="E197" s="5">
        <v>1</v>
      </c>
      <c r="F197" s="5" t="s">
        <v>104</v>
      </c>
      <c r="G197" s="5">
        <v>1.63497</v>
      </c>
      <c r="H197" s="5" t="s">
        <v>105</v>
      </c>
      <c r="I197" s="5" t="s">
        <v>106</v>
      </c>
      <c r="J197" s="5">
        <v>47.46</v>
      </c>
      <c r="K197" s="5" t="s">
        <v>105</v>
      </c>
      <c r="L197" s="5" t="s">
        <v>99</v>
      </c>
      <c r="M197" s="5" t="s">
        <v>99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 t="s">
        <v>95</v>
      </c>
      <c r="B198" s="5" t="s">
        <v>96</v>
      </c>
      <c r="C198" s="5" t="s">
        <v>739</v>
      </c>
      <c r="D198" s="5">
        <v>722</v>
      </c>
      <c r="E198" s="5">
        <v>1</v>
      </c>
      <c r="F198" s="5" t="s">
        <v>104</v>
      </c>
      <c r="G198" s="5">
        <v>1.5024999999999999</v>
      </c>
      <c r="H198" s="5" t="s">
        <v>105</v>
      </c>
      <c r="I198" s="5" t="s">
        <v>106</v>
      </c>
      <c r="J198" s="5">
        <v>32.537999999999997</v>
      </c>
      <c r="K198" s="5" t="s">
        <v>105</v>
      </c>
      <c r="L198" s="5" t="s">
        <v>99</v>
      </c>
      <c r="M198" s="5" t="s">
        <v>99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 t="s">
        <v>95</v>
      </c>
      <c r="B199" s="5" t="s">
        <v>96</v>
      </c>
      <c r="C199" s="5" t="s">
        <v>315</v>
      </c>
      <c r="D199" s="5">
        <v>723</v>
      </c>
      <c r="E199" s="5">
        <v>1</v>
      </c>
      <c r="F199" s="5" t="s">
        <v>104</v>
      </c>
      <c r="G199" s="5">
        <v>1.4378599999999999</v>
      </c>
      <c r="H199" s="5" t="s">
        <v>105</v>
      </c>
      <c r="I199" s="5" t="s">
        <v>106</v>
      </c>
      <c r="J199" s="5">
        <v>17.515999999999998</v>
      </c>
      <c r="K199" s="5" t="s">
        <v>105</v>
      </c>
      <c r="L199" s="5" t="s">
        <v>99</v>
      </c>
      <c r="M199" s="5" t="s">
        <v>99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 t="s">
        <v>95</v>
      </c>
      <c r="B200" s="5" t="s">
        <v>96</v>
      </c>
      <c r="C200" s="5" t="s">
        <v>316</v>
      </c>
      <c r="D200" s="5">
        <v>724</v>
      </c>
      <c r="E200" s="5">
        <v>1</v>
      </c>
      <c r="F200" s="5" t="s">
        <v>104</v>
      </c>
      <c r="G200" s="5">
        <v>1.3871599999999999</v>
      </c>
      <c r="H200" s="5" t="s">
        <v>105</v>
      </c>
      <c r="I200" s="5" t="s">
        <v>106</v>
      </c>
      <c r="J200" s="5">
        <v>2.6619999999999999</v>
      </c>
      <c r="K200" s="5" t="s">
        <v>105</v>
      </c>
      <c r="L200" s="5" t="s">
        <v>99</v>
      </c>
      <c r="M200" s="5" t="s">
        <v>99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 t="s">
        <v>95</v>
      </c>
      <c r="B201" s="5" t="s">
        <v>96</v>
      </c>
      <c r="C201" s="5" t="s">
        <v>317</v>
      </c>
      <c r="D201" s="5">
        <v>725</v>
      </c>
      <c r="E201" s="5">
        <v>1</v>
      </c>
      <c r="F201" s="5" t="s">
        <v>104</v>
      </c>
      <c r="G201" s="5">
        <v>1.45373</v>
      </c>
      <c r="H201" s="5" t="s">
        <v>105</v>
      </c>
      <c r="I201" s="5" t="s">
        <v>106</v>
      </c>
      <c r="J201" s="5">
        <v>24.152000000000001</v>
      </c>
      <c r="K201" s="5" t="s">
        <v>105</v>
      </c>
      <c r="L201" s="5" t="s">
        <v>99</v>
      </c>
      <c r="M201" s="5" t="s">
        <v>99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dimension ref="A4:T26"/>
  <sheetViews>
    <sheetView workbookViewId="0">
      <selection activeCell="F22" sqref="E21:F22"/>
    </sheetView>
  </sheetViews>
  <sheetFormatPr defaultRowHeight="13.2"/>
  <sheetData>
    <row r="4" spans="1:20">
      <c r="A4" t="s">
        <v>11</v>
      </c>
      <c r="C4">
        <v>30001</v>
      </c>
      <c r="D4">
        <v>0.99609999999999999</v>
      </c>
      <c r="P4" t="s">
        <v>11</v>
      </c>
      <c r="R4">
        <v>30001</v>
      </c>
      <c r="S4">
        <v>0.99609999999999999</v>
      </c>
    </row>
    <row r="5" spans="1:20">
      <c r="A5">
        <v>1</v>
      </c>
      <c r="B5" t="s">
        <v>85</v>
      </c>
      <c r="C5">
        <v>30002</v>
      </c>
      <c r="D5">
        <v>1.5678000000000001</v>
      </c>
      <c r="E5">
        <f>D4-D5</f>
        <v>-0.5717000000000001</v>
      </c>
      <c r="P5">
        <v>2</v>
      </c>
      <c r="Q5" t="s">
        <v>85</v>
      </c>
      <c r="R5">
        <v>30003</v>
      </c>
      <c r="S5">
        <v>1.5679000000000001</v>
      </c>
      <c r="T5">
        <f>S4-S5</f>
        <v>-0.57180000000000009</v>
      </c>
    </row>
    <row r="6" spans="1:20">
      <c r="A6">
        <v>1</v>
      </c>
      <c r="B6" t="s">
        <v>86</v>
      </c>
      <c r="C6">
        <v>30004</v>
      </c>
      <c r="D6">
        <v>0.27939999999999998</v>
      </c>
      <c r="P6">
        <v>2</v>
      </c>
      <c r="Q6" t="s">
        <v>86</v>
      </c>
      <c r="R6">
        <v>30005</v>
      </c>
      <c r="S6">
        <v>0.27960000000000002</v>
      </c>
    </row>
    <row r="7" spans="1:20">
      <c r="A7">
        <v>1</v>
      </c>
      <c r="B7" t="s">
        <v>85</v>
      </c>
      <c r="C7">
        <v>30006</v>
      </c>
      <c r="D7">
        <v>1.8584000000000001</v>
      </c>
      <c r="E7">
        <f>D6-D7</f>
        <v>-1.5790000000000002</v>
      </c>
      <c r="P7">
        <v>2</v>
      </c>
      <c r="Q7" t="s">
        <v>85</v>
      </c>
      <c r="R7">
        <v>30007</v>
      </c>
      <c r="S7">
        <v>1.8591</v>
      </c>
      <c r="T7">
        <f>S6-S7</f>
        <v>-1.5794999999999999</v>
      </c>
    </row>
    <row r="8" spans="1:20">
      <c r="A8">
        <v>1</v>
      </c>
      <c r="B8" t="s">
        <v>86</v>
      </c>
      <c r="C8">
        <v>30008</v>
      </c>
      <c r="D8">
        <v>0.52110000000000001</v>
      </c>
      <c r="P8">
        <v>2</v>
      </c>
      <c r="Q8" t="s">
        <v>86</v>
      </c>
      <c r="R8">
        <v>30009</v>
      </c>
      <c r="S8">
        <v>0.52190000000000003</v>
      </c>
    </row>
    <row r="9" spans="1:20">
      <c r="A9">
        <v>1</v>
      </c>
      <c r="B9" t="s">
        <v>85</v>
      </c>
      <c r="C9">
        <v>30010</v>
      </c>
      <c r="D9">
        <v>1.8401000000000001</v>
      </c>
      <c r="E9">
        <f>D8-D9</f>
        <v>-1.319</v>
      </c>
      <c r="P9">
        <v>2</v>
      </c>
      <c r="Q9" t="s">
        <v>85</v>
      </c>
      <c r="R9">
        <v>30011</v>
      </c>
      <c r="S9">
        <v>1.8401000000000001</v>
      </c>
      <c r="T9">
        <f>S8-S9</f>
        <v>-1.3182</v>
      </c>
    </row>
    <row r="10" spans="1:20">
      <c r="A10">
        <v>1</v>
      </c>
      <c r="B10" t="s">
        <v>86</v>
      </c>
      <c r="C10">
        <v>30012</v>
      </c>
      <c r="D10">
        <v>0.4365</v>
      </c>
      <c r="P10">
        <v>2</v>
      </c>
      <c r="Q10" t="s">
        <v>86</v>
      </c>
      <c r="R10">
        <v>30013</v>
      </c>
      <c r="S10">
        <v>0.43659999999999999</v>
      </c>
    </row>
    <row r="11" spans="1:20">
      <c r="A11">
        <v>1</v>
      </c>
      <c r="B11" t="s">
        <v>85</v>
      </c>
      <c r="C11">
        <v>30014</v>
      </c>
      <c r="D11">
        <v>1.8727</v>
      </c>
      <c r="E11">
        <f>D10-D11</f>
        <v>-1.4361999999999999</v>
      </c>
      <c r="P11">
        <v>2</v>
      </c>
      <c r="Q11" t="s">
        <v>85</v>
      </c>
      <c r="R11">
        <v>30015</v>
      </c>
      <c r="S11">
        <v>1.8723000000000001</v>
      </c>
      <c r="T11">
        <f>S10-S11</f>
        <v>-1.4357000000000002</v>
      </c>
    </row>
    <row r="12" spans="1:20">
      <c r="A12">
        <v>1</v>
      </c>
      <c r="B12" t="s">
        <v>86</v>
      </c>
      <c r="C12">
        <v>30016</v>
      </c>
      <c r="D12">
        <v>1.3996</v>
      </c>
      <c r="P12">
        <v>2</v>
      </c>
      <c r="Q12" t="s">
        <v>86</v>
      </c>
      <c r="R12">
        <v>30017</v>
      </c>
      <c r="S12">
        <v>1.3996999999999999</v>
      </c>
    </row>
    <row r="13" spans="1:20">
      <c r="A13">
        <v>1</v>
      </c>
      <c r="B13" t="s">
        <v>85</v>
      </c>
      <c r="C13">
        <v>30018</v>
      </c>
      <c r="D13">
        <v>1.6055999999999999</v>
      </c>
      <c r="E13">
        <f>D12-D13</f>
        <v>-0.20599999999999996</v>
      </c>
      <c r="P13">
        <v>2</v>
      </c>
      <c r="Q13" t="s">
        <v>85</v>
      </c>
      <c r="R13">
        <v>30019</v>
      </c>
      <c r="S13">
        <v>1.6063000000000001</v>
      </c>
      <c r="T13">
        <f>S12-S13</f>
        <v>-0.20660000000000012</v>
      </c>
    </row>
    <row r="14" spans="1:20">
      <c r="A14">
        <v>1</v>
      </c>
      <c r="B14" t="s">
        <v>86</v>
      </c>
      <c r="C14">
        <v>30020</v>
      </c>
      <c r="D14">
        <v>1.5887</v>
      </c>
      <c r="P14">
        <v>2</v>
      </c>
      <c r="Q14" t="s">
        <v>86</v>
      </c>
      <c r="R14">
        <v>30021</v>
      </c>
      <c r="S14">
        <v>1.5892999999999999</v>
      </c>
    </row>
    <row r="15" spans="1:20">
      <c r="A15">
        <v>1</v>
      </c>
      <c r="B15" t="s">
        <v>85</v>
      </c>
      <c r="C15">
        <v>30022</v>
      </c>
      <c r="D15">
        <v>1.7020999999999999</v>
      </c>
      <c r="E15">
        <f>D14-D15</f>
        <v>-0.11339999999999995</v>
      </c>
      <c r="P15">
        <v>2</v>
      </c>
      <c r="Q15" t="s">
        <v>85</v>
      </c>
      <c r="R15">
        <v>30023</v>
      </c>
      <c r="S15">
        <v>1.7019</v>
      </c>
      <c r="T15">
        <f>S14-S15</f>
        <v>-0.11260000000000003</v>
      </c>
    </row>
    <row r="16" spans="1:20">
      <c r="A16">
        <v>1</v>
      </c>
      <c r="B16" t="s">
        <v>86</v>
      </c>
      <c r="C16">
        <v>30024</v>
      </c>
      <c r="D16">
        <v>7.8600000000000003E-2</v>
      </c>
      <c r="P16">
        <v>2</v>
      </c>
      <c r="Q16" t="s">
        <v>86</v>
      </c>
      <c r="R16">
        <v>30025</v>
      </c>
      <c r="S16">
        <v>7.8399999999999997E-2</v>
      </c>
    </row>
    <row r="17" spans="1:20">
      <c r="A17">
        <v>1</v>
      </c>
      <c r="B17" t="s">
        <v>85</v>
      </c>
      <c r="C17">
        <v>30026</v>
      </c>
      <c r="D17">
        <v>1.9007000000000001</v>
      </c>
      <c r="E17">
        <f>D16-D17</f>
        <v>-1.8221000000000001</v>
      </c>
      <c r="P17">
        <v>2</v>
      </c>
      <c r="Q17" t="s">
        <v>85</v>
      </c>
      <c r="R17">
        <v>30027</v>
      </c>
      <c r="S17">
        <v>1.9008</v>
      </c>
      <c r="T17">
        <f>S16-S17</f>
        <v>-1.8224</v>
      </c>
    </row>
    <row r="18" spans="1:20">
      <c r="A18">
        <v>1</v>
      </c>
      <c r="B18" t="s">
        <v>86</v>
      </c>
      <c r="C18">
        <v>30028</v>
      </c>
      <c r="D18">
        <v>9.5799999999999996E-2</v>
      </c>
      <c r="P18">
        <v>2</v>
      </c>
      <c r="Q18" t="s">
        <v>86</v>
      </c>
      <c r="R18">
        <v>30029</v>
      </c>
      <c r="S18">
        <v>9.5399999999999999E-2</v>
      </c>
    </row>
    <row r="19" spans="1:20">
      <c r="A19">
        <v>1</v>
      </c>
      <c r="B19" t="s">
        <v>85</v>
      </c>
      <c r="C19">
        <v>30030</v>
      </c>
      <c r="D19">
        <v>1.9111</v>
      </c>
      <c r="E19">
        <f>D18-D19</f>
        <v>-1.8153000000000001</v>
      </c>
      <c r="P19">
        <v>2</v>
      </c>
      <c r="Q19" t="s">
        <v>85</v>
      </c>
      <c r="R19">
        <v>30031</v>
      </c>
      <c r="S19">
        <v>1.9088000000000001</v>
      </c>
      <c r="T19">
        <f>S18-S19</f>
        <v>-1.8134000000000001</v>
      </c>
    </row>
    <row r="21" spans="1:20">
      <c r="E21">
        <v>1</v>
      </c>
      <c r="F21">
        <v>2</v>
      </c>
    </row>
    <row r="22" spans="1:20">
      <c r="E22">
        <f>SUM(E5:E19)</f>
        <v>-8.8627000000000002</v>
      </c>
      <c r="F22">
        <f>SUM(T5:T19)</f>
        <v>-8.8602000000000007</v>
      </c>
      <c r="I22">
        <f>D19-S19</f>
        <v>2.2999999999999687E-3</v>
      </c>
    </row>
    <row r="26" spans="1:20">
      <c r="I26">
        <f>E22+I22-F22</f>
        <v>-1.9999999999953388E-4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Ведомость превышений выноска</vt:lpstr>
      <vt:lpstr>Ведомость превышений Тупики</vt:lpstr>
      <vt:lpstr>Выноска</vt:lpstr>
      <vt:lpstr>Выноска2</vt:lpstr>
      <vt:lpstr>1й путь</vt:lpstr>
      <vt:lpstr>2й путь</vt:lpstr>
      <vt:lpstr>3й путь</vt:lpstr>
      <vt:lpstr>4й путь</vt:lpstr>
      <vt:lpstr>5й путь</vt:lpstr>
      <vt:lpstr>перепички</vt:lpstr>
      <vt:lpstr>Журнал наблюдений</vt:lpstr>
      <vt:lpstr>Журнал2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Аня</dc:creator>
  <cp:lastModifiedBy>Аня</cp:lastModifiedBy>
  <dcterms:created xsi:type="dcterms:W3CDTF">2024-03-20T11:32:37Z</dcterms:created>
  <dcterms:modified xsi:type="dcterms:W3CDTF">2024-05-25T01:29:12Z</dcterms:modified>
</cp:coreProperties>
</file>