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04" yWindow="516" windowWidth="22716" windowHeight="8940"/>
  </bookViews>
  <sheets>
    <sheet name="Ведомость превышений" sheetId="15" r:id="rId1"/>
    <sheet name="1й путь" sheetId="18" r:id="rId2"/>
    <sheet name="2й путь" sheetId="19" r:id="rId3"/>
    <sheet name="перепички" sheetId="23" r:id="rId4"/>
    <sheet name="Журнал наблюдений" sheetId="24" r:id="rId5"/>
    <sheet name="Журнал2" sheetId="25" r:id="rId6"/>
    <sheet name="Лист1" sheetId="28" r:id="rId7"/>
  </sheets>
  <definedNames>
    <definedName name="_xlnm._FilterDatabase" localSheetId="1" hidden="1">'1й путь'!$G$1:$G$351</definedName>
    <definedName name="_xlnm._FilterDatabase" localSheetId="2" hidden="1">'2й путь'!$G$1:$G$167</definedName>
  </definedNames>
  <calcPr calcId="125725"/>
</workbook>
</file>

<file path=xl/calcChain.xml><?xml version="1.0" encoding="utf-8"?>
<calcChain xmlns="http://schemas.openxmlformats.org/spreadsheetml/2006/main">
  <c r="P12" i="18"/>
  <c r="P41" s="1"/>
  <c r="P15"/>
  <c r="O52" i="19"/>
  <c r="N52"/>
  <c r="M52"/>
  <c r="N20"/>
  <c r="O20" s="1"/>
  <c r="N19"/>
  <c r="O19" s="1"/>
  <c r="N12"/>
  <c r="O12" s="1"/>
  <c r="N6"/>
  <c r="O6" s="1"/>
  <c r="N7"/>
  <c r="O7" s="1"/>
  <c r="N8"/>
  <c r="O8"/>
  <c r="N9"/>
  <c r="O9" s="1"/>
  <c r="N10"/>
  <c r="O10" s="1"/>
  <c r="N11"/>
  <c r="O11" s="1"/>
  <c r="N13"/>
  <c r="O13" s="1"/>
  <c r="N14"/>
  <c r="O14" s="1"/>
  <c r="N15"/>
  <c r="O15" s="1"/>
  <c r="N16"/>
  <c r="O16" s="1"/>
  <c r="N17"/>
  <c r="O17" s="1"/>
  <c r="N18"/>
  <c r="O18" s="1"/>
  <c r="N21"/>
  <c r="O21" s="1"/>
  <c r="N22"/>
  <c r="O22"/>
  <c r="N23"/>
  <c r="O23" s="1"/>
  <c r="N24"/>
  <c r="O24" s="1"/>
  <c r="N25"/>
  <c r="O25" s="1"/>
  <c r="N26"/>
  <c r="O26" s="1"/>
  <c r="N27"/>
  <c r="O27" s="1"/>
  <c r="N28"/>
  <c r="O28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5"/>
  <c r="O5" s="1"/>
  <c r="K8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7"/>
  <c r="K6"/>
  <c r="K5"/>
  <c r="K4"/>
  <c r="O42" i="18"/>
  <c r="O41"/>
  <c r="N41"/>
  <c r="P32"/>
  <c r="P5"/>
  <c r="P6"/>
  <c r="P7"/>
  <c r="P8"/>
  <c r="P9"/>
  <c r="P10"/>
  <c r="P11"/>
  <c r="P13"/>
  <c r="P14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"/>
  <c r="O5"/>
  <c r="O6"/>
  <c r="O7"/>
  <c r="O8"/>
  <c r="O9"/>
  <c r="O10"/>
  <c r="O11"/>
  <c r="O12"/>
  <c r="O13"/>
  <c r="O14"/>
  <c r="O18"/>
  <c r="O19"/>
  <c r="O4"/>
  <c r="L578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468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369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N362"/>
  <c r="L350"/>
  <c r="L351" s="1"/>
  <c r="L352" s="1"/>
  <c r="L353" s="1"/>
  <c r="L354" s="1"/>
  <c r="L355" s="1"/>
  <c r="L356" s="1"/>
  <c r="L357" s="1"/>
  <c r="L358" s="1"/>
  <c r="L359" s="1"/>
  <c r="L360" s="1"/>
  <c r="L361" s="1"/>
  <c r="L333"/>
  <c r="L334" s="1"/>
  <c r="L335" s="1"/>
  <c r="L336" s="1"/>
  <c r="L337" s="1"/>
  <c r="L338" s="1"/>
  <c r="L339" s="1"/>
  <c r="L340" s="1"/>
  <c r="L341" s="1"/>
  <c r="L342" s="1"/>
  <c r="L343" s="1"/>
  <c r="L344" s="1"/>
  <c r="L235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150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56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H4" i="19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3"/>
  <c r="H6" i="18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5"/>
  <c r="D14" i="23"/>
  <c r="D13"/>
  <c r="E14" s="1"/>
  <c r="F14" s="1"/>
  <c r="G14" s="1"/>
  <c r="D14" i="18" l="1"/>
  <c r="E14"/>
  <c r="F14" s="1"/>
  <c r="G14" s="1"/>
  <c r="D15"/>
  <c r="D16"/>
  <c r="D17"/>
  <c r="E17"/>
  <c r="F17" s="1"/>
  <c r="G17" s="1"/>
  <c r="D18"/>
  <c r="D19"/>
  <c r="D20"/>
  <c r="G20"/>
  <c r="D21"/>
  <c r="E21"/>
  <c r="F21" s="1"/>
  <c r="G21"/>
  <c r="D22"/>
  <c r="G22"/>
  <c r="D23"/>
  <c r="E23"/>
  <c r="F23" s="1"/>
  <c r="G23"/>
  <c r="D24"/>
  <c r="D25"/>
  <c r="D26"/>
  <c r="E26"/>
  <c r="F26" s="1"/>
  <c r="G26" s="1"/>
  <c r="D27"/>
  <c r="E28" s="1"/>
  <c r="F28" s="1"/>
  <c r="G28" s="1"/>
  <c r="D28"/>
  <c r="D29"/>
  <c r="D30"/>
  <c r="D31"/>
  <c r="E31"/>
  <c r="F31" s="1"/>
  <c r="G31" s="1"/>
  <c r="D32"/>
  <c r="D33"/>
  <c r="G33"/>
  <c r="D34"/>
  <c r="E34"/>
  <c r="F34" s="1"/>
  <c r="G34"/>
  <c r="D35"/>
  <c r="D36"/>
  <c r="D37"/>
  <c r="D38"/>
  <c r="D39"/>
  <c r="E39"/>
  <c r="F39" s="1"/>
  <c r="G39" s="1"/>
  <c r="D40"/>
  <c r="D41"/>
  <c r="D42"/>
  <c r="D43"/>
  <c r="E43"/>
  <c r="F43" s="1"/>
  <c r="G43" s="1"/>
  <c r="D44"/>
  <c r="D45"/>
  <c r="D46"/>
  <c r="D47"/>
  <c r="G47"/>
  <c r="D48"/>
  <c r="E48"/>
  <c r="F48" s="1"/>
  <c r="G48"/>
  <c r="D49"/>
  <c r="D50"/>
  <c r="E50"/>
  <c r="F50" s="1"/>
  <c r="G50" s="1"/>
  <c r="D51"/>
  <c r="D52"/>
  <c r="D53"/>
  <c r="D54"/>
  <c r="D55"/>
  <c r="D56"/>
  <c r="E56"/>
  <c r="F56" s="1"/>
  <c r="G56" s="1"/>
  <c r="D57"/>
  <c r="D58"/>
  <c r="D59"/>
  <c r="D60"/>
  <c r="E60"/>
  <c r="F60" s="1"/>
  <c r="G60" s="1"/>
  <c r="D61"/>
  <c r="D11" i="23"/>
  <c r="E11" s="1"/>
  <c r="F11" s="1"/>
  <c r="G11" s="1"/>
  <c r="D10"/>
  <c r="H4"/>
  <c r="E4" i="19"/>
  <c r="F4" s="1"/>
  <c r="G4" s="1"/>
  <c r="G38"/>
  <c r="D3"/>
  <c r="D4"/>
  <c r="D5"/>
  <c r="D6"/>
  <c r="D7"/>
  <c r="D8"/>
  <c r="D9"/>
  <c r="D10"/>
  <c r="E10"/>
  <c r="F10" s="1"/>
  <c r="D11"/>
  <c r="D12"/>
  <c r="D13"/>
  <c r="D14"/>
  <c r="E14"/>
  <c r="F14" s="1"/>
  <c r="G14" s="1"/>
  <c r="D15"/>
  <c r="E16" s="1"/>
  <c r="F16" s="1"/>
  <c r="G16" s="1"/>
  <c r="D16"/>
  <c r="D17"/>
  <c r="E17"/>
  <c r="D18"/>
  <c r="D19"/>
  <c r="D20"/>
  <c r="E20"/>
  <c r="F20" s="1"/>
  <c r="G20" s="1"/>
  <c r="D21"/>
  <c r="D22"/>
  <c r="D23"/>
  <c r="D24"/>
  <c r="D25"/>
  <c r="D26"/>
  <c r="D27"/>
  <c r="E27"/>
  <c r="F27" s="1"/>
  <c r="G27" s="1"/>
  <c r="D28"/>
  <c r="D29"/>
  <c r="D30"/>
  <c r="D31"/>
  <c r="D32"/>
  <c r="D33"/>
  <c r="D34"/>
  <c r="E34"/>
  <c r="D35"/>
  <c r="D36"/>
  <c r="D37"/>
  <c r="G37"/>
  <c r="D38"/>
  <c r="E38"/>
  <c r="F38" s="1"/>
  <c r="D39"/>
  <c r="D40"/>
  <c r="D41"/>
  <c r="D42"/>
  <c r="D43"/>
  <c r="E43"/>
  <c r="F43" s="1"/>
  <c r="G43" s="1"/>
  <c r="D44"/>
  <c r="D45"/>
  <c r="D46"/>
  <c r="D47"/>
  <c r="D48"/>
  <c r="D49"/>
  <c r="E49"/>
  <c r="F49" s="1"/>
  <c r="D50"/>
  <c r="D51"/>
  <c r="D52"/>
  <c r="D53"/>
  <c r="D54"/>
  <c r="D55"/>
  <c r="E55"/>
  <c r="F55" s="1"/>
  <c r="G55" s="1"/>
  <c r="D56"/>
  <c r="D57"/>
  <c r="D58"/>
  <c r="E58"/>
  <c r="F58" s="1"/>
  <c r="D59"/>
  <c r="D60"/>
  <c r="D61"/>
  <c r="D62"/>
  <c r="D63"/>
  <c r="E63"/>
  <c r="F63" s="1"/>
  <c r="G63" s="1"/>
  <c r="D64"/>
  <c r="D65"/>
  <c r="E65"/>
  <c r="F65" s="1"/>
  <c r="D66"/>
  <c r="D67"/>
  <c r="D68"/>
  <c r="E69" s="1"/>
  <c r="F69" s="1"/>
  <c r="D69"/>
  <c r="D2"/>
  <c r="E3" s="1"/>
  <c r="F3" s="1"/>
  <c r="G3" s="1"/>
  <c r="E41" i="18" l="1"/>
  <c r="F41" s="1"/>
  <c r="G41" s="1"/>
  <c r="O27" s="1"/>
  <c r="E29"/>
  <c r="F29" s="1"/>
  <c r="G29" s="1"/>
  <c r="E47"/>
  <c r="F47" s="1"/>
  <c r="E35"/>
  <c r="E15"/>
  <c r="F15" s="1"/>
  <c r="G15" s="1"/>
  <c r="E25"/>
  <c r="F25" s="1"/>
  <c r="G25" s="1"/>
  <c r="O16" s="1"/>
  <c r="E16"/>
  <c r="F16" s="1"/>
  <c r="G16" s="1"/>
  <c r="E33"/>
  <c r="F33" s="1"/>
  <c r="E19"/>
  <c r="F19" s="1"/>
  <c r="G19" s="1"/>
  <c r="E22"/>
  <c r="E53"/>
  <c r="F53" s="1"/>
  <c r="G53" s="1"/>
  <c r="O34" s="1"/>
  <c r="E49"/>
  <c r="E51"/>
  <c r="F51" s="1"/>
  <c r="G51" s="1"/>
  <c r="O32" s="1"/>
  <c r="E9" i="19"/>
  <c r="F9" s="1"/>
  <c r="G9" s="1"/>
  <c r="E54"/>
  <c r="E57"/>
  <c r="F57" s="1"/>
  <c r="G57" s="1"/>
  <c r="E7"/>
  <c r="F7" s="1"/>
  <c r="G7" s="1"/>
  <c r="E58" i="18"/>
  <c r="F58" s="1"/>
  <c r="G58" s="1"/>
  <c r="O38" s="1"/>
  <c r="E52"/>
  <c r="F52" s="1"/>
  <c r="G52" s="1"/>
  <c r="O33" s="1"/>
  <c r="E42"/>
  <c r="F42" s="1"/>
  <c r="G42" s="1"/>
  <c r="O28" s="1"/>
  <c r="E36"/>
  <c r="F36" s="1"/>
  <c r="G36" s="1"/>
  <c r="O23" s="1"/>
  <c r="E27"/>
  <c r="F27" s="1"/>
  <c r="G27" s="1"/>
  <c r="O17" s="1"/>
  <c r="E37"/>
  <c r="F37" s="1"/>
  <c r="G37" s="1"/>
  <c r="O24" s="1"/>
  <c r="E57"/>
  <c r="F57" s="1"/>
  <c r="G57" s="1"/>
  <c r="O37" s="1"/>
  <c r="E40"/>
  <c r="F40" s="1"/>
  <c r="G40" s="1"/>
  <c r="O26" s="1"/>
  <c r="E20"/>
  <c r="F20" s="1"/>
  <c r="E61"/>
  <c r="F61" s="1"/>
  <c r="G61" s="1"/>
  <c r="O40" s="1"/>
  <c r="E55"/>
  <c r="F55" s="1"/>
  <c r="G55" s="1"/>
  <c r="O36" s="1"/>
  <c r="E24"/>
  <c r="E18"/>
  <c r="F18" s="1"/>
  <c r="G18" s="1"/>
  <c r="F35"/>
  <c r="G35" s="1"/>
  <c r="O22" s="1"/>
  <c r="E44"/>
  <c r="F44" s="1"/>
  <c r="G44" s="1"/>
  <c r="O29" s="1"/>
  <c r="E45"/>
  <c r="F45" s="1"/>
  <c r="G45" s="1"/>
  <c r="O30" s="1"/>
  <c r="E32"/>
  <c r="F32" s="1"/>
  <c r="G32" s="1"/>
  <c r="O21" s="1"/>
  <c r="E54"/>
  <c r="F54" s="1"/>
  <c r="G54" s="1"/>
  <c r="O35" s="1"/>
  <c r="E46"/>
  <c r="F46" s="1"/>
  <c r="G46" s="1"/>
  <c r="O31" s="1"/>
  <c r="E38"/>
  <c r="F38" s="1"/>
  <c r="G38" s="1"/>
  <c r="O25" s="1"/>
  <c r="E30"/>
  <c r="F30" s="1"/>
  <c r="G30" s="1"/>
  <c r="O20" s="1"/>
  <c r="E59"/>
  <c r="F59" s="1"/>
  <c r="G59" s="1"/>
  <c r="O39" s="1"/>
  <c r="E62" i="19"/>
  <c r="F62" s="1"/>
  <c r="G62" s="1"/>
  <c r="N46" s="1"/>
  <c r="O46" s="1"/>
  <c r="E44"/>
  <c r="F44" s="1"/>
  <c r="G44" s="1"/>
  <c r="E18"/>
  <c r="F18" s="1"/>
  <c r="E33"/>
  <c r="F33" s="1"/>
  <c r="E8"/>
  <c r="F8" s="1"/>
  <c r="G8" s="1"/>
  <c r="E28"/>
  <c r="F28" s="1"/>
  <c r="G28" s="1"/>
  <c r="E21"/>
  <c r="E67"/>
  <c r="F67" s="1"/>
  <c r="G67" s="1"/>
  <c r="N49" s="1"/>
  <c r="O49" s="1"/>
  <c r="E12"/>
  <c r="F12" s="1"/>
  <c r="E13"/>
  <c r="F13" s="1"/>
  <c r="E52"/>
  <c r="F52" s="1"/>
  <c r="E45"/>
  <c r="F45" s="1"/>
  <c r="G45" s="1"/>
  <c r="E26"/>
  <c r="F26" s="1"/>
  <c r="G26" s="1"/>
  <c r="E59"/>
  <c r="E53"/>
  <c r="E46"/>
  <c r="E40"/>
  <c r="E35"/>
  <c r="E22"/>
  <c r="E5"/>
  <c r="F17"/>
  <c r="G17" s="1"/>
  <c r="G58"/>
  <c r="E66"/>
  <c r="E60"/>
  <c r="E47"/>
  <c r="E41"/>
  <c r="E36"/>
  <c r="E29"/>
  <c r="E24"/>
  <c r="E19"/>
  <c r="E6"/>
  <c r="F34"/>
  <c r="G34" s="1"/>
  <c r="G65"/>
  <c r="E61"/>
  <c r="E56"/>
  <c r="E37"/>
  <c r="F37" s="1"/>
  <c r="E30"/>
  <c r="G18"/>
  <c r="E15"/>
  <c r="E11"/>
  <c r="E68"/>
  <c r="G49"/>
  <c r="E31"/>
  <c r="E25"/>
  <c r="G10"/>
  <c r="F54"/>
  <c r="G54" s="1"/>
  <c r="F21"/>
  <c r="G21" s="1"/>
  <c r="G69"/>
  <c r="N51" s="1"/>
  <c r="O51" s="1"/>
  <c r="E64"/>
  <c r="E50"/>
  <c r="G12"/>
  <c r="G52"/>
  <c r="G33"/>
  <c r="G13"/>
  <c r="E42"/>
  <c r="E51"/>
  <c r="E48"/>
  <c r="E39"/>
  <c r="E32"/>
  <c r="E23"/>
  <c r="D7" i="18"/>
  <c r="D8"/>
  <c r="D9"/>
  <c r="D10"/>
  <c r="D11"/>
  <c r="E11"/>
  <c r="F11" s="1"/>
  <c r="G11" s="1"/>
  <c r="D12"/>
  <c r="D13"/>
  <c r="D6"/>
  <c r="D5"/>
  <c r="E5"/>
  <c r="F5" s="1"/>
  <c r="G5" s="1"/>
  <c r="D4"/>
  <c r="D3"/>
  <c r="N42" i="19" l="1"/>
  <c r="O42" s="1"/>
  <c r="E8" i="18"/>
  <c r="F8" s="1"/>
  <c r="G8" s="1"/>
  <c r="F49"/>
  <c r="G49" s="1"/>
  <c r="F22"/>
  <c r="F24" s="1"/>
  <c r="G24" s="1"/>
  <c r="O15" s="1"/>
  <c r="E9"/>
  <c r="F9" s="1"/>
  <c r="G9" s="1"/>
  <c r="E10"/>
  <c r="F10" s="1"/>
  <c r="G10" s="1"/>
  <c r="F39" i="19"/>
  <c r="G39" s="1"/>
  <c r="F64"/>
  <c r="G64" s="1"/>
  <c r="N47" s="1"/>
  <c r="O47" s="1"/>
  <c r="F31"/>
  <c r="G31" s="1"/>
  <c r="F59"/>
  <c r="G59" s="1"/>
  <c r="N43" s="1"/>
  <c r="O43" s="1"/>
  <c r="F42"/>
  <c r="G42" s="1"/>
  <c r="F50"/>
  <c r="G50" s="1"/>
  <c r="F25"/>
  <c r="G25" s="1"/>
  <c r="F61"/>
  <c r="G61" s="1"/>
  <c r="N45" s="1"/>
  <c r="O45" s="1"/>
  <c r="F41"/>
  <c r="G41" s="1"/>
  <c r="F53"/>
  <c r="G53" s="1"/>
  <c r="F47"/>
  <c r="G47" s="1"/>
  <c r="F51"/>
  <c r="G51" s="1"/>
  <c r="F15"/>
  <c r="G15" s="1"/>
  <c r="F56"/>
  <c r="G56" s="1"/>
  <c r="F36"/>
  <c r="G36" s="1"/>
  <c r="F46"/>
  <c r="G46" s="1"/>
  <c r="F60"/>
  <c r="G60" s="1"/>
  <c r="N44" s="1"/>
  <c r="O44" s="1"/>
  <c r="F48"/>
  <c r="G48" s="1"/>
  <c r="F11"/>
  <c r="G11" s="1"/>
  <c r="F29"/>
  <c r="G29" s="1"/>
  <c r="F40"/>
  <c r="G40" s="1"/>
  <c r="F68"/>
  <c r="G68" s="1"/>
  <c r="N50" s="1"/>
  <c r="O50" s="1"/>
  <c r="F30"/>
  <c r="G30" s="1"/>
  <c r="F24"/>
  <c r="G24" s="1"/>
  <c r="F35"/>
  <c r="G35" s="1"/>
  <c r="F32"/>
  <c r="G32" s="1"/>
  <c r="F19"/>
  <c r="G19" s="1"/>
  <c r="F22"/>
  <c r="G22" s="1"/>
  <c r="F23"/>
  <c r="G23" s="1"/>
  <c r="F6"/>
  <c r="G6" s="1"/>
  <c r="F66"/>
  <c r="G66" s="1"/>
  <c r="N48" s="1"/>
  <c r="O48" s="1"/>
  <c r="F5"/>
  <c r="G5" s="1"/>
  <c r="E12" i="18"/>
  <c r="F12" s="1"/>
  <c r="G12" s="1"/>
  <c r="E4"/>
  <c r="F4" s="1"/>
  <c r="G4" s="1"/>
  <c r="E13"/>
  <c r="F13" s="1"/>
  <c r="G13" s="1"/>
  <c r="E7"/>
  <c r="F7" s="1"/>
  <c r="G7" s="1"/>
  <c r="E6"/>
  <c r="F6" s="1"/>
  <c r="G6" s="1"/>
  <c r="D6" i="28"/>
  <c r="E6" s="1"/>
  <c r="F6" s="1"/>
  <c r="C6"/>
  <c r="G5"/>
  <c r="G6" s="1"/>
  <c r="D5"/>
  <c r="E5" s="1"/>
  <c r="F5" s="1"/>
  <c r="C5"/>
  <c r="I1" i="19" l="1"/>
  <c r="I1" i="18"/>
  <c r="D7" i="23"/>
  <c r="D6"/>
  <c r="D4"/>
  <c r="D3"/>
  <c r="D2"/>
  <c r="D1"/>
  <c r="Z10" i="19"/>
  <c r="Z9"/>
  <c r="AC8"/>
  <c r="AA8"/>
  <c r="AB8" s="1"/>
  <c r="Z8"/>
  <c r="AC7"/>
  <c r="Z7"/>
  <c r="AC6"/>
  <c r="AA6"/>
  <c r="AB6" s="1"/>
  <c r="Z6"/>
  <c r="AD5"/>
  <c r="AD6" s="1"/>
  <c r="AD7" s="1"/>
  <c r="AD8" s="1"/>
  <c r="AD9" s="1"/>
  <c r="AD10" s="1"/>
  <c r="AC5"/>
  <c r="Z5"/>
  <c r="AA5" s="1"/>
  <c r="AB5" s="1"/>
  <c r="G9" i="15"/>
  <c r="C9"/>
  <c r="J1" i="23" l="1"/>
  <c r="E7"/>
  <c r="F7" s="1"/>
  <c r="G7" s="1"/>
  <c r="E4"/>
  <c r="F4" s="1"/>
  <c r="G4" s="1"/>
  <c r="E2"/>
  <c r="F2" s="1"/>
  <c r="G2" s="1"/>
  <c r="E3"/>
  <c r="F3" s="1"/>
  <c r="G3" s="1"/>
  <c r="AA9" i="19"/>
  <c r="AA7"/>
  <c r="AB7" s="1"/>
  <c r="AA10"/>
  <c r="AB10" s="1"/>
  <c r="AC10" s="1"/>
  <c r="AB9" l="1"/>
  <c r="AC9" s="1"/>
  <c r="AC11" s="1"/>
</calcChain>
</file>

<file path=xl/sharedStrings.xml><?xml version="1.0" encoding="utf-8"?>
<sst xmlns="http://schemas.openxmlformats.org/spreadsheetml/2006/main" count="7207" uniqueCount="1236">
  <si>
    <t>болт</t>
  </si>
  <si>
    <t>Ведомость превышений</t>
  </si>
  <si>
    <t xml:space="preserve"> </t>
  </si>
  <si>
    <t>I путь</t>
  </si>
  <si>
    <t>II путь</t>
  </si>
  <si>
    <t>N п/п</t>
  </si>
  <si>
    <t>Пикетаж</t>
  </si>
  <si>
    <t>h, м</t>
  </si>
  <si>
    <t>Дата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</si>
  <si>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</si>
  <si>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</si>
  <si>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</si>
  <si>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</si>
  <si>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</si>
  <si>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</si>
  <si>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</si>
  <si>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</si>
  <si>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|R</t>
  </si>
  <si>
    <t>m</t>
  </si>
  <si>
    <t>|HD</t>
  </si>
  <si>
    <t>4|KD1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</si>
  <si>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</si>
  <si>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</si>
  <si>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</si>
  <si>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</si>
  <si>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</si>
  <si>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</si>
  <si>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</si>
  <si>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</si>
  <si>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</si>
  <si>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</si>
  <si>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</si>
  <si>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</si>
  <si>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</si>
  <si>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</si>
  <si>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</si>
  <si>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</si>
  <si>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</si>
  <si>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</si>
  <si>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</si>
  <si>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</si>
  <si>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</si>
  <si>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</si>
  <si>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</si>
  <si>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</si>
  <si>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</si>
  <si>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</si>
  <si>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</si>
  <si>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</si>
  <si>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</si>
  <si>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</si>
  <si>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</si>
  <si>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</si>
  <si>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</si>
  <si>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</si>
  <si>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</si>
  <si>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</si>
  <si>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</si>
  <si>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</si>
  <si>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</si>
  <si>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</si>
  <si>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</si>
  <si>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</si>
  <si>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</si>
  <si>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</si>
  <si>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</si>
  <si>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</si>
  <si>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</si>
  <si>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</si>
  <si>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</si>
  <si>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</si>
  <si>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</si>
  <si>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</si>
  <si>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</si>
  <si>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</si>
  <si>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</si>
  <si>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</si>
  <si>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</si>
  <si>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</si>
  <si>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</si>
  <si>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</si>
  <si>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</si>
  <si>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</si>
  <si>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</si>
  <si>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</si>
  <si>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</si>
  <si>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</si>
  <si>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</si>
  <si>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</si>
  <si>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</si>
  <si>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</si>
  <si>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</si>
  <si>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</si>
  <si>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</si>
  <si>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</si>
  <si>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</si>
  <si>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</si>
  <si>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</si>
  <si>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</si>
  <si>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</si>
  <si>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</si>
  <si>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</si>
  <si>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</si>
  <si>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</si>
  <si>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</si>
  <si>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</si>
  <si>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</si>
  <si>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</si>
  <si>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</si>
  <si>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</si>
  <si>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</si>
  <si>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</si>
  <si>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</si>
  <si>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</si>
  <si>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</si>
  <si>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</si>
  <si>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</si>
  <si>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</si>
  <si>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</si>
  <si>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</si>
  <si>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</si>
  <si>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</si>
  <si>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</si>
  <si>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</si>
  <si>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</si>
  <si>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</si>
  <si>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</si>
  <si>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</si>
  <si>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</si>
  <si>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sok24.dat</t>
  </si>
  <si>
    <t>2|TO</t>
  </si>
  <si>
    <t>0302+21</t>
  </si>
  <si>
    <t>3|TO</t>
  </si>
  <si>
    <t>9|TO</t>
  </si>
  <si>
    <t>11|TO</t>
  </si>
  <si>
    <t>19|TO</t>
  </si>
  <si>
    <t>21|TO</t>
  </si>
  <si>
    <t>28|TO</t>
  </si>
  <si>
    <t>30|TO</t>
  </si>
  <si>
    <t>34|TO</t>
  </si>
  <si>
    <t>36|TO</t>
  </si>
  <si>
    <t>40|TO</t>
  </si>
  <si>
    <t>43|TO</t>
  </si>
  <si>
    <t>45|TO</t>
  </si>
  <si>
    <t>61|TO</t>
  </si>
  <si>
    <t>122|TO</t>
  </si>
  <si>
    <t>0299+80</t>
  </si>
  <si>
    <t>0300+20</t>
  </si>
  <si>
    <t>0303+80</t>
  </si>
  <si>
    <t>0304+00</t>
  </si>
  <si>
    <t>0301+79,1</t>
  </si>
  <si>
    <t>0299+60</t>
  </si>
  <si>
    <t>0299+40</t>
  </si>
  <si>
    <t>0299+20</t>
  </si>
  <si>
    <t>0299+00</t>
  </si>
  <si>
    <t>0298+80</t>
  </si>
  <si>
    <t>0298+60</t>
  </si>
  <si>
    <t>0298+40</t>
  </si>
  <si>
    <t>0297+80</t>
  </si>
  <si>
    <t>0297+60</t>
  </si>
  <si>
    <t>0297+00</t>
  </si>
  <si>
    <t>болт 1</t>
  </si>
  <si>
    <t>болт 2</t>
  </si>
  <si>
    <t>Reading E327</t>
  </si>
  <si>
    <t>126|TO</t>
  </si>
  <si>
    <t>Adjustment FA1</t>
  </si>
  <si>
    <t>|sR</t>
  </si>
  <si>
    <t>0.00000 m   |</t>
  </si>
  <si>
    <t>127|TO</t>
  </si>
  <si>
    <t>Adjustment FB1</t>
  </si>
  <si>
    <t>0.00001 m   |</t>
  </si>
  <si>
    <t>128|TO</t>
  </si>
  <si>
    <t>Adjustment FB2</t>
  </si>
  <si>
    <t>129|TO</t>
  </si>
  <si>
    <t>Adjustment FA2</t>
  </si>
  <si>
    <t>130|TO</t>
  </si>
  <si>
    <t>Adjustment</t>
  </si>
  <si>
    <t>|c_</t>
  </si>
  <si>
    <t>DM</t>
  </si>
  <si>
    <t>S |</t>
  </si>
  <si>
    <t>131|TO</t>
  </si>
  <si>
    <t>21.03.2024   02:30:04</t>
  </si>
  <si>
    <t>132|TO</t>
  </si>
  <si>
    <t>Curva OFF/Refract OFF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</si>
  <si>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</si>
  <si>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</si>
  <si>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</si>
  <si>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</si>
  <si>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</si>
  <si>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</si>
  <si>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</si>
  <si>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</si>
  <si>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</si>
  <si>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</si>
  <si>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</si>
  <si>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</si>
  <si>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</si>
  <si>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</si>
  <si>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</si>
  <si>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148|TO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</si>
  <si>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</si>
  <si>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</si>
  <si>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</si>
  <si>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</si>
  <si>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</si>
  <si>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</si>
  <si>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</si>
  <si>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</si>
  <si>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157|TO</t>
  </si>
  <si>
    <t>158|KD1</t>
  </si>
  <si>
    <t>159|KD1</t>
  </si>
  <si>
    <t>160|TO</t>
  </si>
  <si>
    <t>161|KD1</t>
  </si>
  <si>
    <t>162|KD1</t>
  </si>
  <si>
    <t>163|KD1</t>
  </si>
  <si>
    <t>164|KD1</t>
  </si>
  <si>
    <t>165|KD1</t>
  </si>
  <si>
    <t>166|TO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</si>
  <si>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</si>
  <si>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</si>
  <si>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</si>
  <si>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</si>
  <si>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</si>
  <si>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</si>
  <si>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</si>
  <si>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</si>
  <si>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</si>
  <si>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</si>
  <si>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</si>
  <si>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</si>
  <si>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</si>
  <si>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</si>
  <si>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</si>
  <si>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</si>
  <si>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</si>
  <si>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</si>
  <si>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</si>
  <si>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</si>
  <si>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</si>
  <si>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</si>
  <si>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</si>
  <si>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</si>
  <si>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</si>
  <si>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192|TO</t>
  </si>
  <si>
    <t>193|KD1</t>
  </si>
  <si>
    <t>194|KD1</t>
  </si>
  <si>
    <t>195|KD1</t>
  </si>
  <si>
    <t>196|KD1</t>
  </si>
  <si>
    <t>197|KD1</t>
  </si>
  <si>
    <t>198|TO</t>
  </si>
  <si>
    <t>199|KD1</t>
  </si>
  <si>
    <t>200|KD1</t>
  </si>
  <si>
    <t>201|KD1</t>
  </si>
  <si>
    <t>202|KD1</t>
  </si>
  <si>
    <t>203|KD1</t>
  </si>
  <si>
    <t>204|KD1</t>
  </si>
  <si>
    <t>205|TO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</si>
  <si>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</si>
  <si>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</si>
  <si>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</si>
  <si>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</si>
  <si>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</si>
  <si>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</si>
  <si>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</si>
  <si>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</si>
  <si>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</si>
  <si>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</si>
  <si>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</si>
  <si>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</si>
  <si>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</si>
  <si>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</si>
  <si>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</si>
  <si>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</si>
  <si>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</si>
  <si>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</si>
  <si>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</si>
  <si>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</si>
  <si>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</si>
  <si>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</si>
  <si>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</si>
  <si>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</si>
  <si>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</si>
  <si>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</si>
  <si>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</si>
  <si>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</si>
  <si>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</si>
  <si>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</si>
  <si>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236|TO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</si>
  <si>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</si>
  <si>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</si>
  <si>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</si>
  <si>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</si>
  <si>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</si>
  <si>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</si>
  <si>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</si>
  <si>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</si>
  <si>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</si>
  <si>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</si>
  <si>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</si>
  <si>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</si>
  <si>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</si>
  <si>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</si>
  <si>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</si>
  <si>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</si>
  <si>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</si>
  <si>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</si>
  <si>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</si>
  <si>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</si>
  <si>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</si>
  <si>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</si>
  <si>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</si>
  <si>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</si>
  <si>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261|TO</t>
  </si>
  <si>
    <t>262|KD1</t>
  </si>
  <si>
    <t>263|TO</t>
  </si>
  <si>
    <t>264|KD1</t>
  </si>
  <si>
    <t>265|KD1</t>
  </si>
  <si>
    <t>266|KD1</t>
  </si>
  <si>
    <t>267|KD1</t>
  </si>
  <si>
    <t>268|TO</t>
  </si>
  <si>
    <t>269|KD1</t>
  </si>
  <si>
    <t>270|KD1</t>
  </si>
  <si>
    <t>271|TO</t>
  </si>
  <si>
    <t>272|KD1</t>
  </si>
  <si>
    <t>273|KD1</t>
  </si>
  <si>
    <t>274|KD1</t>
  </si>
  <si>
    <t>275|TO</t>
  </si>
  <si>
    <t>276|KD1</t>
  </si>
  <si>
    <t>277|KD1</t>
  </si>
  <si>
    <t>278|KD1</t>
  </si>
  <si>
    <t>279|KD1</t>
  </si>
  <si>
    <t>280|KD1</t>
  </si>
  <si>
    <t>281|KD1</t>
  </si>
  <si>
    <t>282|TO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</si>
  <si>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</si>
  <si>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</si>
  <si>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</si>
  <si>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</si>
  <si>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</si>
  <si>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</si>
  <si>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</si>
  <si>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</si>
  <si>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</si>
  <si>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</si>
  <si>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</si>
  <si>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</si>
  <si>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</si>
  <si>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</si>
  <si>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</si>
  <si>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</si>
  <si>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</si>
  <si>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</si>
  <si>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</si>
  <si>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</si>
  <si>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</si>
  <si>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</si>
  <si>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</si>
  <si>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</si>
  <si>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</si>
  <si>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</si>
  <si>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</si>
  <si>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310|TO</t>
  </si>
  <si>
    <t>311|KD1</t>
  </si>
  <si>
    <t>0301+62</t>
  </si>
  <si>
    <t>0304+20</t>
  </si>
  <si>
    <t>300+65</t>
  </si>
  <si>
    <t>300+20</t>
  </si>
  <si>
    <t>030424.dat</t>
  </si>
  <si>
    <t>Start-Line</t>
  </si>
  <si>
    <t>BF</t>
  </si>
  <si>
    <t>1|</t>
  </si>
  <si>
    <t>3|KD1</t>
  </si>
  <si>
    <t>|Z</t>
  </si>
  <si>
    <t>1|Rb</t>
  </si>
  <si>
    <t>1|Rf</t>
  </si>
  <si>
    <t>-0.00001 m   |</t>
  </si>
  <si>
    <t>9|KD1</t>
  </si>
  <si>
    <t>0.18436 m   |</t>
  </si>
  <si>
    <t>11|KD1</t>
  </si>
  <si>
    <t>19|KD1</t>
  </si>
  <si>
    <t>28|KD1</t>
  </si>
  <si>
    <t>30|KD1</t>
  </si>
  <si>
    <t>31|TO</t>
  </si>
  <si>
    <t>34|KD1</t>
  </si>
  <si>
    <t>36|KD1</t>
  </si>
  <si>
    <t>40|KD1</t>
  </si>
  <si>
    <t>43|KD1</t>
  </si>
  <si>
    <t>45|KD1</t>
  </si>
  <si>
    <t>48|TO</t>
  </si>
  <si>
    <t>55|TO</t>
  </si>
  <si>
    <t>61|KD1</t>
  </si>
  <si>
    <t>63|TO</t>
  </si>
  <si>
    <t>66|TO</t>
  </si>
  <si>
    <t>70|TO</t>
  </si>
  <si>
    <t>79|TO</t>
  </si>
  <si>
    <t>92|TO</t>
  </si>
  <si>
    <t>110|TO</t>
  </si>
  <si>
    <t>117|TO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</si>
  <si>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</si>
  <si>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</si>
  <si>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</si>
  <si>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</si>
  <si>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</si>
  <si>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</si>
  <si>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</si>
  <si>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</si>
  <si>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152|TO</t>
  </si>
  <si>
    <t>160|KD1</t>
  </si>
  <si>
    <t>164|TO</t>
  </si>
  <si>
    <t>166|KD1</t>
  </si>
  <si>
    <t>170|TO</t>
  </si>
  <si>
    <t>179|TO</t>
  </si>
  <si>
    <t>183|TO</t>
  </si>
  <si>
    <t>191|TO</t>
  </si>
  <si>
    <t>192|KD1</t>
  </si>
  <si>
    <t>196|TO</t>
  </si>
  <si>
    <t>198|KD1</t>
  </si>
  <si>
    <t>312|KD1</t>
  </si>
  <si>
    <t>313|KD1</t>
  </si>
  <si>
    <t>314|KD1</t>
  </si>
  <si>
    <t>315|KD1</t>
  </si>
  <si>
    <t>316|KD1</t>
  </si>
  <si>
    <t>317|KD1</t>
  </si>
  <si>
    <t>318|KD1</t>
  </si>
  <si>
    <t>319|KD1</t>
  </si>
  <si>
    <t>320|KD1</t>
  </si>
  <si>
    <t>321|KD1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</si>
  <si>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</si>
  <si>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</si>
  <si>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</si>
  <si>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</si>
  <si>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</si>
  <si>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</si>
  <si>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</si>
  <si>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</si>
  <si>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</si>
  <si>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</si>
  <si>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332|TO</t>
  </si>
  <si>
    <t>333|KD1</t>
  </si>
  <si>
    <t>334|KD1</t>
  </si>
  <si>
    <t>335|KD1</t>
  </si>
  <si>
    <t>336|KD1</t>
  </si>
  <si>
    <t>337|KD1</t>
  </si>
  <si>
    <t>338|TO</t>
  </si>
  <si>
    <t>339|KD1</t>
  </si>
  <si>
    <t>340|TO</t>
  </si>
  <si>
    <t>341|KD1</t>
  </si>
  <si>
    <t>342|KD1</t>
  </si>
  <si>
    <t>343|KD1</t>
  </si>
  <si>
    <t>344|KD1</t>
  </si>
  <si>
    <t>345|KD1</t>
  </si>
  <si>
    <t>346|TO</t>
  </si>
  <si>
    <t>347|KD1</t>
  </si>
  <si>
    <t>348|TO</t>
  </si>
  <si>
    <t>349|KD1</t>
  </si>
  <si>
    <t>350|TO</t>
  </si>
  <si>
    <t>351|KD1</t>
  </si>
  <si>
    <t>352|KD1</t>
  </si>
  <si>
    <t>353|TO</t>
  </si>
  <si>
    <t>354|KD1</t>
  </si>
  <si>
    <t>355|TO</t>
  </si>
  <si>
    <t>356|KD1</t>
  </si>
  <si>
    <t>357|KD1</t>
  </si>
  <si>
    <t>358|KD1</t>
  </si>
  <si>
    <t>359|TO</t>
  </si>
  <si>
    <t>360|KD1</t>
  </si>
  <si>
    <t>361|KD1</t>
  </si>
  <si>
    <t>362|KD1</t>
  </si>
  <si>
    <t>363|KD1</t>
  </si>
  <si>
    <t>364|KD1</t>
  </si>
  <si>
    <t>365|KD1</t>
  </si>
  <si>
    <t>366|KD1</t>
  </si>
  <si>
    <t>367|KD1</t>
  </si>
  <si>
    <t>368|KD1</t>
  </si>
  <si>
    <t>369|KD1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</si>
  <si>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</si>
  <si>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</si>
  <si>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</si>
  <si>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</si>
  <si>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</si>
  <si>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</si>
  <si>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</si>
  <si>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</si>
  <si>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</si>
  <si>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</si>
  <si>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</si>
  <si>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</si>
  <si>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</si>
  <si>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</si>
  <si>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</si>
  <si>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</si>
  <si>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</si>
  <si>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</si>
  <si>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</si>
  <si>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</si>
  <si>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</si>
  <si>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</si>
  <si>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</si>
  <si>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</si>
  <si>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</si>
  <si>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</si>
  <si>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</si>
  <si>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</si>
  <si>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</si>
  <si>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</si>
  <si>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</si>
  <si>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</si>
  <si>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</si>
  <si>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</si>
  <si>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</si>
  <si>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</si>
  <si>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</si>
  <si>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</si>
  <si>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</si>
  <si>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</si>
  <si>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</si>
  <si>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</si>
  <si>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</si>
  <si>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</si>
  <si>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</si>
  <si>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</si>
  <si>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</si>
  <si>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417|TO</t>
  </si>
  <si>
    <t>418|KD1</t>
  </si>
  <si>
    <t>419|KD1</t>
  </si>
  <si>
    <t>420|KD1</t>
  </si>
  <si>
    <t>421|KD1</t>
  </si>
  <si>
    <t>422|KD1</t>
  </si>
  <si>
    <t>423|KD1</t>
  </si>
  <si>
    <t>424|TO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</si>
  <si>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</si>
  <si>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</si>
  <si>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</si>
  <si>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</si>
  <si>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</si>
  <si>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</si>
  <si>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</si>
  <si>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</si>
  <si>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</si>
  <si>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</si>
  <si>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</si>
  <si>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</si>
  <si>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</si>
  <si>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</si>
  <si>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</si>
  <si>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</si>
  <si>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</si>
  <si>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</si>
  <si>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</si>
  <si>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</si>
  <si>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</si>
  <si>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</si>
  <si>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</si>
  <si>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</si>
  <si>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</si>
  <si>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</si>
  <si>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</si>
  <si>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</si>
  <si>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</si>
  <si>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</si>
  <si>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</si>
  <si>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</si>
  <si>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</si>
  <si>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</si>
  <si>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</si>
  <si>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</si>
  <si>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</si>
  <si>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</si>
  <si>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463|TO</t>
  </si>
  <si>
    <t>464|TO</t>
  </si>
  <si>
    <t>465|TO</t>
  </si>
  <si>
    <t>466|TO</t>
  </si>
  <si>
    <t>467|TO</t>
  </si>
  <si>
    <t>468|TO</t>
  </si>
  <si>
    <t>03.04.2024   02:31:49</t>
  </si>
  <si>
    <t>469|TO</t>
  </si>
  <si>
    <t>470|TO</t>
  </si>
  <si>
    <t>Start-Line         BF</t>
  </si>
  <si>
    <t>3|</t>
  </si>
  <si>
    <t>471|KD1</t>
  </si>
  <si>
    <t>472|KD1</t>
  </si>
  <si>
    <t>3|Rb</t>
  </si>
  <si>
    <t>473|KD1</t>
  </si>
  <si>
    <t>3|Rf</t>
  </si>
  <si>
    <t>474|KD1</t>
  </si>
  <si>
    <t>0.18785 m   |</t>
  </si>
  <si>
    <t>475|KD1</t>
  </si>
  <si>
    <t>3|Sh</t>
  </si>
  <si>
    <t>476|KD2</t>
  </si>
  <si>
    <t>2        1</t>
  </si>
  <si>
    <t>3|Db</t>
  </si>
  <si>
    <t>|Df</t>
  </si>
  <si>
    <t>477|TO</t>
  </si>
  <si>
    <t>End-Line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</si>
  <si>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</si>
  <si>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</si>
  <si>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</si>
  <si>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</si>
  <si>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</si>
  <si>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</si>
  <si>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</si>
  <si>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</si>
  <si>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</si>
  <si>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</si>
  <si>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</si>
  <si>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</si>
  <si>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</si>
  <si>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</si>
  <si>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</si>
  <si>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493|TO</t>
  </si>
  <si>
    <t>494|KD1</t>
  </si>
  <si>
    <t>495|KD1</t>
  </si>
  <si>
    <t>496|KD1</t>
  </si>
  <si>
    <t>497|TO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</si>
  <si>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</si>
  <si>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</si>
  <si>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</si>
  <si>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</si>
  <si>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</si>
  <si>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</si>
  <si>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</si>
  <si>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</si>
  <si>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</si>
  <si>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</si>
  <si>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</si>
  <si>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</si>
  <si>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</si>
  <si>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</si>
  <si>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</si>
  <si>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</si>
  <si>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</si>
  <si>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</si>
  <si>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</si>
  <si>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</si>
  <si>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</si>
  <si>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</si>
  <si>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ПЧ-1</t>
  </si>
  <si>
    <t>Rp 74034</t>
  </si>
  <si>
    <t>Rp 87775</t>
  </si>
  <si>
    <t>0300+20 1й путь</t>
  </si>
  <si>
    <t>Коммунарка - Ольховая</t>
  </si>
  <si>
    <t>перегон</t>
  </si>
  <si>
    <t>№ в приборе</t>
  </si>
  <si>
    <t>Пк</t>
  </si>
  <si>
    <t>0296+50</t>
  </si>
  <si>
    <t>0296+13</t>
  </si>
  <si>
    <t>0295+98,6</t>
  </si>
  <si>
    <t>0295+81,7</t>
  </si>
  <si>
    <t>0295+61,7</t>
  </si>
  <si>
    <t>0295+42,7</t>
  </si>
  <si>
    <t>0295+41,7</t>
  </si>
  <si>
    <t>0295+21</t>
  </si>
  <si>
    <t>0295+01,6</t>
  </si>
  <si>
    <t>0295+00</t>
  </si>
  <si>
    <t>0294+81,7</t>
  </si>
  <si>
    <t>0294+61,7</t>
  </si>
  <si>
    <t>0294+41,7</t>
  </si>
  <si>
    <t>0294+20,1</t>
  </si>
  <si>
    <t>0294+00</t>
  </si>
  <si>
    <t>0293+50</t>
  </si>
  <si>
    <t>0292+80</t>
  </si>
  <si>
    <t>0292+60</t>
  </si>
  <si>
    <t>0292+41,7</t>
  </si>
  <si>
    <t>0292+21,7</t>
  </si>
  <si>
    <t>0292+00</t>
  </si>
  <si>
    <t>0291+80,8</t>
  </si>
  <si>
    <t>0291+60,7</t>
  </si>
  <si>
    <t>0291+40,8</t>
  </si>
  <si>
    <t>0291+20,8</t>
  </si>
  <si>
    <t>0291+00</t>
  </si>
  <si>
    <t>0290+80,8</t>
  </si>
  <si>
    <t>0290+60,8</t>
  </si>
  <si>
    <t>0290+40,8</t>
  </si>
  <si>
    <t>0290+20,8</t>
  </si>
  <si>
    <t>0290+00</t>
  </si>
  <si>
    <t>289+40</t>
  </si>
  <si>
    <t>0289+20</t>
  </si>
  <si>
    <t>0289+00</t>
  </si>
  <si>
    <t>0288+80</t>
  </si>
  <si>
    <t>0288+60</t>
  </si>
  <si>
    <t>0288+40</t>
  </si>
  <si>
    <t>0288+20</t>
  </si>
  <si>
    <t>0288+00</t>
  </si>
  <si>
    <t>0287+80</t>
  </si>
  <si>
    <t>0287+60</t>
  </si>
  <si>
    <t>0284 + 22.3</t>
  </si>
  <si>
    <t>0284 + 21.5 перемычка</t>
  </si>
  <si>
    <t>0276+99,6</t>
  </si>
  <si>
    <t>0275+00</t>
  </si>
  <si>
    <t>0298+00</t>
  </si>
  <si>
    <t>0297+20</t>
  </si>
  <si>
    <t>0297+00,7</t>
  </si>
  <si>
    <t>болт2</t>
  </si>
  <si>
    <t>0285+00</t>
  </si>
  <si>
    <t>0294+40,1</t>
  </si>
  <si>
    <t>0277+00</t>
  </si>
  <si>
    <t>V путь</t>
  </si>
  <si>
    <t>прямо</t>
  </si>
  <si>
    <t>III путь</t>
  </si>
  <si>
    <t>Коммунарка</t>
  </si>
  <si>
    <t>0292+40</t>
  </si>
  <si>
    <t>0292+20</t>
  </si>
  <si>
    <t>0291+80</t>
  </si>
  <si>
    <t>0291+23,9</t>
  </si>
  <si>
    <t>0290+78,9</t>
  </si>
  <si>
    <t>0290+63,9</t>
  </si>
  <si>
    <t>0289+18,9</t>
  </si>
  <si>
    <t>Ольховая</t>
  </si>
  <si>
    <t>0287+41,6</t>
  </si>
  <si>
    <t>0287+21,6</t>
  </si>
  <si>
    <t>0287+00</t>
  </si>
  <si>
    <t>0286+41,6</t>
  </si>
  <si>
    <t>0286+21,6</t>
  </si>
  <si>
    <t>0286+00</t>
  </si>
  <si>
    <t>0285+61,5</t>
  </si>
  <si>
    <t>0285+41,5</t>
  </si>
  <si>
    <t>0285+21,5</t>
  </si>
  <si>
    <t>0284+81,5</t>
  </si>
  <si>
    <t>0284+61,5</t>
  </si>
  <si>
    <t>0284+43,8</t>
  </si>
  <si>
    <t>0284+21.5</t>
  </si>
  <si>
    <t>0284+00</t>
  </si>
  <si>
    <t>0283+78,8</t>
  </si>
  <si>
    <t>0283+61,5</t>
  </si>
  <si>
    <t>0283+41</t>
  </si>
  <si>
    <t>0283+28,8</t>
  </si>
  <si>
    <t>0284+13,8</t>
  </si>
  <si>
    <t>0283+00</t>
  </si>
  <si>
    <t>0282+81</t>
  </si>
  <si>
    <t>0282+63,8</t>
  </si>
  <si>
    <t>0282+43,8</t>
  </si>
  <si>
    <t>0282+23,8</t>
  </si>
  <si>
    <t>0282+00</t>
  </si>
  <si>
    <t>0281+83,8</t>
  </si>
  <si>
    <t>0281+63,8</t>
  </si>
  <si>
    <t>0281+42,8</t>
  </si>
  <si>
    <t>0281+22,8</t>
  </si>
  <si>
    <t>0281+00</t>
  </si>
  <si>
    <t>0280+82,8</t>
  </si>
  <si>
    <t>0280+62,8</t>
  </si>
  <si>
    <t>0280+42,8</t>
  </si>
  <si>
    <t>0280+22,8</t>
  </si>
  <si>
    <t>0279+56,2</t>
  </si>
  <si>
    <t>0279+36</t>
  </si>
  <si>
    <t>0279+16</t>
  </si>
  <si>
    <t>0279+00,4</t>
  </si>
  <si>
    <t>0278+86,2</t>
  </si>
  <si>
    <t>0278+66,2</t>
  </si>
  <si>
    <t>0278+46,3</t>
  </si>
  <si>
    <t>0278+26,3</t>
  </si>
  <si>
    <t>0278+00</t>
  </si>
  <si>
    <t>0277+86,2</t>
  </si>
  <si>
    <t>0277+66,2</t>
  </si>
  <si>
    <t>0277+40,1</t>
  </si>
  <si>
    <t>0277+16,2</t>
  </si>
  <si>
    <t>0276+36,2</t>
  </si>
  <si>
    <t>0276+16,2</t>
  </si>
  <si>
    <t>0276+00</t>
  </si>
  <si>
    <t>0275+86,2</t>
  </si>
  <si>
    <t>0275+66,2</t>
  </si>
  <si>
    <t>0275+46,2</t>
  </si>
  <si>
    <t>0274+50</t>
  </si>
  <si>
    <t>0274+00</t>
  </si>
  <si>
    <t>0273+86,6</t>
  </si>
  <si>
    <t>0273+62,1</t>
  </si>
  <si>
    <t>0273+46,6</t>
  </si>
  <si>
    <t>0273+22,1</t>
  </si>
  <si>
    <t>0273+00</t>
  </si>
  <si>
    <t>0272+82,1</t>
  </si>
  <si>
    <t>0272+66,6</t>
  </si>
  <si>
    <t>0272+46,6</t>
  </si>
  <si>
    <t>0272+26,7</t>
  </si>
  <si>
    <t>0272+00</t>
  </si>
  <si>
    <t>0271+86,6</t>
  </si>
  <si>
    <t>0271+66,6</t>
  </si>
  <si>
    <t>0271+46,6</t>
  </si>
  <si>
    <t>0271+26,6</t>
  </si>
  <si>
    <t>0270+99,6</t>
  </si>
  <si>
    <t>0270+84,6</t>
  </si>
  <si>
    <t>0270+60,4</t>
  </si>
  <si>
    <t>0270+42,9</t>
  </si>
  <si>
    <t>0270+23,9</t>
  </si>
  <si>
    <t>0270+00</t>
  </si>
  <si>
    <t>0269+76,6</t>
  </si>
  <si>
    <t>0269+56,6</t>
  </si>
  <si>
    <t>0269+37,8</t>
  </si>
  <si>
    <t>0269+21,6</t>
  </si>
  <si>
    <t>0269+00</t>
  </si>
  <si>
    <t>0268+81,6</t>
  </si>
  <si>
    <t>0268+61,6</t>
  </si>
  <si>
    <t>0268+41,6</t>
  </si>
  <si>
    <t>0265+39,5</t>
  </si>
  <si>
    <t>0265+19,5</t>
  </si>
  <si>
    <t>0265+00,9</t>
  </si>
  <si>
    <t>Прокшино</t>
  </si>
  <si>
    <t>265+00,9</t>
  </si>
  <si>
    <t>0264+79,7</t>
  </si>
  <si>
    <t>0264+59,5</t>
  </si>
  <si>
    <t>0264+39,5</t>
  </si>
  <si>
    <t>0264+19,3</t>
  </si>
  <si>
    <t>0263+28,8</t>
  </si>
  <si>
    <t>0262+49,9</t>
  </si>
  <si>
    <t>0262+00</t>
  </si>
  <si>
    <t>0261+60</t>
  </si>
  <si>
    <t>0261+25</t>
  </si>
  <si>
    <t>0261+00</t>
  </si>
  <si>
    <t>0260+65</t>
  </si>
  <si>
    <t>0260+45</t>
  </si>
  <si>
    <t>0260+00</t>
  </si>
  <si>
    <t>0259+61,1</t>
  </si>
  <si>
    <t>0259+41,5</t>
  </si>
  <si>
    <t>0259+22,5</t>
  </si>
  <si>
    <t>0259+00</t>
  </si>
  <si>
    <t>0258+82,4</t>
  </si>
  <si>
    <t>0258+61,6</t>
  </si>
  <si>
    <t>0258+41,1</t>
  </si>
  <si>
    <t>0258+21,6</t>
  </si>
  <si>
    <t>0258+00</t>
  </si>
  <si>
    <t>0257+80,8</t>
  </si>
  <si>
    <t>0257+60,7</t>
  </si>
  <si>
    <t>0257+40,7</t>
  </si>
  <si>
    <t>0257+20,7</t>
  </si>
  <si>
    <t>0257+00</t>
  </si>
  <si>
    <t>0256+50</t>
  </si>
  <si>
    <t>0256+18,1</t>
  </si>
  <si>
    <t>0256+00</t>
  </si>
  <si>
    <t>0255+78,1</t>
  </si>
  <si>
    <t>0255+58,1</t>
  </si>
  <si>
    <t>0255+38,1</t>
  </si>
  <si>
    <t>0255+18,1</t>
  </si>
  <si>
    <t>0255+00</t>
  </si>
  <si>
    <t>0254+78,1</t>
  </si>
  <si>
    <t>0254+58,1</t>
  </si>
  <si>
    <t>0254+38,1</t>
  </si>
  <si>
    <t>0254+18,1</t>
  </si>
  <si>
    <t>0254+00</t>
  </si>
  <si>
    <t>0253+78,1</t>
  </si>
  <si>
    <t>0253+58,1</t>
  </si>
  <si>
    <t>0253+40,1</t>
  </si>
  <si>
    <t>0253+22,6</t>
  </si>
  <si>
    <t>0253+00</t>
  </si>
  <si>
    <t>0252+78,1</t>
  </si>
  <si>
    <t>0252+58,1</t>
  </si>
  <si>
    <t>0252+38,1</t>
  </si>
  <si>
    <t>0252+18,1</t>
  </si>
  <si>
    <t>0252+00</t>
  </si>
  <si>
    <t>0251+78,1</t>
  </si>
  <si>
    <t>0251+58,1</t>
  </si>
  <si>
    <t>0251+38,1</t>
  </si>
  <si>
    <t>0251+18,1</t>
  </si>
  <si>
    <t>0251+00</t>
  </si>
  <si>
    <t>0250+78,1</t>
  </si>
  <si>
    <t>0250+58,1</t>
  </si>
  <si>
    <t>0250+38,1</t>
  </si>
  <si>
    <t>0250+19,6</t>
  </si>
  <si>
    <t>0250+00</t>
  </si>
  <si>
    <t>0249+81,6</t>
  </si>
  <si>
    <t>0249+64,6</t>
  </si>
  <si>
    <t>0249+44,1</t>
  </si>
  <si>
    <t>0249+00</t>
  </si>
  <si>
    <t>0248+84,2</t>
  </si>
  <si>
    <t>0248+44,2</t>
  </si>
  <si>
    <t>0248+24,2</t>
  </si>
  <si>
    <t>0248+00</t>
  </si>
  <si>
    <t>0247+64,2</t>
  </si>
  <si>
    <t>0247+44,2</t>
  </si>
  <si>
    <t>0247+24,2</t>
  </si>
  <si>
    <t>0247+00</t>
  </si>
  <si>
    <t>0246+84,2</t>
  </si>
  <si>
    <t>0246+64,2</t>
  </si>
  <si>
    <t>0246+44,2</t>
  </si>
  <si>
    <t>0246+24,2</t>
  </si>
  <si>
    <t>0246+00</t>
  </si>
  <si>
    <t>0242+00,3</t>
  </si>
  <si>
    <t>0241+81,3</t>
  </si>
  <si>
    <t>Филатов Луг</t>
  </si>
  <si>
    <t>0241+63,3</t>
  </si>
  <si>
    <t>0241+41,3</t>
  </si>
  <si>
    <t>0241+21,3</t>
  </si>
  <si>
    <t>0241+00</t>
  </si>
  <si>
    <t>0240+81,7</t>
  </si>
  <si>
    <t>0240+62,9</t>
  </si>
  <si>
    <t>0240+42,9</t>
  </si>
  <si>
    <t>0240+25,1</t>
  </si>
  <si>
    <t>0240+00,6</t>
  </si>
  <si>
    <t>0239+85</t>
  </si>
  <si>
    <t>0239+65</t>
  </si>
  <si>
    <t>0239+50</t>
  </si>
  <si>
    <t>0239+00</t>
  </si>
  <si>
    <t>0238+70</t>
  </si>
  <si>
    <t>0237+80,4</t>
  </si>
  <si>
    <t>0237+60</t>
  </si>
  <si>
    <t>0237+42,8</t>
  </si>
  <si>
    <t>0237+14,7</t>
  </si>
  <si>
    <t>0236+64,7</t>
  </si>
  <si>
    <t>0236+44,7</t>
  </si>
  <si>
    <t>0236+24,7</t>
  </si>
  <si>
    <t>0236+04,7</t>
  </si>
  <si>
    <t>0235+84,7</t>
  </si>
  <si>
    <t>0235+64,7</t>
  </si>
  <si>
    <t>0232+99,2</t>
  </si>
  <si>
    <t>0232+79,2</t>
  </si>
  <si>
    <t>0232+61,3</t>
  </si>
  <si>
    <t>229+61,8</t>
  </si>
  <si>
    <t>229+20,7</t>
  </si>
  <si>
    <t>229+00</t>
  </si>
  <si>
    <t>0228+80,7</t>
  </si>
  <si>
    <t>0228+60,7</t>
  </si>
  <si>
    <t>0228+40,7</t>
  </si>
  <si>
    <t>0228+20,7</t>
  </si>
  <si>
    <t>0227+50</t>
  </si>
  <si>
    <t>0226+50</t>
  </si>
  <si>
    <t>0225+99,9</t>
  </si>
  <si>
    <t>0225+74</t>
  </si>
  <si>
    <t>0225+58.7</t>
  </si>
  <si>
    <t>0225+33,7</t>
  </si>
  <si>
    <t>0225+14,1</t>
  </si>
  <si>
    <t>0225+00</t>
  </si>
  <si>
    <t>0224+84,1</t>
  </si>
  <si>
    <t>0224+64,1</t>
  </si>
  <si>
    <t>0224+44,1</t>
  </si>
  <si>
    <t>0224+24,2</t>
  </si>
  <si>
    <t>0224+00</t>
  </si>
  <si>
    <t>0223+84,1</t>
  </si>
  <si>
    <t>0223+50</t>
  </si>
  <si>
    <t>0223+00</t>
  </si>
  <si>
    <t>0222+63,2</t>
  </si>
  <si>
    <t>0222+23,8</t>
  </si>
  <si>
    <t>0222+00</t>
  </si>
  <si>
    <t>0221+63,8</t>
  </si>
  <si>
    <t>0221+43,8</t>
  </si>
  <si>
    <t>0212+53,3</t>
  </si>
  <si>
    <t>0212+43,2</t>
  </si>
  <si>
    <t>0212+00</t>
  </si>
  <si>
    <t>0211+77,5</t>
  </si>
  <si>
    <t>0211+57,5</t>
  </si>
  <si>
    <t>0211+40</t>
  </si>
  <si>
    <t>Саларьево</t>
  </si>
  <si>
    <t>0214+53,7</t>
  </si>
  <si>
    <t>0214+38.7</t>
  </si>
  <si>
    <t>0214+00</t>
  </si>
  <si>
    <t>0213+78,5</t>
  </si>
  <si>
    <t>0213+58,5</t>
  </si>
  <si>
    <t>0213+43,5</t>
  </si>
  <si>
    <t>0213+23,5</t>
  </si>
  <si>
    <t>0212+78,5</t>
  </si>
  <si>
    <t>0212+43,5</t>
  </si>
  <si>
    <t>0212+00(3п)</t>
  </si>
  <si>
    <t>0211+80</t>
  </si>
  <si>
    <t>211+65,9</t>
  </si>
  <si>
    <t>0212+00(1п)</t>
  </si>
  <si>
    <t>00+81,3*</t>
  </si>
  <si>
    <t>01+00</t>
  </si>
  <si>
    <t>01+41,3</t>
  </si>
  <si>
    <t>01+61,3</t>
  </si>
  <si>
    <t>01+81,3</t>
  </si>
  <si>
    <t>02+1,3</t>
  </si>
  <si>
    <t>02+21,3</t>
  </si>
  <si>
    <t>02+41,3</t>
  </si>
  <si>
    <t>02+61,3</t>
  </si>
  <si>
    <t>02+81.3</t>
  </si>
  <si>
    <t>03+04,8</t>
  </si>
  <si>
    <t>0211+00</t>
  </si>
  <si>
    <t>210+80</t>
  </si>
  <si>
    <t>0210+60</t>
  </si>
  <si>
    <t>0210+40</t>
  </si>
  <si>
    <t>0210+20</t>
  </si>
  <si>
    <t>0210+15</t>
  </si>
  <si>
    <t>0210+00</t>
  </si>
  <si>
    <t>0209+80</t>
  </si>
  <si>
    <t>0209+60</t>
  </si>
  <si>
    <t>0209+40</t>
  </si>
  <si>
    <t>0209+33</t>
  </si>
  <si>
    <t>0209+00</t>
  </si>
  <si>
    <t>0208+00</t>
  </si>
  <si>
    <t>0207+80</t>
  </si>
  <si>
    <t>0207+69,1</t>
  </si>
  <si>
    <t>0207+59,1</t>
  </si>
  <si>
    <t>0207+19,1</t>
  </si>
  <si>
    <t>0207+00</t>
  </si>
  <si>
    <t>0206+79,1</t>
  </si>
  <si>
    <t>0206+64,1</t>
  </si>
  <si>
    <t>0206+34</t>
  </si>
  <si>
    <t>0206+00</t>
  </si>
  <si>
    <t>0205+79,3</t>
  </si>
  <si>
    <t>0205+64,1</t>
  </si>
  <si>
    <t>0205+39,1</t>
  </si>
  <si>
    <t>0204+94,1</t>
  </si>
  <si>
    <t>0204+79,1</t>
  </si>
  <si>
    <t>0204+60,5</t>
  </si>
  <si>
    <t>0204+20,5</t>
  </si>
  <si>
    <t>0204+00</t>
  </si>
  <si>
    <t>0203+80,5</t>
  </si>
  <si>
    <t>0203+58,3</t>
  </si>
  <si>
    <t>0203+48,3</t>
  </si>
  <si>
    <t>0203+18,3</t>
  </si>
  <si>
    <t>0203+00</t>
  </si>
  <si>
    <t>0202+58,3</t>
  </si>
  <si>
    <t>0202+48,3</t>
  </si>
  <si>
    <t>0202+18,3</t>
  </si>
  <si>
    <t>0202+00</t>
  </si>
  <si>
    <t>0201+78,3</t>
  </si>
  <si>
    <t>0201+63</t>
  </si>
  <si>
    <t>0201+48,3</t>
  </si>
  <si>
    <t>0201+18,3</t>
  </si>
  <si>
    <t>0201+00</t>
  </si>
  <si>
    <t>0200+78,2</t>
  </si>
  <si>
    <t>0200+50</t>
  </si>
  <si>
    <t>0200+39,7</t>
  </si>
  <si>
    <t>0200+00</t>
  </si>
  <si>
    <t>0199+79,7</t>
  </si>
  <si>
    <t>0199+59,7</t>
  </si>
  <si>
    <t>0199+50</t>
  </si>
  <si>
    <t>0199+19,7</t>
  </si>
  <si>
    <t>0199+00</t>
  </si>
  <si>
    <t>0198+79,7</t>
  </si>
  <si>
    <t>0198+59,7</t>
  </si>
  <si>
    <t>0198+50</t>
  </si>
  <si>
    <t>0198+19,7</t>
  </si>
  <si>
    <t>0198+00</t>
  </si>
  <si>
    <t>0197+79,7</t>
  </si>
  <si>
    <t>0197+59,6</t>
  </si>
  <si>
    <t>0197+50</t>
  </si>
  <si>
    <t>0197+19,7</t>
  </si>
  <si>
    <t>0197+00</t>
  </si>
  <si>
    <t>0196+59.5</t>
  </si>
  <si>
    <t>0196+50</t>
  </si>
  <si>
    <t>0196+19,6</t>
  </si>
  <si>
    <t>0196+00</t>
  </si>
  <si>
    <t>0195+79,6</t>
  </si>
  <si>
    <t>0195+59,6</t>
  </si>
  <si>
    <t>0195+50</t>
  </si>
  <si>
    <t>0195+19,6</t>
  </si>
  <si>
    <t>0194+79,7</t>
  </si>
  <si>
    <t>0194+59.6</t>
  </si>
  <si>
    <t>0194+25</t>
  </si>
  <si>
    <t>0194+00</t>
  </si>
  <si>
    <t>0193+79,6</t>
  </si>
  <si>
    <t>0193+60</t>
  </si>
  <si>
    <t>0193+40</t>
  </si>
  <si>
    <t>0193+31</t>
  </si>
  <si>
    <t>0193+20</t>
  </si>
  <si>
    <t>0193+00</t>
  </si>
  <si>
    <t>0192+80</t>
  </si>
  <si>
    <t>0192+60</t>
  </si>
  <si>
    <t>0192+50</t>
  </si>
  <si>
    <t>0192+40</t>
  </si>
  <si>
    <t>0192+20</t>
  </si>
  <si>
    <t>0192+00</t>
  </si>
  <si>
    <t>0191+80</t>
  </si>
  <si>
    <t>Румянцево</t>
  </si>
  <si>
    <t>0191+60</t>
  </si>
  <si>
    <t>191+40</t>
  </si>
  <si>
    <t>191+20</t>
  </si>
  <si>
    <t>191+00</t>
  </si>
  <si>
    <t>190+80</t>
  </si>
  <si>
    <t>190+62,6</t>
  </si>
  <si>
    <t>190+43</t>
  </si>
  <si>
    <t>190+22,6</t>
  </si>
  <si>
    <t>190+00</t>
  </si>
  <si>
    <t>189+82.6</t>
  </si>
  <si>
    <t>189+62.6</t>
  </si>
  <si>
    <t>189+37</t>
  </si>
  <si>
    <t>189+17</t>
  </si>
  <si>
    <t>189+00</t>
  </si>
  <si>
    <t>188+82.6</t>
  </si>
  <si>
    <t>188+62.6</t>
  </si>
  <si>
    <t>188+37.6</t>
  </si>
  <si>
    <t>188+22.6</t>
  </si>
  <si>
    <t>188+00</t>
  </si>
  <si>
    <t>187+82,6</t>
  </si>
  <si>
    <t>187+62.6</t>
  </si>
  <si>
    <t>187+43</t>
  </si>
  <si>
    <t>187+22.6</t>
  </si>
  <si>
    <t>187+00</t>
  </si>
  <si>
    <t>186+77,6</t>
  </si>
  <si>
    <t>186+62.6</t>
  </si>
  <si>
    <t>186+42,6</t>
  </si>
  <si>
    <t>186+22,6</t>
  </si>
  <si>
    <t>186+00</t>
  </si>
  <si>
    <t>185+77,6</t>
  </si>
  <si>
    <t>185+60</t>
  </si>
  <si>
    <t>185+20</t>
  </si>
  <si>
    <t>185+00</t>
  </si>
  <si>
    <t>184+80</t>
  </si>
  <si>
    <t>184+60</t>
  </si>
  <si>
    <t>184+40</t>
  </si>
  <si>
    <t>184+20</t>
  </si>
  <si>
    <t>184+00</t>
  </si>
  <si>
    <t>183+80</t>
  </si>
  <si>
    <t>183+60</t>
  </si>
  <si>
    <t>183+38</t>
  </si>
  <si>
    <t>183+18,3</t>
  </si>
  <si>
    <t>183+00</t>
  </si>
  <si>
    <t>182+78,3</t>
  </si>
  <si>
    <t>182+58,3</t>
  </si>
  <si>
    <t>182+38</t>
  </si>
  <si>
    <t>182+18,3</t>
  </si>
  <si>
    <t>182+00</t>
  </si>
  <si>
    <t>181+78,2</t>
  </si>
  <si>
    <t>181+58,3</t>
  </si>
  <si>
    <t>181+38</t>
  </si>
  <si>
    <t>181+18,3</t>
  </si>
  <si>
    <t>181+00</t>
  </si>
  <si>
    <t>180+80</t>
  </si>
  <si>
    <t>180+60</t>
  </si>
  <si>
    <t>180+40</t>
  </si>
  <si>
    <t>180+20</t>
  </si>
  <si>
    <t>180+01,3</t>
  </si>
  <si>
    <t>179+81,3</t>
  </si>
  <si>
    <t>179+41,1</t>
  </si>
  <si>
    <t>179+21,3</t>
  </si>
  <si>
    <t>178+81,3</t>
  </si>
  <si>
    <t>178+40</t>
  </si>
  <si>
    <t>178+00</t>
  </si>
  <si>
    <t>177+80.9</t>
  </si>
  <si>
    <t>177+60.9</t>
  </si>
  <si>
    <t>177+41</t>
  </si>
  <si>
    <t>177+20,9</t>
  </si>
  <si>
    <t>177+00</t>
  </si>
  <si>
    <t>0176+60,9</t>
  </si>
  <si>
    <t>0176+40</t>
  </si>
  <si>
    <t>0176+20</t>
  </si>
  <si>
    <t>176+00</t>
  </si>
  <si>
    <t>175+80</t>
  </si>
  <si>
    <t>175+60</t>
  </si>
  <si>
    <t>0175+40</t>
  </si>
  <si>
    <t>175+20</t>
  </si>
  <si>
    <t>175+00</t>
  </si>
  <si>
    <t>174+80</t>
  </si>
  <si>
    <t>174+60</t>
  </si>
  <si>
    <t>174+39</t>
  </si>
  <si>
    <t>174+19</t>
  </si>
  <si>
    <t>174+00</t>
  </si>
  <si>
    <t>173+79,1</t>
  </si>
  <si>
    <t>173+59,1</t>
  </si>
  <si>
    <t>173+40</t>
  </si>
  <si>
    <t>173+20</t>
  </si>
  <si>
    <t>173+00</t>
  </si>
  <si>
    <t>172+80</t>
  </si>
  <si>
    <t>172+40</t>
  </si>
  <si>
    <t>172+20</t>
  </si>
  <si>
    <t>172+00</t>
  </si>
  <si>
    <t>171+80</t>
  </si>
  <si>
    <t>171+60</t>
  </si>
  <si>
    <t>171+40</t>
  </si>
  <si>
    <t>171+00</t>
  </si>
  <si>
    <t>170+80</t>
  </si>
  <si>
    <t>170+60</t>
  </si>
  <si>
    <t>170+40</t>
  </si>
  <si>
    <t>170+20</t>
  </si>
  <si>
    <t>0169+64(III)</t>
  </si>
  <si>
    <t>Тропарево</t>
  </si>
  <si>
    <t>0169+64</t>
  </si>
  <si>
    <t>0169+14</t>
  </si>
  <si>
    <t>0168+80</t>
  </si>
  <si>
    <t>0168+60</t>
  </si>
  <si>
    <t>0168+40</t>
  </si>
  <si>
    <t>0168+20</t>
  </si>
  <si>
    <t>0168+00</t>
  </si>
  <si>
    <t>0167+80</t>
  </si>
  <si>
    <t>0167+60</t>
  </si>
  <si>
    <t>0167+40</t>
  </si>
  <si>
    <t>0167+20</t>
  </si>
  <si>
    <t>0166+78</t>
  </si>
  <si>
    <t>0166+57,4</t>
  </si>
  <si>
    <t>0166+17</t>
  </si>
  <si>
    <t>0166+02,4</t>
  </si>
  <si>
    <t>0165+87,4</t>
  </si>
  <si>
    <t>0165+60</t>
  </si>
  <si>
    <t>0165+40</t>
  </si>
  <si>
    <t>0165+21,9</t>
  </si>
  <si>
    <t>0165+00</t>
  </si>
  <si>
    <t>0164+86,9</t>
  </si>
  <si>
    <t>0164+66,7</t>
  </si>
  <si>
    <t>0164+41,9</t>
  </si>
  <si>
    <t>0164+21,9</t>
  </si>
  <si>
    <t>0164+01,9</t>
  </si>
  <si>
    <t>0163+81,9</t>
  </si>
  <si>
    <t>0163+61,9</t>
  </si>
  <si>
    <t>0163+41,9</t>
  </si>
  <si>
    <t>0163+22</t>
  </si>
  <si>
    <t>0163+00</t>
  </si>
  <si>
    <t>0162+81,9</t>
  </si>
  <si>
    <t>0162+61,9</t>
  </si>
  <si>
    <t>0162+41,9</t>
  </si>
  <si>
    <t>0162+21,9</t>
  </si>
  <si>
    <t>0162+00</t>
  </si>
  <si>
    <t>0161+40</t>
  </si>
  <si>
    <t>0161+00</t>
  </si>
  <si>
    <t>0160+80</t>
  </si>
  <si>
    <t>0160+60</t>
  </si>
  <si>
    <t>0160+40</t>
  </si>
  <si>
    <t>0160+20</t>
  </si>
  <si>
    <t>0160+00</t>
  </si>
  <si>
    <t>0159+80</t>
  </si>
  <si>
    <t>0159+60</t>
  </si>
  <si>
    <t>0159+40</t>
  </si>
  <si>
    <t>0159+20</t>
  </si>
  <si>
    <t>0159+00</t>
  </si>
  <si>
    <t>0158+80</t>
  </si>
  <si>
    <t>0158+60</t>
  </si>
  <si>
    <t>0158+40</t>
  </si>
  <si>
    <t>0158+20</t>
  </si>
  <si>
    <t>0158+00</t>
  </si>
  <si>
    <t>0157+80,2</t>
  </si>
  <si>
    <t>0157+60</t>
  </si>
  <si>
    <t>0157+40</t>
  </si>
  <si>
    <t>0157+20,2</t>
  </si>
  <si>
    <t>0157+00</t>
  </si>
  <si>
    <t>0156+80,2</t>
  </si>
  <si>
    <t>0156+60,2</t>
  </si>
  <si>
    <t>0156+40</t>
  </si>
  <si>
    <t>0156+20</t>
  </si>
  <si>
    <t>0156+00</t>
  </si>
  <si>
    <t>0155+80</t>
  </si>
  <si>
    <t>0155+60</t>
  </si>
  <si>
    <t>0155+40</t>
  </si>
  <si>
    <t>0155+20</t>
  </si>
  <si>
    <t>0155+00</t>
  </si>
  <si>
    <t>0154+80</t>
  </si>
  <si>
    <t>0154+60</t>
  </si>
  <si>
    <t>0154+40</t>
  </si>
  <si>
    <t>0154+20</t>
  </si>
  <si>
    <t>0154+00</t>
  </si>
  <si>
    <t>0153+79,1</t>
  </si>
  <si>
    <t>0153+59,1</t>
  </si>
  <si>
    <t>0153+40</t>
  </si>
  <si>
    <t>0153+20</t>
  </si>
  <si>
    <t>0153+00</t>
  </si>
  <si>
    <t>0152+42</t>
  </si>
  <si>
    <t>0152+00</t>
  </si>
  <si>
    <t>146+29,4</t>
  </si>
  <si>
    <t>0289+33</t>
  </si>
  <si>
    <t>0300+47,7</t>
  </si>
  <si>
    <t>0289+40</t>
  </si>
</sst>
</file>

<file path=xl/styles.xml><?xml version="1.0" encoding="utf-8"?>
<styleSheet xmlns="http://schemas.openxmlformats.org/spreadsheetml/2006/main">
  <numFmts count="1">
    <numFmt numFmtId="164" formatCode="0.0000"/>
  </numFmts>
  <fonts count="30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indexed="8"/>
      <name val="Calibri"/>
      <family val="2"/>
      <charset val="204"/>
    </font>
    <font>
      <sz val="10"/>
      <name val="Arial Cyr"/>
      <charset val="204"/>
    </font>
    <font>
      <b/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0"/>
      <color indexed="10"/>
      <name val="Calibri"/>
      <family val="2"/>
      <charset val="204"/>
    </font>
    <font>
      <sz val="10"/>
      <name val="Calibri"/>
      <family val="2"/>
      <charset val="204"/>
    </font>
    <font>
      <b/>
      <sz val="11"/>
      <color indexed="18"/>
      <name val="Calibri"/>
      <family val="2"/>
      <charset val="204"/>
    </font>
    <font>
      <sz val="10"/>
      <color indexed="10"/>
      <name val="Calibri"/>
      <family val="2"/>
      <charset val="204"/>
    </font>
    <font>
      <sz val="11"/>
      <name val="Calibri"/>
      <family val="2"/>
      <charset val="204"/>
    </font>
    <font>
      <b/>
      <sz val="10"/>
      <color indexed="1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12"/>
      <name val="Calibri"/>
      <family val="2"/>
      <charset val="204"/>
    </font>
    <font>
      <b/>
      <sz val="11"/>
      <color indexed="17"/>
      <name val="Calibri"/>
      <family val="2"/>
      <charset val="204"/>
    </font>
    <font>
      <b/>
      <sz val="12"/>
      <color indexed="1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0"/>
      <color indexed="10"/>
      <name val="Arial Cyr"/>
      <charset val="204"/>
    </font>
    <font>
      <sz val="11"/>
      <color indexed="53"/>
      <name val="Calibri"/>
      <family val="2"/>
      <charset val="204"/>
    </font>
    <font>
      <sz val="10"/>
      <color indexed="8"/>
      <name val="Arial Cyr"/>
      <charset val="204"/>
    </font>
    <font>
      <i/>
      <sz val="10"/>
      <name val="Arial Cyr"/>
      <family val="2"/>
      <charset val="204"/>
    </font>
    <font>
      <b/>
      <i/>
      <sz val="10"/>
      <color indexed="10"/>
      <name val="Arial Cyr"/>
      <charset val="204"/>
    </font>
    <font>
      <b/>
      <sz val="8"/>
      <color indexed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9" fillId="0" borderId="0"/>
    <xf numFmtId="0" fontId="9" fillId="0" borderId="0"/>
  </cellStyleXfs>
  <cellXfs count="125">
    <xf numFmtId="0" fontId="0" fillId="0" borderId="0" xfId="0" applyFont="1" applyAlignment="1"/>
    <xf numFmtId="0" fontId="3" fillId="0" borderId="0" xfId="1" applyFont="1" applyAlignment="1">
      <alignment horizontal="center" wrapText="1"/>
    </xf>
    <xf numFmtId="0" fontId="4" fillId="0" borderId="0" xfId="1" applyFont="1"/>
    <xf numFmtId="0" fontId="7" fillId="0" borderId="0" xfId="1" applyFont="1" applyAlignment="1"/>
    <xf numFmtId="0" fontId="2" fillId="0" borderId="0" xfId="1" applyFont="1" applyAlignment="1">
      <alignment wrapText="1"/>
    </xf>
    <xf numFmtId="0" fontId="2" fillId="0" borderId="0" xfId="1" applyFont="1" applyAlignment="1">
      <alignment horizontal="center" wrapText="1"/>
    </xf>
    <xf numFmtId="0" fontId="5" fillId="0" borderId="0" xfId="1" applyFont="1" applyBorder="1" applyAlignment="1">
      <alignment wrapText="1"/>
    </xf>
    <xf numFmtId="0" fontId="2" fillId="0" borderId="1" xfId="1" applyFont="1" applyBorder="1" applyAlignment="1">
      <alignment horizont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right" wrapText="1"/>
    </xf>
    <xf numFmtId="14" fontId="2" fillId="0" borderId="0" xfId="1" applyNumberFormat="1" applyFont="1" applyAlignment="1">
      <alignment horizontal="center" wrapText="1"/>
    </xf>
    <xf numFmtId="0" fontId="4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vertical="center" wrapText="1"/>
    </xf>
    <xf numFmtId="0" fontId="2" fillId="0" borderId="0" xfId="1" applyFont="1"/>
    <xf numFmtId="164" fontId="4" fillId="0" borderId="0" xfId="1" applyNumberFormat="1" applyFont="1"/>
    <xf numFmtId="0" fontId="1" fillId="0" borderId="0" xfId="1" applyFont="1" applyAlignment="1"/>
    <xf numFmtId="0" fontId="6" fillId="0" borderId="5" xfId="1" applyFont="1" applyBorder="1" applyAlignment="1">
      <alignment horizontal="right" wrapText="1"/>
    </xf>
    <xf numFmtId="164" fontId="5" fillId="0" borderId="5" xfId="1" applyNumberFormat="1" applyFont="1" applyBorder="1" applyAlignment="1">
      <alignment horizontal="right" wrapText="1"/>
    </xf>
    <xf numFmtId="0" fontId="6" fillId="0" borderId="5" xfId="1" applyFont="1" applyBorder="1" applyAlignment="1">
      <alignment wrapText="1"/>
    </xf>
    <xf numFmtId="164" fontId="7" fillId="0" borderId="0" xfId="1" applyNumberFormat="1" applyFont="1" applyBorder="1" applyAlignment="1"/>
    <xf numFmtId="164" fontId="7" fillId="0" borderId="0" xfId="1" applyNumberFormat="1" applyFont="1" applyAlignment="1"/>
    <xf numFmtId="0" fontId="7" fillId="0" borderId="0" xfId="1" applyFont="1" applyBorder="1" applyAlignment="1"/>
    <xf numFmtId="2" fontId="7" fillId="0" borderId="0" xfId="1" applyNumberFormat="1" applyFont="1" applyAlignment="1"/>
    <xf numFmtId="0" fontId="7" fillId="0" borderId="0" xfId="1"/>
    <xf numFmtId="164" fontId="7" fillId="0" borderId="0" xfId="1" applyNumberFormat="1" applyAlignment="1"/>
    <xf numFmtId="0" fontId="0" fillId="0" borderId="0" xfId="0" applyAlignment="1"/>
    <xf numFmtId="0" fontId="6" fillId="0" borderId="5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8" fillId="0" borderId="0" xfId="0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0" fillId="0" borderId="0" xfId="0" applyFill="1" applyBorder="1"/>
    <xf numFmtId="0" fontId="8" fillId="0" borderId="13" xfId="0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11" xfId="0" applyFill="1" applyBorder="1"/>
    <xf numFmtId="0" fontId="0" fillId="0" borderId="7" xfId="0" applyFill="1" applyBorder="1"/>
    <xf numFmtId="0" fontId="0" fillId="0" borderId="6" xfId="0" applyFill="1" applyBorder="1"/>
    <xf numFmtId="0" fontId="10" fillId="0" borderId="11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4" fillId="0" borderId="11" xfId="0" applyFont="1" applyFill="1" applyBorder="1"/>
    <xf numFmtId="0" fontId="1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164" fontId="11" fillId="0" borderId="11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3" fillId="0" borderId="10" xfId="0" applyFont="1" applyFill="1" applyBorder="1" applyAlignment="1">
      <alignment horizontal="center"/>
    </xf>
    <xf numFmtId="164" fontId="8" fillId="0" borderId="10" xfId="0" applyNumberFormat="1" applyFont="1" applyFill="1" applyBorder="1" applyAlignment="1">
      <alignment horizontal="center" vertical="center" wrapText="1"/>
    </xf>
    <xf numFmtId="164" fontId="13" fillId="0" borderId="10" xfId="0" applyNumberFormat="1" applyFont="1" applyFill="1" applyBorder="1" applyAlignment="1">
      <alignment horizontal="center" vertical="center" wrapText="1"/>
    </xf>
    <xf numFmtId="164" fontId="12" fillId="0" borderId="10" xfId="0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164" fontId="16" fillId="0" borderId="12" xfId="0" applyNumberFormat="1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16" fillId="0" borderId="14" xfId="0" applyNumberFormat="1" applyFont="1" applyFill="1" applyBorder="1" applyAlignment="1">
      <alignment horizontal="center"/>
    </xf>
    <xf numFmtId="0" fontId="0" fillId="0" borderId="8" xfId="0" applyFill="1" applyBorder="1"/>
    <xf numFmtId="164" fontId="16" fillId="0" borderId="6" xfId="0" applyNumberFormat="1" applyFon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 vertical="center" wrapText="1"/>
    </xf>
    <xf numFmtId="164" fontId="16" fillId="0" borderId="11" xfId="0" applyNumberFormat="1" applyFont="1" applyFill="1" applyBorder="1" applyAlignment="1">
      <alignment horizontal="center" vertical="center" wrapText="1"/>
    </xf>
    <xf numFmtId="164" fontId="22" fillId="0" borderId="11" xfId="0" applyNumberFormat="1" applyFont="1" applyFill="1" applyBorder="1" applyAlignment="1">
      <alignment horizontal="center" vertical="center" wrapText="1"/>
    </xf>
    <xf numFmtId="164" fontId="20" fillId="3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24" fillId="0" borderId="11" xfId="2" applyFont="1" applyFill="1" applyBorder="1" applyAlignment="1">
      <alignment horizontal="center"/>
    </xf>
    <xf numFmtId="164" fontId="20" fillId="0" borderId="0" xfId="0" applyNumberFormat="1" applyFont="1" applyFill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0" fontId="24" fillId="0" borderId="0" xfId="2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4" fontId="27" fillId="0" borderId="0" xfId="3" applyNumberFormat="1" applyFont="1" applyFill="1" applyBorder="1" applyAlignment="1">
      <alignment horizontal="center" vertical="center" wrapText="1"/>
    </xf>
    <xf numFmtId="164" fontId="28" fillId="0" borderId="0" xfId="3" applyNumberFormat="1" applyFont="1" applyFill="1" applyBorder="1" applyAlignment="1">
      <alignment horizontal="center" vertical="center" wrapText="1"/>
    </xf>
    <xf numFmtId="164" fontId="24" fillId="0" borderId="0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0" xfId="1" applyFont="1" applyAlignment="1">
      <alignment horizontal="center" wrapText="1"/>
    </xf>
    <xf numFmtId="0" fontId="7" fillId="0" borderId="0" xfId="1" applyFont="1" applyAlignment="1"/>
    <xf numFmtId="0" fontId="2" fillId="0" borderId="0" xfId="1" applyFont="1" applyAlignment="1">
      <alignment horizontal="left" wrapText="1"/>
    </xf>
    <xf numFmtId="0" fontId="7" fillId="0" borderId="0" xfId="1" applyFont="1" applyAlignment="1">
      <alignment horizontal="left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</cellXfs>
  <cellStyles count="4">
    <cellStyle name="Normal_Sheet2" xfId="2"/>
    <cellStyle name="Обычный" xfId="0" builtinId="0"/>
    <cellStyle name="Обычный 2" xfId="1"/>
    <cellStyle name="Обычный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320040</xdr:colOff>
      <xdr:row>0</xdr:row>
      <xdr:rowOff>133894</xdr:rowOff>
    </xdr:from>
    <xdr:to>
      <xdr:col>13</xdr:col>
      <xdr:colOff>30480</xdr:colOff>
      <xdr:row>18</xdr:row>
      <xdr:rowOff>14479</xdr:rowOff>
    </xdr:to>
    <xdr:pic>
      <xdr:nvPicPr>
        <xdr:cNvPr id="1786" name="Picture 76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42560" y="133894"/>
          <a:ext cx="4876800" cy="324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zoomScaleNormal="100" workbookViewId="0">
      <selection activeCell="O18" sqref="O18"/>
    </sheetView>
  </sheetViews>
  <sheetFormatPr defaultColWidth="14.44140625" defaultRowHeight="15" customHeight="1"/>
  <cols>
    <col min="1" max="1" width="6.33203125" style="3" customWidth="1"/>
    <col min="2" max="2" width="12.6640625" style="3" customWidth="1"/>
    <col min="3" max="4" width="10.6640625" style="3" customWidth="1"/>
    <col min="5" max="5" width="5.6640625" style="3" customWidth="1"/>
    <col min="6" max="6" width="15.6640625" style="3" customWidth="1"/>
    <col min="7" max="7" width="10.109375" style="3" customWidth="1"/>
    <col min="8" max="13" width="12.5546875" style="3" customWidth="1"/>
    <col min="14" max="14" width="12.6640625" style="3" customWidth="1"/>
    <col min="15" max="15" width="25" style="3" bestFit="1" customWidth="1"/>
    <col min="16" max="16" width="14.44140625" style="3" customWidth="1"/>
    <col min="17" max="18" width="14.44140625" style="3"/>
    <col min="19" max="19" width="21.33203125" style="3" bestFit="1" customWidth="1"/>
    <col min="20" max="16384" width="14.44140625" style="3"/>
  </cols>
  <sheetData>
    <row r="1" spans="1:26" ht="15.6">
      <c r="A1" s="119" t="s">
        <v>1</v>
      </c>
      <c r="B1" s="120"/>
      <c r="C1" s="120"/>
      <c r="D1" s="120"/>
      <c r="E1" s="120"/>
      <c r="F1" s="120"/>
      <c r="G1" s="120"/>
      <c r="H1" s="1"/>
      <c r="I1" s="2" t="s">
        <v>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6">
      <c r="A2" s="1" t="s">
        <v>636</v>
      </c>
      <c r="B2" s="4" t="s">
        <v>641</v>
      </c>
      <c r="C2" s="121" t="s">
        <v>640</v>
      </c>
      <c r="D2" s="122"/>
      <c r="E2" s="122"/>
      <c r="F2" s="122"/>
      <c r="G2" s="122"/>
      <c r="H2" s="5"/>
      <c r="I2" s="2"/>
      <c r="J2" s="2"/>
      <c r="K2" s="2"/>
      <c r="L2" s="2"/>
      <c r="M2" s="2"/>
      <c r="N2" s="2"/>
      <c r="O2" s="2"/>
      <c r="R2" s="2"/>
      <c r="S2" s="2"/>
      <c r="T2" s="2"/>
      <c r="U2" s="2"/>
      <c r="V2" s="2"/>
      <c r="W2" s="2"/>
      <c r="X2" s="2"/>
      <c r="Y2" s="2"/>
      <c r="Z2" s="2"/>
    </row>
    <row r="3" spans="1:26" ht="15.6">
      <c r="A3" s="1"/>
      <c r="B3" s="1" t="s">
        <v>3</v>
      </c>
      <c r="C3" s="1"/>
      <c r="D3" s="1"/>
      <c r="E3" s="1"/>
      <c r="F3" s="1" t="s">
        <v>4</v>
      </c>
      <c r="G3" s="1"/>
      <c r="H3" s="4"/>
      <c r="I3" s="2"/>
      <c r="J3" s="2"/>
      <c r="K3" s="2"/>
      <c r="L3" s="2"/>
      <c r="M3" s="2"/>
      <c r="N3" s="2"/>
      <c r="O3" s="6"/>
      <c r="R3" s="2"/>
      <c r="S3" s="6"/>
      <c r="T3" s="2"/>
      <c r="U3" s="2"/>
      <c r="V3" s="2"/>
      <c r="W3" s="2"/>
      <c r="X3" s="2"/>
      <c r="Y3" s="2"/>
      <c r="Z3" s="2"/>
    </row>
    <row r="4" spans="1:26" ht="15.6">
      <c r="A4" s="7" t="s">
        <v>5</v>
      </c>
      <c r="B4" s="7" t="s">
        <v>6</v>
      </c>
      <c r="C4" s="7" t="s">
        <v>7</v>
      </c>
      <c r="D4" s="4"/>
      <c r="E4" s="7" t="s">
        <v>5</v>
      </c>
      <c r="F4" s="7" t="s">
        <v>6</v>
      </c>
      <c r="G4" s="7" t="s">
        <v>7</v>
      </c>
      <c r="H4" s="8"/>
      <c r="I4" s="2"/>
      <c r="J4" s="2"/>
      <c r="K4" s="2"/>
      <c r="L4" s="2"/>
      <c r="M4" s="2"/>
      <c r="N4" s="2"/>
      <c r="O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9" t="s">
        <v>8</v>
      </c>
      <c r="B5" s="10">
        <v>45007</v>
      </c>
      <c r="C5" s="2"/>
      <c r="D5" s="11"/>
      <c r="E5" s="9" t="s">
        <v>8</v>
      </c>
      <c r="F5" s="10">
        <v>45374</v>
      </c>
      <c r="G5" s="2"/>
      <c r="H5" s="12"/>
      <c r="I5" s="2"/>
      <c r="J5" s="2"/>
      <c r="K5" s="2"/>
      <c r="L5" s="2"/>
      <c r="M5" s="2"/>
      <c r="N5" s="2"/>
      <c r="O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13">
        <v>1</v>
      </c>
      <c r="B6" s="14" t="s">
        <v>147</v>
      </c>
      <c r="C6" s="15"/>
      <c r="D6" s="11"/>
      <c r="E6" s="13">
        <v>1</v>
      </c>
      <c r="F6" s="14" t="s">
        <v>638</v>
      </c>
      <c r="G6" s="15"/>
      <c r="H6" s="11"/>
      <c r="I6" s="2"/>
      <c r="J6" s="2"/>
      <c r="K6" s="2"/>
      <c r="L6" s="2"/>
      <c r="M6" s="2"/>
      <c r="N6" s="2"/>
      <c r="O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13">
        <v>2</v>
      </c>
      <c r="B7" s="14" t="s">
        <v>637</v>
      </c>
      <c r="C7" s="15">
        <v>13.130800000000001</v>
      </c>
      <c r="D7" s="11"/>
      <c r="E7" s="13">
        <v>2</v>
      </c>
      <c r="F7" s="14" t="s">
        <v>147</v>
      </c>
      <c r="G7" s="15">
        <v>-10.2219</v>
      </c>
      <c r="H7" s="11"/>
      <c r="I7" s="2"/>
      <c r="J7" s="2"/>
      <c r="K7" s="2"/>
      <c r="L7" s="2"/>
      <c r="M7" s="2"/>
      <c r="N7" s="2"/>
      <c r="O7" s="2"/>
      <c r="R7" s="2"/>
      <c r="S7" s="2"/>
      <c r="T7" s="2"/>
      <c r="U7" s="2"/>
      <c r="V7" s="2"/>
      <c r="W7" s="2"/>
      <c r="X7" s="2"/>
      <c r="Y7" s="2"/>
      <c r="Z7" s="2"/>
    </row>
    <row r="8" spans="1:26" thickBot="1">
      <c r="A8" s="13">
        <v>3</v>
      </c>
      <c r="B8" s="14" t="s">
        <v>638</v>
      </c>
      <c r="C8" s="15">
        <v>-2.9066999999999998</v>
      </c>
      <c r="D8" s="11"/>
      <c r="E8" s="13">
        <v>3</v>
      </c>
      <c r="F8" s="14" t="s">
        <v>639</v>
      </c>
      <c r="G8" s="15">
        <v>-2.5000000000000001E-3</v>
      </c>
      <c r="H8" s="11"/>
      <c r="I8" s="2"/>
      <c r="J8" s="2"/>
      <c r="K8" s="2"/>
      <c r="L8" s="2"/>
      <c r="M8" s="2"/>
      <c r="N8" s="2"/>
      <c r="O8" s="2"/>
      <c r="R8" s="2"/>
      <c r="S8" s="2"/>
      <c r="T8" s="2"/>
      <c r="U8" s="2"/>
      <c r="V8" s="2"/>
      <c r="W8" s="2"/>
      <c r="X8" s="2"/>
      <c r="Y8" s="2"/>
      <c r="Z8" s="2"/>
    </row>
    <row r="9" spans="1:26" thickTop="1">
      <c r="A9" s="123" t="s">
        <v>9</v>
      </c>
      <c r="B9" s="124"/>
      <c r="C9" s="16">
        <f>SUM(C7:C8)</f>
        <v>10.2241</v>
      </c>
      <c r="D9" s="11"/>
      <c r="E9" s="123" t="s">
        <v>9</v>
      </c>
      <c r="F9" s="124"/>
      <c r="G9" s="16">
        <f>SUM(G7:G8)</f>
        <v>-10.224399999999999</v>
      </c>
      <c r="H9" s="11"/>
      <c r="I9" s="2"/>
      <c r="J9" s="2"/>
      <c r="K9" s="2"/>
      <c r="L9" s="2"/>
      <c r="M9" s="2"/>
      <c r="N9" s="2"/>
      <c r="O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2"/>
      <c r="B10" s="2"/>
      <c r="C10" s="2"/>
      <c r="D10" s="11"/>
      <c r="H10" s="11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119" t="s">
        <v>10</v>
      </c>
      <c r="B11" s="119"/>
      <c r="C11" s="119"/>
      <c r="D11" s="119"/>
      <c r="E11" s="119"/>
      <c r="F11" s="119"/>
      <c r="G11" s="119"/>
      <c r="H11" s="11"/>
      <c r="I11" s="2"/>
      <c r="J11" s="2"/>
      <c r="K11" s="2"/>
      <c r="L11" s="2"/>
      <c r="M11" s="2"/>
      <c r="N11" s="2"/>
      <c r="O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2"/>
      <c r="B12" s="17" t="s">
        <v>11</v>
      </c>
      <c r="C12" s="2"/>
      <c r="D12" s="11"/>
      <c r="E12" s="2"/>
      <c r="F12" s="2"/>
      <c r="G12" s="2"/>
      <c r="H12" s="11"/>
      <c r="I12" s="2"/>
      <c r="J12" s="2"/>
      <c r="K12" s="2"/>
      <c r="L12" s="2"/>
      <c r="M12" s="2"/>
      <c r="N12" s="2"/>
      <c r="O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2"/>
      <c r="B13" s="17" t="s">
        <v>12</v>
      </c>
      <c r="C13" s="2"/>
      <c r="D13" s="11"/>
      <c r="E13" s="2"/>
      <c r="F13" s="2"/>
      <c r="G13" s="2"/>
      <c r="H13" s="11"/>
      <c r="I13" s="2"/>
      <c r="J13" s="2"/>
      <c r="K13" s="2"/>
      <c r="L13" s="2"/>
      <c r="M13" s="2"/>
      <c r="N13" s="2"/>
      <c r="O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2"/>
      <c r="B14" s="2"/>
      <c r="C14" s="2"/>
      <c r="D14" s="11"/>
      <c r="H14" s="11"/>
      <c r="I14" s="2"/>
      <c r="J14" s="2"/>
      <c r="K14" s="2"/>
      <c r="L14" s="2"/>
      <c r="M14" s="2"/>
      <c r="N14" s="2"/>
      <c r="O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2"/>
      <c r="B15" s="2"/>
      <c r="C15" s="2"/>
      <c r="H15" s="11"/>
      <c r="I15" s="2"/>
      <c r="J15" s="2"/>
      <c r="K15" s="2"/>
      <c r="L15" s="2"/>
      <c r="M15" s="2"/>
      <c r="N15" s="2"/>
      <c r="O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2"/>
      <c r="B16" s="2"/>
      <c r="C16" s="2"/>
      <c r="H16" s="11"/>
      <c r="I16" s="2"/>
      <c r="J16" s="2"/>
      <c r="K16" s="2"/>
      <c r="L16" s="2"/>
      <c r="M16" s="2"/>
      <c r="N16" s="2"/>
      <c r="O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2"/>
      <c r="B17" s="2"/>
      <c r="C17" s="2"/>
      <c r="H17" s="11"/>
      <c r="I17" s="2"/>
      <c r="J17" s="2"/>
      <c r="K17" s="2"/>
      <c r="L17" s="2"/>
      <c r="M17" s="2"/>
      <c r="N17" s="2"/>
      <c r="O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2"/>
      <c r="B18" s="2"/>
      <c r="C18" s="2"/>
      <c r="H18" s="11"/>
      <c r="I18" s="2"/>
      <c r="J18" s="2"/>
      <c r="K18" s="2"/>
      <c r="L18" s="2"/>
      <c r="M18" s="2"/>
      <c r="N18" s="2"/>
      <c r="O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2"/>
      <c r="B19" s="2"/>
      <c r="C19" s="2"/>
      <c r="D19" s="2"/>
      <c r="H19" s="11"/>
      <c r="I19" s="2"/>
      <c r="J19" s="2"/>
      <c r="K19" s="2"/>
      <c r="L19" s="2"/>
      <c r="M19" s="2"/>
      <c r="N19" s="2"/>
      <c r="O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2"/>
      <c r="B20" s="2"/>
      <c r="C20" s="2"/>
      <c r="D20" s="2"/>
      <c r="H20" s="11"/>
      <c r="I20" s="2"/>
      <c r="J20" s="2"/>
      <c r="K20" s="2"/>
      <c r="L20" s="2"/>
      <c r="M20" s="2"/>
      <c r="N20" s="2"/>
      <c r="O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H21" s="11"/>
      <c r="I21" s="2"/>
      <c r="J21" s="2"/>
      <c r="K21" s="2"/>
      <c r="L21" s="2"/>
      <c r="M21" s="2"/>
      <c r="N21" s="2"/>
      <c r="O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H22" s="2"/>
      <c r="I22" s="2"/>
      <c r="J22" s="2"/>
      <c r="K22" s="2"/>
      <c r="L22" s="2"/>
      <c r="M22" s="2"/>
      <c r="N22" s="2"/>
      <c r="O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H23" s="2"/>
      <c r="I23" s="2"/>
      <c r="J23" s="2"/>
      <c r="K23" s="2"/>
      <c r="L23" s="2"/>
      <c r="M23" s="2"/>
      <c r="N23" s="2"/>
      <c r="O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H24" s="2"/>
      <c r="I24" s="2"/>
      <c r="J24" s="2"/>
      <c r="K24" s="2"/>
      <c r="L24" s="2"/>
      <c r="M24" s="2"/>
      <c r="N24" s="2"/>
      <c r="O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H25" s="11"/>
      <c r="I25" s="2"/>
      <c r="J25" s="2"/>
      <c r="K25" s="2"/>
      <c r="L25" s="2"/>
      <c r="M25" s="2"/>
      <c r="N25" s="2"/>
      <c r="O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H26" s="11"/>
      <c r="I26" s="2"/>
      <c r="J26" s="2"/>
      <c r="K26" s="2"/>
      <c r="L26" s="2"/>
      <c r="M26" s="2"/>
      <c r="N26" s="2"/>
      <c r="O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H27" s="11"/>
      <c r="I27" s="2"/>
      <c r="J27" s="2"/>
      <c r="K27" s="2"/>
      <c r="L27" s="2"/>
      <c r="M27" s="2"/>
      <c r="N27" s="2"/>
      <c r="O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H28" s="11"/>
      <c r="I28" s="2"/>
      <c r="J28" s="2"/>
      <c r="K28" s="2"/>
      <c r="L28" s="2"/>
      <c r="M28" s="2"/>
      <c r="N28" s="2"/>
      <c r="O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H29" s="11"/>
      <c r="I29" s="2"/>
      <c r="J29" s="2"/>
      <c r="K29" s="2"/>
      <c r="L29" s="2"/>
      <c r="M29" s="2"/>
      <c r="N29" s="2"/>
      <c r="O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H30" s="11"/>
      <c r="I30" s="2"/>
      <c r="J30" s="2"/>
      <c r="K30" s="2"/>
      <c r="L30" s="2"/>
      <c r="M30" s="2"/>
      <c r="N30" s="2"/>
      <c r="O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D31" s="2"/>
      <c r="H31" s="11"/>
      <c r="I31" s="2"/>
      <c r="J31" s="2"/>
      <c r="K31" s="2"/>
      <c r="L31" s="2"/>
      <c r="M31" s="2"/>
      <c r="N31" s="2"/>
      <c r="O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D32" s="2"/>
      <c r="H32" s="11"/>
      <c r="I32" s="2"/>
      <c r="J32" s="2"/>
      <c r="K32" s="2"/>
      <c r="L32" s="2"/>
      <c r="M32" s="2"/>
      <c r="N32" s="2"/>
      <c r="O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D33" s="2"/>
      <c r="H33" s="11"/>
      <c r="I33" s="2"/>
      <c r="J33" s="2"/>
      <c r="K33" s="2"/>
      <c r="L33" s="2"/>
      <c r="M33" s="2"/>
      <c r="N33" s="2"/>
      <c r="O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H34" s="11"/>
      <c r="I34" s="2"/>
      <c r="J34" s="2"/>
      <c r="K34" s="2"/>
      <c r="L34" s="2"/>
      <c r="M34" s="2"/>
      <c r="N34" s="2"/>
      <c r="O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H35" s="11"/>
      <c r="I35" s="2"/>
      <c r="J35" s="2"/>
      <c r="K35" s="2"/>
      <c r="L35" s="2"/>
      <c r="M35" s="2"/>
      <c r="N35" s="2"/>
      <c r="O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H36" s="11"/>
      <c r="I36" s="2"/>
      <c r="J36" s="2"/>
      <c r="K36" s="2"/>
      <c r="L36" s="2"/>
      <c r="M36" s="2"/>
      <c r="N36" s="2"/>
      <c r="O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H37" s="11"/>
      <c r="I37" s="2"/>
      <c r="J37" s="2"/>
      <c r="K37" s="2"/>
      <c r="L37" s="2"/>
      <c r="M37" s="2"/>
      <c r="N37" s="2"/>
      <c r="O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H38" s="11"/>
      <c r="I38" s="2"/>
      <c r="J38" s="2"/>
      <c r="K38" s="2"/>
      <c r="L38" s="2"/>
      <c r="M38" s="2"/>
      <c r="N38" s="2"/>
      <c r="O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H39" s="11"/>
      <c r="I39" s="2"/>
      <c r="J39" s="2"/>
      <c r="K39" s="2"/>
      <c r="L39" s="2"/>
      <c r="M39" s="2"/>
      <c r="N39" s="2"/>
      <c r="O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H40" s="11"/>
      <c r="I40" s="2"/>
      <c r="J40" s="2"/>
      <c r="K40" s="2"/>
      <c r="L40" s="2"/>
      <c r="M40" s="2"/>
      <c r="N40" s="2"/>
      <c r="O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H41" s="11"/>
      <c r="I41" s="2"/>
      <c r="J41" s="2"/>
      <c r="K41" s="2"/>
      <c r="L41" s="2"/>
      <c r="M41" s="2"/>
      <c r="N41" s="2"/>
      <c r="O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H42" s="11"/>
      <c r="I42" s="2"/>
      <c r="J42" s="2"/>
      <c r="K42" s="2"/>
      <c r="L42" s="2"/>
      <c r="M42" s="2"/>
      <c r="N42" s="2"/>
      <c r="O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H43" s="11"/>
      <c r="I43" s="2"/>
      <c r="J43" s="2"/>
      <c r="K43" s="2"/>
      <c r="L43" s="2"/>
      <c r="M43" s="2"/>
      <c r="N43" s="2"/>
      <c r="O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H44" s="11"/>
      <c r="I44" s="2"/>
      <c r="J44" s="2"/>
      <c r="K44" s="2"/>
      <c r="L44" s="2"/>
      <c r="M44" s="2"/>
      <c r="N44" s="2"/>
      <c r="O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H45" s="11"/>
      <c r="I45" s="2"/>
      <c r="J45" s="2"/>
      <c r="K45" s="2"/>
      <c r="L45" s="2"/>
      <c r="M45" s="2"/>
      <c r="N45" s="2"/>
      <c r="O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H46" s="11"/>
      <c r="I46" s="2"/>
      <c r="J46" s="2"/>
      <c r="K46" s="2"/>
      <c r="L46" s="2"/>
      <c r="M46" s="2"/>
      <c r="N46" s="2"/>
      <c r="O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H47" s="11"/>
      <c r="I47" s="2"/>
      <c r="J47" s="2"/>
      <c r="K47" s="2"/>
      <c r="L47" s="2"/>
      <c r="M47" s="2"/>
      <c r="N47" s="2"/>
      <c r="O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D48" s="2"/>
      <c r="H48" s="11"/>
      <c r="I48" s="2"/>
      <c r="J48" s="2"/>
      <c r="K48" s="2"/>
      <c r="L48" s="2"/>
      <c r="M48" s="2"/>
      <c r="N48" s="2"/>
      <c r="O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C49" s="17"/>
      <c r="D49" s="2"/>
      <c r="H49" s="11"/>
      <c r="I49" s="2"/>
      <c r="J49" s="2"/>
      <c r="K49" s="2"/>
      <c r="L49" s="2"/>
      <c r="M49" s="2"/>
      <c r="N49" s="2"/>
      <c r="O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C50" s="17"/>
      <c r="D50" s="2"/>
      <c r="H50" s="11"/>
      <c r="I50" s="2"/>
      <c r="J50" s="2"/>
      <c r="K50" s="2"/>
      <c r="L50" s="2"/>
      <c r="M50" s="2"/>
      <c r="N50" s="2"/>
      <c r="O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H51" s="11"/>
      <c r="I51" s="2"/>
      <c r="J51" s="2"/>
      <c r="K51" s="2"/>
      <c r="L51" s="2"/>
      <c r="M51" s="2"/>
      <c r="N51" s="2"/>
      <c r="O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H52" s="11"/>
      <c r="I52" s="2"/>
      <c r="J52" s="18"/>
      <c r="K52" s="2"/>
      <c r="L52" s="2"/>
      <c r="M52" s="2"/>
      <c r="N52" s="2"/>
      <c r="O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H53" s="11"/>
      <c r="I53" s="2"/>
      <c r="J53" s="18"/>
      <c r="K53" s="2"/>
      <c r="L53" s="2"/>
      <c r="M53" s="2"/>
      <c r="N53" s="2"/>
      <c r="O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H54" s="11"/>
      <c r="I54" s="2"/>
      <c r="J54" s="18"/>
      <c r="K54" s="2"/>
      <c r="L54" s="2"/>
      <c r="M54" s="2"/>
      <c r="N54" s="2"/>
      <c r="O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H55" s="11"/>
      <c r="I55" s="2"/>
      <c r="J55" s="18"/>
      <c r="K55" s="2"/>
      <c r="L55" s="2"/>
      <c r="M55" s="2"/>
      <c r="N55" s="2"/>
      <c r="O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H56" s="11"/>
      <c r="I56" s="2"/>
      <c r="J56" s="2"/>
      <c r="K56" s="2"/>
      <c r="L56" s="2"/>
      <c r="M56" s="2"/>
      <c r="N56" s="18"/>
      <c r="O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H57" s="11"/>
      <c r="I57" s="2"/>
      <c r="J57" s="18"/>
      <c r="K57" s="2"/>
      <c r="L57" s="2"/>
      <c r="M57" s="2"/>
      <c r="N57" s="2"/>
      <c r="O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H58" s="11"/>
      <c r="I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H59" s="2"/>
      <c r="I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H60" s="2"/>
      <c r="I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H61" s="2"/>
      <c r="I61" s="2"/>
      <c r="J61" s="2"/>
      <c r="K61" s="2"/>
      <c r="L61" s="2"/>
      <c r="M61" s="2"/>
      <c r="N61" s="2"/>
      <c r="O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H62" s="11"/>
      <c r="I62" s="2"/>
      <c r="J62" s="2"/>
      <c r="K62" s="2"/>
      <c r="L62" s="2"/>
      <c r="M62" s="2"/>
      <c r="N62" s="2"/>
      <c r="O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H63" s="11"/>
      <c r="I63" s="2"/>
      <c r="J63" s="2"/>
      <c r="K63" s="2"/>
      <c r="L63" s="2"/>
      <c r="M63" s="2"/>
      <c r="N63" s="2"/>
      <c r="O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H64" s="11"/>
      <c r="I64" s="2"/>
      <c r="J64" s="18"/>
      <c r="K64" s="2"/>
      <c r="L64" s="18"/>
      <c r="M64" s="18"/>
      <c r="N64" s="2"/>
      <c r="O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H65" s="11"/>
      <c r="I65" s="2"/>
      <c r="J65" s="2"/>
      <c r="K65" s="2"/>
      <c r="L65" s="2"/>
      <c r="M65" s="2"/>
      <c r="N65" s="2"/>
      <c r="O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H66" s="2"/>
      <c r="I66" s="2"/>
      <c r="J66" s="2"/>
      <c r="K66" s="2"/>
      <c r="L66" s="2"/>
      <c r="M66" s="2"/>
      <c r="N66" s="2"/>
      <c r="O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H67" s="2"/>
      <c r="I67" s="2"/>
      <c r="J67" s="2"/>
      <c r="K67" s="2"/>
      <c r="L67" s="2"/>
      <c r="M67" s="2"/>
      <c r="N67" s="2"/>
      <c r="O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H68" s="2"/>
      <c r="I68" s="2"/>
      <c r="J68" s="2"/>
      <c r="K68" s="2"/>
      <c r="L68" s="2"/>
      <c r="M68" s="2"/>
      <c r="N68" s="2"/>
      <c r="O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H69" s="2"/>
      <c r="I69" s="2"/>
      <c r="J69" s="2"/>
      <c r="K69" s="2"/>
      <c r="L69" s="18"/>
      <c r="M69" s="18"/>
      <c r="N69" s="2"/>
      <c r="O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H70" s="2"/>
      <c r="I70" s="2"/>
      <c r="J70" s="2"/>
      <c r="K70" s="2"/>
      <c r="L70" s="18"/>
      <c r="M70" s="18"/>
      <c r="N70" s="2"/>
      <c r="O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H71" s="2"/>
      <c r="I71" s="2"/>
      <c r="J71" s="2"/>
      <c r="K71" s="2"/>
      <c r="L71" s="18"/>
      <c r="M71" s="18"/>
      <c r="N71" s="2"/>
      <c r="O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H72" s="2"/>
      <c r="I72" s="2"/>
      <c r="J72" s="2"/>
      <c r="K72" s="2"/>
      <c r="L72" s="18"/>
      <c r="M72" s="18"/>
      <c r="N72" s="2"/>
      <c r="O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H73" s="2"/>
      <c r="I73" s="2"/>
      <c r="J73" s="2"/>
      <c r="K73" s="2"/>
      <c r="L73" s="18"/>
      <c r="M73" s="18"/>
      <c r="N73" s="2"/>
      <c r="O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D74" s="2"/>
      <c r="H74" s="2"/>
      <c r="I74" s="2"/>
      <c r="J74" s="2"/>
      <c r="K74" s="2"/>
      <c r="L74" s="18"/>
      <c r="M74" s="18"/>
      <c r="N74" s="2"/>
      <c r="O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D75" s="2"/>
      <c r="H75" s="2"/>
      <c r="I75" s="2"/>
      <c r="J75" s="2"/>
      <c r="K75" s="2"/>
      <c r="L75" s="18"/>
      <c r="M75" s="18"/>
      <c r="N75" s="2"/>
      <c r="O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D76" s="2"/>
      <c r="H76" s="2"/>
      <c r="I76" s="2"/>
      <c r="J76" s="2"/>
      <c r="K76" s="2"/>
      <c r="L76" s="2"/>
      <c r="M76" s="2"/>
      <c r="N76" s="2"/>
      <c r="O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D77" s="2"/>
      <c r="H77" s="2"/>
      <c r="I77" s="2"/>
      <c r="J77" s="2"/>
      <c r="K77" s="2"/>
      <c r="L77" s="2"/>
      <c r="M77" s="2"/>
      <c r="N77" s="2"/>
      <c r="O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D78" s="2"/>
      <c r="H78" s="2"/>
      <c r="I78" s="2"/>
      <c r="J78" s="2"/>
      <c r="K78" s="2"/>
      <c r="L78" s="2"/>
      <c r="M78" s="2"/>
      <c r="N78" s="2"/>
      <c r="O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D79" s="2"/>
      <c r="H79" s="2"/>
      <c r="I79" s="2"/>
      <c r="J79" s="2"/>
      <c r="K79" s="2"/>
      <c r="L79" s="2"/>
      <c r="M79" s="2"/>
      <c r="N79" s="2"/>
      <c r="O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D80" s="2"/>
      <c r="H80" s="2"/>
      <c r="I80" s="2"/>
      <c r="J80" s="2"/>
      <c r="K80" s="2"/>
      <c r="L80" s="18"/>
      <c r="M80" s="18"/>
      <c r="N80" s="2"/>
      <c r="O80" s="2"/>
      <c r="R80" s="2"/>
      <c r="S80" s="2"/>
      <c r="T80" s="2"/>
      <c r="U80" s="2"/>
      <c r="V80" s="2"/>
      <c r="W80" s="2"/>
      <c r="X80" s="2"/>
      <c r="Y80" s="2"/>
      <c r="Z80" s="2"/>
    </row>
    <row r="81" spans="4:26" ht="15.75" customHeight="1">
      <c r="D81" s="2"/>
      <c r="H81" s="2"/>
      <c r="I81" s="2"/>
      <c r="J81" s="2"/>
      <c r="K81" s="2"/>
      <c r="L81" s="18"/>
      <c r="M81" s="18"/>
      <c r="N81" s="2"/>
      <c r="O81" s="2"/>
      <c r="R81" s="2"/>
      <c r="S81" s="2"/>
      <c r="T81" s="2"/>
      <c r="U81" s="2"/>
      <c r="V81" s="2"/>
      <c r="W81" s="2"/>
      <c r="X81" s="2"/>
      <c r="Y81" s="2"/>
      <c r="Z81" s="2"/>
    </row>
    <row r="82" spans="4:26" ht="15.75" customHeight="1">
      <c r="D82" s="2"/>
      <c r="H82" s="2"/>
      <c r="I82" s="2"/>
      <c r="J82" s="2"/>
      <c r="K82" s="2"/>
      <c r="L82" s="2"/>
      <c r="M82" s="18"/>
      <c r="N82" s="2"/>
      <c r="O82" s="2"/>
      <c r="R82" s="2"/>
      <c r="S82" s="2"/>
      <c r="T82" s="2"/>
      <c r="U82" s="2"/>
      <c r="V82" s="2"/>
      <c r="W82" s="2"/>
      <c r="X82" s="2"/>
      <c r="Y82" s="2"/>
      <c r="Z82" s="2"/>
    </row>
    <row r="83" spans="4:26" ht="15.75" customHeight="1">
      <c r="D83" s="2"/>
      <c r="H83" s="2"/>
      <c r="I83" s="2"/>
      <c r="J83" s="2"/>
      <c r="K83" s="2"/>
      <c r="L83" s="18"/>
      <c r="M83" s="18"/>
      <c r="N83" s="2"/>
      <c r="O83" s="2"/>
      <c r="R83" s="2"/>
      <c r="S83" s="2"/>
      <c r="T83" s="2"/>
      <c r="U83" s="2"/>
      <c r="V83" s="2"/>
      <c r="W83" s="2"/>
      <c r="X83" s="2"/>
      <c r="Y83" s="2"/>
      <c r="Z83" s="2"/>
    </row>
    <row r="84" spans="4:26" ht="15.75" customHeight="1">
      <c r="D84" s="2"/>
      <c r="H84" s="2"/>
      <c r="I84" s="2"/>
      <c r="J84" s="2"/>
      <c r="K84" s="2"/>
      <c r="L84" s="18"/>
      <c r="M84" s="18"/>
      <c r="N84" s="2"/>
      <c r="O84" s="2"/>
      <c r="R84" s="2"/>
      <c r="S84" s="2"/>
      <c r="T84" s="2"/>
      <c r="U84" s="2"/>
      <c r="V84" s="2"/>
      <c r="W84" s="2"/>
      <c r="X84" s="2"/>
      <c r="Y84" s="2"/>
      <c r="Z84" s="2"/>
    </row>
    <row r="85" spans="4:26" ht="15.75" customHeight="1">
      <c r="D85" s="2"/>
      <c r="H85" s="2"/>
      <c r="I85" s="2"/>
      <c r="J85" s="2"/>
      <c r="K85" s="2"/>
      <c r="L85" s="2"/>
      <c r="M85" s="2"/>
      <c r="N85" s="2"/>
      <c r="O85" s="2"/>
      <c r="R85" s="2"/>
      <c r="S85" s="2"/>
      <c r="T85" s="2"/>
      <c r="U85" s="2"/>
      <c r="V85" s="2"/>
      <c r="W85" s="2"/>
      <c r="X85" s="2"/>
      <c r="Y85" s="2"/>
      <c r="Z85" s="2"/>
    </row>
    <row r="86" spans="4:26" ht="15.75" customHeight="1">
      <c r="D86" s="2"/>
      <c r="H86" s="2"/>
      <c r="I86" s="2"/>
      <c r="J86" s="2"/>
      <c r="K86" s="2"/>
      <c r="L86" s="2"/>
      <c r="M86" s="2"/>
      <c r="N86" s="2"/>
      <c r="O86" s="2"/>
      <c r="R86" s="2"/>
      <c r="S86" s="2"/>
      <c r="T86" s="2"/>
      <c r="U86" s="2"/>
      <c r="V86" s="2"/>
      <c r="W86" s="2"/>
      <c r="X86" s="2"/>
      <c r="Y86" s="2"/>
      <c r="Z86" s="2"/>
    </row>
    <row r="87" spans="4:26" ht="15.75" customHeight="1">
      <c r="D87" s="2"/>
      <c r="H87" s="2"/>
      <c r="I87" s="2"/>
      <c r="J87" s="2"/>
      <c r="K87" s="2"/>
      <c r="L87" s="2"/>
      <c r="M87" s="2"/>
      <c r="N87" s="2"/>
      <c r="O87" s="2"/>
      <c r="R87" s="2"/>
      <c r="S87" s="2"/>
      <c r="T87" s="2"/>
      <c r="U87" s="2"/>
      <c r="V87" s="2"/>
      <c r="W87" s="2"/>
      <c r="X87" s="2"/>
      <c r="Y87" s="2"/>
      <c r="Z87" s="2"/>
    </row>
    <row r="88" spans="4:26" ht="15.75" customHeight="1">
      <c r="D88" s="2"/>
      <c r="H88" s="2"/>
      <c r="I88" s="2"/>
      <c r="J88" s="2"/>
      <c r="K88" s="2"/>
      <c r="L88" s="2"/>
      <c r="M88" s="2"/>
      <c r="N88" s="2"/>
      <c r="O88" s="2"/>
      <c r="R88" s="2"/>
      <c r="S88" s="2"/>
      <c r="T88" s="2"/>
      <c r="U88" s="2"/>
      <c r="V88" s="2"/>
      <c r="W88" s="2"/>
      <c r="X88" s="2"/>
      <c r="Y88" s="2"/>
      <c r="Z88" s="2"/>
    </row>
    <row r="89" spans="4:26" ht="15.75" customHeight="1">
      <c r="D89" s="2"/>
      <c r="H89" s="2"/>
      <c r="I89" s="2"/>
      <c r="J89" s="2"/>
      <c r="K89" s="2"/>
      <c r="L89" s="2"/>
      <c r="M89" s="2"/>
      <c r="N89" s="2"/>
      <c r="O89" s="2"/>
      <c r="R89" s="2"/>
      <c r="S89" s="2"/>
      <c r="T89" s="2"/>
      <c r="U89" s="2"/>
      <c r="V89" s="2"/>
      <c r="W89" s="2"/>
      <c r="X89" s="2"/>
      <c r="Y89" s="2"/>
      <c r="Z89" s="2"/>
    </row>
    <row r="90" spans="4:26" ht="15.75" customHeight="1">
      <c r="D90" s="2"/>
      <c r="H90" s="2"/>
      <c r="I90" s="2"/>
      <c r="J90" s="2"/>
      <c r="K90" s="2"/>
      <c r="L90" s="2"/>
      <c r="M90" s="2"/>
      <c r="N90" s="2"/>
      <c r="O90" s="2"/>
      <c r="R90" s="2"/>
      <c r="S90" s="2"/>
      <c r="T90" s="2"/>
      <c r="U90" s="2"/>
      <c r="V90" s="2"/>
      <c r="W90" s="2"/>
      <c r="X90" s="2"/>
      <c r="Y90" s="2"/>
      <c r="Z90" s="2"/>
    </row>
    <row r="91" spans="4:26" ht="15.75" customHeight="1">
      <c r="D91" s="2"/>
      <c r="H91" s="2"/>
      <c r="I91" s="2"/>
      <c r="J91" s="2"/>
      <c r="K91" s="2"/>
      <c r="L91" s="2"/>
      <c r="M91" s="2"/>
      <c r="N91" s="2"/>
      <c r="O91" s="2"/>
      <c r="R91" s="2"/>
      <c r="S91" s="2"/>
      <c r="T91" s="2"/>
      <c r="U91" s="2"/>
      <c r="V91" s="2"/>
      <c r="W91" s="2"/>
      <c r="X91" s="2"/>
      <c r="Y91" s="2"/>
      <c r="Z91" s="2"/>
    </row>
    <row r="92" spans="4:26" ht="15.75" customHeight="1">
      <c r="D92" s="2"/>
      <c r="H92" s="2"/>
      <c r="I92" s="2"/>
      <c r="J92" s="2"/>
      <c r="K92" s="2"/>
      <c r="L92" s="2"/>
      <c r="M92" s="2"/>
      <c r="N92" s="2"/>
      <c r="O92" s="2"/>
      <c r="R92" s="2"/>
      <c r="S92" s="2"/>
      <c r="T92" s="2"/>
      <c r="U92" s="2"/>
      <c r="V92" s="2"/>
      <c r="W92" s="2"/>
      <c r="X92" s="2"/>
      <c r="Y92" s="2"/>
      <c r="Z92" s="2"/>
    </row>
    <row r="93" spans="4:26" ht="15.75" customHeight="1">
      <c r="D93" s="2"/>
      <c r="H93" s="2"/>
      <c r="I93" s="2"/>
      <c r="J93" s="2"/>
      <c r="K93" s="2"/>
      <c r="L93" s="2"/>
      <c r="M93" s="2"/>
      <c r="N93" s="2"/>
      <c r="O93" s="2"/>
      <c r="R93" s="2"/>
      <c r="S93" s="2"/>
      <c r="T93" s="2"/>
      <c r="U93" s="2"/>
      <c r="V93" s="2"/>
      <c r="W93" s="2"/>
      <c r="X93" s="2"/>
      <c r="Y93" s="2"/>
      <c r="Z93" s="2"/>
    </row>
    <row r="94" spans="4:26" ht="15.75" customHeight="1">
      <c r="D94" s="2"/>
      <c r="H94" s="2"/>
      <c r="I94" s="2"/>
      <c r="J94" s="2"/>
      <c r="K94" s="2"/>
      <c r="L94" s="2"/>
      <c r="M94" s="2"/>
      <c r="N94" s="2"/>
      <c r="O94" s="2"/>
      <c r="R94" s="2"/>
      <c r="S94" s="2"/>
      <c r="T94" s="2"/>
      <c r="U94" s="2"/>
      <c r="V94" s="2"/>
      <c r="W94" s="2"/>
      <c r="X94" s="2"/>
      <c r="Y94" s="2"/>
      <c r="Z94" s="2"/>
    </row>
    <row r="95" spans="4:26" ht="15.75" customHeight="1">
      <c r="D95" s="2"/>
      <c r="H95" s="2"/>
      <c r="I95" s="2"/>
      <c r="J95" s="2"/>
      <c r="K95" s="2"/>
      <c r="L95" s="2"/>
      <c r="M95" s="2"/>
      <c r="N95" s="2"/>
      <c r="O95" s="2"/>
      <c r="R95" s="2"/>
      <c r="S95" s="2"/>
      <c r="T95" s="2"/>
      <c r="U95" s="2"/>
      <c r="V95" s="2"/>
      <c r="W95" s="2"/>
      <c r="X95" s="2"/>
      <c r="Y95" s="2"/>
      <c r="Z95" s="2"/>
    </row>
    <row r="96" spans="4:26" ht="15.75" customHeight="1">
      <c r="D96" s="2"/>
      <c r="H96" s="2"/>
      <c r="I96" s="2"/>
      <c r="J96" s="2"/>
      <c r="K96" s="2"/>
      <c r="L96" s="2"/>
      <c r="M96" s="2"/>
      <c r="N96" s="2"/>
      <c r="O96" s="2"/>
      <c r="R96" s="2"/>
      <c r="S96" s="2"/>
      <c r="T96" s="2"/>
      <c r="U96" s="2"/>
      <c r="V96" s="2"/>
      <c r="W96" s="2"/>
      <c r="X96" s="2"/>
      <c r="Y96" s="2"/>
      <c r="Z96" s="2"/>
    </row>
    <row r="97" spans="4:26" ht="15.75" customHeight="1">
      <c r="D97" s="2"/>
      <c r="H97" s="2"/>
      <c r="I97" s="2"/>
      <c r="J97" s="2"/>
      <c r="K97" s="2"/>
      <c r="L97" s="2"/>
      <c r="M97" s="2"/>
      <c r="N97" s="2"/>
      <c r="O97" s="2"/>
      <c r="R97" s="2"/>
      <c r="S97" s="2"/>
      <c r="T97" s="2"/>
      <c r="U97" s="2"/>
      <c r="V97" s="2"/>
      <c r="W97" s="2"/>
      <c r="X97" s="2"/>
      <c r="Y97" s="2"/>
      <c r="Z97" s="2"/>
    </row>
    <row r="98" spans="4:26" ht="15.75" customHeight="1">
      <c r="D98" s="2"/>
      <c r="H98" s="2"/>
      <c r="I98" s="2"/>
      <c r="J98" s="2"/>
      <c r="K98" s="2"/>
      <c r="L98" s="2"/>
      <c r="M98" s="2"/>
      <c r="N98" s="2"/>
      <c r="O98" s="2"/>
      <c r="R98" s="2"/>
      <c r="S98" s="2"/>
      <c r="T98" s="2"/>
      <c r="U98" s="2"/>
      <c r="V98" s="2"/>
      <c r="W98" s="2"/>
      <c r="X98" s="2"/>
      <c r="Y98" s="2"/>
      <c r="Z98" s="2"/>
    </row>
    <row r="99" spans="4:26" ht="15.75" customHeight="1">
      <c r="D99" s="2"/>
      <c r="H99" s="2"/>
      <c r="I99" s="2"/>
      <c r="J99" s="2"/>
      <c r="K99" s="2"/>
      <c r="L99" s="2"/>
      <c r="M99" s="2"/>
      <c r="N99" s="2"/>
      <c r="O99" s="2"/>
      <c r="R99" s="2"/>
      <c r="S99" s="2"/>
      <c r="T99" s="2"/>
      <c r="U99" s="2"/>
      <c r="V99" s="2"/>
      <c r="W99" s="2"/>
      <c r="X99" s="2"/>
      <c r="Y99" s="2"/>
      <c r="Z99" s="2"/>
    </row>
    <row r="100" spans="4:26" ht="15.75" customHeight="1">
      <c r="D100" s="2"/>
      <c r="H100" s="2"/>
      <c r="I100" s="2"/>
      <c r="J100" s="2"/>
      <c r="K100" s="2"/>
      <c r="L100" s="2"/>
      <c r="M100" s="2"/>
      <c r="N100" s="2"/>
      <c r="O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4:26" ht="15.75" customHeight="1">
      <c r="D101" s="2"/>
      <c r="H101" s="2"/>
      <c r="I101" s="2"/>
      <c r="J101" s="2"/>
      <c r="K101" s="2"/>
      <c r="L101" s="2"/>
      <c r="M101" s="2"/>
      <c r="N101" s="2"/>
      <c r="O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4:26" ht="15.75" customHeight="1">
      <c r="D102" s="2"/>
      <c r="H102" s="2"/>
      <c r="I102" s="2"/>
      <c r="J102" s="2"/>
      <c r="K102" s="2"/>
      <c r="L102" s="2"/>
      <c r="M102" s="2"/>
      <c r="N102" s="2"/>
      <c r="O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4:26" ht="15.75" customHeight="1">
      <c r="D103" s="2"/>
      <c r="H103" s="2"/>
      <c r="I103" s="2"/>
      <c r="J103" s="2"/>
      <c r="K103" s="2"/>
      <c r="L103" s="2"/>
      <c r="M103" s="2"/>
      <c r="N103" s="2"/>
      <c r="O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4:26" ht="15.75" customHeight="1">
      <c r="D104" s="2"/>
      <c r="H104" s="2"/>
      <c r="I104" s="2"/>
      <c r="J104" s="2"/>
      <c r="K104" s="2"/>
      <c r="L104" s="2"/>
      <c r="M104" s="2"/>
      <c r="N104" s="2"/>
      <c r="O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4:26" ht="15.75" customHeight="1">
      <c r="D105" s="2"/>
      <c r="H105" s="2"/>
      <c r="I105" s="2"/>
      <c r="J105" s="2"/>
      <c r="K105" s="2"/>
      <c r="L105" s="2"/>
      <c r="M105" s="2"/>
      <c r="N105" s="2"/>
      <c r="O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4:26" ht="15.75" customHeight="1">
      <c r="D106" s="2"/>
      <c r="H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4:26" ht="15.75" customHeight="1">
      <c r="H107" s="2"/>
      <c r="I107" s="2"/>
      <c r="J107" s="2"/>
      <c r="K107" s="2"/>
      <c r="L107" s="2"/>
      <c r="M107" s="2"/>
      <c r="N107" s="2"/>
      <c r="O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4:26" ht="15.75" customHeight="1">
      <c r="D108" s="2"/>
      <c r="H108" s="2"/>
      <c r="I108" s="2"/>
      <c r="J108" s="2"/>
      <c r="K108" s="2"/>
      <c r="L108" s="2"/>
      <c r="M108" s="2"/>
      <c r="N108" s="2"/>
      <c r="O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4:26" ht="15.75" customHeight="1">
      <c r="D109" s="2"/>
      <c r="H109" s="2"/>
      <c r="I109" s="2"/>
      <c r="J109" s="2"/>
      <c r="K109" s="2"/>
      <c r="L109" s="2"/>
      <c r="M109" s="2"/>
      <c r="N109" s="2"/>
      <c r="O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4:26" ht="15.75" customHeight="1">
      <c r="D110" s="2"/>
      <c r="H110" s="2"/>
      <c r="I110" s="2"/>
      <c r="J110" s="2"/>
      <c r="K110" s="2"/>
      <c r="L110" s="2"/>
      <c r="M110" s="2"/>
      <c r="N110" s="2"/>
      <c r="O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4:26" ht="15.75" customHeight="1">
      <c r="D111" s="2"/>
      <c r="H111" s="2"/>
      <c r="I111" s="2"/>
      <c r="J111" s="2"/>
      <c r="K111" s="2"/>
      <c r="L111" s="2"/>
      <c r="M111" s="2"/>
      <c r="N111" s="2"/>
      <c r="O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4:26" ht="15.75" customHeight="1">
      <c r="D112" s="2"/>
      <c r="H112" s="2"/>
      <c r="I112" s="2"/>
      <c r="J112" s="2"/>
      <c r="K112" s="2"/>
      <c r="L112" s="2"/>
      <c r="M112" s="2"/>
      <c r="N112" s="2"/>
      <c r="O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4:26" ht="15.75" customHeight="1">
      <c r="D113" s="2"/>
      <c r="H113" s="2"/>
      <c r="I113" s="2"/>
      <c r="J113" s="2"/>
      <c r="K113" s="2"/>
      <c r="L113" s="2"/>
      <c r="M113" s="2"/>
      <c r="N113" s="2"/>
      <c r="O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4:26" ht="15.75" customHeight="1">
      <c r="D114" s="2"/>
      <c r="H114" s="2"/>
      <c r="I114" s="2"/>
      <c r="J114" s="2"/>
      <c r="K114" s="2"/>
      <c r="L114" s="2"/>
      <c r="M114" s="2"/>
      <c r="N114" s="2"/>
      <c r="O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4:26" ht="15.75" customHeight="1">
      <c r="D115" s="2"/>
      <c r="H115" s="2"/>
      <c r="I115" s="2"/>
      <c r="J115" s="2"/>
      <c r="K115" s="2"/>
      <c r="L115" s="2"/>
      <c r="M115" s="2"/>
      <c r="N115" s="2"/>
      <c r="O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4:26" ht="15.75" customHeight="1">
      <c r="D116" s="2"/>
      <c r="H116" s="2"/>
      <c r="I116" s="2"/>
      <c r="J116" s="2"/>
      <c r="K116" s="2"/>
      <c r="L116" s="2"/>
      <c r="M116" s="2"/>
      <c r="N116" s="2"/>
      <c r="O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4:26" ht="15.75" customHeight="1">
      <c r="D117" s="2"/>
      <c r="H117" s="2"/>
      <c r="I117" s="2"/>
      <c r="J117" s="2"/>
      <c r="K117" s="2"/>
      <c r="L117" s="2"/>
      <c r="M117" s="2"/>
      <c r="N117" s="2"/>
      <c r="O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4:26" ht="15.75" customHeight="1">
      <c r="D118" s="2"/>
      <c r="H118" s="2"/>
      <c r="I118" s="2"/>
      <c r="J118" s="2"/>
      <c r="K118" s="2"/>
      <c r="L118" s="2"/>
      <c r="M118" s="2"/>
      <c r="N118" s="2"/>
      <c r="O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4:26" ht="15.75" customHeight="1">
      <c r="D119" s="2"/>
      <c r="H119" s="2"/>
      <c r="I119" s="2"/>
      <c r="J119" s="2"/>
      <c r="K119" s="2"/>
      <c r="L119" s="2"/>
      <c r="M119" s="2"/>
      <c r="N119" s="2"/>
      <c r="O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4:26" ht="15.75" customHeight="1">
      <c r="D120" s="2"/>
      <c r="H120" s="2"/>
      <c r="I120" s="2"/>
      <c r="J120" s="2"/>
      <c r="K120" s="2"/>
      <c r="L120" s="2"/>
      <c r="M120" s="2"/>
      <c r="N120" s="2"/>
      <c r="O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4:26" ht="15.75" customHeight="1">
      <c r="D121" s="2"/>
      <c r="H121" s="2"/>
      <c r="I121" s="2"/>
      <c r="J121" s="2"/>
      <c r="K121" s="2"/>
      <c r="L121" s="2"/>
      <c r="M121" s="2"/>
      <c r="N121" s="2"/>
      <c r="O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4:26" ht="15.75" customHeight="1">
      <c r="D122" s="2"/>
      <c r="H122" s="2"/>
      <c r="I122" s="2"/>
      <c r="J122" s="2"/>
      <c r="K122" s="2"/>
      <c r="L122" s="2"/>
      <c r="M122" s="2"/>
      <c r="N122" s="2"/>
      <c r="O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4:26" ht="15.75" customHeight="1">
      <c r="D123" s="2"/>
      <c r="H123" s="2"/>
      <c r="I123" s="2"/>
      <c r="J123" s="2"/>
      <c r="K123" s="2"/>
      <c r="L123" s="2"/>
      <c r="M123" s="2"/>
      <c r="N123" s="2"/>
      <c r="O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4:26" ht="15.75" customHeight="1">
      <c r="D124" s="2"/>
      <c r="H124" s="2"/>
      <c r="I124" s="2"/>
      <c r="J124" s="2"/>
      <c r="K124" s="2"/>
      <c r="L124" s="2"/>
      <c r="M124" s="2"/>
      <c r="N124" s="2"/>
      <c r="O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4:26" ht="15.75" customHeight="1">
      <c r="D125" s="2"/>
      <c r="H125" s="2"/>
      <c r="I125" s="2"/>
      <c r="J125" s="2"/>
      <c r="K125" s="2"/>
      <c r="L125" s="2"/>
      <c r="M125" s="2"/>
      <c r="N125" s="2"/>
      <c r="O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4:26" ht="15.75" customHeight="1">
      <c r="D126" s="2"/>
      <c r="H126" s="2"/>
      <c r="I126" s="2"/>
      <c r="J126" s="2"/>
      <c r="K126" s="2"/>
      <c r="L126" s="2"/>
      <c r="M126" s="2"/>
      <c r="N126" s="2"/>
      <c r="O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4:26" ht="15.75" customHeight="1">
      <c r="D127" s="2"/>
      <c r="H127" s="2"/>
      <c r="I127" s="2"/>
      <c r="J127" s="2"/>
      <c r="K127" s="2"/>
      <c r="L127" s="2"/>
      <c r="M127" s="2"/>
      <c r="N127" s="2"/>
      <c r="O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4:26" ht="15.75" customHeight="1">
      <c r="D128" s="2"/>
      <c r="H128" s="2"/>
      <c r="I128" s="2"/>
      <c r="J128" s="2"/>
      <c r="K128" s="2"/>
      <c r="L128" s="2"/>
      <c r="M128" s="2"/>
      <c r="N128" s="2"/>
      <c r="O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4:26" ht="15.75" customHeight="1">
      <c r="D129" s="2"/>
      <c r="H129" s="2"/>
      <c r="I129" s="2"/>
      <c r="J129" s="2"/>
      <c r="K129" s="2"/>
      <c r="L129" s="2"/>
      <c r="M129" s="2"/>
      <c r="N129" s="2"/>
      <c r="O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4:26" ht="15.75" customHeight="1">
      <c r="D130" s="2"/>
      <c r="H130" s="2"/>
      <c r="I130" s="2"/>
      <c r="J130" s="2"/>
      <c r="K130" s="2"/>
      <c r="L130" s="2"/>
      <c r="M130" s="2"/>
      <c r="N130" s="2"/>
      <c r="O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4:26" ht="15.75" customHeight="1">
      <c r="D131" s="2"/>
      <c r="H131" s="2"/>
      <c r="I131" s="2"/>
      <c r="J131" s="2"/>
      <c r="K131" s="2"/>
      <c r="L131" s="2"/>
      <c r="M131" s="2"/>
      <c r="N131" s="2"/>
      <c r="O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4:26" ht="15.75" customHeight="1">
      <c r="D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4:26" ht="15.75" customHeight="1">
      <c r="D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4:26" ht="15.75" customHeight="1">
      <c r="D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4:26" ht="15.75" customHeight="1">
      <c r="D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4:26" ht="15.75" customHeight="1">
      <c r="D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4:26" ht="15.75" customHeight="1">
      <c r="D137" s="2"/>
      <c r="H137" s="1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4:26" ht="15" customHeight="1">
      <c r="D138" s="2"/>
      <c r="H138" s="1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4:26" ht="15.75" customHeight="1">
      <c r="D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4:26" ht="15.75" customHeight="1">
      <c r="D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4:26" ht="15.75" customHeight="1">
      <c r="D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4:26" ht="14.25" customHeight="1">
      <c r="D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4:26" ht="15.75" customHeight="1">
      <c r="D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4:26" ht="15.75" customHeight="1">
      <c r="D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4:26" ht="15.75" customHeight="1">
      <c r="D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4:26" ht="15.75" customHeight="1">
      <c r="D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4:26" ht="15.75" customHeight="1">
      <c r="D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4:26" ht="15.75" customHeight="1">
      <c r="D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4:26" ht="15.75" customHeight="1">
      <c r="D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4:26" ht="15.75" customHeight="1">
      <c r="D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4:26" ht="15" customHeight="1">
      <c r="D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4:26" ht="15.75" customHeight="1">
      <c r="D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4:26" ht="15.75" customHeight="1">
      <c r="D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4:26" ht="15.75" customHeight="1">
      <c r="D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4:26" ht="14.25" customHeight="1">
      <c r="D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4:26" ht="15.75" customHeight="1">
      <c r="D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4:26" ht="15.75" customHeight="1">
      <c r="D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4:26" ht="15.75" customHeight="1">
      <c r="D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4:26" ht="15.75" customHeight="1">
      <c r="D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4:26" ht="15.75" customHeight="1">
      <c r="D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4:26" ht="15.75" customHeight="1">
      <c r="D161" s="2"/>
      <c r="H161" s="2"/>
      <c r="I161" s="2"/>
      <c r="Q161" s="2"/>
      <c r="R161" s="2"/>
      <c r="S161" s="2"/>
      <c r="T161" s="2"/>
      <c r="U161" s="2"/>
      <c r="V161" s="2"/>
      <c r="W161" s="2"/>
    </row>
    <row r="162" spans="4:26" ht="15.75" customHeight="1">
      <c r="D162" s="2"/>
      <c r="H162" s="2"/>
      <c r="I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4:26" ht="15.75" customHeight="1"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4:26" ht="15.75" customHeight="1"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4:26" ht="15.75" customHeight="1"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4:26" ht="15.75" customHeight="1">
      <c r="D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4:26" ht="15.75" customHeight="1">
      <c r="D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4:26" ht="15.75" customHeight="1">
      <c r="D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4:26" ht="15.75" customHeight="1">
      <c r="D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4:26" ht="15.75" customHeight="1">
      <c r="D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4:26" ht="15.75" customHeight="1">
      <c r="D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4:26" ht="15.75" customHeight="1">
      <c r="D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4:26" ht="15.75" customHeight="1">
      <c r="D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4:26" ht="15.75" customHeight="1">
      <c r="D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4:26" ht="15.75" customHeight="1">
      <c r="D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4:26" ht="15.75" customHeight="1">
      <c r="D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4:26" ht="15.75" customHeight="1">
      <c r="D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4:26" ht="15.75" customHeight="1">
      <c r="D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4:26" ht="15.75" customHeight="1">
      <c r="D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4:26" ht="15.75" customHeight="1">
      <c r="D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4:26" ht="15.75" customHeight="1">
      <c r="D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4:26" ht="15.75" customHeight="1">
      <c r="D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4:26" ht="15.75" customHeight="1">
      <c r="D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4:26" ht="15.75" customHeight="1">
      <c r="D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4:26" ht="15.75" customHeight="1">
      <c r="D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4:26" ht="15.75" customHeight="1">
      <c r="D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4:26" ht="15.75" customHeight="1">
      <c r="D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4:26" ht="15.75" customHeight="1">
      <c r="D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4:26" ht="15.75" customHeight="1">
      <c r="D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4:26" ht="15.75" customHeight="1">
      <c r="D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4:26" ht="15.75" customHeight="1">
      <c r="D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4:26" ht="15.75" customHeight="1">
      <c r="D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4:26" ht="15.75" customHeight="1">
      <c r="D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4:26" ht="15.75" customHeight="1">
      <c r="D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4:26" ht="15.75" customHeight="1">
      <c r="D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4:26" ht="15.75" customHeight="1">
      <c r="D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4:26" ht="15.75" customHeight="1">
      <c r="D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4:26" ht="15.75" customHeight="1">
      <c r="D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4:26" ht="15.75" customHeight="1">
      <c r="D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4:26" ht="15.75" customHeight="1">
      <c r="D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4:26" ht="15.75" customHeight="1"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4:26" ht="15.75" customHeight="1"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4:26" ht="15.75" customHeight="1"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4:26" ht="15.75" customHeight="1"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4:26" ht="15.75" customHeight="1"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4:26" ht="15.75" customHeight="1"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4:26" ht="15.75" customHeight="1"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4:26" ht="15.75" customHeight="1"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8:26" ht="15.75" customHeight="1"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8:26" ht="15.75" customHeight="1"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8:26" ht="15.75" customHeight="1"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8:26" ht="15.75" customHeight="1"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8:26" ht="15.75" customHeight="1"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8:26" ht="15.75" customHeight="1"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8:26" ht="15.75" customHeight="1"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8:26" ht="15.75" customHeight="1"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8:26" ht="15.75" customHeight="1"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8:26" ht="15.75" customHeight="1"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8:26" ht="15.75" customHeight="1"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8:26" ht="15.75" customHeight="1"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8:26" ht="15.75" customHeight="1"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8:26" ht="15.75" customHeight="1"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8:26" ht="15.75" customHeight="1"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8:26" ht="15.75" customHeight="1"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8:26" ht="15.75" customHeight="1"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8:26" ht="15.75" customHeight="1"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8:26" ht="15.75" customHeight="1"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8:26" ht="15.75" customHeight="1"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8:26" ht="15.75" customHeight="1"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8:26" ht="15.75" customHeight="1"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8:26" ht="15.75" customHeight="1"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8:26" ht="15.75" customHeight="1"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8:26" ht="15.75" customHeight="1"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8:26" ht="15.75" customHeight="1"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8:26" ht="15.75" customHeight="1"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8:26" ht="15.75" customHeight="1"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8:26" ht="15.75" customHeight="1"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8:26" ht="15.75" customHeight="1"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8:26" ht="15.75" customHeight="1"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8:26" ht="15.75" customHeight="1"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8:26" ht="15.75" customHeight="1"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8:26" ht="15.75" customHeight="1"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8:26" ht="15.75" customHeight="1"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8:26" ht="15.75" customHeight="1"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8:26" ht="15.75" customHeight="1"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8:26" ht="15.75" customHeight="1"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8:26" ht="15.75" customHeight="1"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8:26" ht="15.75" customHeight="1"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8:26" ht="15.75" customHeight="1"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8:26" ht="15.75" customHeight="1"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8:26" ht="15.75" customHeight="1"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8:26" ht="15.75" customHeight="1"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8:26" ht="15.75" customHeight="1"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8:26" ht="15.75" customHeight="1"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8:26" ht="15.75" customHeight="1"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8:26" ht="15.75" customHeight="1"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8:26" ht="15.75" customHeight="1"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8:26" ht="15.75" customHeight="1"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8:26" ht="15.75" customHeight="1"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8:26" ht="15.75" customHeight="1"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8:26" ht="15.75" customHeight="1"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8:26" ht="15.75" customHeight="1"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8:26" ht="15.75" customHeight="1"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8:26" ht="15.75" customHeight="1"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8:26" ht="15.75" customHeight="1"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8:26" ht="15.75" customHeight="1"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8:26" ht="15.75" customHeight="1"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8:26" ht="15.75" customHeight="1"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8:26" ht="15.75" customHeight="1"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8:26" ht="15.75" customHeight="1"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8:26" ht="15.75" customHeight="1"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8:26" ht="15.75" customHeight="1"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8:26" ht="15.75" customHeight="1"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8:26" ht="15.75" customHeight="1"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8:26" ht="15.75" customHeight="1"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8:26" ht="15.75" customHeight="1"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8:26" ht="15.75" customHeight="1"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8:26" ht="15.75" customHeight="1"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8:26" ht="15.75" customHeight="1"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8:26" ht="15.75" customHeight="1"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8:26" ht="15.75" customHeight="1"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8:26" ht="15.75" customHeight="1"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8:26" ht="15.75" customHeight="1"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8:26" ht="15.75" customHeight="1"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8:26" ht="15.75" customHeight="1"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8:26" ht="15.75" customHeight="1"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8:26" ht="15.75" customHeight="1"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8:26" ht="15.75" customHeight="1"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8:26" ht="15.75" customHeight="1"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8:26" ht="15.75" customHeight="1"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8:26" ht="15.75" customHeight="1"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8:26" ht="15.75" customHeight="1"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8:26" ht="15.75" customHeight="1"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8:26" ht="15.75" customHeight="1"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8:26" ht="15.75" customHeight="1"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8:26" ht="15.75" customHeight="1"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8:26" ht="15.75" customHeight="1"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8:26" ht="15.75" customHeight="1"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8:26" ht="15.75" customHeight="1"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8:26" ht="15.75" customHeight="1"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8:26" ht="15.75" customHeight="1"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8:26" ht="15.75" customHeight="1"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8:26" ht="15.75" customHeight="1"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8:26" ht="15.75" customHeight="1"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8:26" ht="15.75" customHeight="1"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8:26" ht="15.75" customHeight="1"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8:26" ht="15.75" customHeight="1"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8:26" ht="15.75" customHeight="1"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8:26" ht="15.75" customHeight="1"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8:26" ht="15.75" customHeight="1"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8:26" ht="15.75" customHeight="1"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8:26" ht="15.75" customHeight="1"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8:26" ht="15.75" customHeight="1"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8:26" ht="15.75" customHeight="1"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8:26" ht="15.75" customHeight="1"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8:26" ht="15.75" customHeight="1"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8:26" ht="15.75" customHeight="1"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8:26" ht="15.75" customHeight="1"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8:26" ht="15.75" customHeight="1"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8:26" ht="15.75" customHeight="1"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8:26" ht="15.75" customHeight="1"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8:26" ht="15.75" customHeight="1"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8:26" ht="15.75" customHeight="1"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8:26" ht="15.75" customHeight="1"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8:26" ht="15.75" customHeight="1"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8:26" ht="15.75" customHeight="1"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8:26" ht="15.75" customHeight="1"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8:26" ht="15.75" customHeight="1"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8:26" ht="15.75" customHeight="1"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8:26" ht="15.75" customHeight="1"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8:26" ht="15.75" customHeight="1"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8:26" ht="15.75" customHeight="1"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8:26" ht="15.75" customHeight="1"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8:26" ht="15.75" customHeight="1"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8:26" ht="15.75" customHeight="1"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8:26" ht="15.75" customHeight="1"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8:26" ht="15.75" customHeight="1"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8:26" ht="15.75" customHeight="1"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8:26" ht="15.75" customHeight="1"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8:26" ht="15.75" customHeight="1"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8:26" ht="15.75" customHeight="1"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8:26" ht="15.75" customHeight="1"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8:26" ht="15.75" customHeight="1"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8:26" ht="15.75" customHeight="1"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8:26" ht="15.75" customHeight="1"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8:26" ht="15.75" customHeight="1"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8:26" ht="15.75" customHeight="1"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8:26" ht="15.75" customHeight="1"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8:26" ht="15.75" customHeight="1"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8:26" ht="15.75" customHeight="1"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8:26" ht="15.75" customHeight="1"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8:26" ht="15.75" customHeight="1"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8:26" ht="15.75" customHeight="1"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8:26" ht="15.75" customHeight="1"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8:26" ht="15.75" customHeight="1"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8:26" ht="15.75" customHeight="1"/>
    <row r="357" spans="8:26" ht="15.75" customHeight="1"/>
    <row r="358" spans="8:26" ht="15.75" customHeight="1"/>
    <row r="359" spans="8:26" ht="15.75" customHeight="1"/>
    <row r="360" spans="8:26" ht="15.75" customHeight="1"/>
    <row r="361" spans="8:26" ht="15.75" customHeight="1"/>
    <row r="362" spans="8:26" ht="15.75" customHeight="1"/>
    <row r="363" spans="8:26" ht="15.75" customHeight="1"/>
    <row r="364" spans="8:26" ht="15.75" customHeight="1"/>
    <row r="365" spans="8:26" ht="15.75" customHeight="1"/>
    <row r="366" spans="8:26" ht="15.75" customHeight="1"/>
    <row r="367" spans="8:26" ht="15.75" customHeight="1"/>
    <row r="368" spans="8:26" ht="15.75" customHeight="1"/>
    <row r="369" ht="13.2"/>
    <row r="370" ht="13.2"/>
    <row r="371" ht="13.2"/>
    <row r="372" ht="13.2"/>
    <row r="373" ht="13.2"/>
    <row r="374" ht="13.2"/>
    <row r="375" ht="13.2"/>
    <row r="376" ht="13.2"/>
    <row r="377" ht="13.2"/>
    <row r="378" ht="13.2"/>
    <row r="379" ht="13.2"/>
    <row r="380" ht="13.2"/>
    <row r="381" ht="13.2"/>
    <row r="382" ht="13.2"/>
    <row r="383" ht="13.2"/>
    <row r="384" ht="13.2"/>
    <row r="385" ht="13.2"/>
    <row r="386" ht="13.2"/>
    <row r="387" ht="13.2"/>
    <row r="388" ht="13.2"/>
    <row r="389" ht="13.2"/>
    <row r="390" ht="13.2"/>
    <row r="391" ht="13.2"/>
    <row r="392" ht="13.2"/>
    <row r="393" ht="13.2"/>
    <row r="394" ht="13.2"/>
    <row r="395" ht="13.2"/>
    <row r="396" ht="13.2"/>
    <row r="397" ht="13.2"/>
    <row r="398" ht="13.2"/>
    <row r="399" ht="13.2"/>
    <row r="400" ht="13.2"/>
    <row r="401" ht="13.2"/>
    <row r="402" ht="13.2"/>
    <row r="403" ht="13.2"/>
    <row r="404" ht="13.2"/>
    <row r="405" ht="13.2"/>
    <row r="406" ht="13.2"/>
    <row r="407" ht="13.2"/>
    <row r="408" ht="13.2"/>
    <row r="409" ht="13.2"/>
    <row r="410" ht="13.2"/>
    <row r="411" ht="13.2"/>
    <row r="412" ht="13.2"/>
    <row r="413" ht="13.2"/>
    <row r="414" ht="13.2"/>
    <row r="415" ht="13.2"/>
    <row r="416" ht="13.2"/>
    <row r="417" ht="13.2"/>
    <row r="418" ht="13.2"/>
    <row r="419" ht="13.2"/>
    <row r="420" ht="13.2"/>
    <row r="421" ht="13.2"/>
    <row r="422" ht="13.2"/>
    <row r="423" ht="13.2"/>
    <row r="424" ht="13.2"/>
    <row r="425" ht="13.2"/>
    <row r="426" ht="13.2"/>
    <row r="427" ht="13.2"/>
    <row r="428" ht="13.2"/>
    <row r="429" ht="13.2"/>
    <row r="430" ht="13.2"/>
    <row r="431" ht="13.2"/>
    <row r="432" ht="13.2"/>
    <row r="433" ht="13.2"/>
    <row r="434" ht="13.2"/>
    <row r="435" ht="13.2"/>
    <row r="436" ht="13.2"/>
    <row r="437" ht="13.2"/>
    <row r="438" ht="13.2"/>
    <row r="439" ht="13.2"/>
    <row r="440" ht="13.2"/>
    <row r="441" ht="13.2"/>
    <row r="442" ht="13.2"/>
    <row r="443" ht="13.2"/>
    <row r="444" ht="13.2"/>
    <row r="445" ht="13.2"/>
    <row r="446" ht="13.2"/>
    <row r="447" ht="13.2"/>
    <row r="448" ht="13.2"/>
    <row r="449" ht="13.2"/>
    <row r="450" ht="13.2"/>
    <row r="451" ht="13.2"/>
    <row r="452" ht="13.2"/>
    <row r="453" ht="13.2"/>
    <row r="454" ht="13.2"/>
    <row r="455" ht="13.2"/>
    <row r="456" ht="13.2"/>
    <row r="457" ht="13.2"/>
    <row r="458" ht="13.2"/>
    <row r="459" ht="13.2"/>
    <row r="460" ht="13.2"/>
    <row r="461" ht="13.2"/>
    <row r="462" ht="13.2"/>
    <row r="463" ht="13.2"/>
    <row r="464" ht="13.2"/>
    <row r="465" ht="13.2"/>
    <row r="466" ht="13.2"/>
    <row r="467" ht="13.2"/>
    <row r="468" ht="13.2"/>
    <row r="469" ht="13.2"/>
    <row r="470" ht="13.2"/>
    <row r="471" ht="13.2"/>
    <row r="472" ht="13.2"/>
    <row r="473" ht="13.2"/>
    <row r="474" ht="13.2"/>
    <row r="475" ht="13.2"/>
    <row r="476" ht="13.2"/>
    <row r="477" ht="13.2"/>
    <row r="478" ht="13.2"/>
    <row r="479" ht="13.2"/>
    <row r="480" ht="13.2"/>
    <row r="481" ht="13.2"/>
    <row r="482" ht="13.2"/>
    <row r="483" ht="13.2"/>
    <row r="484" ht="13.2"/>
    <row r="485" ht="13.2"/>
    <row r="486" ht="13.2"/>
    <row r="487" ht="13.2"/>
    <row r="488" ht="13.2"/>
    <row r="489" ht="13.2"/>
    <row r="490" ht="13.2"/>
    <row r="491" ht="13.2"/>
    <row r="492" ht="13.2"/>
    <row r="493" ht="13.2"/>
    <row r="494" ht="13.2"/>
    <row r="495" ht="13.2"/>
    <row r="496" ht="13.2"/>
    <row r="497" ht="13.2"/>
    <row r="498" ht="13.2"/>
    <row r="499" ht="13.2"/>
    <row r="500" ht="13.2"/>
    <row r="501" ht="13.2"/>
    <row r="502" ht="13.2"/>
    <row r="503" ht="13.2"/>
    <row r="504" ht="13.2"/>
    <row r="505" ht="13.2"/>
    <row r="506" ht="13.2"/>
    <row r="507" ht="13.2"/>
    <row r="508" ht="13.2"/>
    <row r="509" ht="13.2"/>
    <row r="510" ht="13.2"/>
    <row r="511" ht="13.2"/>
    <row r="512" ht="13.2"/>
    <row r="513" ht="13.2"/>
    <row r="514" ht="13.2"/>
    <row r="515" ht="13.2"/>
    <row r="516" ht="13.2"/>
    <row r="517" ht="13.2"/>
    <row r="518" ht="13.2"/>
    <row r="519" ht="13.2"/>
    <row r="520" ht="13.2"/>
    <row r="521" ht="13.2"/>
    <row r="522" ht="13.2"/>
    <row r="523" ht="13.2"/>
    <row r="524" ht="13.2"/>
    <row r="525" ht="13.2"/>
    <row r="526" ht="13.2"/>
    <row r="527" ht="13.2"/>
    <row r="528" ht="13.2"/>
    <row r="529" ht="13.2"/>
    <row r="530" ht="13.2"/>
    <row r="531" ht="13.2"/>
    <row r="532" ht="13.2"/>
    <row r="533" ht="13.2"/>
    <row r="534" ht="13.2"/>
    <row r="535" ht="13.2"/>
    <row r="536" ht="13.2"/>
    <row r="537" ht="13.2"/>
    <row r="538" ht="13.2"/>
    <row r="539" ht="13.2"/>
    <row r="540" ht="13.2"/>
    <row r="541" ht="13.2"/>
    <row r="542" ht="13.2"/>
    <row r="543" ht="13.2"/>
    <row r="544" ht="13.2"/>
    <row r="545" ht="13.2"/>
    <row r="546" ht="13.2"/>
    <row r="547" ht="13.2"/>
    <row r="548" ht="13.2"/>
    <row r="549" ht="13.2"/>
    <row r="550" ht="13.2"/>
    <row r="551" ht="13.2"/>
    <row r="552" ht="13.2"/>
    <row r="553" ht="13.2"/>
    <row r="554" ht="13.2"/>
    <row r="555" ht="13.2"/>
    <row r="556" ht="13.2"/>
    <row r="557" ht="13.2"/>
    <row r="558" ht="13.2"/>
    <row r="559" ht="13.2"/>
    <row r="560" ht="13.2"/>
    <row r="561" ht="13.2"/>
    <row r="562" ht="13.2"/>
    <row r="563" ht="13.2"/>
    <row r="564" ht="13.2"/>
    <row r="565" ht="13.2"/>
    <row r="566" ht="13.2"/>
    <row r="567" ht="13.2"/>
    <row r="568" ht="13.2"/>
    <row r="569" ht="13.2"/>
    <row r="570" ht="13.2"/>
    <row r="571" ht="13.2"/>
    <row r="572" ht="13.2"/>
    <row r="573" ht="13.2"/>
    <row r="574" ht="13.2"/>
    <row r="575" ht="13.2"/>
    <row r="576" ht="13.2"/>
    <row r="577" ht="13.2"/>
    <row r="578" ht="13.2"/>
    <row r="579" ht="13.2"/>
    <row r="580" ht="13.2"/>
    <row r="581" ht="13.2"/>
    <row r="582" ht="13.2"/>
    <row r="583" ht="13.2"/>
    <row r="584" ht="13.2"/>
    <row r="585" ht="13.2"/>
    <row r="586" ht="13.2"/>
    <row r="587" ht="13.2"/>
    <row r="588" ht="13.2"/>
    <row r="589" ht="13.2"/>
    <row r="590" ht="13.2"/>
    <row r="591" ht="13.2"/>
    <row r="592" ht="13.2"/>
    <row r="593" ht="13.2"/>
    <row r="594" ht="13.2"/>
    <row r="595" ht="13.2"/>
    <row r="596" ht="13.2"/>
    <row r="597" ht="13.2"/>
    <row r="598" ht="13.2"/>
    <row r="599" ht="13.2"/>
    <row r="600" ht="13.2"/>
    <row r="601" ht="13.2"/>
    <row r="602" ht="13.2"/>
    <row r="603" ht="13.2"/>
    <row r="604" ht="13.2"/>
    <row r="605" ht="13.2"/>
    <row r="606" ht="13.2"/>
    <row r="607" ht="13.2"/>
    <row r="608" ht="13.2"/>
    <row r="609" ht="13.2"/>
    <row r="610" ht="13.2"/>
    <row r="611" ht="13.2"/>
    <row r="612" ht="13.2"/>
    <row r="613" ht="13.2"/>
    <row r="614" ht="13.2"/>
    <row r="615" ht="13.2"/>
    <row r="616" ht="13.2"/>
    <row r="617" ht="13.2"/>
    <row r="618" ht="13.2"/>
    <row r="619" ht="13.2"/>
    <row r="620" ht="13.2"/>
    <row r="621" ht="13.2"/>
    <row r="622" ht="13.2"/>
    <row r="623" ht="13.2"/>
    <row r="624" ht="13.2"/>
    <row r="625" ht="13.2"/>
    <row r="626" ht="13.2"/>
    <row r="627" ht="13.2"/>
    <row r="628" ht="13.2"/>
    <row r="629" ht="13.2"/>
    <row r="630" ht="13.2"/>
    <row r="631" ht="13.2"/>
    <row r="632" ht="13.2"/>
    <row r="633" ht="13.2"/>
    <row r="634" ht="13.2"/>
    <row r="635" ht="13.2"/>
    <row r="636" ht="13.2"/>
    <row r="637" ht="13.2"/>
    <row r="638" ht="13.2"/>
    <row r="639" ht="13.2"/>
    <row r="640" ht="13.2"/>
    <row r="641" ht="13.2"/>
    <row r="642" ht="13.2"/>
    <row r="643" ht="13.2"/>
    <row r="644" ht="13.2"/>
    <row r="645" ht="13.2"/>
    <row r="646" ht="13.2"/>
    <row r="647" ht="13.2"/>
    <row r="648" ht="13.2"/>
    <row r="649" ht="13.2"/>
    <row r="650" ht="13.2"/>
    <row r="651" ht="13.2"/>
    <row r="652" ht="13.2"/>
    <row r="653" ht="13.2"/>
    <row r="654" ht="13.2"/>
    <row r="655" ht="13.2"/>
    <row r="656" ht="13.2"/>
    <row r="657" ht="13.2"/>
    <row r="658" ht="13.2"/>
    <row r="659" ht="13.2"/>
    <row r="660" ht="13.2"/>
    <row r="661" ht="13.2"/>
    <row r="662" ht="13.2"/>
    <row r="663" ht="13.2"/>
    <row r="664" ht="13.2"/>
    <row r="665" ht="13.2"/>
    <row r="666" ht="13.2"/>
    <row r="667" ht="13.2"/>
    <row r="668" ht="13.2"/>
    <row r="669" ht="13.2"/>
    <row r="670" ht="13.2"/>
    <row r="671" ht="13.2"/>
    <row r="672" ht="13.2"/>
    <row r="673" ht="13.2"/>
    <row r="674" ht="13.2"/>
    <row r="675" ht="13.2"/>
    <row r="676" ht="13.2"/>
    <row r="677" ht="13.2"/>
    <row r="678" ht="13.2"/>
    <row r="679" ht="13.2"/>
    <row r="680" ht="13.2"/>
    <row r="681" ht="13.2"/>
    <row r="682" ht="13.2"/>
    <row r="683" ht="13.2"/>
    <row r="684" ht="13.2"/>
    <row r="685" ht="13.2"/>
    <row r="686" ht="13.2"/>
    <row r="687" ht="13.2"/>
    <row r="688" ht="13.2"/>
    <row r="689" ht="13.2"/>
    <row r="690" ht="13.2"/>
    <row r="691" ht="13.2"/>
    <row r="692" ht="13.2"/>
    <row r="693" ht="13.2"/>
    <row r="694" ht="13.2"/>
    <row r="695" ht="13.2"/>
    <row r="696" ht="13.2"/>
    <row r="697" ht="13.2"/>
    <row r="698" ht="13.2"/>
    <row r="699" ht="13.2"/>
    <row r="700" ht="13.2"/>
    <row r="701" ht="13.2"/>
    <row r="702" ht="13.2"/>
    <row r="703" ht="13.2"/>
    <row r="704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</sheetData>
  <mergeCells count="5">
    <mergeCell ref="A1:G1"/>
    <mergeCell ref="C2:G2"/>
    <mergeCell ref="A9:B9"/>
    <mergeCell ref="E9:F9"/>
    <mergeCell ref="A11:G11"/>
  </mergeCells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923"/>
  <sheetViews>
    <sheetView topLeftCell="A13" workbookViewId="0">
      <selection activeCell="J24" sqref="J24"/>
    </sheetView>
  </sheetViews>
  <sheetFormatPr defaultColWidth="12.6640625" defaultRowHeight="15.75" customHeight="1"/>
  <cols>
    <col min="1" max="1" width="3.88671875" style="3" customWidth="1"/>
    <col min="2" max="2" width="4" style="3" bestFit="1" customWidth="1"/>
    <col min="3" max="3" width="12.6640625" style="3"/>
    <col min="5" max="5" width="12.6640625" style="26"/>
    <col min="6" max="6" width="12.6640625" style="3"/>
    <col min="7" max="9" width="12.6640625" style="3" customWidth="1"/>
    <col min="10" max="11" width="12.6640625" style="3"/>
    <col min="12" max="12" width="12.6640625" style="32"/>
    <col min="13" max="13" width="12.6640625" style="33"/>
    <col min="14" max="14" width="12.6640625" style="34"/>
    <col min="15" max="15" width="12.6640625" style="24"/>
    <col min="16" max="16384" width="12.6640625" style="3"/>
  </cols>
  <sheetData>
    <row r="1" spans="1:16" ht="14.4">
      <c r="I1" s="24">
        <f>SUM(G:G)</f>
        <v>7.7722199999999981</v>
      </c>
      <c r="L1" s="36"/>
      <c r="M1" s="52" t="s">
        <v>699</v>
      </c>
      <c r="N1" s="38"/>
    </row>
    <row r="2" spans="1:16" ht="14.4" thickBot="1">
      <c r="L2" s="36"/>
      <c r="M2" s="47"/>
      <c r="N2" s="38"/>
    </row>
    <row r="3" spans="1:16" ht="14.4" thickBot="1">
      <c r="A3" s="30">
        <v>1</v>
      </c>
      <c r="B3" s="30">
        <v>154</v>
      </c>
      <c r="C3" s="31" t="s">
        <v>147</v>
      </c>
      <c r="D3" s="21">
        <f>VLOOKUP(B3,'Журнал наблюдений'!D:G,4,0)</f>
        <v>1.31968</v>
      </c>
      <c r="E3" s="23"/>
      <c r="F3" s="23"/>
      <c r="G3" s="23"/>
      <c r="L3" s="36">
        <v>34</v>
      </c>
      <c r="M3" s="53" t="s">
        <v>147</v>
      </c>
      <c r="N3" s="45"/>
    </row>
    <row r="4" spans="1:16" ht="14.4" thickBot="1">
      <c r="A4" s="30">
        <v>1</v>
      </c>
      <c r="B4" s="30">
        <v>155</v>
      </c>
      <c r="C4" s="31" t="s">
        <v>146</v>
      </c>
      <c r="D4" s="21">
        <f>VLOOKUP(B4,'Журнал наблюдений'!D:G,4,0)</f>
        <v>1.1994100000000001</v>
      </c>
      <c r="E4" s="23">
        <f t="shared" ref="E4:E6" si="0">IF(C3=C4,"",D3-D4)</f>
        <v>0.12026999999999988</v>
      </c>
      <c r="F4" s="23">
        <f>IF(E4="","",IF(COUNTIF(C3,"*бол*"),E4+#REF!,E4))</f>
        <v>0.12026999999999988</v>
      </c>
      <c r="G4" s="23">
        <f t="shared" ref="G4:G6" si="1">IF(COUNTIF(C4,"*бол*"),"",F4)</f>
        <v>0.12026999999999988</v>
      </c>
      <c r="H4" s="25">
        <v>1</v>
      </c>
      <c r="L4" s="36">
        <f t="shared" ref="L4:L41" si="2">L3+1</f>
        <v>35</v>
      </c>
      <c r="M4" s="54" t="s">
        <v>146</v>
      </c>
      <c r="N4" s="46">
        <v>0.12040000000000006</v>
      </c>
      <c r="O4" s="24">
        <f>VLOOKUP(M4,C:G,5,0)</f>
        <v>0.12026999999999988</v>
      </c>
      <c r="P4" s="24">
        <f>N4-O4</f>
        <v>1.3000000000018552E-4</v>
      </c>
    </row>
    <row r="5" spans="1:16" ht="14.4" thickBot="1">
      <c r="A5" s="30">
        <v>1</v>
      </c>
      <c r="B5" s="30">
        <v>156</v>
      </c>
      <c r="C5" s="31" t="s">
        <v>146</v>
      </c>
      <c r="D5" s="21">
        <f>VLOOKUP(B5,'Журнал наблюдений'!D:G,4,0)</f>
        <v>1.57874</v>
      </c>
      <c r="E5" s="23" t="str">
        <f t="shared" si="0"/>
        <v/>
      </c>
      <c r="F5" s="23" t="str">
        <f t="shared" ref="F5:F6" si="3">IF(E5="","",IF(COUNTIF(C4,"*бол*"),E5+F3,E5))</f>
        <v/>
      </c>
      <c r="G5" s="23" t="str">
        <f t="shared" si="1"/>
        <v/>
      </c>
      <c r="H5" s="25" t="str">
        <f t="shared" ref="H5:H36" si="4">IF(C3=C4,1,"")</f>
        <v/>
      </c>
      <c r="L5" s="36">
        <f t="shared" si="2"/>
        <v>36</v>
      </c>
      <c r="M5" s="54" t="s">
        <v>151</v>
      </c>
      <c r="N5" s="55">
        <v>6.4400000000000013E-2</v>
      </c>
      <c r="O5" s="24">
        <f t="shared" ref="O5:O40" si="5">VLOOKUP(M5,C:G,5,0)</f>
        <v>6.4829999999999943E-2</v>
      </c>
      <c r="P5" s="24">
        <f t="shared" ref="P5:P40" si="6">N5-O5</f>
        <v>-4.2999999999993044E-4</v>
      </c>
    </row>
    <row r="6" spans="1:16" ht="14.4" thickBot="1">
      <c r="A6" s="30">
        <v>1</v>
      </c>
      <c r="B6" s="30">
        <v>157</v>
      </c>
      <c r="C6" s="31" t="s">
        <v>151</v>
      </c>
      <c r="D6" s="21">
        <f>VLOOKUP(B6,'Журнал наблюдений'!D:G,4,0)</f>
        <v>1.5139100000000001</v>
      </c>
      <c r="E6" s="23">
        <f t="shared" si="0"/>
        <v>6.4829999999999943E-2</v>
      </c>
      <c r="F6" s="23">
        <f t="shared" si="3"/>
        <v>6.4829999999999943E-2</v>
      </c>
      <c r="G6" s="23">
        <f t="shared" si="1"/>
        <v>6.4829999999999943E-2</v>
      </c>
      <c r="H6" s="25">
        <f t="shared" si="4"/>
        <v>1</v>
      </c>
      <c r="L6" s="36">
        <f t="shared" si="2"/>
        <v>37</v>
      </c>
      <c r="M6" s="54" t="s">
        <v>152</v>
      </c>
      <c r="N6" s="46">
        <v>5.9510000000000174E-2</v>
      </c>
      <c r="O6" s="24">
        <f t="shared" si="5"/>
        <v>5.9690000000000021E-2</v>
      </c>
      <c r="P6" s="24">
        <f t="shared" si="6"/>
        <v>-1.7999999999984695E-4</v>
      </c>
    </row>
    <row r="7" spans="1:16" ht="15.75" customHeight="1" thickBot="1">
      <c r="A7" s="30">
        <v>1</v>
      </c>
      <c r="B7" s="30">
        <v>158</v>
      </c>
      <c r="C7" s="31" t="s">
        <v>152</v>
      </c>
      <c r="D7" s="21">
        <f>VLOOKUP(B7,'Журнал наблюдений'!D:G,4,0)</f>
        <v>1.4542200000000001</v>
      </c>
      <c r="E7" s="23">
        <f t="shared" ref="E7:E13" si="7">IF(C6=C7,"",D6-D7)</f>
        <v>5.9690000000000021E-2</v>
      </c>
      <c r="F7" s="23">
        <f t="shared" ref="F7:F13" si="8">IF(E7="","",IF(COUNTIF(C6,"*бол*"),E7+F5,E7))</f>
        <v>5.9690000000000021E-2</v>
      </c>
      <c r="G7" s="23">
        <f t="shared" ref="G7:G13" si="9">IF(COUNTIF(C7,"*бол*"),"",F7)</f>
        <v>5.9690000000000021E-2</v>
      </c>
      <c r="H7" s="25" t="str">
        <f t="shared" si="4"/>
        <v/>
      </c>
      <c r="L7" s="36">
        <f t="shared" si="2"/>
        <v>38</v>
      </c>
      <c r="M7" s="54" t="s">
        <v>153</v>
      </c>
      <c r="N7" s="46">
        <v>5.7450000000000001E-2</v>
      </c>
      <c r="O7" s="24">
        <f t="shared" si="5"/>
        <v>5.7700000000000085E-2</v>
      </c>
      <c r="P7" s="24">
        <f t="shared" si="6"/>
        <v>-2.5000000000008349E-4</v>
      </c>
    </row>
    <row r="8" spans="1:16" ht="14.4" thickBot="1">
      <c r="A8" s="30">
        <v>1</v>
      </c>
      <c r="B8" s="30">
        <v>159</v>
      </c>
      <c r="C8" s="31" t="s">
        <v>153</v>
      </c>
      <c r="D8" s="21">
        <f>VLOOKUP(B8,'Журнал наблюдений'!D:G,4,0)</f>
        <v>1.39652</v>
      </c>
      <c r="E8" s="23">
        <f t="shared" si="7"/>
        <v>5.7700000000000085E-2</v>
      </c>
      <c r="F8" s="23">
        <f t="shared" si="8"/>
        <v>5.7700000000000085E-2</v>
      </c>
      <c r="G8" s="23">
        <f t="shared" si="9"/>
        <v>5.7700000000000085E-2</v>
      </c>
      <c r="H8" s="25" t="str">
        <f t="shared" si="4"/>
        <v/>
      </c>
      <c r="L8" s="36">
        <f t="shared" si="2"/>
        <v>39</v>
      </c>
      <c r="M8" s="54" t="s">
        <v>154</v>
      </c>
      <c r="N8" s="46">
        <v>5.9109999999999996E-2</v>
      </c>
      <c r="O8" s="24">
        <f t="shared" si="5"/>
        <v>5.8719999999999883E-2</v>
      </c>
      <c r="P8" s="24">
        <f t="shared" si="6"/>
        <v>3.9000000000011248E-4</v>
      </c>
    </row>
    <row r="9" spans="1:16" ht="14.4" thickBot="1">
      <c r="A9" s="30">
        <v>1</v>
      </c>
      <c r="B9" s="30">
        <v>160</v>
      </c>
      <c r="C9" s="31" t="s">
        <v>154</v>
      </c>
      <c r="D9" s="21">
        <f>VLOOKUP(B9,'Журнал наблюдений'!D:G,4,0)</f>
        <v>1.3378000000000001</v>
      </c>
      <c r="E9" s="23">
        <f t="shared" si="7"/>
        <v>5.8719999999999883E-2</v>
      </c>
      <c r="F9" s="23">
        <f t="shared" si="8"/>
        <v>5.8719999999999883E-2</v>
      </c>
      <c r="G9" s="23">
        <f t="shared" si="9"/>
        <v>5.8719999999999883E-2</v>
      </c>
      <c r="H9" s="25" t="str">
        <f t="shared" si="4"/>
        <v/>
      </c>
      <c r="L9" s="36">
        <f t="shared" si="2"/>
        <v>40</v>
      </c>
      <c r="M9" s="56" t="s">
        <v>155</v>
      </c>
      <c r="N9" s="46">
        <v>5.8579999999999854E-2</v>
      </c>
      <c r="O9" s="24">
        <f t="shared" si="5"/>
        <v>5.88700000000002E-2</v>
      </c>
      <c r="P9" s="24">
        <f t="shared" si="6"/>
        <v>-2.9000000000034554E-4</v>
      </c>
    </row>
    <row r="10" spans="1:16" ht="14.4" thickBot="1">
      <c r="A10" s="30">
        <v>1</v>
      </c>
      <c r="B10" s="30">
        <v>161</v>
      </c>
      <c r="C10" s="31" t="s">
        <v>155</v>
      </c>
      <c r="D10" s="21">
        <f>VLOOKUP(B10,'Журнал наблюдений'!D:G,4,0)</f>
        <v>1.2789299999999999</v>
      </c>
      <c r="E10" s="23">
        <f t="shared" si="7"/>
        <v>5.88700000000002E-2</v>
      </c>
      <c r="F10" s="23">
        <f t="shared" si="8"/>
        <v>5.88700000000002E-2</v>
      </c>
      <c r="G10" s="23">
        <f t="shared" si="9"/>
        <v>5.88700000000002E-2</v>
      </c>
      <c r="H10" s="25" t="str">
        <f t="shared" si="4"/>
        <v/>
      </c>
      <c r="L10" s="36">
        <f t="shared" si="2"/>
        <v>41</v>
      </c>
      <c r="M10" s="54" t="s">
        <v>156</v>
      </c>
      <c r="N10" s="46">
        <v>6.3880000000000159E-2</v>
      </c>
      <c r="O10" s="24">
        <f t="shared" si="5"/>
        <v>6.3180000000000014E-2</v>
      </c>
      <c r="P10" s="24">
        <f t="shared" si="6"/>
        <v>7.0000000000014495E-4</v>
      </c>
    </row>
    <row r="11" spans="1:16" ht="14.4" thickBot="1">
      <c r="A11" s="30">
        <v>1</v>
      </c>
      <c r="B11" s="30">
        <v>162</v>
      </c>
      <c r="C11" s="31" t="s">
        <v>155</v>
      </c>
      <c r="D11" s="21">
        <f>VLOOKUP(B11,'Журнал наблюдений'!D:G,4,0)</f>
        <v>1.5809</v>
      </c>
      <c r="E11" s="23" t="str">
        <f t="shared" si="7"/>
        <v/>
      </c>
      <c r="F11" s="23" t="str">
        <f t="shared" si="8"/>
        <v/>
      </c>
      <c r="G11" s="23" t="str">
        <f t="shared" si="9"/>
        <v/>
      </c>
      <c r="H11" s="25" t="str">
        <f t="shared" si="4"/>
        <v/>
      </c>
      <c r="L11" s="36">
        <f t="shared" si="2"/>
        <v>42</v>
      </c>
      <c r="M11" s="54" t="s">
        <v>157</v>
      </c>
      <c r="N11" s="46">
        <v>6.2170000000000059E-2</v>
      </c>
      <c r="O11" s="24">
        <f t="shared" si="5"/>
        <v>6.2340000000000062E-2</v>
      </c>
      <c r="P11" s="24">
        <f t="shared" si="6"/>
        <v>-1.7000000000000348E-4</v>
      </c>
    </row>
    <row r="12" spans="1:16" ht="14.4" thickBot="1">
      <c r="A12" s="30">
        <v>1</v>
      </c>
      <c r="B12" s="30">
        <v>163</v>
      </c>
      <c r="C12" s="31" t="s">
        <v>156</v>
      </c>
      <c r="D12" s="21">
        <f>VLOOKUP(B12,'Журнал наблюдений'!D:G,4,0)</f>
        <v>1.51772</v>
      </c>
      <c r="E12" s="23">
        <f t="shared" si="7"/>
        <v>6.3180000000000014E-2</v>
      </c>
      <c r="F12" s="23">
        <f t="shared" si="8"/>
        <v>6.3180000000000014E-2</v>
      </c>
      <c r="G12" s="23">
        <f t="shared" si="9"/>
        <v>6.3180000000000014E-2</v>
      </c>
      <c r="H12" s="25">
        <f t="shared" si="4"/>
        <v>1</v>
      </c>
      <c r="L12" s="36">
        <f t="shared" si="2"/>
        <v>43</v>
      </c>
      <c r="M12" s="54" t="s">
        <v>159</v>
      </c>
      <c r="N12" s="46">
        <v>0.59297999999999984</v>
      </c>
      <c r="O12" s="24">
        <f t="shared" si="5"/>
        <v>0.39412999999999987</v>
      </c>
      <c r="P12" s="24">
        <f>N12-O12-G15</f>
        <v>2.8099999999999792E-3</v>
      </c>
    </row>
    <row r="13" spans="1:16" ht="14.4" thickBot="1">
      <c r="A13" s="30">
        <v>1</v>
      </c>
      <c r="B13" s="30">
        <v>164</v>
      </c>
      <c r="C13" s="31" t="s">
        <v>157</v>
      </c>
      <c r="D13" s="21">
        <f>VLOOKUP(B13,'Журнал наблюдений'!D:G,4,0)</f>
        <v>1.4553799999999999</v>
      </c>
      <c r="E13" s="23">
        <f t="shared" si="7"/>
        <v>6.2340000000000062E-2</v>
      </c>
      <c r="F13" s="23">
        <f t="shared" si="8"/>
        <v>6.2340000000000062E-2</v>
      </c>
      <c r="G13" s="23">
        <f t="shared" si="9"/>
        <v>6.2340000000000062E-2</v>
      </c>
      <c r="H13" s="25" t="str">
        <f t="shared" si="4"/>
        <v/>
      </c>
      <c r="L13" s="36">
        <f t="shared" si="2"/>
        <v>44</v>
      </c>
      <c r="M13" s="54" t="s">
        <v>690</v>
      </c>
      <c r="N13" s="46">
        <v>0.39595000000000002</v>
      </c>
      <c r="O13" s="24">
        <f t="shared" si="5"/>
        <v>0.39554</v>
      </c>
      <c r="P13" s="24">
        <f t="shared" si="6"/>
        <v>4.1000000000002146E-4</v>
      </c>
    </row>
    <row r="14" spans="1:16" ht="14.4" thickBot="1">
      <c r="A14" s="30">
        <v>1</v>
      </c>
      <c r="B14" s="30">
        <v>306</v>
      </c>
      <c r="C14" s="31" t="s">
        <v>157</v>
      </c>
      <c r="D14" s="21">
        <f>VLOOKUP(B14,'Журнал наблюдений'!D:G,4,0)</f>
        <v>1.5930899999999999</v>
      </c>
      <c r="E14" s="23" t="str">
        <f t="shared" ref="E14:E61" si="10">IF(C13=C14,"",D13-D14)</f>
        <v/>
      </c>
      <c r="F14" s="23" t="str">
        <f t="shared" ref="F14:F61" si="11">IF(E14="","",IF(COUNTIF(C13,"*бол*"),E14+F12,E14))</f>
        <v/>
      </c>
      <c r="G14" s="23" t="str">
        <f t="shared" ref="G14:G61" si="12">IF(COUNTIF(C14,"*бол*"),"",F14)</f>
        <v/>
      </c>
      <c r="H14" s="25" t="str">
        <f t="shared" si="4"/>
        <v/>
      </c>
      <c r="L14" s="36">
        <f t="shared" si="2"/>
        <v>45</v>
      </c>
      <c r="M14" s="54" t="s">
        <v>691</v>
      </c>
      <c r="N14" s="57">
        <v>0.20560999999999985</v>
      </c>
      <c r="O14" s="24">
        <f t="shared" si="5"/>
        <v>0.2063299999999999</v>
      </c>
      <c r="P14" s="24">
        <f t="shared" si="6"/>
        <v>-7.2000000000005393E-4</v>
      </c>
    </row>
    <row r="15" spans="1:16" ht="14.4" thickBot="1">
      <c r="A15" s="30">
        <v>1</v>
      </c>
      <c r="B15" s="30">
        <v>307</v>
      </c>
      <c r="C15" s="31" t="s">
        <v>689</v>
      </c>
      <c r="D15" s="21">
        <f>VLOOKUP(B15,'Журнал наблюдений'!D:G,4,0)</f>
        <v>1.3970499999999999</v>
      </c>
      <c r="E15" s="23">
        <f t="shared" si="10"/>
        <v>0.19603999999999999</v>
      </c>
      <c r="F15" s="23">
        <f t="shared" si="11"/>
        <v>0.19603999999999999</v>
      </c>
      <c r="G15" s="23">
        <f t="shared" si="12"/>
        <v>0.19603999999999999</v>
      </c>
      <c r="H15" s="25">
        <f t="shared" si="4"/>
        <v>1</v>
      </c>
      <c r="L15" s="36">
        <f t="shared" si="2"/>
        <v>46</v>
      </c>
      <c r="M15" s="54" t="s">
        <v>653</v>
      </c>
      <c r="N15" s="46">
        <v>1.9839800000000003</v>
      </c>
      <c r="O15" s="24">
        <f t="shared" si="5"/>
        <v>1.9863200000000001</v>
      </c>
      <c r="P15" s="24">
        <f t="shared" si="6"/>
        <v>-2.3399999999997867E-3</v>
      </c>
    </row>
    <row r="16" spans="1:16" ht="14.4" thickBot="1">
      <c r="A16" s="30">
        <v>1</v>
      </c>
      <c r="B16" s="30">
        <v>308</v>
      </c>
      <c r="C16" s="31" t="s">
        <v>159</v>
      </c>
      <c r="D16" s="21">
        <f>VLOOKUP(B16,'Журнал наблюдений'!D:G,4,0)</f>
        <v>1.00292</v>
      </c>
      <c r="E16" s="23">
        <f t="shared" si="10"/>
        <v>0.39412999999999987</v>
      </c>
      <c r="F16" s="23">
        <f t="shared" si="11"/>
        <v>0.39412999999999987</v>
      </c>
      <c r="G16" s="23">
        <f t="shared" si="12"/>
        <v>0.39412999999999987</v>
      </c>
      <c r="H16" s="25" t="str">
        <f t="shared" si="4"/>
        <v/>
      </c>
      <c r="L16" s="36">
        <f t="shared" si="2"/>
        <v>47</v>
      </c>
      <c r="M16" s="54" t="s">
        <v>654</v>
      </c>
      <c r="N16" s="46">
        <v>0.1920599999999999</v>
      </c>
      <c r="O16" s="24">
        <f t="shared" si="5"/>
        <v>0.19110000000000005</v>
      </c>
      <c r="P16" s="24">
        <f t="shared" si="6"/>
        <v>9.5999999999984986E-4</v>
      </c>
    </row>
    <row r="17" spans="1:16" ht="14.4" thickBot="1">
      <c r="A17" s="30">
        <v>1</v>
      </c>
      <c r="B17" s="30">
        <v>309</v>
      </c>
      <c r="C17" s="31" t="s">
        <v>159</v>
      </c>
      <c r="D17" s="21">
        <f>VLOOKUP(B17,'Журнал наблюдений'!D:G,4,0)</f>
        <v>1.8316399999999999</v>
      </c>
      <c r="E17" s="23" t="str">
        <f t="shared" si="10"/>
        <v/>
      </c>
      <c r="F17" s="23" t="str">
        <f t="shared" si="11"/>
        <v/>
      </c>
      <c r="G17" s="23" t="str">
        <f t="shared" si="12"/>
        <v/>
      </c>
      <c r="H17" s="25" t="str">
        <f t="shared" si="4"/>
        <v/>
      </c>
      <c r="L17" s="36">
        <f t="shared" si="2"/>
        <v>48</v>
      </c>
      <c r="M17" s="54" t="s">
        <v>655</v>
      </c>
      <c r="N17" s="46">
        <v>0.20447000000000015</v>
      </c>
      <c r="O17" s="24">
        <f t="shared" si="5"/>
        <v>0.20442000000000005</v>
      </c>
      <c r="P17" s="24">
        <f t="shared" si="6"/>
        <v>5.0000000000105516E-5</v>
      </c>
    </row>
    <row r="18" spans="1:16" ht="14.4" thickBot="1">
      <c r="A18" s="30">
        <v>1</v>
      </c>
      <c r="B18" s="30">
        <v>310</v>
      </c>
      <c r="C18" s="31" t="s">
        <v>690</v>
      </c>
      <c r="D18" s="21">
        <f>VLOOKUP(B18,'Журнал наблюдений'!D:G,4,0)</f>
        <v>1.4360999999999999</v>
      </c>
      <c r="E18" s="23">
        <f t="shared" si="10"/>
        <v>0.39554</v>
      </c>
      <c r="F18" s="23">
        <f t="shared" si="11"/>
        <v>0.39554</v>
      </c>
      <c r="G18" s="23">
        <f t="shared" si="12"/>
        <v>0.39554</v>
      </c>
      <c r="H18" s="25">
        <f t="shared" si="4"/>
        <v>1</v>
      </c>
      <c r="L18" s="36">
        <f t="shared" si="2"/>
        <v>49</v>
      </c>
      <c r="M18" s="54" t="s">
        <v>694</v>
      </c>
      <c r="N18" s="46">
        <v>0.21557999999999988</v>
      </c>
      <c r="O18" s="24">
        <f t="shared" si="5"/>
        <v>0.21662999999999988</v>
      </c>
      <c r="P18" s="24">
        <f t="shared" si="6"/>
        <v>-1.0499999999999954E-3</v>
      </c>
    </row>
    <row r="19" spans="1:16" ht="14.4" thickBot="1">
      <c r="A19" s="30">
        <v>1</v>
      </c>
      <c r="B19" s="30">
        <v>311</v>
      </c>
      <c r="C19" s="31" t="s">
        <v>691</v>
      </c>
      <c r="D19" s="21">
        <f>VLOOKUP(B19,'Журнал наблюдений'!D:G,4,0)</f>
        <v>1.22977</v>
      </c>
      <c r="E19" s="23">
        <f t="shared" si="10"/>
        <v>0.2063299999999999</v>
      </c>
      <c r="F19" s="23">
        <f t="shared" si="11"/>
        <v>0.2063299999999999</v>
      </c>
      <c r="G19" s="23">
        <f t="shared" si="12"/>
        <v>0.2063299999999999</v>
      </c>
      <c r="H19" s="25" t="str">
        <f t="shared" si="4"/>
        <v/>
      </c>
      <c r="L19" s="36">
        <f t="shared" si="2"/>
        <v>50</v>
      </c>
      <c r="M19" s="54" t="s">
        <v>657</v>
      </c>
      <c r="N19" s="46">
        <v>0.14066000000000001</v>
      </c>
      <c r="O19" s="24">
        <f t="shared" si="5"/>
        <v>0.14187000000000016</v>
      </c>
      <c r="P19" s="24">
        <f t="shared" si="6"/>
        <v>-1.2100000000001554E-3</v>
      </c>
    </row>
    <row r="20" spans="1:16" ht="14.4" thickBot="1">
      <c r="A20" s="30">
        <v>1</v>
      </c>
      <c r="B20" s="30">
        <v>312</v>
      </c>
      <c r="C20" s="31" t="s">
        <v>0</v>
      </c>
      <c r="D20" s="21">
        <f>VLOOKUP(B20,'Журнал наблюдений'!D:G,4,0)</f>
        <v>0.98226000000000002</v>
      </c>
      <c r="E20" s="23">
        <f t="shared" si="10"/>
        <v>0.24751000000000001</v>
      </c>
      <c r="F20" s="23">
        <f t="shared" si="11"/>
        <v>0.24751000000000001</v>
      </c>
      <c r="G20" s="23" t="str">
        <f t="shared" si="12"/>
        <v/>
      </c>
      <c r="H20" s="25" t="str">
        <f t="shared" si="4"/>
        <v/>
      </c>
      <c r="L20" s="36">
        <f t="shared" si="2"/>
        <v>51</v>
      </c>
      <c r="M20" s="54" t="s">
        <v>658</v>
      </c>
      <c r="N20" s="46">
        <v>0.10042000000000006</v>
      </c>
      <c r="O20" s="24">
        <f t="shared" si="5"/>
        <v>0.10027999999999992</v>
      </c>
      <c r="P20" s="24">
        <f t="shared" si="6"/>
        <v>1.4000000000014001E-4</v>
      </c>
    </row>
    <row r="21" spans="1:16" ht="14.4" thickBot="1">
      <c r="A21" s="30">
        <v>1</v>
      </c>
      <c r="B21" s="30">
        <v>313</v>
      </c>
      <c r="C21" s="31" t="s">
        <v>0</v>
      </c>
      <c r="D21" s="21">
        <f>VLOOKUP(B21,'Журнал наблюдений'!D:G,4,0)</f>
        <v>1.9022300000000001</v>
      </c>
      <c r="E21" s="23" t="str">
        <f t="shared" si="10"/>
        <v/>
      </c>
      <c r="F21" s="23" t="str">
        <f t="shared" si="11"/>
        <v/>
      </c>
      <c r="G21" s="23" t="str">
        <f t="shared" si="12"/>
        <v/>
      </c>
      <c r="H21" s="25" t="str">
        <f t="shared" si="4"/>
        <v/>
      </c>
      <c r="L21" s="36">
        <f t="shared" si="2"/>
        <v>52</v>
      </c>
      <c r="M21" s="54" t="s">
        <v>659</v>
      </c>
      <c r="N21" s="46">
        <v>0.24585999999999997</v>
      </c>
      <c r="O21" s="24">
        <f t="shared" si="5"/>
        <v>0.24412000000000011</v>
      </c>
      <c r="P21" s="24">
        <f t="shared" si="6"/>
        <v>1.7399999999998528E-3</v>
      </c>
    </row>
    <row r="22" spans="1:16" ht="14.4" thickBot="1">
      <c r="A22" s="30">
        <v>1</v>
      </c>
      <c r="B22" s="30">
        <v>314</v>
      </c>
      <c r="C22" s="31" t="s">
        <v>692</v>
      </c>
      <c r="D22" s="21">
        <f>VLOOKUP(B22,'Журнал наблюдений'!D:G,4,0)</f>
        <v>0.94572999999999996</v>
      </c>
      <c r="E22" s="23">
        <f t="shared" si="10"/>
        <v>0.95650000000000013</v>
      </c>
      <c r="F22" s="23">
        <f t="shared" si="11"/>
        <v>1.2040100000000002</v>
      </c>
      <c r="G22" s="23" t="str">
        <f t="shared" si="12"/>
        <v/>
      </c>
      <c r="H22" s="25">
        <f t="shared" si="4"/>
        <v>1</v>
      </c>
      <c r="L22" s="36">
        <f t="shared" si="2"/>
        <v>53</v>
      </c>
      <c r="M22" s="54" t="s">
        <v>660</v>
      </c>
      <c r="N22" s="46">
        <v>0.35364000000000007</v>
      </c>
      <c r="O22" s="24">
        <f t="shared" si="5"/>
        <v>0.35399000000000003</v>
      </c>
      <c r="P22" s="24">
        <f t="shared" si="6"/>
        <v>-3.4999999999996145E-4</v>
      </c>
    </row>
    <row r="23" spans="1:16" ht="14.4" thickBot="1">
      <c r="A23" s="30">
        <v>1</v>
      </c>
      <c r="B23" s="30">
        <v>315</v>
      </c>
      <c r="C23" s="31" t="s">
        <v>692</v>
      </c>
      <c r="D23" s="21">
        <f>VLOOKUP(B23,'Журнал наблюдений'!D:G,4,0)</f>
        <v>1.9029799999999999</v>
      </c>
      <c r="E23" s="23" t="str">
        <f t="shared" si="10"/>
        <v/>
      </c>
      <c r="F23" s="23" t="str">
        <f t="shared" si="11"/>
        <v/>
      </c>
      <c r="G23" s="23" t="str">
        <f t="shared" si="12"/>
        <v/>
      </c>
      <c r="H23" s="25" t="str">
        <f t="shared" si="4"/>
        <v/>
      </c>
      <c r="L23" s="36">
        <f t="shared" si="2"/>
        <v>54</v>
      </c>
      <c r="M23" s="54" t="s">
        <v>661</v>
      </c>
      <c r="N23" s="46">
        <v>9.9829999999999863E-2</v>
      </c>
      <c r="O23" s="24">
        <f t="shared" si="5"/>
        <v>0.10021999999999998</v>
      </c>
      <c r="P23" s="24">
        <f t="shared" si="6"/>
        <v>-3.9000000000011248E-4</v>
      </c>
    </row>
    <row r="24" spans="1:16" ht="14.4" thickBot="1">
      <c r="A24" s="30">
        <v>1</v>
      </c>
      <c r="B24" s="30">
        <v>316</v>
      </c>
      <c r="C24" s="31" t="s">
        <v>653</v>
      </c>
      <c r="D24" s="21">
        <f>VLOOKUP(B24,'Журнал наблюдений'!D:G,4,0)</f>
        <v>1.1206700000000001</v>
      </c>
      <c r="E24" s="23">
        <f t="shared" si="10"/>
        <v>0.78230999999999984</v>
      </c>
      <c r="F24" s="23">
        <f t="shared" si="11"/>
        <v>1.9863200000000001</v>
      </c>
      <c r="G24" s="23">
        <f t="shared" si="12"/>
        <v>1.9863200000000001</v>
      </c>
      <c r="H24" s="25">
        <f t="shared" si="4"/>
        <v>1</v>
      </c>
      <c r="L24" s="36">
        <f t="shared" si="2"/>
        <v>55</v>
      </c>
      <c r="M24" s="58" t="s">
        <v>700</v>
      </c>
      <c r="N24" s="46">
        <v>9.6370000000000067E-2</v>
      </c>
      <c r="O24" s="24">
        <f t="shared" si="5"/>
        <v>9.4759999999999955E-2</v>
      </c>
      <c r="P24" s="24">
        <f t="shared" si="6"/>
        <v>1.6100000000001113E-3</v>
      </c>
    </row>
    <row r="25" spans="1:16" ht="14.4" thickBot="1">
      <c r="A25" s="30">
        <v>1</v>
      </c>
      <c r="B25" s="30">
        <v>317</v>
      </c>
      <c r="C25" s="31" t="s">
        <v>654</v>
      </c>
      <c r="D25" s="21">
        <f>VLOOKUP(B25,'Журнал наблюдений'!D:G,4,0)</f>
        <v>0.92957000000000001</v>
      </c>
      <c r="E25" s="23">
        <f t="shared" si="10"/>
        <v>0.19110000000000005</v>
      </c>
      <c r="F25" s="23">
        <f t="shared" si="11"/>
        <v>0.19110000000000005</v>
      </c>
      <c r="G25" s="23">
        <f t="shared" si="12"/>
        <v>0.19110000000000005</v>
      </c>
      <c r="H25" s="25" t="str">
        <f t="shared" si="4"/>
        <v/>
      </c>
      <c r="L25" s="36">
        <f t="shared" si="2"/>
        <v>56</v>
      </c>
      <c r="M25" s="54" t="s">
        <v>701</v>
      </c>
      <c r="N25" s="46">
        <v>0.10145000000000004</v>
      </c>
      <c r="O25" s="24">
        <f t="shared" si="5"/>
        <v>0.10064000000000006</v>
      </c>
      <c r="P25" s="24">
        <f t="shared" si="6"/>
        <v>8.099999999999774E-4</v>
      </c>
    </row>
    <row r="26" spans="1:16" ht="14.4" thickBot="1">
      <c r="A26" s="30">
        <v>1</v>
      </c>
      <c r="B26" s="30">
        <v>318</v>
      </c>
      <c r="C26" s="31" t="s">
        <v>654</v>
      </c>
      <c r="D26" s="21">
        <f>VLOOKUP(B26,'Журнал наблюдений'!D:G,4,0)</f>
        <v>1.86178</v>
      </c>
      <c r="E26" s="23" t="str">
        <f t="shared" si="10"/>
        <v/>
      </c>
      <c r="F26" s="23" t="str">
        <f t="shared" si="11"/>
        <v/>
      </c>
      <c r="G26" s="23" t="str">
        <f t="shared" si="12"/>
        <v/>
      </c>
      <c r="H26" s="25" t="str">
        <f t="shared" si="4"/>
        <v/>
      </c>
      <c r="L26" s="36">
        <f t="shared" si="2"/>
        <v>57</v>
      </c>
      <c r="M26" s="54" t="s">
        <v>664</v>
      </c>
      <c r="N26" s="46">
        <v>0.10006000000000004</v>
      </c>
      <c r="O26" s="24">
        <f t="shared" si="5"/>
        <v>0.10071999999999992</v>
      </c>
      <c r="P26" s="24">
        <f t="shared" si="6"/>
        <v>-6.599999999998829E-4</v>
      </c>
    </row>
    <row r="27" spans="1:16" ht="14.4" thickBot="1">
      <c r="A27" s="30">
        <v>1</v>
      </c>
      <c r="B27" s="30">
        <v>319</v>
      </c>
      <c r="C27" s="31" t="s">
        <v>655</v>
      </c>
      <c r="D27" s="21">
        <f>VLOOKUP(B27,'Журнал наблюдений'!D:G,4,0)</f>
        <v>1.6573599999999999</v>
      </c>
      <c r="E27" s="23">
        <f t="shared" si="10"/>
        <v>0.20442000000000005</v>
      </c>
      <c r="F27" s="23">
        <f t="shared" si="11"/>
        <v>0.20442000000000005</v>
      </c>
      <c r="G27" s="23">
        <f t="shared" si="12"/>
        <v>0.20442000000000005</v>
      </c>
      <c r="H27" s="25">
        <f t="shared" si="4"/>
        <v>1</v>
      </c>
      <c r="L27" s="36">
        <f t="shared" si="2"/>
        <v>58</v>
      </c>
      <c r="M27" s="54" t="s">
        <v>702</v>
      </c>
      <c r="N27" s="46">
        <v>9.8330000000000028E-2</v>
      </c>
      <c r="O27" s="24">
        <f t="shared" si="5"/>
        <v>9.9760000000000071E-2</v>
      </c>
      <c r="P27" s="24">
        <f t="shared" si="6"/>
        <v>-1.4300000000000423E-3</v>
      </c>
    </row>
    <row r="28" spans="1:16" ht="14.4" thickBot="1">
      <c r="A28" s="30">
        <v>1</v>
      </c>
      <c r="B28" s="30">
        <v>320</v>
      </c>
      <c r="C28" s="31" t="s">
        <v>694</v>
      </c>
      <c r="D28" s="21">
        <f>VLOOKUP(B28,'Журнал наблюдений'!D:G,4,0)</f>
        <v>1.4407300000000001</v>
      </c>
      <c r="E28" s="23">
        <f t="shared" si="10"/>
        <v>0.21662999999999988</v>
      </c>
      <c r="F28" s="23">
        <f t="shared" si="11"/>
        <v>0.21662999999999988</v>
      </c>
      <c r="G28" s="23">
        <f t="shared" si="12"/>
        <v>0.21662999999999988</v>
      </c>
      <c r="H28" s="25" t="str">
        <f t="shared" si="4"/>
        <v/>
      </c>
      <c r="L28" s="36">
        <f t="shared" si="2"/>
        <v>59</v>
      </c>
      <c r="M28" s="54" t="s">
        <v>703</v>
      </c>
      <c r="N28" s="46">
        <v>0.28794999999999993</v>
      </c>
      <c r="O28" s="24">
        <f t="shared" si="5"/>
        <v>0.28577999999999992</v>
      </c>
      <c r="P28" s="24">
        <f t="shared" si="6"/>
        <v>2.1700000000000053E-3</v>
      </c>
    </row>
    <row r="29" spans="1:16" ht="14.4" thickBot="1">
      <c r="A29" s="30">
        <v>1</v>
      </c>
      <c r="B29" s="30">
        <v>321</v>
      </c>
      <c r="C29" s="31" t="s">
        <v>657</v>
      </c>
      <c r="D29" s="21">
        <f>VLOOKUP(B29,'Журнал наблюдений'!D:G,4,0)</f>
        <v>1.2988599999999999</v>
      </c>
      <c r="E29" s="23">
        <f t="shared" si="10"/>
        <v>0.14187000000000016</v>
      </c>
      <c r="F29" s="23">
        <f t="shared" si="11"/>
        <v>0.14187000000000016</v>
      </c>
      <c r="G29" s="23">
        <f t="shared" si="12"/>
        <v>0.14187000000000016</v>
      </c>
      <c r="H29" s="25" t="str">
        <f t="shared" si="4"/>
        <v/>
      </c>
      <c r="L29" s="36">
        <f t="shared" si="2"/>
        <v>60</v>
      </c>
      <c r="M29" s="54" t="s">
        <v>669</v>
      </c>
      <c r="N29" s="46">
        <v>0.12387999999999999</v>
      </c>
      <c r="O29" s="24">
        <f t="shared" si="5"/>
        <v>0.12471999999999994</v>
      </c>
      <c r="P29" s="24">
        <f t="shared" si="6"/>
        <v>-8.399999999999519E-4</v>
      </c>
    </row>
    <row r="30" spans="1:16" ht="14.4" thickBot="1">
      <c r="A30" s="30">
        <v>1</v>
      </c>
      <c r="B30" s="30">
        <v>322</v>
      </c>
      <c r="C30" s="31" t="s">
        <v>658</v>
      </c>
      <c r="D30" s="21">
        <f>VLOOKUP(B30,'Журнал наблюдений'!D:G,4,0)</f>
        <v>1.19858</v>
      </c>
      <c r="E30" s="23">
        <f t="shared" si="10"/>
        <v>0.10027999999999992</v>
      </c>
      <c r="F30" s="23">
        <f t="shared" si="11"/>
        <v>0.10027999999999992</v>
      </c>
      <c r="G30" s="23">
        <f t="shared" si="12"/>
        <v>0.10027999999999992</v>
      </c>
      <c r="H30" s="25" t="str">
        <f t="shared" si="4"/>
        <v/>
      </c>
      <c r="L30" s="36">
        <f t="shared" si="2"/>
        <v>61</v>
      </c>
      <c r="M30" s="54" t="s">
        <v>704</v>
      </c>
      <c r="N30" s="46">
        <v>0.10406999999999988</v>
      </c>
      <c r="O30" s="24">
        <f t="shared" si="5"/>
        <v>0.10446000000000022</v>
      </c>
      <c r="P30" s="24">
        <f t="shared" si="6"/>
        <v>-3.9000000000033452E-4</v>
      </c>
    </row>
    <row r="31" spans="1:16" ht="14.4" thickBot="1">
      <c r="A31" s="30">
        <v>1</v>
      </c>
      <c r="B31" s="30">
        <v>323</v>
      </c>
      <c r="C31" s="31" t="s">
        <v>658</v>
      </c>
      <c r="D31" s="21">
        <f>VLOOKUP(B31,'Журнал наблюдений'!D:G,4,0)</f>
        <v>1.5384100000000001</v>
      </c>
      <c r="E31" s="23" t="str">
        <f t="shared" si="10"/>
        <v/>
      </c>
      <c r="F31" s="23" t="str">
        <f t="shared" si="11"/>
        <v/>
      </c>
      <c r="G31" s="23" t="str">
        <f t="shared" si="12"/>
        <v/>
      </c>
      <c r="H31" s="25" t="str">
        <f t="shared" si="4"/>
        <v/>
      </c>
      <c r="L31" s="36">
        <f t="shared" si="2"/>
        <v>62</v>
      </c>
      <c r="M31" s="54" t="s">
        <v>705</v>
      </c>
      <c r="N31" s="46">
        <v>7.5660000000000061E-2</v>
      </c>
      <c r="O31" s="24">
        <f t="shared" si="5"/>
        <v>7.5079999999999814E-2</v>
      </c>
      <c r="P31" s="24">
        <f t="shared" si="6"/>
        <v>5.8000000000024698E-4</v>
      </c>
    </row>
    <row r="32" spans="1:16" ht="14.4" thickBot="1">
      <c r="A32" s="30">
        <v>1</v>
      </c>
      <c r="B32" s="30">
        <v>324</v>
      </c>
      <c r="C32" s="31" t="s">
        <v>659</v>
      </c>
      <c r="D32" s="21">
        <f>VLOOKUP(B32,'Журнал наблюдений'!D:G,4,0)</f>
        <v>1.2942899999999999</v>
      </c>
      <c r="E32" s="23">
        <f t="shared" si="10"/>
        <v>0.24412000000000011</v>
      </c>
      <c r="F32" s="23">
        <f t="shared" si="11"/>
        <v>0.24412000000000011</v>
      </c>
      <c r="G32" s="23">
        <f t="shared" si="12"/>
        <v>0.24412000000000011</v>
      </c>
      <c r="H32" s="25">
        <f t="shared" si="4"/>
        <v>1</v>
      </c>
      <c r="L32" s="36">
        <f t="shared" si="2"/>
        <v>63</v>
      </c>
      <c r="M32" s="54" t="s">
        <v>706</v>
      </c>
      <c r="N32" s="46">
        <v>0.71589000000000003</v>
      </c>
      <c r="O32" s="24">
        <f t="shared" si="5"/>
        <v>7.399E-2</v>
      </c>
      <c r="P32" s="24">
        <f>N32-O32-G49</f>
        <v>1.7299999999998983E-3</v>
      </c>
    </row>
    <row r="33" spans="1:16" ht="14.4" thickBot="1">
      <c r="A33" s="30">
        <v>1</v>
      </c>
      <c r="B33" s="30">
        <v>325</v>
      </c>
      <c r="C33" s="31" t="s">
        <v>0</v>
      </c>
      <c r="D33" s="21">
        <f>VLOOKUP(B33,'Журнал наблюдений'!D:G,4,0)</f>
        <v>1.2629900000000001</v>
      </c>
      <c r="E33" s="23">
        <f t="shared" si="10"/>
        <v>3.1299999999999883E-2</v>
      </c>
      <c r="F33" s="23">
        <f t="shared" si="11"/>
        <v>3.1299999999999883E-2</v>
      </c>
      <c r="G33" s="23" t="str">
        <f t="shared" si="12"/>
        <v/>
      </c>
      <c r="H33" s="25" t="str">
        <f t="shared" si="4"/>
        <v/>
      </c>
      <c r="L33" s="36">
        <f t="shared" si="2"/>
        <v>64</v>
      </c>
      <c r="M33" s="54" t="s">
        <v>677</v>
      </c>
      <c r="N33" s="46">
        <v>9.2430000000000012E-2</v>
      </c>
      <c r="O33" s="24">
        <f t="shared" si="5"/>
        <v>9.267000000000003E-2</v>
      </c>
      <c r="P33" s="24">
        <f t="shared" si="6"/>
        <v>-2.4000000000001798E-4</v>
      </c>
    </row>
    <row r="34" spans="1:16" ht="14.4" thickBot="1">
      <c r="A34" s="30">
        <v>1</v>
      </c>
      <c r="B34" s="30">
        <v>326</v>
      </c>
      <c r="C34" s="31" t="s">
        <v>0</v>
      </c>
      <c r="D34" s="21">
        <f>VLOOKUP(B34,'Журнал наблюдений'!D:G,4,0)</f>
        <v>1.6550800000000001</v>
      </c>
      <c r="E34" s="23" t="str">
        <f t="shared" si="10"/>
        <v/>
      </c>
      <c r="F34" s="23" t="str">
        <f t="shared" si="11"/>
        <v/>
      </c>
      <c r="G34" s="23" t="str">
        <f t="shared" si="12"/>
        <v/>
      </c>
      <c r="H34" s="25" t="str">
        <f t="shared" si="4"/>
        <v/>
      </c>
      <c r="L34" s="36">
        <f t="shared" si="2"/>
        <v>65</v>
      </c>
      <c r="M34" s="54" t="s">
        <v>678</v>
      </c>
      <c r="N34" s="57">
        <v>0.10291000000000006</v>
      </c>
      <c r="O34" s="24">
        <f t="shared" si="5"/>
        <v>0.10250999999999988</v>
      </c>
      <c r="P34" s="24">
        <f t="shared" si="6"/>
        <v>4.0000000000017799E-4</v>
      </c>
    </row>
    <row r="35" spans="1:16" ht="14.4" thickBot="1">
      <c r="A35" s="30">
        <v>1</v>
      </c>
      <c r="B35" s="30">
        <v>327</v>
      </c>
      <c r="C35" s="31" t="s">
        <v>660</v>
      </c>
      <c r="D35" s="21">
        <f>VLOOKUP(B35,'Журнал наблюдений'!D:G,4,0)</f>
        <v>1.33239</v>
      </c>
      <c r="E35" s="23">
        <f t="shared" si="10"/>
        <v>0.32269000000000014</v>
      </c>
      <c r="F35" s="23">
        <f t="shared" si="11"/>
        <v>0.35399000000000003</v>
      </c>
      <c r="G35" s="23">
        <f t="shared" si="12"/>
        <v>0.35399000000000003</v>
      </c>
      <c r="H35" s="25">
        <f t="shared" si="4"/>
        <v>1</v>
      </c>
      <c r="L35" s="36">
        <f t="shared" si="2"/>
        <v>66</v>
      </c>
      <c r="M35" s="54" t="s">
        <v>679</v>
      </c>
      <c r="N35" s="46">
        <v>0.10087000000000002</v>
      </c>
      <c r="O35" s="24">
        <f t="shared" si="5"/>
        <v>0.10011000000000014</v>
      </c>
      <c r="P35" s="24">
        <f t="shared" si="6"/>
        <v>7.5999999999987189E-4</v>
      </c>
    </row>
    <row r="36" spans="1:16" ht="14.4" thickBot="1">
      <c r="A36" s="30">
        <v>1</v>
      </c>
      <c r="B36" s="30">
        <v>328</v>
      </c>
      <c r="C36" s="31" t="s">
        <v>661</v>
      </c>
      <c r="D36" s="21">
        <f>VLOOKUP(B36,'Журнал наблюдений'!D:G,4,0)</f>
        <v>1.23217</v>
      </c>
      <c r="E36" s="23">
        <f t="shared" si="10"/>
        <v>0.10021999999999998</v>
      </c>
      <c r="F36" s="23">
        <f t="shared" si="11"/>
        <v>0.10021999999999998</v>
      </c>
      <c r="G36" s="23">
        <f t="shared" si="12"/>
        <v>0.10021999999999998</v>
      </c>
      <c r="H36" s="25" t="str">
        <f t="shared" si="4"/>
        <v/>
      </c>
      <c r="L36" s="36">
        <f t="shared" si="2"/>
        <v>67</v>
      </c>
      <c r="M36" s="54" t="s">
        <v>680</v>
      </c>
      <c r="N36" s="46">
        <v>0.10050000000000003</v>
      </c>
      <c r="O36" s="24">
        <f t="shared" si="5"/>
        <v>9.9719999999999809E-2</v>
      </c>
      <c r="P36" s="24">
        <f t="shared" si="6"/>
        <v>7.8000000000022496E-4</v>
      </c>
    </row>
    <row r="37" spans="1:16" ht="14.4" thickBot="1">
      <c r="A37" s="30">
        <v>1</v>
      </c>
      <c r="B37" s="30">
        <v>329</v>
      </c>
      <c r="C37" s="31" t="s">
        <v>700</v>
      </c>
      <c r="D37" s="21">
        <f>VLOOKUP(B37,'Журнал наблюдений'!D:G,4,0)</f>
        <v>1.13741</v>
      </c>
      <c r="E37" s="23">
        <f t="shared" si="10"/>
        <v>9.4759999999999955E-2</v>
      </c>
      <c r="F37" s="23">
        <f t="shared" si="11"/>
        <v>9.4759999999999955E-2</v>
      </c>
      <c r="G37" s="23">
        <f t="shared" si="12"/>
        <v>9.4759999999999955E-2</v>
      </c>
      <c r="H37" s="25" t="str">
        <f t="shared" ref="H37:H62" si="13">IF(C35=C36,1,"")</f>
        <v/>
      </c>
      <c r="L37" s="36">
        <f t="shared" si="2"/>
        <v>68</v>
      </c>
      <c r="M37" s="54" t="s">
        <v>681</v>
      </c>
      <c r="N37" s="46">
        <v>0.10030000000000006</v>
      </c>
      <c r="O37" s="24">
        <f t="shared" si="5"/>
        <v>0.10177999999999998</v>
      </c>
      <c r="P37" s="24">
        <f t="shared" si="6"/>
        <v>-1.4799999999999258E-3</v>
      </c>
    </row>
    <row r="38" spans="1:16" ht="14.4" thickBot="1">
      <c r="A38" s="30">
        <v>1</v>
      </c>
      <c r="B38" s="30">
        <v>330</v>
      </c>
      <c r="C38" s="31" t="s">
        <v>701</v>
      </c>
      <c r="D38" s="21">
        <f>VLOOKUP(B38,'Журнал наблюдений'!D:G,4,0)</f>
        <v>1.03677</v>
      </c>
      <c r="E38" s="23">
        <f t="shared" si="10"/>
        <v>0.10064000000000006</v>
      </c>
      <c r="F38" s="23">
        <f t="shared" si="11"/>
        <v>0.10064000000000006</v>
      </c>
      <c r="G38" s="23">
        <f t="shared" si="12"/>
        <v>0.10064000000000006</v>
      </c>
      <c r="H38" s="25" t="str">
        <f t="shared" si="13"/>
        <v/>
      </c>
      <c r="L38" s="36">
        <f t="shared" si="2"/>
        <v>69</v>
      </c>
      <c r="M38" s="54" t="s">
        <v>682</v>
      </c>
      <c r="N38" s="46">
        <v>0.1006800000000001</v>
      </c>
      <c r="O38" s="24">
        <f t="shared" si="5"/>
        <v>9.9999999999999867E-2</v>
      </c>
      <c r="P38" s="24">
        <f t="shared" si="6"/>
        <v>6.8000000000023597E-4</v>
      </c>
    </row>
    <row r="39" spans="1:16" ht="14.4" thickBot="1">
      <c r="A39" s="30">
        <v>1</v>
      </c>
      <c r="B39" s="30">
        <v>331</v>
      </c>
      <c r="C39" s="31" t="s">
        <v>701</v>
      </c>
      <c r="D39" s="21">
        <f>VLOOKUP(B39,'Журнал наблюдений'!D:G,4,0)</f>
        <v>1.6412899999999999</v>
      </c>
      <c r="E39" s="23" t="str">
        <f t="shared" si="10"/>
        <v/>
      </c>
      <c r="F39" s="23" t="str">
        <f t="shared" si="11"/>
        <v/>
      </c>
      <c r="G39" s="23" t="str">
        <f t="shared" si="12"/>
        <v/>
      </c>
      <c r="H39" s="25" t="str">
        <f t="shared" si="13"/>
        <v/>
      </c>
      <c r="L39" s="36">
        <f t="shared" si="2"/>
        <v>70</v>
      </c>
      <c r="M39" s="54" t="s">
        <v>683</v>
      </c>
      <c r="N39" s="46">
        <v>0.1000700000000001</v>
      </c>
      <c r="O39" s="24">
        <f t="shared" si="5"/>
        <v>9.8690000000000166E-2</v>
      </c>
      <c r="P39" s="24">
        <f t="shared" si="6"/>
        <v>1.3799999999999368E-3</v>
      </c>
    </row>
    <row r="40" spans="1:16" ht="14.4" thickBot="1">
      <c r="A40" s="30">
        <v>1</v>
      </c>
      <c r="B40" s="30">
        <v>332</v>
      </c>
      <c r="C40" s="31" t="s">
        <v>664</v>
      </c>
      <c r="D40" s="21">
        <f>VLOOKUP(B40,'Журнал наблюдений'!D:G,4,0)</f>
        <v>1.54057</v>
      </c>
      <c r="E40" s="23">
        <f t="shared" si="10"/>
        <v>0.10071999999999992</v>
      </c>
      <c r="F40" s="23">
        <f t="shared" si="11"/>
        <v>0.10071999999999992</v>
      </c>
      <c r="G40" s="23">
        <f t="shared" si="12"/>
        <v>0.10071999999999992</v>
      </c>
      <c r="H40" s="25">
        <f t="shared" si="13"/>
        <v>1</v>
      </c>
      <c r="L40" s="36">
        <f t="shared" si="2"/>
        <v>71</v>
      </c>
      <c r="M40" s="53" t="s">
        <v>684</v>
      </c>
      <c r="N40" s="46">
        <v>9.9899999999999878E-2</v>
      </c>
      <c r="O40" s="24">
        <f t="shared" si="5"/>
        <v>0.10006999999999988</v>
      </c>
      <c r="P40" s="24">
        <f t="shared" si="6"/>
        <v>-1.7000000000000348E-4</v>
      </c>
    </row>
    <row r="41" spans="1:16" ht="14.4" thickBot="1">
      <c r="A41" s="30">
        <v>1</v>
      </c>
      <c r="B41" s="30">
        <v>333</v>
      </c>
      <c r="C41" s="31" t="s">
        <v>702</v>
      </c>
      <c r="D41" s="21">
        <f>VLOOKUP(B41,'Журнал наблюдений'!D:G,4,0)</f>
        <v>1.4408099999999999</v>
      </c>
      <c r="E41" s="23">
        <f t="shared" si="10"/>
        <v>9.9760000000000071E-2</v>
      </c>
      <c r="F41" s="23">
        <f t="shared" si="11"/>
        <v>9.9760000000000071E-2</v>
      </c>
      <c r="G41" s="23">
        <f t="shared" si="12"/>
        <v>9.9760000000000071E-2</v>
      </c>
      <c r="H41" s="25" t="str">
        <f t="shared" si="13"/>
        <v/>
      </c>
      <c r="L41" s="36">
        <f t="shared" si="2"/>
        <v>72</v>
      </c>
      <c r="N41" s="24">
        <f>SUM(N4:N40)</f>
        <v>7.7778600000000004</v>
      </c>
      <c r="O41" s="24">
        <f>SUM(G4:G61)</f>
        <v>7.7722199999999981</v>
      </c>
      <c r="P41" s="24">
        <f>SUM(P4:P40)</f>
        <v>5.6400000000006445E-3</v>
      </c>
    </row>
    <row r="42" spans="1:16" ht="14.4" thickBot="1">
      <c r="A42" s="30">
        <v>1</v>
      </c>
      <c r="B42" s="30">
        <v>334</v>
      </c>
      <c r="C42" s="31" t="s">
        <v>703</v>
      </c>
      <c r="D42" s="21">
        <f>VLOOKUP(B42,'Журнал наблюдений'!D:G,4,0)</f>
        <v>1.15503</v>
      </c>
      <c r="E42" s="23">
        <f t="shared" si="10"/>
        <v>0.28577999999999992</v>
      </c>
      <c r="F42" s="23">
        <f t="shared" si="11"/>
        <v>0.28577999999999992</v>
      </c>
      <c r="G42" s="23">
        <f t="shared" si="12"/>
        <v>0.28577999999999992</v>
      </c>
      <c r="H42" s="25" t="str">
        <f t="shared" si="13"/>
        <v/>
      </c>
      <c r="L42" s="36"/>
      <c r="O42" s="24">
        <f>N41-O41</f>
        <v>5.6400000000023098E-3</v>
      </c>
    </row>
    <row r="43" spans="1:16" ht="14.4" thickBot="1">
      <c r="A43" s="30">
        <v>1</v>
      </c>
      <c r="B43" s="30">
        <v>335</v>
      </c>
      <c r="C43" s="31" t="s">
        <v>703</v>
      </c>
      <c r="D43" s="21">
        <f>VLOOKUP(B43,'Журнал наблюдений'!D:G,4,0)</f>
        <v>1.5650500000000001</v>
      </c>
      <c r="E43" s="23" t="str">
        <f t="shared" si="10"/>
        <v/>
      </c>
      <c r="F43" s="23" t="str">
        <f t="shared" si="11"/>
        <v/>
      </c>
      <c r="G43" s="23" t="str">
        <f t="shared" si="12"/>
        <v/>
      </c>
      <c r="H43" s="25" t="str">
        <f t="shared" si="13"/>
        <v/>
      </c>
      <c r="L43" s="36"/>
    </row>
    <row r="44" spans="1:16" ht="14.4" thickBot="1">
      <c r="A44" s="30">
        <v>1</v>
      </c>
      <c r="B44" s="30">
        <v>336</v>
      </c>
      <c r="C44" s="31" t="s">
        <v>669</v>
      </c>
      <c r="D44" s="21">
        <f>VLOOKUP(B44,'Журнал наблюдений'!D:G,4,0)</f>
        <v>1.4403300000000001</v>
      </c>
      <c r="E44" s="23">
        <f t="shared" si="10"/>
        <v>0.12471999999999994</v>
      </c>
      <c r="F44" s="23">
        <f t="shared" si="11"/>
        <v>0.12471999999999994</v>
      </c>
      <c r="G44" s="23">
        <f t="shared" si="12"/>
        <v>0.12471999999999994</v>
      </c>
      <c r="H44" s="25">
        <f t="shared" si="13"/>
        <v>1</v>
      </c>
      <c r="L44" s="36"/>
    </row>
    <row r="45" spans="1:16" ht="14.4" thickBot="1">
      <c r="A45" s="30">
        <v>1</v>
      </c>
      <c r="B45" s="30">
        <v>337</v>
      </c>
      <c r="C45" s="31" t="s">
        <v>704</v>
      </c>
      <c r="D45" s="21">
        <f>VLOOKUP(B45,'Журнал наблюдений'!D:G,4,0)</f>
        <v>1.3358699999999999</v>
      </c>
      <c r="E45" s="23">
        <f t="shared" si="10"/>
        <v>0.10446000000000022</v>
      </c>
      <c r="F45" s="23">
        <f t="shared" si="11"/>
        <v>0.10446000000000022</v>
      </c>
      <c r="G45" s="23">
        <f t="shared" si="12"/>
        <v>0.10446000000000022</v>
      </c>
      <c r="H45" s="25" t="str">
        <f t="shared" si="13"/>
        <v/>
      </c>
      <c r="L45" s="36"/>
    </row>
    <row r="46" spans="1:16" ht="14.4" thickBot="1">
      <c r="A46" s="30">
        <v>1</v>
      </c>
      <c r="B46" s="30">
        <v>338</v>
      </c>
      <c r="C46" s="31" t="s">
        <v>705</v>
      </c>
      <c r="D46" s="21">
        <f>VLOOKUP(B46,'Журнал наблюдений'!D:G,4,0)</f>
        <v>1.2607900000000001</v>
      </c>
      <c r="E46" s="23">
        <f t="shared" si="10"/>
        <v>7.5079999999999814E-2</v>
      </c>
      <c r="F46" s="23">
        <f t="shared" si="11"/>
        <v>7.5079999999999814E-2</v>
      </c>
      <c r="G46" s="23">
        <f t="shared" si="12"/>
        <v>7.5079999999999814E-2</v>
      </c>
      <c r="H46" s="25" t="str">
        <f t="shared" si="13"/>
        <v/>
      </c>
      <c r="L46" s="36"/>
      <c r="M46" s="47"/>
      <c r="N46" s="38"/>
    </row>
    <row r="47" spans="1:16" ht="14.4" thickBot="1">
      <c r="A47" s="30">
        <v>1</v>
      </c>
      <c r="B47" s="30">
        <v>339</v>
      </c>
      <c r="C47" s="31" t="s">
        <v>0</v>
      </c>
      <c r="D47" s="21">
        <f>VLOOKUP(B47,'Журнал наблюдений'!D:G,4,0)</f>
        <v>1.2147699999999999</v>
      </c>
      <c r="E47" s="23">
        <f t="shared" si="10"/>
        <v>4.6020000000000172E-2</v>
      </c>
      <c r="F47" s="23">
        <f t="shared" si="11"/>
        <v>4.6020000000000172E-2</v>
      </c>
      <c r="G47" s="23" t="str">
        <f t="shared" si="12"/>
        <v/>
      </c>
      <c r="H47" s="25" t="str">
        <f t="shared" si="13"/>
        <v/>
      </c>
      <c r="L47" s="36"/>
      <c r="M47" s="47"/>
      <c r="N47" s="38"/>
    </row>
    <row r="48" spans="1:16" ht="14.4" thickBot="1">
      <c r="A48" s="30">
        <v>1</v>
      </c>
      <c r="B48" s="30">
        <v>340</v>
      </c>
      <c r="C48" s="31" t="s">
        <v>0</v>
      </c>
      <c r="D48" s="21">
        <f>VLOOKUP(B48,'Журнал наблюдений'!D:G,4,0)</f>
        <v>1.65909</v>
      </c>
      <c r="E48" s="23" t="str">
        <f t="shared" si="10"/>
        <v/>
      </c>
      <c r="F48" s="23" t="str">
        <f t="shared" si="11"/>
        <v/>
      </c>
      <c r="G48" s="23" t="str">
        <f t="shared" si="12"/>
        <v/>
      </c>
      <c r="H48" s="25" t="str">
        <f t="shared" si="13"/>
        <v/>
      </c>
      <c r="L48" s="36"/>
      <c r="M48" s="47"/>
      <c r="N48" s="38"/>
    </row>
    <row r="49" spans="1:14" ht="14.4" thickBot="1">
      <c r="A49" s="30">
        <v>1</v>
      </c>
      <c r="B49" s="30">
        <v>341</v>
      </c>
      <c r="C49" s="31" t="s">
        <v>1233</v>
      </c>
      <c r="D49" s="21">
        <f>VLOOKUP(B49,'Журнал наблюдений'!D:G,4,0)</f>
        <v>1.06494</v>
      </c>
      <c r="E49" s="23">
        <f t="shared" si="10"/>
        <v>0.59414999999999996</v>
      </c>
      <c r="F49" s="23">
        <f t="shared" si="11"/>
        <v>0.64017000000000013</v>
      </c>
      <c r="G49" s="23">
        <f t="shared" si="12"/>
        <v>0.64017000000000013</v>
      </c>
      <c r="H49" s="25">
        <f t="shared" si="13"/>
        <v>1</v>
      </c>
      <c r="L49" s="36"/>
      <c r="M49" s="47"/>
      <c r="N49" s="38"/>
    </row>
    <row r="50" spans="1:14" ht="14.4" thickBot="1">
      <c r="A50" s="30">
        <v>1</v>
      </c>
      <c r="B50" s="30">
        <v>342</v>
      </c>
      <c r="C50" s="31" t="s">
        <v>1233</v>
      </c>
      <c r="D50" s="21">
        <f>VLOOKUP(B50,'Журнал наблюдений'!D:G,4,0)</f>
        <v>1.52216</v>
      </c>
      <c r="E50" s="23" t="str">
        <f t="shared" si="10"/>
        <v/>
      </c>
      <c r="F50" s="23" t="str">
        <f t="shared" si="11"/>
        <v/>
      </c>
      <c r="G50" s="23" t="str">
        <f t="shared" si="12"/>
        <v/>
      </c>
      <c r="H50" s="25" t="str">
        <f t="shared" si="13"/>
        <v/>
      </c>
      <c r="L50" s="36"/>
      <c r="M50" s="47"/>
      <c r="N50" s="38"/>
    </row>
    <row r="51" spans="1:14" ht="14.4" thickBot="1">
      <c r="A51" s="30">
        <v>1</v>
      </c>
      <c r="B51" s="30">
        <v>343</v>
      </c>
      <c r="C51" s="31" t="s">
        <v>706</v>
      </c>
      <c r="D51" s="21">
        <f>VLOOKUP(B51,'Журнал наблюдений'!D:G,4,0)</f>
        <v>1.44817</v>
      </c>
      <c r="E51" s="23">
        <f t="shared" si="10"/>
        <v>7.399E-2</v>
      </c>
      <c r="F51" s="23">
        <f t="shared" si="11"/>
        <v>7.399E-2</v>
      </c>
      <c r="G51" s="23">
        <f t="shared" si="12"/>
        <v>7.399E-2</v>
      </c>
      <c r="H51" s="25">
        <f t="shared" si="13"/>
        <v>1</v>
      </c>
      <c r="L51" s="36"/>
      <c r="M51" s="47"/>
      <c r="N51" s="38"/>
    </row>
    <row r="52" spans="1:14" ht="14.4" thickBot="1">
      <c r="A52" s="30">
        <v>1</v>
      </c>
      <c r="B52" s="30">
        <v>344</v>
      </c>
      <c r="C52" s="31" t="s">
        <v>677</v>
      </c>
      <c r="D52" s="21">
        <f>VLOOKUP(B52,'Журнал наблюдений'!D:G,4,0)</f>
        <v>1.3554999999999999</v>
      </c>
      <c r="E52" s="23">
        <f t="shared" si="10"/>
        <v>9.267000000000003E-2</v>
      </c>
      <c r="F52" s="23">
        <f t="shared" si="11"/>
        <v>9.267000000000003E-2</v>
      </c>
      <c r="G52" s="23">
        <f t="shared" si="12"/>
        <v>9.267000000000003E-2</v>
      </c>
      <c r="H52" s="25" t="str">
        <f t="shared" si="13"/>
        <v/>
      </c>
      <c r="L52" s="36"/>
      <c r="M52" s="47"/>
      <c r="N52" s="38"/>
    </row>
    <row r="53" spans="1:14" ht="15" thickBot="1">
      <c r="A53" s="30">
        <v>1</v>
      </c>
      <c r="B53" s="30">
        <v>345</v>
      </c>
      <c r="C53" s="31" t="s">
        <v>678</v>
      </c>
      <c r="D53" s="21">
        <f>VLOOKUP(B53,'Журнал наблюдений'!D:G,4,0)</f>
        <v>1.25299</v>
      </c>
      <c r="E53" s="23">
        <f t="shared" si="10"/>
        <v>0.10250999999999988</v>
      </c>
      <c r="F53" s="23">
        <f t="shared" si="11"/>
        <v>0.10250999999999988</v>
      </c>
      <c r="G53" s="23">
        <f t="shared" si="12"/>
        <v>0.10250999999999988</v>
      </c>
      <c r="H53" s="25" t="str">
        <f t="shared" si="13"/>
        <v/>
      </c>
      <c r="L53" s="36"/>
      <c r="M53" s="59" t="s">
        <v>707</v>
      </c>
      <c r="N53" s="38"/>
    </row>
    <row r="54" spans="1:14" ht="14.4" thickBot="1">
      <c r="A54" s="30">
        <v>1</v>
      </c>
      <c r="B54" s="30">
        <v>346</v>
      </c>
      <c r="C54" s="31" t="s">
        <v>679</v>
      </c>
      <c r="D54" s="21">
        <f>VLOOKUP(B54,'Журнал наблюдений'!D:G,4,0)</f>
        <v>1.1528799999999999</v>
      </c>
      <c r="E54" s="23">
        <f t="shared" si="10"/>
        <v>0.10011000000000014</v>
      </c>
      <c r="F54" s="23">
        <f t="shared" si="11"/>
        <v>0.10011000000000014</v>
      </c>
      <c r="G54" s="23">
        <f t="shared" si="12"/>
        <v>0.10011000000000014</v>
      </c>
      <c r="H54" s="25" t="str">
        <f t="shared" si="13"/>
        <v/>
      </c>
      <c r="L54" s="36"/>
      <c r="M54" s="47"/>
      <c r="N54" s="38"/>
    </row>
    <row r="55" spans="1:14" ht="14.4" thickBot="1">
      <c r="A55" s="30">
        <v>1</v>
      </c>
      <c r="B55" s="30">
        <v>347</v>
      </c>
      <c r="C55" s="31" t="s">
        <v>680</v>
      </c>
      <c r="D55" s="21">
        <f>VLOOKUP(B55,'Журнал наблюдений'!D:G,4,0)</f>
        <v>1.0531600000000001</v>
      </c>
      <c r="E55" s="23">
        <f t="shared" si="10"/>
        <v>9.9719999999999809E-2</v>
      </c>
      <c r="F55" s="23">
        <f t="shared" si="11"/>
        <v>9.9719999999999809E-2</v>
      </c>
      <c r="G55" s="23">
        <f t="shared" si="12"/>
        <v>9.9719999999999809E-2</v>
      </c>
      <c r="H55" s="25" t="str">
        <f t="shared" si="13"/>
        <v/>
      </c>
      <c r="L55" s="36">
        <v>73</v>
      </c>
      <c r="M55" s="60" t="s">
        <v>684</v>
      </c>
      <c r="N55" s="45"/>
    </row>
    <row r="56" spans="1:14" ht="14.4" thickBot="1">
      <c r="A56" s="30">
        <v>1</v>
      </c>
      <c r="B56" s="30">
        <v>348</v>
      </c>
      <c r="C56" s="31" t="s">
        <v>680</v>
      </c>
      <c r="D56" s="21">
        <f>VLOOKUP(B56,'Журнал наблюдений'!D:G,4,0)</f>
        <v>1.5760799999999999</v>
      </c>
      <c r="E56" s="23" t="str">
        <f t="shared" si="10"/>
        <v/>
      </c>
      <c r="F56" s="23" t="str">
        <f t="shared" si="11"/>
        <v/>
      </c>
      <c r="G56" s="23" t="str">
        <f t="shared" si="12"/>
        <v/>
      </c>
      <c r="H56" s="25" t="str">
        <f t="shared" si="13"/>
        <v/>
      </c>
      <c r="L56" s="36">
        <f t="shared" ref="L56:L119" si="14">L55+1</f>
        <v>74</v>
      </c>
      <c r="M56" s="61" t="s">
        <v>708</v>
      </c>
      <c r="N56" s="46">
        <v>9.1390000000000082E-2</v>
      </c>
    </row>
    <row r="57" spans="1:14" ht="14.4" thickBot="1">
      <c r="A57" s="30">
        <v>1</v>
      </c>
      <c r="B57" s="30">
        <v>349</v>
      </c>
      <c r="C57" s="31" t="s">
        <v>681</v>
      </c>
      <c r="D57" s="21">
        <f>VLOOKUP(B57,'Журнал наблюдений'!D:G,4,0)</f>
        <v>1.4742999999999999</v>
      </c>
      <c r="E57" s="23">
        <f t="shared" si="10"/>
        <v>0.10177999999999998</v>
      </c>
      <c r="F57" s="23">
        <f t="shared" si="11"/>
        <v>0.10177999999999998</v>
      </c>
      <c r="G57" s="23">
        <f t="shared" si="12"/>
        <v>0.10177999999999998</v>
      </c>
      <c r="H57" s="25">
        <f t="shared" si="13"/>
        <v>1</v>
      </c>
      <c r="L57" s="36">
        <f t="shared" si="14"/>
        <v>75</v>
      </c>
      <c r="M57" s="61" t="s">
        <v>709</v>
      </c>
      <c r="N57" s="57">
        <v>0.11355999999999988</v>
      </c>
    </row>
    <row r="58" spans="1:14" ht="14.4" thickBot="1">
      <c r="A58" s="30">
        <v>1</v>
      </c>
      <c r="B58" s="30">
        <v>350</v>
      </c>
      <c r="C58" s="31" t="s">
        <v>682</v>
      </c>
      <c r="D58" s="21">
        <f>VLOOKUP(B58,'Журнал наблюдений'!D:G,4,0)</f>
        <v>1.3743000000000001</v>
      </c>
      <c r="E58" s="23">
        <f t="shared" si="10"/>
        <v>9.9999999999999867E-2</v>
      </c>
      <c r="F58" s="23">
        <f t="shared" si="11"/>
        <v>9.9999999999999867E-2</v>
      </c>
      <c r="G58" s="23">
        <f t="shared" si="12"/>
        <v>9.9999999999999867E-2</v>
      </c>
      <c r="H58" s="25" t="str">
        <f t="shared" si="13"/>
        <v/>
      </c>
      <c r="L58" s="36">
        <f t="shared" si="14"/>
        <v>76</v>
      </c>
      <c r="M58" s="61" t="s">
        <v>710</v>
      </c>
      <c r="N58" s="57">
        <v>0.1176600000000001</v>
      </c>
    </row>
    <row r="59" spans="1:14" ht="14.4" thickBot="1">
      <c r="A59" s="30">
        <v>1</v>
      </c>
      <c r="B59" s="30">
        <v>351</v>
      </c>
      <c r="C59" s="31" t="s">
        <v>683</v>
      </c>
      <c r="D59" s="21">
        <f>VLOOKUP(B59,'Журнал наблюдений'!D:G,4,0)</f>
        <v>1.2756099999999999</v>
      </c>
      <c r="E59" s="23">
        <f t="shared" si="10"/>
        <v>9.8690000000000166E-2</v>
      </c>
      <c r="F59" s="23">
        <f t="shared" si="11"/>
        <v>9.8690000000000166E-2</v>
      </c>
      <c r="G59" s="23">
        <f t="shared" si="12"/>
        <v>9.8690000000000166E-2</v>
      </c>
      <c r="H59" s="25" t="str">
        <f t="shared" si="13"/>
        <v/>
      </c>
      <c r="L59" s="36">
        <f t="shared" si="14"/>
        <v>77</v>
      </c>
      <c r="M59" s="61" t="s">
        <v>711</v>
      </c>
      <c r="N59" s="46">
        <v>0.29917999999999989</v>
      </c>
    </row>
    <row r="60" spans="1:14" ht="14.4" thickBot="1">
      <c r="A60" s="30">
        <v>1</v>
      </c>
      <c r="B60" s="30">
        <v>539</v>
      </c>
      <c r="C60" s="31" t="s">
        <v>683</v>
      </c>
      <c r="D60" s="21">
        <f>VLOOKUP(B60,'Журнал наблюдений'!D:G,4,0)</f>
        <v>1.51145</v>
      </c>
      <c r="E60" s="23" t="str">
        <f t="shared" si="10"/>
        <v/>
      </c>
      <c r="F60" s="23" t="str">
        <f t="shared" si="11"/>
        <v/>
      </c>
      <c r="G60" s="23" t="str">
        <f t="shared" si="12"/>
        <v/>
      </c>
      <c r="H60" s="25" t="str">
        <f t="shared" si="13"/>
        <v/>
      </c>
      <c r="L60" s="36">
        <f t="shared" si="14"/>
        <v>78</v>
      </c>
      <c r="M60" s="61" t="s">
        <v>712</v>
      </c>
      <c r="N60" s="46">
        <v>8.8549999999999907E-2</v>
      </c>
    </row>
    <row r="61" spans="1:14" ht="14.4" thickBot="1">
      <c r="A61" s="30">
        <v>1</v>
      </c>
      <c r="B61" s="30">
        <v>538</v>
      </c>
      <c r="C61" s="31" t="s">
        <v>684</v>
      </c>
      <c r="D61" s="21">
        <f>VLOOKUP(B61,'Журнал наблюдений'!D:G,4,0)</f>
        <v>1.4113800000000001</v>
      </c>
      <c r="E61" s="23">
        <f t="shared" si="10"/>
        <v>0.10006999999999988</v>
      </c>
      <c r="F61" s="23">
        <f t="shared" si="11"/>
        <v>0.10006999999999988</v>
      </c>
      <c r="G61" s="23">
        <f t="shared" si="12"/>
        <v>0.10006999999999988</v>
      </c>
      <c r="H61" s="25">
        <f t="shared" si="13"/>
        <v>1</v>
      </c>
      <c r="L61" s="36">
        <f t="shared" si="14"/>
        <v>79</v>
      </c>
      <c r="M61" s="61" t="s">
        <v>713</v>
      </c>
      <c r="N61" s="46">
        <v>9.9029999999999951E-2</v>
      </c>
    </row>
    <row r="62" spans="1:14" ht="13.8">
      <c r="D62" s="3"/>
      <c r="E62" s="3"/>
      <c r="H62" s="25" t="str">
        <f t="shared" si="13"/>
        <v/>
      </c>
      <c r="L62" s="36">
        <f t="shared" si="14"/>
        <v>80</v>
      </c>
      <c r="M62" s="61" t="s">
        <v>714</v>
      </c>
      <c r="N62" s="57">
        <v>0.19413000000000014</v>
      </c>
    </row>
    <row r="63" spans="1:14" ht="13.8">
      <c r="D63" s="3"/>
      <c r="E63" s="3"/>
      <c r="L63" s="36">
        <f t="shared" si="14"/>
        <v>81</v>
      </c>
      <c r="M63" s="61" t="s">
        <v>715</v>
      </c>
      <c r="N63" s="46">
        <v>0.11956999999999995</v>
      </c>
    </row>
    <row r="64" spans="1:14" ht="13.8">
      <c r="D64" s="3"/>
      <c r="E64" s="3"/>
      <c r="L64" s="36">
        <f t="shared" si="14"/>
        <v>82</v>
      </c>
      <c r="M64" s="61" t="s">
        <v>716</v>
      </c>
      <c r="N64" s="46">
        <v>0.11385999999999996</v>
      </c>
    </row>
    <row r="65" spans="4:14" ht="13.8">
      <c r="D65" s="3"/>
      <c r="E65" s="3"/>
      <c r="L65" s="36">
        <f t="shared" si="14"/>
        <v>83</v>
      </c>
      <c r="M65" s="61" t="s">
        <v>693</v>
      </c>
      <c r="N65" s="57">
        <v>0.12792999999999988</v>
      </c>
    </row>
    <row r="66" spans="4:14" ht="13.8">
      <c r="D66" s="3"/>
      <c r="E66" s="3"/>
      <c r="L66" s="36">
        <f t="shared" si="14"/>
        <v>84</v>
      </c>
      <c r="M66" s="61" t="s">
        <v>717</v>
      </c>
      <c r="N66" s="46">
        <v>9.5450000000000035E-2</v>
      </c>
    </row>
    <row r="67" spans="4:14" ht="13.8">
      <c r="D67" s="3"/>
      <c r="E67" s="3"/>
      <c r="L67" s="36">
        <f t="shared" si="14"/>
        <v>85</v>
      </c>
      <c r="M67" s="61" t="s">
        <v>718</v>
      </c>
      <c r="N67" s="46">
        <v>9.9380000000000024E-2</v>
      </c>
    </row>
    <row r="68" spans="4:14" ht="13.8">
      <c r="D68" s="3"/>
      <c r="E68" s="3"/>
      <c r="L68" s="36">
        <f t="shared" si="14"/>
        <v>86</v>
      </c>
      <c r="M68" s="61" t="s">
        <v>719</v>
      </c>
      <c r="N68" s="46">
        <v>0.10560999999999998</v>
      </c>
    </row>
    <row r="69" spans="4:14" ht="13.8">
      <c r="D69" s="3"/>
      <c r="E69" s="3"/>
      <c r="L69" s="36">
        <f t="shared" si="14"/>
        <v>87</v>
      </c>
      <c r="M69" s="60" t="s">
        <v>720</v>
      </c>
      <c r="N69" s="46">
        <v>0.25946999999999998</v>
      </c>
    </row>
    <row r="70" spans="4:14" ht="13.8">
      <c r="D70" s="3"/>
      <c r="E70" s="3"/>
      <c r="L70" s="36">
        <f t="shared" si="14"/>
        <v>88</v>
      </c>
      <c r="M70" s="62" t="s">
        <v>721</v>
      </c>
      <c r="N70" s="46">
        <v>0.4033500000000001</v>
      </c>
    </row>
    <row r="71" spans="4:14" ht="13.8">
      <c r="D71" s="3"/>
      <c r="E71" s="3"/>
      <c r="L71" s="36">
        <f t="shared" si="14"/>
        <v>89</v>
      </c>
      <c r="M71" s="62" t="s">
        <v>722</v>
      </c>
      <c r="N71" s="46">
        <v>0.54181999999999997</v>
      </c>
    </row>
    <row r="72" spans="4:14" ht="13.8">
      <c r="D72" s="3"/>
      <c r="E72" s="3"/>
      <c r="L72" s="36">
        <f t="shared" si="14"/>
        <v>90</v>
      </c>
      <c r="M72" s="62" t="s">
        <v>723</v>
      </c>
      <c r="N72" s="46">
        <v>0.55120000000000002</v>
      </c>
    </row>
    <row r="73" spans="4:14" ht="13.8">
      <c r="D73" s="3"/>
      <c r="E73" s="3"/>
      <c r="L73" s="36">
        <f t="shared" si="14"/>
        <v>91</v>
      </c>
      <c r="M73" s="62" t="s">
        <v>724</v>
      </c>
      <c r="N73" s="46">
        <v>0.72138000000000013</v>
      </c>
    </row>
    <row r="74" spans="4:14" ht="13.8">
      <c r="D74" s="3"/>
      <c r="E74" s="3"/>
      <c r="L74" s="36">
        <f t="shared" si="14"/>
        <v>92</v>
      </c>
      <c r="M74" s="62" t="s">
        <v>725</v>
      </c>
      <c r="N74" s="46">
        <v>0.43729999999999991</v>
      </c>
    </row>
    <row r="75" spans="4:14" ht="13.8">
      <c r="D75" s="3"/>
      <c r="E75" s="3"/>
      <c r="L75" s="36">
        <f t="shared" si="14"/>
        <v>93</v>
      </c>
      <c r="M75" s="62" t="s">
        <v>726</v>
      </c>
      <c r="N75" s="46">
        <v>0.53954999999999997</v>
      </c>
    </row>
    <row r="76" spans="4:14" ht="13.8">
      <c r="D76" s="3"/>
      <c r="E76" s="3"/>
      <c r="L76" s="36">
        <f t="shared" si="14"/>
        <v>94</v>
      </c>
      <c r="M76" s="62" t="s">
        <v>727</v>
      </c>
      <c r="N76" s="46">
        <v>0.49480000000000013</v>
      </c>
    </row>
    <row r="77" spans="4:14" ht="13.8">
      <c r="D77" s="3"/>
      <c r="E77" s="3"/>
      <c r="L77" s="36">
        <f t="shared" si="14"/>
        <v>95</v>
      </c>
      <c r="M77" s="61" t="s">
        <v>728</v>
      </c>
      <c r="N77" s="46">
        <v>0.68511</v>
      </c>
    </row>
    <row r="78" spans="4:14" ht="13.8">
      <c r="D78" s="3"/>
      <c r="E78" s="3"/>
      <c r="L78" s="36">
        <f t="shared" si="14"/>
        <v>96</v>
      </c>
      <c r="M78" s="61" t="s">
        <v>729</v>
      </c>
      <c r="N78" s="57">
        <v>0.60271999999999992</v>
      </c>
    </row>
    <row r="79" spans="4:14" ht="13.8">
      <c r="D79" s="3"/>
      <c r="E79" s="3"/>
      <c r="L79" s="36">
        <f t="shared" si="14"/>
        <v>97</v>
      </c>
      <c r="M79" s="61" t="s">
        <v>730</v>
      </c>
      <c r="N79" s="46">
        <v>0.69747000000000003</v>
      </c>
    </row>
    <row r="80" spans="4:14" ht="13.8">
      <c r="D80" s="3"/>
      <c r="E80" s="3"/>
      <c r="L80" s="36">
        <f t="shared" si="14"/>
        <v>98</v>
      </c>
      <c r="M80" s="61" t="s">
        <v>731</v>
      </c>
      <c r="N80" s="46">
        <v>0.68732000000000015</v>
      </c>
    </row>
    <row r="81" spans="4:14" ht="13.8">
      <c r="D81" s="3"/>
      <c r="E81" s="3"/>
      <c r="L81" s="36">
        <f t="shared" si="14"/>
        <v>99</v>
      </c>
      <c r="M81" s="61" t="s">
        <v>732</v>
      </c>
      <c r="N81" s="57">
        <v>0.80635999999999997</v>
      </c>
    </row>
    <row r="82" spans="4:14" ht="13.8">
      <c r="D82" s="3"/>
      <c r="E82" s="3"/>
      <c r="L82" s="36">
        <f t="shared" si="14"/>
        <v>100</v>
      </c>
      <c r="M82" s="61" t="s">
        <v>733</v>
      </c>
      <c r="N82" s="46">
        <v>0.55118</v>
      </c>
    </row>
    <row r="83" spans="4:14" ht="13.8">
      <c r="D83" s="3"/>
      <c r="E83" s="3"/>
      <c r="L83" s="36">
        <f t="shared" si="14"/>
        <v>101</v>
      </c>
      <c r="M83" s="61" t="s">
        <v>734</v>
      </c>
      <c r="N83" s="46">
        <v>0.68915999999999999</v>
      </c>
    </row>
    <row r="84" spans="4:14" ht="13.8">
      <c r="D84" s="3"/>
      <c r="E84" s="3"/>
      <c r="L84" s="36">
        <f t="shared" si="14"/>
        <v>102</v>
      </c>
      <c r="M84" s="61" t="s">
        <v>735</v>
      </c>
      <c r="N84" s="46">
        <v>0.72165000000000012</v>
      </c>
    </row>
    <row r="85" spans="4:14" ht="13.8">
      <c r="D85" s="3"/>
      <c r="E85" s="3"/>
      <c r="L85" s="36">
        <f t="shared" si="14"/>
        <v>103</v>
      </c>
      <c r="M85" s="61" t="s">
        <v>736</v>
      </c>
      <c r="N85" s="57">
        <v>0.61631999999999987</v>
      </c>
    </row>
    <row r="86" spans="4:14" ht="13.8">
      <c r="D86" s="3"/>
      <c r="E86" s="3"/>
      <c r="L86" s="36">
        <f t="shared" si="14"/>
        <v>104</v>
      </c>
      <c r="M86" s="61" t="s">
        <v>737</v>
      </c>
      <c r="N86" s="46">
        <v>0.60577999999999999</v>
      </c>
    </row>
    <row r="87" spans="4:14" ht="13.8">
      <c r="D87" s="3"/>
      <c r="E87" s="3"/>
      <c r="L87" s="36">
        <f t="shared" si="14"/>
        <v>105</v>
      </c>
      <c r="M87" s="61" t="s">
        <v>738</v>
      </c>
      <c r="N87" s="57">
        <v>0.39219000000000004</v>
      </c>
    </row>
    <row r="88" spans="4:14" ht="13.8">
      <c r="D88" s="3"/>
      <c r="E88" s="3"/>
      <c r="L88" s="36">
        <f t="shared" si="14"/>
        <v>106</v>
      </c>
      <c r="M88" s="61" t="s">
        <v>739</v>
      </c>
      <c r="N88" s="46">
        <v>0.38457999999999992</v>
      </c>
    </row>
    <row r="89" spans="4:14" ht="13.8">
      <c r="D89" s="3"/>
      <c r="E89" s="3"/>
      <c r="L89" s="54">
        <f t="shared" si="14"/>
        <v>107</v>
      </c>
      <c r="M89" s="61" t="s">
        <v>740</v>
      </c>
      <c r="N89" s="46">
        <v>0.29631999999999992</v>
      </c>
    </row>
    <row r="90" spans="4:14" ht="13.8">
      <c r="D90" s="3"/>
      <c r="E90" s="3"/>
      <c r="L90" s="54">
        <f t="shared" si="14"/>
        <v>108</v>
      </c>
      <c r="M90" s="60" t="s">
        <v>741</v>
      </c>
      <c r="N90" s="46">
        <v>0.23838000000000004</v>
      </c>
    </row>
    <row r="91" spans="4:14" ht="13.8">
      <c r="D91" s="3"/>
      <c r="E91" s="3"/>
      <c r="L91" s="54">
        <f t="shared" si="14"/>
        <v>109</v>
      </c>
      <c r="M91" s="61" t="s">
        <v>742</v>
      </c>
      <c r="N91" s="57">
        <v>0.41216999999999993</v>
      </c>
    </row>
    <row r="92" spans="4:14" ht="13.8">
      <c r="D92" s="3"/>
      <c r="E92" s="3"/>
      <c r="L92" s="54">
        <f t="shared" si="14"/>
        <v>110</v>
      </c>
      <c r="M92" s="61" t="s">
        <v>743</v>
      </c>
      <c r="N92" s="46">
        <v>0.10248999999999997</v>
      </c>
    </row>
    <row r="93" spans="4:14" ht="13.8">
      <c r="D93" s="3"/>
      <c r="E93" s="3"/>
      <c r="L93" s="54">
        <f t="shared" si="14"/>
        <v>111</v>
      </c>
      <c r="M93" s="61" t="s">
        <v>744</v>
      </c>
      <c r="N93" s="46">
        <v>9.3190000000000106E-2</v>
      </c>
    </row>
    <row r="94" spans="4:14" ht="13.8">
      <c r="D94" s="3"/>
      <c r="E94" s="3"/>
      <c r="L94" s="54">
        <f t="shared" si="14"/>
        <v>112</v>
      </c>
      <c r="M94" s="61" t="s">
        <v>745</v>
      </c>
      <c r="N94" s="46">
        <v>8.7299999999999933E-2</v>
      </c>
    </row>
    <row r="95" spans="4:14" ht="13.8">
      <c r="D95" s="3"/>
      <c r="E95" s="3"/>
      <c r="L95" s="54">
        <f t="shared" si="14"/>
        <v>113</v>
      </c>
      <c r="M95" s="61" t="s">
        <v>746</v>
      </c>
      <c r="N95" s="57">
        <v>6.8710000000000049E-2</v>
      </c>
    </row>
    <row r="96" spans="4:14" ht="13.8">
      <c r="D96" s="3"/>
      <c r="E96" s="3"/>
      <c r="L96" s="36">
        <f t="shared" si="14"/>
        <v>114</v>
      </c>
      <c r="M96" s="61" t="s">
        <v>747</v>
      </c>
      <c r="N96" s="57">
        <v>9.8989999999999911E-2</v>
      </c>
    </row>
    <row r="97" spans="4:14" ht="13.8">
      <c r="D97" s="3"/>
      <c r="E97" s="3"/>
      <c r="L97" s="36">
        <f t="shared" si="14"/>
        <v>115</v>
      </c>
      <c r="M97" s="61" t="s">
        <v>748</v>
      </c>
      <c r="N97" s="46">
        <v>0.10651999999999995</v>
      </c>
    </row>
    <row r="98" spans="4:14" ht="13.8">
      <c r="D98" s="3"/>
      <c r="E98" s="3"/>
      <c r="L98" s="36">
        <f t="shared" si="14"/>
        <v>116</v>
      </c>
      <c r="M98" s="61" t="s">
        <v>749</v>
      </c>
      <c r="N98" s="46">
        <v>0.1003400000000001</v>
      </c>
    </row>
    <row r="99" spans="4:14" ht="13.8">
      <c r="D99" s="3"/>
      <c r="E99" s="3"/>
      <c r="L99" s="36">
        <f t="shared" si="14"/>
        <v>117</v>
      </c>
      <c r="M99" s="61" t="s">
        <v>750</v>
      </c>
      <c r="N99" s="46">
        <v>0.12877999999999989</v>
      </c>
    </row>
    <row r="100" spans="4:14" ht="13.8">
      <c r="D100" s="3"/>
      <c r="E100" s="3"/>
      <c r="L100" s="36">
        <f t="shared" si="14"/>
        <v>118</v>
      </c>
      <c r="M100" s="61" t="s">
        <v>751</v>
      </c>
      <c r="N100" s="46">
        <v>6.6220000000000057E-2</v>
      </c>
    </row>
    <row r="101" spans="4:14" ht="13.8">
      <c r="D101" s="3"/>
      <c r="E101" s="3"/>
      <c r="L101" s="36">
        <f t="shared" si="14"/>
        <v>119</v>
      </c>
      <c r="M101" s="61" t="s">
        <v>752</v>
      </c>
      <c r="N101" s="57">
        <v>9.8509999999999986E-2</v>
      </c>
    </row>
    <row r="102" spans="4:14" ht="13.8">
      <c r="D102" s="3"/>
      <c r="E102" s="3"/>
      <c r="L102" s="36">
        <f t="shared" si="14"/>
        <v>120</v>
      </c>
      <c r="M102" s="61" t="s">
        <v>753</v>
      </c>
      <c r="N102" s="63">
        <v>0.14624000000000001</v>
      </c>
    </row>
    <row r="103" spans="4:14" ht="13.8">
      <c r="D103" s="3"/>
      <c r="E103" s="3"/>
      <c r="L103" s="36">
        <f t="shared" si="14"/>
        <v>121</v>
      </c>
      <c r="M103" s="61" t="s">
        <v>754</v>
      </c>
      <c r="N103" s="46">
        <v>0.22407999999999983</v>
      </c>
    </row>
    <row r="104" spans="4:14" ht="13.8">
      <c r="D104" s="3"/>
      <c r="E104" s="3"/>
      <c r="L104" s="36">
        <f t="shared" si="14"/>
        <v>122</v>
      </c>
      <c r="M104" s="61" t="s">
        <v>695</v>
      </c>
      <c r="N104" s="46">
        <v>0.16054000000000002</v>
      </c>
    </row>
    <row r="105" spans="4:14" ht="13.8">
      <c r="D105" s="3"/>
      <c r="E105" s="3"/>
      <c r="L105" s="36">
        <f t="shared" si="14"/>
        <v>123</v>
      </c>
      <c r="M105" s="61" t="s">
        <v>755</v>
      </c>
      <c r="N105" s="34">
        <v>0.63693000000000022</v>
      </c>
    </row>
    <row r="106" spans="4:14" ht="13.8">
      <c r="D106" s="3"/>
      <c r="E106" s="3"/>
      <c r="L106" s="36">
        <f t="shared" si="14"/>
        <v>124</v>
      </c>
      <c r="M106" s="61" t="s">
        <v>756</v>
      </c>
      <c r="N106" s="46">
        <v>0.18462000000000001</v>
      </c>
    </row>
    <row r="107" spans="4:14" ht="13.8">
      <c r="D107" s="3"/>
      <c r="E107" s="3"/>
      <c r="L107" s="36">
        <f t="shared" si="14"/>
        <v>125</v>
      </c>
      <c r="M107" s="61" t="s">
        <v>757</v>
      </c>
      <c r="N107" s="46">
        <v>0.1490999999999999</v>
      </c>
    </row>
    <row r="108" spans="4:14" ht="13.8">
      <c r="D108" s="3"/>
      <c r="E108" s="3"/>
      <c r="L108" s="36">
        <f t="shared" si="14"/>
        <v>126</v>
      </c>
      <c r="M108" s="61" t="s">
        <v>758</v>
      </c>
      <c r="N108" s="46">
        <v>0.12399000000000004</v>
      </c>
    </row>
    <row r="109" spans="4:14" ht="13.8">
      <c r="D109" s="3"/>
      <c r="E109" s="3"/>
      <c r="L109" s="36">
        <f t="shared" si="14"/>
        <v>127</v>
      </c>
      <c r="M109" s="61" t="s">
        <v>759</v>
      </c>
      <c r="N109" s="46">
        <v>0.18140999999999996</v>
      </c>
    </row>
    <row r="110" spans="4:14" ht="13.8">
      <c r="D110" s="3"/>
      <c r="E110" s="3"/>
      <c r="L110" s="36">
        <f t="shared" si="14"/>
        <v>128</v>
      </c>
      <c r="M110" s="61" t="s">
        <v>760</v>
      </c>
      <c r="N110" s="46">
        <v>0.20090999999999992</v>
      </c>
    </row>
    <row r="111" spans="4:14" ht="13.8">
      <c r="D111" s="3"/>
      <c r="E111" s="3"/>
      <c r="L111" s="36">
        <f t="shared" si="14"/>
        <v>129</v>
      </c>
      <c r="M111" s="60" t="s">
        <v>688</v>
      </c>
      <c r="N111" s="46">
        <v>0.4617500000000001</v>
      </c>
    </row>
    <row r="112" spans="4:14" ht="13.8">
      <c r="D112" s="3"/>
      <c r="E112" s="3"/>
      <c r="L112" s="36">
        <f t="shared" si="14"/>
        <v>130</v>
      </c>
      <c r="M112" s="61" t="s">
        <v>761</v>
      </c>
      <c r="N112" s="46">
        <v>0.49802999999999997</v>
      </c>
    </row>
    <row r="113" spans="4:14" ht="13.8">
      <c r="D113" s="3"/>
      <c r="E113" s="3"/>
      <c r="L113" s="36">
        <f t="shared" si="14"/>
        <v>131</v>
      </c>
      <c r="M113" s="61" t="s">
        <v>762</v>
      </c>
      <c r="N113" s="46">
        <v>0.50363000000000002</v>
      </c>
    </row>
    <row r="114" spans="4:14" ht="13.8">
      <c r="D114" s="3"/>
      <c r="E114" s="3"/>
      <c r="L114" s="36">
        <f t="shared" si="14"/>
        <v>132</v>
      </c>
      <c r="M114" s="61" t="s">
        <v>763</v>
      </c>
      <c r="N114" s="46">
        <v>0.13114000000000003</v>
      </c>
    </row>
    <row r="115" spans="4:14" ht="13.8">
      <c r="D115" s="3"/>
      <c r="E115" s="3"/>
      <c r="L115" s="36">
        <f t="shared" si="14"/>
        <v>133</v>
      </c>
      <c r="M115" s="61" t="s">
        <v>764</v>
      </c>
      <c r="N115" s="46">
        <v>0.24460999999999999</v>
      </c>
    </row>
    <row r="116" spans="4:14" ht="13.8">
      <c r="D116" s="3"/>
      <c r="E116" s="3"/>
      <c r="L116" s="36">
        <f t="shared" si="14"/>
        <v>134</v>
      </c>
      <c r="M116" s="61" t="s">
        <v>765</v>
      </c>
      <c r="N116" s="46">
        <v>0.16149000000000013</v>
      </c>
    </row>
    <row r="117" spans="4:14" ht="13.8">
      <c r="D117" s="3"/>
      <c r="E117" s="3"/>
      <c r="L117" s="36">
        <f t="shared" si="14"/>
        <v>135</v>
      </c>
      <c r="M117" s="61" t="s">
        <v>766</v>
      </c>
      <c r="N117" s="55">
        <v>0.27913999999999994</v>
      </c>
    </row>
    <row r="118" spans="4:14" ht="13.8">
      <c r="D118" s="3"/>
      <c r="E118" s="3"/>
      <c r="L118" s="36">
        <f t="shared" si="14"/>
        <v>136</v>
      </c>
      <c r="M118" s="61" t="s">
        <v>767</v>
      </c>
      <c r="N118" s="46">
        <v>0.24015000000000009</v>
      </c>
    </row>
    <row r="119" spans="4:14" ht="13.8">
      <c r="D119" s="3"/>
      <c r="E119" s="3"/>
      <c r="L119" s="36">
        <f t="shared" si="14"/>
        <v>137</v>
      </c>
      <c r="M119" s="61" t="s">
        <v>768</v>
      </c>
      <c r="N119" s="46">
        <v>0.19891999999999987</v>
      </c>
    </row>
    <row r="120" spans="4:14" ht="13.8">
      <c r="D120" s="3"/>
      <c r="E120" s="3"/>
      <c r="L120" s="36">
        <f t="shared" ref="L120:L143" si="15">L119+1</f>
        <v>138</v>
      </c>
      <c r="M120" s="61" t="s">
        <v>769</v>
      </c>
      <c r="N120" s="46">
        <v>0.15549000000000002</v>
      </c>
    </row>
    <row r="121" spans="4:14" ht="13.8">
      <c r="D121" s="3"/>
      <c r="E121" s="3"/>
      <c r="L121" s="36">
        <f t="shared" si="15"/>
        <v>139</v>
      </c>
      <c r="M121" s="61" t="s">
        <v>770</v>
      </c>
      <c r="N121" s="46">
        <v>0.19910000000000005</v>
      </c>
    </row>
    <row r="122" spans="4:14" ht="13.8">
      <c r="D122" s="3"/>
      <c r="E122" s="3"/>
      <c r="L122" s="36">
        <f t="shared" si="15"/>
        <v>140</v>
      </c>
      <c r="M122" s="61" t="s">
        <v>771</v>
      </c>
      <c r="N122" s="46">
        <v>0.19264999999999999</v>
      </c>
    </row>
    <row r="123" spans="4:14" ht="13.8">
      <c r="D123" s="3"/>
      <c r="E123" s="3"/>
      <c r="L123" s="36">
        <f t="shared" si="15"/>
        <v>141</v>
      </c>
      <c r="M123" s="61" t="s">
        <v>772</v>
      </c>
      <c r="N123" s="46">
        <v>0.26377000000000006</v>
      </c>
    </row>
    <row r="124" spans="4:14" ht="13.8">
      <c r="D124" s="3"/>
      <c r="E124" s="3"/>
      <c r="L124" s="36">
        <f t="shared" si="15"/>
        <v>142</v>
      </c>
      <c r="M124" s="61" t="s">
        <v>773</v>
      </c>
      <c r="N124" s="46">
        <v>0.14195999999999986</v>
      </c>
    </row>
    <row r="125" spans="4:14" ht="13.8">
      <c r="D125" s="3"/>
      <c r="E125" s="3"/>
      <c r="L125" s="36">
        <f t="shared" si="15"/>
        <v>143</v>
      </c>
      <c r="M125" s="61" t="s">
        <v>774</v>
      </c>
      <c r="N125" s="46">
        <v>0.21282000000000012</v>
      </c>
    </row>
    <row r="126" spans="4:14" ht="13.8">
      <c r="D126" s="3"/>
      <c r="E126" s="3"/>
      <c r="L126" s="36">
        <f t="shared" si="15"/>
        <v>144</v>
      </c>
      <c r="M126" s="61" t="s">
        <v>775</v>
      </c>
      <c r="N126" s="46">
        <v>0.18406999999999996</v>
      </c>
    </row>
    <row r="127" spans="4:14" ht="13.8">
      <c r="D127" s="3"/>
      <c r="E127" s="3"/>
      <c r="L127" s="36">
        <f t="shared" si="15"/>
        <v>145</v>
      </c>
      <c r="M127" s="61" t="s">
        <v>776</v>
      </c>
      <c r="N127" s="55">
        <v>0.19818999999999998</v>
      </c>
    </row>
    <row r="128" spans="4:14" ht="13.8">
      <c r="D128" s="3"/>
      <c r="E128" s="3"/>
      <c r="L128" s="36">
        <f t="shared" si="15"/>
        <v>146</v>
      </c>
      <c r="M128" s="61" t="s">
        <v>777</v>
      </c>
      <c r="N128" s="46">
        <v>0.26307000000000014</v>
      </c>
    </row>
    <row r="129" spans="4:14" ht="13.8">
      <c r="D129" s="3"/>
      <c r="E129" s="3"/>
      <c r="L129" s="36">
        <f t="shared" si="15"/>
        <v>147</v>
      </c>
      <c r="M129" s="61" t="s">
        <v>778</v>
      </c>
      <c r="N129" s="46">
        <v>0.18987999999999983</v>
      </c>
    </row>
    <row r="130" spans="4:14" ht="13.8">
      <c r="D130" s="3"/>
      <c r="E130" s="3"/>
      <c r="L130" s="36">
        <f t="shared" si="15"/>
        <v>148</v>
      </c>
      <c r="M130" s="61" t="s">
        <v>779</v>
      </c>
      <c r="N130" s="46">
        <v>0.46004</v>
      </c>
    </row>
    <row r="131" spans="4:14" ht="13.8">
      <c r="D131" s="3"/>
      <c r="E131" s="3"/>
      <c r="L131" s="36">
        <f t="shared" si="15"/>
        <v>149</v>
      </c>
      <c r="M131" s="61" t="s">
        <v>780</v>
      </c>
      <c r="N131" s="46">
        <v>0.45059999999999995</v>
      </c>
    </row>
    <row r="132" spans="4:14" ht="13.8">
      <c r="D132" s="3"/>
      <c r="E132" s="3"/>
      <c r="L132" s="36">
        <f t="shared" si="15"/>
        <v>150</v>
      </c>
      <c r="M132" s="61" t="s">
        <v>781</v>
      </c>
      <c r="N132" s="46">
        <v>0.64050000000000007</v>
      </c>
    </row>
    <row r="133" spans="4:14" ht="13.8">
      <c r="D133" s="3"/>
      <c r="E133" s="3"/>
      <c r="L133" s="36">
        <f t="shared" si="15"/>
        <v>151</v>
      </c>
      <c r="M133" s="61" t="s">
        <v>782</v>
      </c>
      <c r="N133" s="46">
        <v>0.80319999999999991</v>
      </c>
    </row>
    <row r="134" spans="4:14" ht="13.8">
      <c r="D134" s="3"/>
      <c r="E134" s="3"/>
      <c r="L134" s="36">
        <f t="shared" si="15"/>
        <v>152</v>
      </c>
      <c r="M134" s="61" t="s">
        <v>783</v>
      </c>
      <c r="N134" s="46">
        <v>0.81546999999999992</v>
      </c>
    </row>
    <row r="135" spans="4:14" ht="13.8">
      <c r="D135" s="3"/>
      <c r="E135" s="3"/>
      <c r="L135" s="36">
        <f t="shared" si="15"/>
        <v>153</v>
      </c>
      <c r="M135" s="62" t="s">
        <v>784</v>
      </c>
      <c r="N135" s="46">
        <v>0.69619999999999993</v>
      </c>
    </row>
    <row r="136" spans="4:14" ht="13.8">
      <c r="D136" s="3"/>
      <c r="E136" s="3"/>
      <c r="L136" s="36">
        <f t="shared" si="15"/>
        <v>154</v>
      </c>
      <c r="M136" s="61" t="s">
        <v>785</v>
      </c>
      <c r="N136" s="46">
        <v>0.67679</v>
      </c>
    </row>
    <row r="137" spans="4:14" ht="13.8">
      <c r="D137" s="3"/>
      <c r="E137" s="3"/>
      <c r="L137" s="36">
        <f t="shared" si="15"/>
        <v>155</v>
      </c>
      <c r="M137" s="61" t="s">
        <v>786</v>
      </c>
      <c r="N137" s="64">
        <v>0.49980000000000002</v>
      </c>
    </row>
    <row r="138" spans="4:14" ht="13.8">
      <c r="D138" s="3"/>
      <c r="E138" s="3"/>
      <c r="L138" s="36">
        <f t="shared" si="15"/>
        <v>156</v>
      </c>
      <c r="M138" s="61" t="s">
        <v>787</v>
      </c>
      <c r="N138" s="55">
        <v>0.55488000000000004</v>
      </c>
    </row>
    <row r="139" spans="4:14" ht="13.8">
      <c r="D139" s="3"/>
      <c r="E139" s="3"/>
      <c r="L139" s="36">
        <f t="shared" si="15"/>
        <v>157</v>
      </c>
      <c r="M139" s="61" t="s">
        <v>788</v>
      </c>
      <c r="N139" s="46">
        <v>0.33094000000000001</v>
      </c>
    </row>
    <row r="140" spans="4:14" ht="13.8">
      <c r="D140" s="3"/>
      <c r="E140" s="3"/>
      <c r="L140" s="36">
        <f t="shared" si="15"/>
        <v>158</v>
      </c>
      <c r="M140" s="61" t="s">
        <v>789</v>
      </c>
      <c r="N140" s="46">
        <v>0.24697000000000002</v>
      </c>
    </row>
    <row r="141" spans="4:14" ht="13.8">
      <c r="D141" s="3"/>
      <c r="E141" s="3"/>
      <c r="L141" s="36">
        <f t="shared" si="15"/>
        <v>159</v>
      </c>
      <c r="M141" s="61" t="s">
        <v>790</v>
      </c>
      <c r="N141" s="46">
        <v>9.9180000000000046E-2</v>
      </c>
    </row>
    <row r="142" spans="4:14" ht="13.8">
      <c r="D142" s="3"/>
      <c r="E142" s="3"/>
      <c r="L142" s="36">
        <f t="shared" si="15"/>
        <v>160</v>
      </c>
      <c r="M142" s="61" t="s">
        <v>791</v>
      </c>
      <c r="N142" s="34">
        <v>-2.7312099999999999</v>
      </c>
    </row>
    <row r="143" spans="4:14" ht="13.8">
      <c r="D143" s="3"/>
      <c r="E143" s="3"/>
      <c r="L143" s="36">
        <f t="shared" si="15"/>
        <v>161</v>
      </c>
      <c r="M143" s="61" t="s">
        <v>792</v>
      </c>
      <c r="N143" s="64">
        <v>-0.69486000000000003</v>
      </c>
    </row>
    <row r="144" spans="4:14" ht="13.8">
      <c r="D144" s="3"/>
      <c r="E144" s="3"/>
      <c r="L144" s="36"/>
      <c r="M144" s="60" t="s">
        <v>793</v>
      </c>
      <c r="N144" s="46">
        <v>-0.6490499999999999</v>
      </c>
    </row>
    <row r="145" spans="4:14" ht="13.8">
      <c r="D145" s="3"/>
      <c r="E145" s="3"/>
    </row>
    <row r="146" spans="4:14" ht="14.4">
      <c r="D146" s="3"/>
      <c r="E146" s="3"/>
      <c r="M146" s="59" t="s">
        <v>794</v>
      </c>
    </row>
    <row r="147" spans="4:14" ht="13.8">
      <c r="D147" s="3"/>
      <c r="E147" s="3"/>
      <c r="L147" s="36"/>
    </row>
    <row r="148" spans="4:14" ht="13.8">
      <c r="D148" s="3"/>
      <c r="E148" s="3"/>
      <c r="L148" s="36"/>
    </row>
    <row r="149" spans="4:14" ht="13.8">
      <c r="D149" s="3"/>
      <c r="E149" s="3"/>
      <c r="L149" s="36">
        <v>162</v>
      </c>
      <c r="M149" s="37" t="s">
        <v>795</v>
      </c>
      <c r="N149" s="65"/>
    </row>
    <row r="150" spans="4:14" ht="13.8">
      <c r="D150" s="3"/>
      <c r="E150" s="3"/>
      <c r="L150" s="36">
        <f t="shared" ref="L150:L213" si="16">L149+1</f>
        <v>163</v>
      </c>
      <c r="M150" s="39" t="s">
        <v>796</v>
      </c>
      <c r="N150" s="34">
        <v>-0.73995999999999995</v>
      </c>
    </row>
    <row r="151" spans="4:14" ht="13.8">
      <c r="D151" s="3"/>
      <c r="E151" s="3"/>
      <c r="L151" s="36">
        <f t="shared" si="16"/>
        <v>164</v>
      </c>
      <c r="M151" s="39" t="s">
        <v>797</v>
      </c>
      <c r="N151" s="46">
        <v>-0.7120200000000001</v>
      </c>
    </row>
    <row r="152" spans="4:14" ht="13.8">
      <c r="D152" s="3"/>
      <c r="E152" s="3"/>
      <c r="L152" s="36">
        <f t="shared" si="16"/>
        <v>165</v>
      </c>
      <c r="M152" s="39" t="s">
        <v>798</v>
      </c>
      <c r="N152" s="46">
        <v>-0.70462999999999987</v>
      </c>
    </row>
    <row r="153" spans="4:14" ht="13.8">
      <c r="D153" s="3"/>
      <c r="E153" s="3"/>
      <c r="L153" s="36">
        <f t="shared" si="16"/>
        <v>166</v>
      </c>
      <c r="M153" s="39" t="s">
        <v>799</v>
      </c>
      <c r="N153" s="46">
        <v>-0.75131999999999999</v>
      </c>
    </row>
    <row r="154" spans="4:14" ht="13.8">
      <c r="D154" s="3"/>
      <c r="E154" s="3"/>
      <c r="L154" s="36">
        <f t="shared" si="16"/>
        <v>167</v>
      </c>
      <c r="M154" s="51" t="s">
        <v>800</v>
      </c>
      <c r="N154" s="34">
        <v>-2.0710600000000001</v>
      </c>
    </row>
    <row r="155" spans="4:14" ht="13.8">
      <c r="D155" s="3"/>
      <c r="E155" s="3"/>
      <c r="L155" s="36">
        <f t="shared" si="16"/>
        <v>168</v>
      </c>
      <c r="M155" s="39" t="s">
        <v>801</v>
      </c>
      <c r="N155" s="34">
        <v>-0.23866000000000009</v>
      </c>
    </row>
    <row r="156" spans="4:14" ht="13.8">
      <c r="D156" s="3"/>
      <c r="E156" s="3"/>
      <c r="L156" s="36">
        <f t="shared" si="16"/>
        <v>169</v>
      </c>
      <c r="M156" s="51" t="s">
        <v>802</v>
      </c>
      <c r="N156" s="46">
        <v>-0.15039999999999987</v>
      </c>
    </row>
    <row r="157" spans="4:14" ht="13.8">
      <c r="D157" s="3"/>
      <c r="E157" s="3"/>
      <c r="L157" s="36">
        <f t="shared" si="16"/>
        <v>170</v>
      </c>
      <c r="M157" s="39" t="s">
        <v>803</v>
      </c>
      <c r="N157" s="34">
        <v>-0.11738000000000004</v>
      </c>
    </row>
    <row r="158" spans="4:14" ht="13.8">
      <c r="D158" s="3"/>
      <c r="E158" s="3"/>
      <c r="L158" s="36">
        <f t="shared" si="16"/>
        <v>171</v>
      </c>
      <c r="M158" s="39" t="s">
        <v>804</v>
      </c>
      <c r="N158" s="46">
        <v>-0.44347999999999999</v>
      </c>
    </row>
    <row r="159" spans="4:14" ht="13.8">
      <c r="D159" s="3"/>
      <c r="E159" s="3"/>
      <c r="L159" s="36">
        <f t="shared" si="16"/>
        <v>172</v>
      </c>
      <c r="M159" s="39" t="s">
        <v>805</v>
      </c>
      <c r="N159" s="46">
        <v>-0.67057000000000011</v>
      </c>
    </row>
    <row r="160" spans="4:14" ht="13.8">
      <c r="D160" s="3"/>
      <c r="E160" s="3"/>
      <c r="L160" s="36">
        <f t="shared" si="16"/>
        <v>173</v>
      </c>
      <c r="M160" s="39" t="s">
        <v>806</v>
      </c>
      <c r="N160" s="46">
        <v>-1.22959</v>
      </c>
    </row>
    <row r="161" spans="4:14" ht="13.8">
      <c r="D161" s="3"/>
      <c r="E161" s="3"/>
      <c r="L161" s="36">
        <f t="shared" si="16"/>
        <v>174</v>
      </c>
      <c r="M161" s="39" t="s">
        <v>807</v>
      </c>
      <c r="N161" s="46">
        <v>-0.7031099999999999</v>
      </c>
    </row>
    <row r="162" spans="4:14" ht="13.8">
      <c r="D162" s="3"/>
      <c r="E162" s="3"/>
      <c r="L162" s="36">
        <f t="shared" si="16"/>
        <v>175</v>
      </c>
      <c r="M162" s="39" t="s">
        <v>808</v>
      </c>
      <c r="N162" s="34">
        <v>-1.5738599999999998</v>
      </c>
    </row>
    <row r="163" spans="4:14" ht="13.8">
      <c r="D163" s="3"/>
      <c r="E163" s="3"/>
      <c r="L163" s="36">
        <f t="shared" si="16"/>
        <v>176</v>
      </c>
      <c r="M163" s="37" t="s">
        <v>809</v>
      </c>
      <c r="N163" s="34">
        <v>-1.3526800000000001</v>
      </c>
    </row>
    <row r="164" spans="4:14" ht="13.8">
      <c r="D164" s="3"/>
      <c r="E164" s="3"/>
      <c r="L164" s="36">
        <f t="shared" si="16"/>
        <v>177</v>
      </c>
      <c r="M164" s="39" t="s">
        <v>810</v>
      </c>
      <c r="N164" s="46">
        <v>-0.69207000000000007</v>
      </c>
    </row>
    <row r="165" spans="4:14" ht="13.8">
      <c r="D165" s="3"/>
      <c r="E165" s="3"/>
      <c r="L165" s="36">
        <f t="shared" si="16"/>
        <v>178</v>
      </c>
      <c r="M165" s="39" t="s">
        <v>811</v>
      </c>
      <c r="N165" s="46">
        <v>-0.66904000000000008</v>
      </c>
    </row>
    <row r="166" spans="4:14" ht="13.8">
      <c r="D166" s="3"/>
      <c r="E166" s="3"/>
      <c r="L166" s="36">
        <f t="shared" si="16"/>
        <v>179</v>
      </c>
      <c r="M166" s="39" t="s">
        <v>812</v>
      </c>
      <c r="N166" s="46">
        <v>-0.68405000000000005</v>
      </c>
    </row>
    <row r="167" spans="4:14" ht="13.8">
      <c r="D167" s="3"/>
      <c r="E167" s="3"/>
      <c r="L167" s="36">
        <f t="shared" si="16"/>
        <v>180</v>
      </c>
      <c r="M167" s="39" t="s">
        <v>813</v>
      </c>
      <c r="N167" s="46">
        <v>-0.46976999999999997</v>
      </c>
    </row>
    <row r="168" spans="4:14" ht="13.8">
      <c r="D168" s="3"/>
      <c r="E168" s="3"/>
      <c r="L168" s="36">
        <f t="shared" si="16"/>
        <v>181</v>
      </c>
      <c r="M168" s="39" t="s">
        <v>814</v>
      </c>
      <c r="N168" s="46">
        <v>-0.47252000000000005</v>
      </c>
    </row>
    <row r="169" spans="4:14" ht="13.8">
      <c r="D169" s="3"/>
      <c r="E169" s="3"/>
      <c r="L169" s="36">
        <f t="shared" si="16"/>
        <v>182</v>
      </c>
      <c r="M169" s="39" t="s">
        <v>815</v>
      </c>
      <c r="N169" s="46">
        <v>-0.39220999999999995</v>
      </c>
    </row>
    <row r="170" spans="4:14" ht="13.8">
      <c r="D170" s="3"/>
      <c r="E170" s="3"/>
      <c r="L170" s="36">
        <f t="shared" si="16"/>
        <v>183</v>
      </c>
      <c r="M170" s="39" t="s">
        <v>816</v>
      </c>
      <c r="N170" s="57">
        <v>-0.31157999999999997</v>
      </c>
    </row>
    <row r="171" spans="4:14" ht="13.8">
      <c r="D171" s="3"/>
      <c r="E171" s="3"/>
      <c r="L171" s="36">
        <f t="shared" si="16"/>
        <v>184</v>
      </c>
      <c r="M171" s="39" t="s">
        <v>817</v>
      </c>
      <c r="N171" s="46">
        <v>-0.26105</v>
      </c>
    </row>
    <row r="172" spans="4:14" ht="13.8">
      <c r="D172" s="3"/>
      <c r="E172" s="3"/>
      <c r="L172" s="36">
        <f t="shared" si="16"/>
        <v>185</v>
      </c>
      <c r="M172" s="39" t="s">
        <v>818</v>
      </c>
      <c r="N172" s="57">
        <v>-0.16172999999999993</v>
      </c>
    </row>
    <row r="173" spans="4:14" ht="13.8">
      <c r="D173" s="3"/>
      <c r="E173" s="3"/>
      <c r="L173" s="36">
        <f t="shared" si="16"/>
        <v>186</v>
      </c>
      <c r="M173" s="39" t="s">
        <v>819</v>
      </c>
      <c r="N173" s="57">
        <v>-8.6980000000000057E-2</v>
      </c>
    </row>
    <row r="174" spans="4:14" ht="13.8">
      <c r="D174" s="3"/>
      <c r="E174" s="3"/>
      <c r="L174" s="36">
        <f t="shared" si="16"/>
        <v>187</v>
      </c>
      <c r="M174" s="39" t="s">
        <v>820</v>
      </c>
      <c r="N174" s="46">
        <v>-7.8199999999999381E-3</v>
      </c>
    </row>
    <row r="175" spans="4:14" ht="13.8">
      <c r="D175" s="3"/>
      <c r="E175" s="3"/>
      <c r="L175" s="36">
        <f t="shared" si="16"/>
        <v>188</v>
      </c>
      <c r="M175" s="39" t="s">
        <v>821</v>
      </c>
      <c r="N175" s="46">
        <v>4.8510000000000053E-2</v>
      </c>
    </row>
    <row r="176" spans="4:14" ht="13.8">
      <c r="D176" s="3"/>
      <c r="E176" s="3"/>
      <c r="L176" s="36">
        <f t="shared" si="16"/>
        <v>189</v>
      </c>
      <c r="M176" s="39" t="s">
        <v>822</v>
      </c>
      <c r="N176" s="46">
        <v>6.0529999999999973E-2</v>
      </c>
    </row>
    <row r="177" spans="4:14" ht="13.8">
      <c r="D177" s="3"/>
      <c r="E177" s="3"/>
      <c r="L177" s="36">
        <f t="shared" si="16"/>
        <v>190</v>
      </c>
      <c r="M177" s="39" t="s">
        <v>823</v>
      </c>
      <c r="N177" s="46">
        <v>0.15451999999999999</v>
      </c>
    </row>
    <row r="178" spans="4:14" ht="13.8">
      <c r="D178" s="3"/>
      <c r="E178" s="3"/>
      <c r="L178" s="36">
        <f t="shared" si="16"/>
        <v>191</v>
      </c>
      <c r="M178" s="39" t="s">
        <v>824</v>
      </c>
      <c r="N178" s="46">
        <v>9.7050000000000081E-2</v>
      </c>
    </row>
    <row r="179" spans="4:14" ht="13.8">
      <c r="D179" s="3"/>
      <c r="E179" s="3"/>
      <c r="L179" s="36">
        <f t="shared" si="16"/>
        <v>192</v>
      </c>
      <c r="M179" s="39" t="s">
        <v>825</v>
      </c>
      <c r="N179" s="46">
        <v>5.423E-2</v>
      </c>
    </row>
    <row r="180" spans="4:14" ht="13.8">
      <c r="D180" s="3"/>
      <c r="E180" s="3"/>
      <c r="L180" s="36">
        <f t="shared" si="16"/>
        <v>193</v>
      </c>
      <c r="M180" s="39" t="s">
        <v>826</v>
      </c>
      <c r="N180" s="55">
        <v>6.0389999999999944E-2</v>
      </c>
    </row>
    <row r="181" spans="4:14" ht="13.8">
      <c r="D181" s="3"/>
      <c r="E181" s="3"/>
      <c r="L181" s="36">
        <f t="shared" si="16"/>
        <v>194</v>
      </c>
      <c r="M181" s="39" t="s">
        <v>827</v>
      </c>
      <c r="N181" s="46">
        <v>6.3949999999999951E-2</v>
      </c>
    </row>
    <row r="182" spans="4:14" ht="13.8">
      <c r="D182" s="3"/>
      <c r="E182" s="3"/>
      <c r="L182" s="36">
        <f t="shared" si="16"/>
        <v>195</v>
      </c>
      <c r="M182" s="39" t="s">
        <v>828</v>
      </c>
      <c r="N182" s="46">
        <v>5.8180000000000121E-2</v>
      </c>
    </row>
    <row r="183" spans="4:14" ht="13.8">
      <c r="D183" s="3"/>
      <c r="E183" s="3"/>
      <c r="L183" s="36">
        <f t="shared" si="16"/>
        <v>196</v>
      </c>
      <c r="M183" s="39" t="s">
        <v>829</v>
      </c>
      <c r="N183" s="46">
        <v>6.030000000000002E-2</v>
      </c>
    </row>
    <row r="184" spans="4:14" ht="13.8">
      <c r="D184" s="3"/>
      <c r="E184" s="3"/>
      <c r="L184" s="36">
        <f t="shared" si="16"/>
        <v>197</v>
      </c>
      <c r="M184" s="39" t="s">
        <v>830</v>
      </c>
      <c r="N184" s="46">
        <v>5.479999999999996E-2</v>
      </c>
    </row>
    <row r="185" spans="4:14" ht="13.8">
      <c r="D185" s="3"/>
      <c r="E185" s="3"/>
      <c r="L185" s="36">
        <f t="shared" si="16"/>
        <v>198</v>
      </c>
      <c r="M185" s="39" t="s">
        <v>831</v>
      </c>
      <c r="N185" s="46">
        <v>6.6039999999999877E-2</v>
      </c>
    </row>
    <row r="186" spans="4:14" ht="13.8">
      <c r="D186" s="3"/>
      <c r="E186" s="3"/>
      <c r="L186" s="36">
        <f t="shared" si="16"/>
        <v>199</v>
      </c>
      <c r="M186" s="39" t="s">
        <v>832</v>
      </c>
      <c r="N186" s="46">
        <v>5.7530000000000081E-2</v>
      </c>
    </row>
    <row r="187" spans="4:14" ht="13.8">
      <c r="D187" s="3"/>
      <c r="E187" s="3"/>
      <c r="L187" s="36">
        <f t="shared" si="16"/>
        <v>200</v>
      </c>
      <c r="M187" s="39" t="s">
        <v>833</v>
      </c>
      <c r="N187" s="46">
        <v>5.9150000000000036E-2</v>
      </c>
    </row>
    <row r="188" spans="4:14" ht="13.8">
      <c r="D188" s="3"/>
      <c r="E188" s="3"/>
      <c r="L188" s="36">
        <f t="shared" si="16"/>
        <v>201</v>
      </c>
      <c r="M188" s="39" t="s">
        <v>834</v>
      </c>
      <c r="N188" s="55">
        <v>5.8829999999999938E-2</v>
      </c>
    </row>
    <row r="189" spans="4:14" ht="13.8">
      <c r="D189" s="3"/>
      <c r="E189" s="3"/>
      <c r="L189" s="36">
        <f t="shared" si="16"/>
        <v>202</v>
      </c>
      <c r="M189" s="39" t="s">
        <v>835</v>
      </c>
      <c r="N189" s="46">
        <v>5.5779999999999941E-2</v>
      </c>
    </row>
    <row r="190" spans="4:14" ht="13.8">
      <c r="D190" s="3"/>
      <c r="E190" s="3"/>
      <c r="L190" s="36">
        <f t="shared" si="16"/>
        <v>203</v>
      </c>
      <c r="M190" s="39" t="s">
        <v>836</v>
      </c>
      <c r="N190" s="46">
        <v>6.1440000000000161E-2</v>
      </c>
    </row>
    <row r="191" spans="4:14" ht="13.8">
      <c r="D191" s="3"/>
      <c r="E191" s="3"/>
      <c r="L191" s="36">
        <f t="shared" si="16"/>
        <v>204</v>
      </c>
      <c r="M191" s="39" t="s">
        <v>837</v>
      </c>
      <c r="N191" s="46">
        <v>6.7199999999999926E-2</v>
      </c>
    </row>
    <row r="192" spans="4:14" ht="13.8">
      <c r="D192" s="3"/>
      <c r="E192" s="3"/>
      <c r="L192" s="36">
        <f t="shared" si="16"/>
        <v>205</v>
      </c>
      <c r="M192" s="39" t="s">
        <v>838</v>
      </c>
      <c r="N192" s="46">
        <v>4.6510000000000051E-2</v>
      </c>
    </row>
    <row r="193" spans="4:14" ht="13.8">
      <c r="D193" s="3"/>
      <c r="E193" s="3"/>
      <c r="L193" s="36">
        <f t="shared" si="16"/>
        <v>206</v>
      </c>
      <c r="M193" s="39" t="s">
        <v>839</v>
      </c>
      <c r="N193" s="55">
        <v>8.5469999999999935E-2</v>
      </c>
    </row>
    <row r="194" spans="4:14" ht="13.8">
      <c r="D194" s="3"/>
      <c r="E194" s="3"/>
      <c r="L194" s="36">
        <f t="shared" si="16"/>
        <v>207</v>
      </c>
      <c r="M194" s="39" t="s">
        <v>840</v>
      </c>
      <c r="N194" s="55">
        <v>0.19638</v>
      </c>
    </row>
    <row r="195" spans="4:14" ht="13.8">
      <c r="D195" s="3"/>
      <c r="E195" s="3"/>
      <c r="L195" s="36">
        <f t="shared" si="16"/>
        <v>208</v>
      </c>
      <c r="M195" s="39" t="s">
        <v>841</v>
      </c>
      <c r="N195" s="55">
        <v>0.2198</v>
      </c>
    </row>
    <row r="196" spans="4:14" ht="13.8">
      <c r="D196" s="3"/>
      <c r="E196" s="3"/>
      <c r="L196" s="36">
        <f t="shared" si="16"/>
        <v>209</v>
      </c>
      <c r="M196" s="39" t="s">
        <v>842</v>
      </c>
      <c r="N196" s="46">
        <v>0.1971099999999999</v>
      </c>
    </row>
    <row r="197" spans="4:14" ht="13.8">
      <c r="E197" s="3"/>
      <c r="L197" s="36">
        <f t="shared" si="16"/>
        <v>210</v>
      </c>
      <c r="M197" s="39" t="s">
        <v>843</v>
      </c>
      <c r="N197" s="46">
        <v>0.19314999999999993</v>
      </c>
    </row>
    <row r="198" spans="4:14" ht="13.8">
      <c r="E198" s="3"/>
      <c r="L198" s="36">
        <f t="shared" si="16"/>
        <v>211</v>
      </c>
      <c r="M198" s="39" t="s">
        <v>844</v>
      </c>
      <c r="N198" s="55">
        <v>0.20524000000000009</v>
      </c>
    </row>
    <row r="199" spans="4:14" ht="13.8">
      <c r="E199" s="3"/>
      <c r="L199" s="36">
        <f t="shared" si="16"/>
        <v>212</v>
      </c>
      <c r="M199" s="39" t="s">
        <v>845</v>
      </c>
      <c r="N199" s="46">
        <v>0.18102000000000007</v>
      </c>
    </row>
    <row r="200" spans="4:14" ht="13.8">
      <c r="E200" s="3"/>
      <c r="L200" s="36">
        <f t="shared" si="16"/>
        <v>213</v>
      </c>
      <c r="M200" s="39" t="s">
        <v>846</v>
      </c>
      <c r="N200" s="46">
        <v>0.22258</v>
      </c>
    </row>
    <row r="201" spans="4:14" ht="13.8">
      <c r="E201" s="3"/>
      <c r="L201" s="36">
        <f t="shared" si="16"/>
        <v>214</v>
      </c>
      <c r="M201" s="39" t="s">
        <v>847</v>
      </c>
      <c r="N201" s="46">
        <v>0.19820999999999994</v>
      </c>
    </row>
    <row r="202" spans="4:14" ht="13.8">
      <c r="E202" s="3"/>
      <c r="L202" s="36">
        <f t="shared" si="16"/>
        <v>215</v>
      </c>
      <c r="M202" s="39" t="s">
        <v>848</v>
      </c>
      <c r="N202" s="55">
        <v>0.20265</v>
      </c>
    </row>
    <row r="203" spans="4:14" ht="13.8">
      <c r="E203" s="3"/>
      <c r="L203" s="36">
        <f t="shared" si="16"/>
        <v>216</v>
      </c>
      <c r="M203" s="39" t="s">
        <v>849</v>
      </c>
      <c r="N203" s="55">
        <v>0.20457999999999998</v>
      </c>
    </row>
    <row r="204" spans="4:14" ht="13.8">
      <c r="E204" s="3"/>
      <c r="L204" s="36">
        <f t="shared" si="16"/>
        <v>217</v>
      </c>
      <c r="M204" s="39" t="s">
        <v>850</v>
      </c>
      <c r="N204" s="55">
        <v>0.18646999999999991</v>
      </c>
    </row>
    <row r="205" spans="4:14" ht="13.8">
      <c r="E205" s="3"/>
      <c r="L205" s="36">
        <f t="shared" si="16"/>
        <v>218</v>
      </c>
      <c r="M205" s="39" t="s">
        <v>851</v>
      </c>
      <c r="N205" s="55">
        <v>0.21640999999999999</v>
      </c>
    </row>
    <row r="206" spans="4:14" ht="13.8">
      <c r="E206" s="3"/>
      <c r="L206" s="36">
        <f t="shared" si="16"/>
        <v>219</v>
      </c>
      <c r="M206" s="39" t="s">
        <v>852</v>
      </c>
      <c r="N206" s="46">
        <v>0.2</v>
      </c>
    </row>
    <row r="207" spans="4:14" ht="13.8">
      <c r="E207" s="3"/>
      <c r="L207" s="36">
        <f t="shared" si="16"/>
        <v>220</v>
      </c>
      <c r="M207" s="39" t="s">
        <v>853</v>
      </c>
      <c r="N207" s="46">
        <v>0.20351999999999998</v>
      </c>
    </row>
    <row r="208" spans="4:14" ht="13.8">
      <c r="E208" s="3"/>
      <c r="L208" s="36">
        <f t="shared" si="16"/>
        <v>221</v>
      </c>
      <c r="M208" s="39" t="s">
        <v>854</v>
      </c>
      <c r="N208" s="46">
        <v>0.18761000000000005</v>
      </c>
    </row>
    <row r="209" spans="5:14" ht="13.8">
      <c r="E209" s="3"/>
      <c r="L209" s="36">
        <f t="shared" si="16"/>
        <v>222</v>
      </c>
      <c r="M209" s="39" t="s">
        <v>855</v>
      </c>
      <c r="N209" s="46">
        <v>0.15480000000000005</v>
      </c>
    </row>
    <row r="210" spans="5:14" ht="13.8">
      <c r="E210" s="3"/>
      <c r="L210" s="36">
        <f t="shared" si="16"/>
        <v>223</v>
      </c>
      <c r="M210" s="53" t="s">
        <v>856</v>
      </c>
      <c r="N210" s="46">
        <v>7.7930000000000055E-2</v>
      </c>
    </row>
    <row r="211" spans="5:14" ht="13.8">
      <c r="E211" s="3"/>
      <c r="L211" s="36">
        <f t="shared" si="16"/>
        <v>224</v>
      </c>
      <c r="M211" s="58" t="s">
        <v>857</v>
      </c>
      <c r="N211" s="46">
        <v>8.9999999999990088E-4</v>
      </c>
    </row>
    <row r="212" spans="5:14" ht="13.8">
      <c r="E212" s="3"/>
      <c r="L212" s="36">
        <f t="shared" si="16"/>
        <v>225</v>
      </c>
      <c r="M212" s="58" t="s">
        <v>858</v>
      </c>
      <c r="N212" s="46">
        <v>-5.4780000000000051E-2</v>
      </c>
    </row>
    <row r="213" spans="5:14" ht="13.8">
      <c r="E213" s="3"/>
      <c r="L213" s="36">
        <f t="shared" si="16"/>
        <v>226</v>
      </c>
      <c r="M213" s="58" t="s">
        <v>859</v>
      </c>
      <c r="N213" s="46">
        <v>-0.21632000000000007</v>
      </c>
    </row>
    <row r="214" spans="5:14" ht="13.8">
      <c r="E214" s="3"/>
      <c r="L214" s="36">
        <f t="shared" ref="L214:L227" si="17">L213+1</f>
        <v>227</v>
      </c>
      <c r="M214" s="58" t="s">
        <v>860</v>
      </c>
      <c r="N214" s="46">
        <v>-7.786000000000004E-2</v>
      </c>
    </row>
    <row r="215" spans="5:14" ht="13.8">
      <c r="E215" s="3"/>
      <c r="L215" s="36">
        <f t="shared" si="17"/>
        <v>228</v>
      </c>
      <c r="M215" s="58" t="s">
        <v>861</v>
      </c>
      <c r="N215" s="46">
        <v>-0.19328999999999996</v>
      </c>
    </row>
    <row r="216" spans="5:14" ht="13.8">
      <c r="E216" s="3"/>
      <c r="L216" s="36">
        <f t="shared" si="17"/>
        <v>229</v>
      </c>
      <c r="M216" s="58" t="s">
        <v>862</v>
      </c>
      <c r="N216" s="46">
        <v>-0.11443999999999988</v>
      </c>
    </row>
    <row r="217" spans="5:14" ht="13.8">
      <c r="E217" s="3"/>
      <c r="L217" s="36">
        <f t="shared" si="17"/>
        <v>230</v>
      </c>
      <c r="M217" s="58" t="s">
        <v>863</v>
      </c>
      <c r="N217" s="57">
        <v>-0.12158000000000002</v>
      </c>
    </row>
    <row r="218" spans="5:14" ht="13.8">
      <c r="E218" s="3"/>
      <c r="L218" s="36">
        <f t="shared" si="17"/>
        <v>231</v>
      </c>
      <c r="M218" s="58" t="s">
        <v>864</v>
      </c>
      <c r="N218" s="46">
        <v>-0.17562999999999995</v>
      </c>
    </row>
    <row r="219" spans="5:14" ht="13.8">
      <c r="E219" s="3"/>
      <c r="L219" s="36">
        <f t="shared" si="17"/>
        <v>232</v>
      </c>
      <c r="M219" s="58" t="s">
        <v>865</v>
      </c>
      <c r="N219" s="46">
        <v>-7.7200000000000157E-2</v>
      </c>
    </row>
    <row r="220" spans="5:14" ht="13.8">
      <c r="E220" s="3"/>
      <c r="L220" s="36">
        <f t="shared" si="17"/>
        <v>233</v>
      </c>
      <c r="M220" s="58" t="s">
        <v>866</v>
      </c>
      <c r="N220" s="46">
        <v>5.9570000000000123E-2</v>
      </c>
    </row>
    <row r="221" spans="5:14" ht="13.8">
      <c r="E221" s="3"/>
      <c r="L221" s="36">
        <f t="shared" si="17"/>
        <v>234</v>
      </c>
      <c r="M221" s="58" t="s">
        <v>867</v>
      </c>
      <c r="N221" s="57">
        <v>0.22843000000000002</v>
      </c>
    </row>
    <row r="222" spans="5:14" ht="13.8">
      <c r="E222" s="3"/>
      <c r="L222" s="36">
        <f t="shared" si="17"/>
        <v>235</v>
      </c>
      <c r="M222" s="58" t="s">
        <v>868</v>
      </c>
      <c r="N222" s="46">
        <v>0.26574999999999993</v>
      </c>
    </row>
    <row r="223" spans="5:14" ht="13.8">
      <c r="E223" s="3"/>
      <c r="L223" s="36">
        <f t="shared" si="17"/>
        <v>236</v>
      </c>
      <c r="M223" s="58" t="s">
        <v>869</v>
      </c>
      <c r="N223" s="46">
        <v>0.45521000000000011</v>
      </c>
    </row>
    <row r="224" spans="5:14" ht="13.8">
      <c r="E224" s="3"/>
      <c r="L224" s="36">
        <f t="shared" si="17"/>
        <v>237</v>
      </c>
      <c r="M224" s="58" t="s">
        <v>870</v>
      </c>
      <c r="N224" s="46">
        <v>0.49538999999999989</v>
      </c>
    </row>
    <row r="225" spans="5:14" ht="13.8">
      <c r="E225" s="3"/>
      <c r="L225" s="36">
        <f t="shared" si="17"/>
        <v>238</v>
      </c>
      <c r="M225" s="58" t="s">
        <v>871</v>
      </c>
      <c r="N225" s="46">
        <v>0.49593000000000004</v>
      </c>
    </row>
    <row r="226" spans="5:14" ht="13.8">
      <c r="E226" s="3"/>
      <c r="L226" s="36">
        <f t="shared" si="17"/>
        <v>239</v>
      </c>
      <c r="M226" s="58" t="s">
        <v>872</v>
      </c>
      <c r="N226" s="46">
        <v>0.6103400000000001</v>
      </c>
    </row>
    <row r="227" spans="5:14" ht="13.8">
      <c r="E227" s="3"/>
      <c r="L227" s="36">
        <f t="shared" si="17"/>
        <v>240</v>
      </c>
      <c r="M227" s="66" t="s">
        <v>873</v>
      </c>
      <c r="N227" s="34">
        <v>-0.80800999999999967</v>
      </c>
    </row>
    <row r="228" spans="5:14" ht="13.8">
      <c r="E228" s="3"/>
      <c r="L228" s="36"/>
      <c r="M228" s="67" t="s">
        <v>874</v>
      </c>
      <c r="N228" s="46">
        <v>-0.55193999999999999</v>
      </c>
    </row>
    <row r="229" spans="5:14" ht="13.8">
      <c r="E229" s="3"/>
      <c r="L229" s="36"/>
    </row>
    <row r="230" spans="5:14" ht="13.8">
      <c r="E230" s="3"/>
      <c r="L230" s="36"/>
    </row>
    <row r="231" spans="5:14" ht="14.4">
      <c r="E231" s="3"/>
      <c r="L231" s="36"/>
      <c r="M231" s="59" t="s">
        <v>875</v>
      </c>
    </row>
    <row r="232" spans="5:14" ht="13.8">
      <c r="E232" s="3"/>
      <c r="L232" s="36"/>
    </row>
    <row r="233" spans="5:14" ht="13.8">
      <c r="E233" s="3"/>
      <c r="L233" s="36"/>
    </row>
    <row r="234" spans="5:14" ht="14.4">
      <c r="E234" s="3"/>
      <c r="L234" s="36">
        <v>241</v>
      </c>
      <c r="M234" s="37" t="s">
        <v>874</v>
      </c>
      <c r="N234" s="68"/>
    </row>
    <row r="235" spans="5:14" ht="13.8">
      <c r="E235" s="3"/>
      <c r="L235" s="36">
        <f t="shared" ref="L235:L286" si="18">L234+1</f>
        <v>242</v>
      </c>
      <c r="M235" s="39" t="s">
        <v>876</v>
      </c>
      <c r="N235" s="46">
        <v>-0.5293199999999999</v>
      </c>
    </row>
    <row r="236" spans="5:14" ht="13.8">
      <c r="E236" s="3"/>
      <c r="L236" s="36">
        <f t="shared" si="18"/>
        <v>243</v>
      </c>
      <c r="M236" s="39" t="s">
        <v>877</v>
      </c>
      <c r="N236" s="46">
        <v>-0.66358000000000006</v>
      </c>
    </row>
    <row r="237" spans="5:14" ht="13.8">
      <c r="E237" s="3"/>
      <c r="L237" s="36">
        <f t="shared" si="18"/>
        <v>244</v>
      </c>
      <c r="M237" s="39" t="s">
        <v>878</v>
      </c>
      <c r="N237" s="46">
        <v>-0.54663000000000006</v>
      </c>
    </row>
    <row r="238" spans="5:14" ht="13.8">
      <c r="E238" s="3"/>
      <c r="L238" s="36">
        <f t="shared" si="18"/>
        <v>245</v>
      </c>
      <c r="M238" s="39" t="s">
        <v>879</v>
      </c>
      <c r="N238" s="46">
        <v>-0.41293000000000002</v>
      </c>
    </row>
    <row r="239" spans="5:14" ht="13.8">
      <c r="E239" s="3"/>
      <c r="L239" s="36">
        <f t="shared" si="18"/>
        <v>246</v>
      </c>
      <c r="M239" s="39" t="s">
        <v>880</v>
      </c>
      <c r="N239" s="46">
        <v>-0.23417999999999983</v>
      </c>
    </row>
    <row r="240" spans="5:14" ht="13.8">
      <c r="E240" s="3"/>
      <c r="L240" s="36">
        <f t="shared" si="18"/>
        <v>247</v>
      </c>
      <c r="M240" s="39" t="s">
        <v>881</v>
      </c>
      <c r="N240" s="46">
        <v>-0.12563000000000013</v>
      </c>
    </row>
    <row r="241" spans="5:14" ht="13.8">
      <c r="E241" s="3"/>
      <c r="L241" s="36">
        <f t="shared" si="18"/>
        <v>248</v>
      </c>
      <c r="M241" s="39" t="s">
        <v>882</v>
      </c>
      <c r="N241" s="57">
        <v>1.0750000000000037E-2</v>
      </c>
    </row>
    <row r="242" spans="5:14" ht="13.8">
      <c r="E242" s="3"/>
      <c r="L242" s="36">
        <f t="shared" si="18"/>
        <v>249</v>
      </c>
      <c r="M242" s="39" t="s">
        <v>883</v>
      </c>
      <c r="N242" s="46">
        <v>6.1329999999999885E-2</v>
      </c>
    </row>
    <row r="243" spans="5:14" ht="13.8">
      <c r="E243" s="3"/>
      <c r="L243" s="36">
        <f t="shared" si="18"/>
        <v>250</v>
      </c>
      <c r="M243" s="39" t="s">
        <v>884</v>
      </c>
      <c r="N243" s="46">
        <v>5.8720000000000105E-2</v>
      </c>
    </row>
    <row r="244" spans="5:14" ht="13.8">
      <c r="E244" s="3"/>
      <c r="L244" s="36">
        <f t="shared" si="18"/>
        <v>251</v>
      </c>
      <c r="M244" s="39" t="s">
        <v>885</v>
      </c>
      <c r="N244" s="46">
        <v>3.7420000000000009E-2</v>
      </c>
    </row>
    <row r="245" spans="5:14" ht="13.8">
      <c r="E245" s="3"/>
      <c r="L245" s="36">
        <f t="shared" si="18"/>
        <v>252</v>
      </c>
      <c r="M245" s="39" t="s">
        <v>886</v>
      </c>
      <c r="N245" s="55">
        <v>5.4949999999999832E-2</v>
      </c>
    </row>
    <row r="246" spans="5:14" ht="13.8">
      <c r="E246" s="3"/>
      <c r="L246" s="36">
        <f t="shared" si="18"/>
        <v>253</v>
      </c>
      <c r="M246" s="39" t="s">
        <v>887</v>
      </c>
      <c r="N246" s="55">
        <v>3.2260000000000177E-2</v>
      </c>
    </row>
    <row r="247" spans="5:14" ht="13.8">
      <c r="E247" s="3"/>
      <c r="L247" s="36">
        <f t="shared" si="18"/>
        <v>254</v>
      </c>
      <c r="M247" s="39" t="s">
        <v>888</v>
      </c>
      <c r="N247" s="46">
        <v>0.1422000000000001</v>
      </c>
    </row>
    <row r="248" spans="5:14" ht="13.8">
      <c r="E248" s="3"/>
      <c r="L248" s="36">
        <f t="shared" si="18"/>
        <v>255</v>
      </c>
      <c r="M248" s="39" t="s">
        <v>889</v>
      </c>
      <c r="N248" s="55">
        <v>0.11329999999999996</v>
      </c>
    </row>
    <row r="249" spans="5:14" ht="13.8">
      <c r="E249" s="3"/>
      <c r="L249" s="36">
        <f t="shared" si="18"/>
        <v>256</v>
      </c>
      <c r="M249" s="39" t="s">
        <v>890</v>
      </c>
      <c r="N249" s="46">
        <v>0.25832999999999995</v>
      </c>
    </row>
    <row r="250" spans="5:14" ht="13.8">
      <c r="E250" s="3"/>
      <c r="L250" s="36">
        <f t="shared" si="18"/>
        <v>257</v>
      </c>
      <c r="M250" s="39" t="s">
        <v>891</v>
      </c>
      <c r="N250" s="46">
        <v>-0.11888999999999994</v>
      </c>
    </row>
    <row r="251" spans="5:14" ht="13.8">
      <c r="E251" s="3"/>
      <c r="L251" s="36">
        <f t="shared" si="18"/>
        <v>258</v>
      </c>
      <c r="M251" s="37" t="s">
        <v>892</v>
      </c>
      <c r="N251" s="46">
        <v>-0.26975000000000005</v>
      </c>
    </row>
    <row r="252" spans="5:14" ht="13.8">
      <c r="E252" s="3"/>
      <c r="L252" s="36">
        <f t="shared" si="18"/>
        <v>259</v>
      </c>
      <c r="M252" s="51" t="s">
        <v>893</v>
      </c>
      <c r="N252" s="46">
        <v>-0.72524000000000011</v>
      </c>
    </row>
    <row r="253" spans="5:14" ht="13.8">
      <c r="E253" s="3"/>
      <c r="L253" s="36">
        <f t="shared" si="18"/>
        <v>260</v>
      </c>
      <c r="M253" s="51" t="s">
        <v>894</v>
      </c>
      <c r="N253" s="34">
        <v>-1.6681700000000002</v>
      </c>
    </row>
    <row r="254" spans="5:14" ht="13.8">
      <c r="E254" s="3"/>
      <c r="L254" s="36">
        <f t="shared" si="18"/>
        <v>261</v>
      </c>
      <c r="M254" s="51" t="s">
        <v>895</v>
      </c>
      <c r="N254" s="46">
        <v>-0.68132999999999999</v>
      </c>
    </row>
    <row r="255" spans="5:14" ht="13.8">
      <c r="E255" s="3"/>
      <c r="L255" s="36">
        <f t="shared" si="18"/>
        <v>262</v>
      </c>
      <c r="M255" s="51" t="s">
        <v>896</v>
      </c>
      <c r="N255" s="46">
        <v>-0.70237000000000005</v>
      </c>
    </row>
    <row r="256" spans="5:14" ht="13.8">
      <c r="E256" s="3"/>
      <c r="L256" s="36">
        <f t="shared" si="18"/>
        <v>263</v>
      </c>
      <c r="M256" s="51" t="s">
        <v>897</v>
      </c>
      <c r="N256" s="46">
        <v>-0.69958999999999993</v>
      </c>
    </row>
    <row r="257" spans="5:14" ht="13.8">
      <c r="E257" s="3"/>
      <c r="L257" s="36">
        <f t="shared" si="18"/>
        <v>264</v>
      </c>
      <c r="M257" s="39" t="s">
        <v>898</v>
      </c>
      <c r="N257" s="46">
        <v>-0.73444999999999994</v>
      </c>
    </row>
    <row r="258" spans="5:14" ht="13.8">
      <c r="E258" s="3"/>
      <c r="L258" s="36">
        <f t="shared" si="18"/>
        <v>265</v>
      </c>
      <c r="M258" s="39" t="s">
        <v>899</v>
      </c>
      <c r="N258" s="46">
        <v>-0.66564999999999996</v>
      </c>
    </row>
    <row r="259" spans="5:14" ht="13.8">
      <c r="E259" s="3"/>
      <c r="L259" s="36">
        <f t="shared" si="18"/>
        <v>266</v>
      </c>
      <c r="M259" s="39" t="s">
        <v>900</v>
      </c>
      <c r="N259" s="69">
        <v>-3.49993</v>
      </c>
    </row>
    <row r="260" spans="5:14" ht="13.8">
      <c r="E260" s="3"/>
      <c r="L260" s="36">
        <f t="shared" si="18"/>
        <v>267</v>
      </c>
      <c r="M260" s="39" t="s">
        <v>901</v>
      </c>
      <c r="N260" s="57">
        <v>-6.4450000000000118E-2</v>
      </c>
    </row>
    <row r="261" spans="5:14" ht="13.8">
      <c r="E261" s="3"/>
      <c r="L261" s="36">
        <f t="shared" si="18"/>
        <v>268</v>
      </c>
      <c r="M261" s="37" t="s">
        <v>902</v>
      </c>
      <c r="N261" s="46">
        <v>-8.2079999999999931E-2</v>
      </c>
    </row>
    <row r="262" spans="5:14" ht="14.4">
      <c r="E262" s="3"/>
      <c r="L262" s="36">
        <f t="shared" si="18"/>
        <v>269</v>
      </c>
      <c r="M262" s="51" t="s">
        <v>903</v>
      </c>
      <c r="N262" s="68">
        <v>5.1031399999999998</v>
      </c>
    </row>
    <row r="263" spans="5:14" ht="13.8">
      <c r="E263" s="3"/>
      <c r="L263" s="36">
        <f t="shared" si="18"/>
        <v>270</v>
      </c>
      <c r="M263" s="51" t="s">
        <v>904</v>
      </c>
      <c r="N263" s="46">
        <v>-0.19907999999999992</v>
      </c>
    </row>
    <row r="264" spans="5:14" ht="13.8">
      <c r="E264" s="3"/>
      <c r="L264" s="36">
        <f t="shared" si="18"/>
        <v>271</v>
      </c>
      <c r="M264" s="51" t="s">
        <v>905</v>
      </c>
      <c r="N264" s="46">
        <v>-6.9670000000000121E-2</v>
      </c>
    </row>
    <row r="265" spans="5:14" ht="13.8">
      <c r="E265" s="3"/>
      <c r="L265" s="36">
        <f t="shared" si="18"/>
        <v>272</v>
      </c>
      <c r="M265" s="51" t="s">
        <v>906</v>
      </c>
      <c r="N265" s="46">
        <v>-0.10161999999999982</v>
      </c>
    </row>
    <row r="266" spans="5:14" ht="13.8">
      <c r="E266" s="3"/>
      <c r="L266" s="36">
        <f t="shared" si="18"/>
        <v>273</v>
      </c>
      <c r="M266" s="51" t="s">
        <v>907</v>
      </c>
      <c r="N266" s="46">
        <v>4.329999999999945E-3</v>
      </c>
    </row>
    <row r="267" spans="5:14" ht="13.8">
      <c r="E267" s="3"/>
      <c r="L267" s="36">
        <f t="shared" si="18"/>
        <v>274</v>
      </c>
      <c r="M267" s="51" t="s">
        <v>908</v>
      </c>
      <c r="N267" s="46">
        <v>-0.23965000000000014</v>
      </c>
    </row>
    <row r="268" spans="5:14" ht="13.8">
      <c r="E268" s="3"/>
      <c r="L268" s="36">
        <f t="shared" si="18"/>
        <v>275</v>
      </c>
      <c r="M268" s="51" t="s">
        <v>909</v>
      </c>
      <c r="N268" s="46">
        <v>-9.8570000000000046E-2</v>
      </c>
    </row>
    <row r="269" spans="5:14" ht="13.8">
      <c r="E269" s="3"/>
      <c r="L269" s="36">
        <f t="shared" si="18"/>
        <v>276</v>
      </c>
      <c r="M269" s="51" t="s">
        <v>910</v>
      </c>
      <c r="N269" s="46">
        <v>-0.35726999999999998</v>
      </c>
    </row>
    <row r="270" spans="5:14" ht="14.4">
      <c r="E270" s="3"/>
      <c r="L270" s="36">
        <f t="shared" si="18"/>
        <v>277</v>
      </c>
      <c r="M270" s="51" t="s">
        <v>911</v>
      </c>
      <c r="N270" s="68">
        <v>-0.50002000000000013</v>
      </c>
    </row>
    <row r="271" spans="5:14" ht="13.8">
      <c r="E271" s="3"/>
      <c r="L271" s="36">
        <f t="shared" si="18"/>
        <v>278</v>
      </c>
      <c r="M271" s="39" t="s">
        <v>912</v>
      </c>
      <c r="N271" s="46">
        <v>-0.25264999999999982</v>
      </c>
    </row>
    <row r="272" spans="5:14" ht="13.8">
      <c r="E272" s="3"/>
      <c r="L272" s="36">
        <f t="shared" si="18"/>
        <v>279</v>
      </c>
      <c r="M272" s="51" t="s">
        <v>913</v>
      </c>
      <c r="N272" s="46">
        <v>-0.12548000000000004</v>
      </c>
    </row>
    <row r="273" spans="5:14" ht="13.8">
      <c r="E273" s="3"/>
      <c r="L273" s="36">
        <f t="shared" si="18"/>
        <v>280</v>
      </c>
      <c r="M273" s="51" t="s">
        <v>914</v>
      </c>
      <c r="N273" s="46">
        <v>-5.2149999999999919E-2</v>
      </c>
    </row>
    <row r="274" spans="5:14" ht="13.8">
      <c r="E274" s="3"/>
      <c r="L274" s="36">
        <f t="shared" si="18"/>
        <v>281</v>
      </c>
      <c r="M274" s="51" t="s">
        <v>915</v>
      </c>
      <c r="N274" s="46">
        <v>2.0429999999999948E-2</v>
      </c>
    </row>
    <row r="275" spans="5:14" ht="13.8">
      <c r="E275" s="3"/>
      <c r="L275" s="36">
        <f t="shared" si="18"/>
        <v>282</v>
      </c>
      <c r="M275" s="51" t="s">
        <v>916</v>
      </c>
      <c r="N275" s="46">
        <v>8.0389999999999961E-2</v>
      </c>
    </row>
    <row r="276" spans="5:14" ht="13.8">
      <c r="E276" s="3"/>
      <c r="L276" s="36">
        <f t="shared" si="18"/>
        <v>283</v>
      </c>
      <c r="M276" s="51" t="s">
        <v>917</v>
      </c>
      <c r="N276" s="46">
        <v>4.614000000000007E-2</v>
      </c>
    </row>
    <row r="277" spans="5:14" ht="13.8">
      <c r="E277" s="3"/>
      <c r="L277" s="36">
        <f t="shared" si="18"/>
        <v>284</v>
      </c>
      <c r="M277" s="51" t="s">
        <v>918</v>
      </c>
      <c r="N277" s="46">
        <v>5.1599999999999868E-2</v>
      </c>
    </row>
    <row r="278" spans="5:14" ht="13.8">
      <c r="E278" s="3"/>
      <c r="L278" s="36">
        <f t="shared" si="18"/>
        <v>285</v>
      </c>
      <c r="M278" s="51" t="s">
        <v>919</v>
      </c>
      <c r="N278" s="46">
        <v>6.0670000000000002E-2</v>
      </c>
    </row>
    <row r="279" spans="5:14" ht="13.8">
      <c r="E279" s="3"/>
      <c r="L279" s="36">
        <f t="shared" si="18"/>
        <v>286</v>
      </c>
      <c r="M279" s="51" t="s">
        <v>920</v>
      </c>
      <c r="N279" s="46">
        <v>5.259999999999998E-2</v>
      </c>
    </row>
    <row r="280" spans="5:14" ht="13.8">
      <c r="E280" s="3"/>
      <c r="L280" s="36">
        <f t="shared" si="18"/>
        <v>287</v>
      </c>
      <c r="M280" s="51" t="s">
        <v>921</v>
      </c>
      <c r="N280" s="46">
        <v>4.5039999999999969E-2</v>
      </c>
    </row>
    <row r="281" spans="5:14" ht="13.8">
      <c r="E281" s="3"/>
      <c r="L281" s="36">
        <f t="shared" si="18"/>
        <v>288</v>
      </c>
      <c r="M281" s="37" t="s">
        <v>922</v>
      </c>
      <c r="N281" s="46">
        <v>5.591999999999997E-2</v>
      </c>
    </row>
    <row r="282" spans="5:14" ht="13.8">
      <c r="E282" s="3"/>
      <c r="L282" s="36">
        <f t="shared" si="18"/>
        <v>289</v>
      </c>
      <c r="M282" s="39" t="s">
        <v>923</v>
      </c>
      <c r="N282" s="46">
        <v>4.9390000000000045E-2</v>
      </c>
    </row>
    <row r="283" spans="5:14" ht="13.8">
      <c r="E283" s="3"/>
      <c r="L283" s="36">
        <f t="shared" si="18"/>
        <v>290</v>
      </c>
      <c r="M283" s="39" t="s">
        <v>924</v>
      </c>
      <c r="N283" s="46">
        <v>0.10016000000000003</v>
      </c>
    </row>
    <row r="284" spans="5:14" ht="13.8">
      <c r="E284" s="3"/>
      <c r="L284" s="36">
        <f t="shared" si="18"/>
        <v>291</v>
      </c>
      <c r="M284" s="39" t="s">
        <v>925</v>
      </c>
      <c r="N284" s="57">
        <v>0.14392000000000005</v>
      </c>
    </row>
    <row r="285" spans="5:14" ht="13.8">
      <c r="E285" s="3"/>
      <c r="L285" s="36">
        <f t="shared" si="18"/>
        <v>292</v>
      </c>
      <c r="M285" s="39" t="s">
        <v>926</v>
      </c>
      <c r="N285" s="57">
        <v>0.10722999999999994</v>
      </c>
    </row>
    <row r="286" spans="5:14" ht="13.8">
      <c r="E286" s="3"/>
      <c r="L286" s="36">
        <f t="shared" si="18"/>
        <v>293</v>
      </c>
      <c r="M286" s="39" t="s">
        <v>927</v>
      </c>
      <c r="N286" s="57">
        <v>0.13366000000000011</v>
      </c>
    </row>
    <row r="287" spans="5:14" ht="13.8">
      <c r="E287" s="3"/>
      <c r="L287" s="36"/>
      <c r="M287" s="39" t="s">
        <v>928</v>
      </c>
      <c r="N287" s="46">
        <v>0.11647000000000007</v>
      </c>
    </row>
    <row r="288" spans="5:14" ht="13.8">
      <c r="E288" s="3"/>
      <c r="L288" s="36"/>
      <c r="M288" s="39" t="s">
        <v>929</v>
      </c>
      <c r="N288" s="57">
        <v>0.16812000000000005</v>
      </c>
    </row>
    <row r="289" spans="5:14" ht="13.8">
      <c r="E289" s="3"/>
      <c r="L289" s="36"/>
      <c r="M289" s="39" t="s">
        <v>930</v>
      </c>
      <c r="N289" s="46">
        <v>5.7949999999999946E-2</v>
      </c>
    </row>
    <row r="290" spans="5:14" ht="14.4">
      <c r="E290" s="3"/>
      <c r="L290" s="36"/>
      <c r="M290" s="39" t="s">
        <v>931</v>
      </c>
      <c r="N290" s="68">
        <v>-1.6180399999999999</v>
      </c>
    </row>
    <row r="291" spans="5:14" ht="13.8">
      <c r="E291" s="3"/>
      <c r="L291" s="36"/>
      <c r="M291" s="39" t="s">
        <v>932</v>
      </c>
      <c r="N291" s="46">
        <v>-3.1139999999999946E-2</v>
      </c>
    </row>
    <row r="292" spans="5:14" ht="13.8">
      <c r="E292" s="3"/>
      <c r="L292" s="36"/>
      <c r="M292" s="37" t="s">
        <v>933</v>
      </c>
      <c r="N292" s="46">
        <v>-0.14657000000000009</v>
      </c>
    </row>
    <row r="293" spans="5:14" ht="13.8">
      <c r="E293" s="3"/>
      <c r="L293" s="36"/>
      <c r="M293" s="39" t="s">
        <v>934</v>
      </c>
      <c r="N293" s="46">
        <v>4.9860000000000015E-2</v>
      </c>
    </row>
    <row r="294" spans="5:14" ht="13.8">
      <c r="E294" s="3"/>
      <c r="L294" s="36"/>
      <c r="M294" s="39" t="s">
        <v>935</v>
      </c>
      <c r="N294" s="46">
        <v>6.0689999999999911E-2</v>
      </c>
    </row>
    <row r="295" spans="5:14" ht="13.8">
      <c r="E295" s="3"/>
      <c r="L295" s="36"/>
      <c r="M295" s="37" t="s">
        <v>936</v>
      </c>
      <c r="N295" s="46">
        <v>5.341000000000018E-2</v>
      </c>
    </row>
    <row r="296" spans="5:14" ht="13.8">
      <c r="E296" s="3"/>
      <c r="L296" s="36"/>
    </row>
    <row r="297" spans="5:14" ht="13.8">
      <c r="E297" s="3"/>
      <c r="L297" s="36"/>
    </row>
    <row r="298" spans="5:14" ht="13.8">
      <c r="E298" s="3"/>
      <c r="L298" s="36"/>
    </row>
    <row r="299" spans="5:14" ht="13.8">
      <c r="E299" s="3"/>
      <c r="L299" s="36"/>
    </row>
    <row r="300" spans="5:14" ht="13.8">
      <c r="E300" s="3"/>
      <c r="L300" s="36"/>
    </row>
    <row r="301" spans="5:14" ht="13.8">
      <c r="E301" s="3"/>
      <c r="L301" s="36"/>
    </row>
    <row r="302" spans="5:14" ht="13.8">
      <c r="E302" s="3"/>
      <c r="L302" s="36"/>
    </row>
    <row r="303" spans="5:14" ht="13.8">
      <c r="E303" s="3"/>
      <c r="L303" s="36"/>
    </row>
    <row r="304" spans="5:14" ht="13.8">
      <c r="E304" s="3"/>
      <c r="L304" s="36"/>
    </row>
    <row r="305" spans="5:12" ht="13.8">
      <c r="E305" s="3"/>
      <c r="L305" s="36"/>
    </row>
    <row r="306" spans="5:12" ht="13.8">
      <c r="E306" s="3"/>
      <c r="L306" s="36"/>
    </row>
    <row r="307" spans="5:12" ht="13.8">
      <c r="E307" s="3"/>
      <c r="L307" s="36"/>
    </row>
    <row r="308" spans="5:12" ht="13.8">
      <c r="E308" s="3"/>
      <c r="L308" s="36"/>
    </row>
    <row r="309" spans="5:12" ht="13.8">
      <c r="E309" s="3"/>
      <c r="L309" s="36"/>
    </row>
    <row r="310" spans="5:12" ht="13.8">
      <c r="E310" s="3"/>
      <c r="L310" s="36"/>
    </row>
    <row r="311" spans="5:12" ht="13.8">
      <c r="E311" s="3"/>
      <c r="L311" s="36"/>
    </row>
    <row r="312" spans="5:12" ht="13.8">
      <c r="E312" s="3"/>
      <c r="L312" s="36"/>
    </row>
    <row r="313" spans="5:12" ht="13.8">
      <c r="E313" s="3"/>
      <c r="L313" s="36"/>
    </row>
    <row r="314" spans="5:12" ht="13.8">
      <c r="E314" s="3"/>
      <c r="L314" s="36"/>
    </row>
    <row r="315" spans="5:12" ht="13.8">
      <c r="E315" s="3"/>
      <c r="L315" s="36"/>
    </row>
    <row r="316" spans="5:12" ht="13.8">
      <c r="E316" s="3"/>
      <c r="L316" s="36"/>
    </row>
    <row r="317" spans="5:12" ht="13.8">
      <c r="L317" s="36"/>
    </row>
    <row r="318" spans="5:12" ht="13.8">
      <c r="L318" s="36"/>
    </row>
    <row r="319" spans="5:12" ht="13.8">
      <c r="L319" s="36"/>
    </row>
    <row r="320" spans="5:12" ht="13.8">
      <c r="L320" s="36"/>
    </row>
    <row r="321" spans="12:14" ht="13.8">
      <c r="L321" s="36"/>
    </row>
    <row r="322" spans="12:14" ht="13.8">
      <c r="L322" s="36"/>
    </row>
    <row r="323" spans="12:14" ht="13.8">
      <c r="L323" s="36"/>
    </row>
    <row r="324" spans="12:14" ht="13.8">
      <c r="L324" s="36"/>
    </row>
    <row r="325" spans="12:14" ht="13.8">
      <c r="L325" s="36"/>
    </row>
    <row r="326" spans="12:14" ht="13.8">
      <c r="L326" s="36"/>
    </row>
    <row r="327" spans="12:14" ht="13.8">
      <c r="L327" s="36"/>
    </row>
    <row r="328" spans="12:14" ht="13.8">
      <c r="L328" s="36"/>
    </row>
    <row r="329" spans="12:14" ht="14.4">
      <c r="L329" s="36"/>
      <c r="M329" s="59" t="s">
        <v>937</v>
      </c>
      <c r="N329" s="38"/>
    </row>
    <row r="330" spans="12:14" ht="14.4" thickBot="1">
      <c r="L330" s="41"/>
      <c r="M330" s="70"/>
      <c r="N330" s="42"/>
    </row>
    <row r="331" spans="12:14" ht="13.8">
      <c r="L331" s="35"/>
      <c r="M331" s="71" t="s">
        <v>698</v>
      </c>
      <c r="N331" s="72"/>
    </row>
    <row r="332" spans="12:14" ht="14.4">
      <c r="L332" s="36">
        <v>306</v>
      </c>
      <c r="M332" s="50" t="s">
        <v>938</v>
      </c>
      <c r="N332" s="33"/>
    </row>
    <row r="333" spans="12:14" ht="13.8">
      <c r="L333" s="36">
        <f t="shared" ref="L333:L344" si="19">L332+1</f>
        <v>307</v>
      </c>
      <c r="M333" s="39" t="s">
        <v>939</v>
      </c>
      <c r="N333" s="63">
        <v>4.6469999999999997E-2</v>
      </c>
    </row>
    <row r="334" spans="12:14" ht="13.8">
      <c r="L334" s="36">
        <f t="shared" si="19"/>
        <v>308</v>
      </c>
      <c r="M334" s="39" t="s">
        <v>940</v>
      </c>
      <c r="N334" s="63">
        <v>0.11237</v>
      </c>
    </row>
    <row r="335" spans="12:14" ht="13.8">
      <c r="L335" s="36">
        <f t="shared" si="19"/>
        <v>309</v>
      </c>
      <c r="M335" s="39" t="s">
        <v>941</v>
      </c>
      <c r="N335" s="63">
        <v>6.4799999999999996E-2</v>
      </c>
    </row>
    <row r="336" spans="12:14" ht="13.8">
      <c r="L336" s="36">
        <f t="shared" si="19"/>
        <v>310</v>
      </c>
      <c r="M336" s="39" t="s">
        <v>942</v>
      </c>
      <c r="N336" s="63">
        <v>5.9059999999999897E-2</v>
      </c>
    </row>
    <row r="337" spans="12:14" ht="13.8">
      <c r="L337" s="36">
        <f t="shared" si="19"/>
        <v>311</v>
      </c>
      <c r="M337" s="39" t="s">
        <v>943</v>
      </c>
      <c r="N337" s="63">
        <v>4.7110000000000103E-2</v>
      </c>
    </row>
    <row r="338" spans="12:14" ht="13.8">
      <c r="L338" s="36">
        <f t="shared" si="19"/>
        <v>312</v>
      </c>
      <c r="M338" s="39" t="s">
        <v>944</v>
      </c>
      <c r="N338" s="63">
        <v>6.2350000000000003E-2</v>
      </c>
    </row>
    <row r="339" spans="12:14" ht="13.8">
      <c r="L339" s="36">
        <f t="shared" si="19"/>
        <v>313</v>
      </c>
      <c r="M339" s="39" t="s">
        <v>945</v>
      </c>
      <c r="N339" s="63">
        <v>0.132019999999999</v>
      </c>
    </row>
    <row r="340" spans="12:14" ht="13.8">
      <c r="L340" s="36">
        <f t="shared" si="19"/>
        <v>314</v>
      </c>
      <c r="M340" s="39" t="s">
        <v>946</v>
      </c>
      <c r="N340" s="63">
        <v>0.10500000000001999</v>
      </c>
    </row>
    <row r="341" spans="12:14" ht="13.8">
      <c r="L341" s="36">
        <f t="shared" si="19"/>
        <v>315</v>
      </c>
      <c r="M341" s="39" t="s">
        <v>947</v>
      </c>
      <c r="N341" s="57">
        <v>0.12428000000000017</v>
      </c>
    </row>
    <row r="342" spans="12:14" ht="13.8">
      <c r="L342" s="36">
        <f t="shared" si="19"/>
        <v>316</v>
      </c>
      <c r="M342" s="39" t="s">
        <v>948</v>
      </c>
      <c r="N342" s="57">
        <v>6.2810000000000032E-2</v>
      </c>
    </row>
    <row r="343" spans="12:14" ht="14.4">
      <c r="L343" s="36">
        <f t="shared" si="19"/>
        <v>317</v>
      </c>
      <c r="M343" s="50" t="s">
        <v>949</v>
      </c>
      <c r="N343" s="57">
        <v>5.1619999999999999E-2</v>
      </c>
    </row>
    <row r="344" spans="12:14" ht="14.4">
      <c r="L344" s="36">
        <f t="shared" si="19"/>
        <v>318</v>
      </c>
      <c r="M344" s="50"/>
      <c r="N344" s="73"/>
    </row>
    <row r="345" spans="12:14" ht="14.4">
      <c r="L345" s="36"/>
      <c r="M345" s="50"/>
      <c r="N345" s="73"/>
    </row>
    <row r="346" spans="12:14" ht="14.4">
      <c r="L346" s="36"/>
      <c r="M346" s="47"/>
      <c r="N346" s="74"/>
    </row>
    <row r="347" spans="12:14" ht="13.8">
      <c r="L347" s="36"/>
      <c r="M347" s="75" t="s">
        <v>696</v>
      </c>
      <c r="N347" s="73"/>
    </row>
    <row r="348" spans="12:14" ht="13.8">
      <c r="L348" s="36"/>
      <c r="M348" s="39"/>
      <c r="N348" s="73"/>
    </row>
    <row r="349" spans="12:14" ht="14.4">
      <c r="L349" s="36">
        <v>319</v>
      </c>
      <c r="M349" s="37" t="s">
        <v>950</v>
      </c>
      <c r="N349" s="76" t="s">
        <v>697</v>
      </c>
    </row>
    <row r="350" spans="12:14" ht="13.8">
      <c r="L350" s="36">
        <f t="shared" ref="L350:L361" si="20">L349+1</f>
        <v>320</v>
      </c>
      <c r="M350" s="51" t="s">
        <v>951</v>
      </c>
      <c r="N350" s="46">
        <v>-1.8399999999999972E-2</v>
      </c>
    </row>
    <row r="351" spans="12:14" ht="13.8">
      <c r="L351" s="36">
        <f t="shared" si="20"/>
        <v>321</v>
      </c>
      <c r="M351" s="39" t="s">
        <v>952</v>
      </c>
      <c r="N351" s="46">
        <v>0.12691999999999992</v>
      </c>
    </row>
    <row r="352" spans="12:14" ht="15.75" customHeight="1">
      <c r="L352" s="36">
        <f t="shared" si="20"/>
        <v>322</v>
      </c>
      <c r="M352" s="39" t="s">
        <v>953</v>
      </c>
      <c r="N352" s="46">
        <v>0.92007000000000005</v>
      </c>
    </row>
    <row r="353" spans="12:14" ht="15.75" customHeight="1">
      <c r="L353" s="36">
        <f t="shared" si="20"/>
        <v>323</v>
      </c>
      <c r="M353" s="39" t="s">
        <v>954</v>
      </c>
      <c r="N353" s="46">
        <v>0.50543000000000005</v>
      </c>
    </row>
    <row r="354" spans="12:14" ht="15.75" customHeight="1">
      <c r="L354" s="36">
        <f t="shared" si="20"/>
        <v>324</v>
      </c>
      <c r="M354" s="39" t="s">
        <v>955</v>
      </c>
      <c r="N354" s="46">
        <v>0.50126000000000004</v>
      </c>
    </row>
    <row r="355" spans="12:14" ht="15.75" customHeight="1">
      <c r="L355" s="36">
        <f t="shared" si="20"/>
        <v>325</v>
      </c>
      <c r="M355" s="39" t="s">
        <v>956</v>
      </c>
      <c r="N355" s="46">
        <v>0.50385999999999997</v>
      </c>
    </row>
    <row r="356" spans="12:14" ht="15.75" customHeight="1">
      <c r="L356" s="36">
        <f t="shared" si="20"/>
        <v>326</v>
      </c>
      <c r="M356" s="39" t="s">
        <v>957</v>
      </c>
      <c r="N356" s="46">
        <v>0.49238000000000004</v>
      </c>
    </row>
    <row r="357" spans="12:14" ht="15.75" customHeight="1">
      <c r="L357" s="36">
        <f t="shared" si="20"/>
        <v>327</v>
      </c>
      <c r="M357" s="39" t="s">
        <v>958</v>
      </c>
      <c r="N357" s="46">
        <v>0.49863000000000002</v>
      </c>
    </row>
    <row r="358" spans="12:14" ht="15.75" customHeight="1">
      <c r="L358" s="36">
        <f t="shared" si="20"/>
        <v>328</v>
      </c>
      <c r="M358" s="39" t="s">
        <v>959</v>
      </c>
      <c r="N358" s="46">
        <v>0.50248000000000004</v>
      </c>
    </row>
    <row r="359" spans="12:14" ht="15.75" customHeight="1">
      <c r="L359" s="36">
        <f t="shared" si="20"/>
        <v>329</v>
      </c>
      <c r="M359" s="39" t="s">
        <v>960</v>
      </c>
      <c r="N359" s="46">
        <v>0.49931999999999999</v>
      </c>
    </row>
    <row r="360" spans="12:14" ht="15.75" customHeight="1">
      <c r="L360" s="36">
        <f t="shared" si="20"/>
        <v>330</v>
      </c>
      <c r="M360" s="37" t="s">
        <v>961</v>
      </c>
      <c r="N360" s="46">
        <v>0.62452999999999992</v>
      </c>
    </row>
    <row r="361" spans="12:14" ht="15.75" customHeight="1">
      <c r="L361" s="36">
        <f t="shared" si="20"/>
        <v>331</v>
      </c>
      <c r="M361" s="37"/>
    </row>
    <row r="362" spans="12:14" ht="15.75" customHeight="1">
      <c r="L362" s="36"/>
      <c r="M362" s="39"/>
      <c r="N362" s="34">
        <f>SUM(N350:N360)</f>
        <v>5.1564800000000002</v>
      </c>
    </row>
    <row r="363" spans="12:14" ht="15.75" customHeight="1">
      <c r="L363" s="36"/>
      <c r="M363" s="47"/>
    </row>
    <row r="364" spans="12:14" ht="15.75" customHeight="1">
      <c r="L364" s="36"/>
      <c r="M364" s="47"/>
      <c r="N364" s="73"/>
    </row>
    <row r="365" spans="12:14" ht="15.75" customHeight="1">
      <c r="L365" s="36"/>
      <c r="M365" s="59" t="s">
        <v>937</v>
      </c>
      <c r="N365" s="73"/>
    </row>
    <row r="366" spans="12:14" ht="15.75" customHeight="1" thickBot="1">
      <c r="L366" s="41"/>
      <c r="M366" s="48"/>
      <c r="N366" s="77"/>
    </row>
    <row r="367" spans="12:14" ht="15.75" customHeight="1">
      <c r="L367" s="35"/>
      <c r="M367" s="49"/>
      <c r="N367" s="43"/>
    </row>
    <row r="368" spans="12:14" ht="15.75" customHeight="1">
      <c r="L368" s="36">
        <v>332</v>
      </c>
      <c r="M368" s="37" t="s">
        <v>936</v>
      </c>
      <c r="N368" s="45"/>
    </row>
    <row r="369" spans="12:14" ht="15.75" customHeight="1">
      <c r="L369" s="36">
        <f t="shared" ref="L369:L432" si="21">L368+1</f>
        <v>333</v>
      </c>
      <c r="M369" s="36" t="s">
        <v>962</v>
      </c>
      <c r="N369" s="46">
        <v>0.12112999999999996</v>
      </c>
    </row>
    <row r="370" spans="12:14" ht="15.75" customHeight="1">
      <c r="L370" s="36">
        <f t="shared" si="21"/>
        <v>334</v>
      </c>
      <c r="M370" s="36" t="s">
        <v>963</v>
      </c>
      <c r="N370" s="46">
        <v>6.3840000000000119E-2</v>
      </c>
    </row>
    <row r="371" spans="12:14" ht="15.75" customHeight="1">
      <c r="L371" s="36">
        <f t="shared" si="21"/>
        <v>335</v>
      </c>
      <c r="M371" s="36" t="s">
        <v>964</v>
      </c>
      <c r="N371" s="46">
        <v>6.3609999999999944E-2</v>
      </c>
    </row>
    <row r="372" spans="12:14" ht="15.75" customHeight="1">
      <c r="L372" s="36">
        <f t="shared" si="21"/>
        <v>336</v>
      </c>
      <c r="M372" s="36" t="s">
        <v>965</v>
      </c>
      <c r="N372" s="46">
        <v>6.3180000000000014E-2</v>
      </c>
    </row>
    <row r="373" spans="12:14" ht="15.75" customHeight="1">
      <c r="L373" s="36">
        <f t="shared" si="21"/>
        <v>337</v>
      </c>
      <c r="M373" s="36" t="s">
        <v>966</v>
      </c>
      <c r="N373" s="46">
        <v>6.3269999999999937E-2</v>
      </c>
    </row>
    <row r="374" spans="12:14" ht="15.75" customHeight="1">
      <c r="L374" s="36">
        <f t="shared" si="21"/>
        <v>338</v>
      </c>
      <c r="M374" s="36" t="s">
        <v>967</v>
      </c>
      <c r="N374" s="46">
        <v>1.523999999999992E-2</v>
      </c>
    </row>
    <row r="375" spans="12:14" ht="15.75" customHeight="1">
      <c r="L375" s="36">
        <f t="shared" si="21"/>
        <v>339</v>
      </c>
      <c r="M375" s="36" t="s">
        <v>968</v>
      </c>
      <c r="N375" s="46">
        <v>4.4140000000000068E-2</v>
      </c>
    </row>
    <row r="376" spans="12:14" ht="15.75" customHeight="1">
      <c r="L376" s="36">
        <f t="shared" si="21"/>
        <v>340</v>
      </c>
      <c r="M376" s="36" t="s">
        <v>969</v>
      </c>
      <c r="N376" s="46">
        <v>6.1290000000000067E-2</v>
      </c>
    </row>
    <row r="377" spans="12:14" ht="15.75" customHeight="1">
      <c r="L377" s="36">
        <f t="shared" si="21"/>
        <v>341</v>
      </c>
      <c r="M377" s="36" t="s">
        <v>970</v>
      </c>
      <c r="N377" s="46">
        <v>5.8819999999999872E-2</v>
      </c>
    </row>
    <row r="378" spans="12:14" ht="15.75" customHeight="1">
      <c r="L378" s="36">
        <f t="shared" si="21"/>
        <v>342</v>
      </c>
      <c r="M378" s="36" t="s">
        <v>971</v>
      </c>
      <c r="N378" s="46">
        <v>6.0890000000000111E-2</v>
      </c>
    </row>
    <row r="379" spans="12:14" ht="15.75" customHeight="1">
      <c r="L379" s="36">
        <f t="shared" si="21"/>
        <v>343</v>
      </c>
      <c r="M379" s="36" t="s">
        <v>972</v>
      </c>
      <c r="N379" s="46">
        <v>1.9209999999999949E-2</v>
      </c>
    </row>
    <row r="380" spans="12:14" ht="15.75" customHeight="1">
      <c r="L380" s="36">
        <f t="shared" si="21"/>
        <v>344</v>
      </c>
      <c r="M380" s="36" t="s">
        <v>973</v>
      </c>
      <c r="N380" s="46">
        <v>-7.7039999999999997E-2</v>
      </c>
    </row>
    <row r="381" spans="12:14" ht="15.75" customHeight="1">
      <c r="L381" s="36">
        <f t="shared" si="21"/>
        <v>345</v>
      </c>
      <c r="M381" s="36" t="s">
        <v>974</v>
      </c>
      <c r="N381" s="34">
        <v>-2.3565600000000004</v>
      </c>
    </row>
    <row r="382" spans="12:14" ht="15.75" customHeight="1">
      <c r="L382" s="36">
        <f t="shared" si="21"/>
        <v>346</v>
      </c>
      <c r="M382" s="36" t="s">
        <v>975</v>
      </c>
      <c r="N382" s="34">
        <v>-1.2566799999999998</v>
      </c>
    </row>
    <row r="383" spans="12:14" ht="15.75" customHeight="1">
      <c r="L383" s="36">
        <f t="shared" si="21"/>
        <v>347</v>
      </c>
      <c r="M383" s="36" t="s">
        <v>976</v>
      </c>
      <c r="N383" s="46">
        <v>-0.42652000000000001</v>
      </c>
    </row>
    <row r="384" spans="12:14" ht="15.75" customHeight="1">
      <c r="L384" s="36">
        <f t="shared" si="21"/>
        <v>348</v>
      </c>
      <c r="M384" s="36" t="s">
        <v>977</v>
      </c>
      <c r="N384" s="46">
        <v>-0.43085000000000007</v>
      </c>
    </row>
    <row r="385" spans="12:14" ht="15.75" customHeight="1">
      <c r="L385" s="36">
        <f t="shared" si="21"/>
        <v>349</v>
      </c>
      <c r="M385" s="36" t="s">
        <v>978</v>
      </c>
      <c r="N385" s="46">
        <v>-1.7191700000000001</v>
      </c>
    </row>
    <row r="386" spans="12:14" ht="15.75" customHeight="1">
      <c r="L386" s="36">
        <f t="shared" si="21"/>
        <v>350</v>
      </c>
      <c r="M386" s="36" t="s">
        <v>979</v>
      </c>
      <c r="N386" s="46">
        <v>-0.8253100000000001</v>
      </c>
    </row>
    <row r="387" spans="12:14" ht="15.75" customHeight="1">
      <c r="L387" s="36">
        <f t="shared" si="21"/>
        <v>351</v>
      </c>
      <c r="M387" s="36" t="s">
        <v>980</v>
      </c>
      <c r="N387" s="46">
        <v>-0.84688999999999992</v>
      </c>
    </row>
    <row r="388" spans="12:14" ht="15.75" customHeight="1">
      <c r="L388" s="36">
        <f t="shared" si="21"/>
        <v>352</v>
      </c>
      <c r="M388" s="36" t="s">
        <v>981</v>
      </c>
      <c r="N388" s="46">
        <v>-0.55326000000000009</v>
      </c>
    </row>
    <row r="389" spans="12:14" ht="15.75" customHeight="1">
      <c r="L389" s="36">
        <f t="shared" si="21"/>
        <v>353</v>
      </c>
      <c r="M389" s="36" t="s">
        <v>982</v>
      </c>
      <c r="N389" s="46">
        <v>-0.97285999999999995</v>
      </c>
    </row>
    <row r="390" spans="12:14" ht="15.75" customHeight="1">
      <c r="L390" s="36">
        <f t="shared" si="21"/>
        <v>354</v>
      </c>
      <c r="M390" s="36" t="s">
        <v>983</v>
      </c>
      <c r="N390" s="46">
        <v>-0.88108999999999993</v>
      </c>
    </row>
    <row r="391" spans="12:14" ht="15.75" customHeight="1">
      <c r="L391" s="36">
        <f t="shared" si="21"/>
        <v>355</v>
      </c>
      <c r="M391" s="36" t="s">
        <v>984</v>
      </c>
      <c r="N391" s="46">
        <v>-0.42348000000000008</v>
      </c>
    </row>
    <row r="392" spans="12:14" ht="15.75" customHeight="1">
      <c r="L392" s="36">
        <f t="shared" si="21"/>
        <v>356</v>
      </c>
      <c r="M392" s="36" t="s">
        <v>985</v>
      </c>
      <c r="N392" s="46">
        <v>-0.25466</v>
      </c>
    </row>
    <row r="393" spans="12:14" ht="15.75" customHeight="1">
      <c r="L393" s="36">
        <f t="shared" si="21"/>
        <v>357</v>
      </c>
      <c r="M393" s="36" t="s">
        <v>986</v>
      </c>
      <c r="N393" s="46">
        <v>-0.33209999999999995</v>
      </c>
    </row>
    <row r="394" spans="12:14" ht="15.75" customHeight="1">
      <c r="L394" s="36">
        <f t="shared" si="21"/>
        <v>358</v>
      </c>
      <c r="M394" s="36" t="s">
        <v>987</v>
      </c>
      <c r="N394" s="78">
        <v>-0.27082499999999998</v>
      </c>
    </row>
    <row r="395" spans="12:14" ht="15.75" customHeight="1">
      <c r="L395" s="36">
        <f t="shared" si="21"/>
        <v>359</v>
      </c>
      <c r="M395" s="36" t="s">
        <v>988</v>
      </c>
      <c r="N395" s="78">
        <v>1.2324999999999999E-2</v>
      </c>
    </row>
    <row r="396" spans="12:14" ht="15.75" customHeight="1">
      <c r="L396" s="36">
        <f t="shared" si="21"/>
        <v>360</v>
      </c>
      <c r="M396" s="36" t="s">
        <v>989</v>
      </c>
      <c r="N396" s="46">
        <v>5.8290000000000175E-2</v>
      </c>
    </row>
    <row r="397" spans="12:14" ht="15.75" customHeight="1">
      <c r="L397" s="36">
        <f t="shared" si="21"/>
        <v>361</v>
      </c>
      <c r="M397" s="36" t="s">
        <v>990</v>
      </c>
      <c r="N397" s="46">
        <v>0.1474899999999999</v>
      </c>
    </row>
    <row r="398" spans="12:14" ht="15.75" customHeight="1">
      <c r="L398" s="36">
        <f t="shared" si="21"/>
        <v>362</v>
      </c>
      <c r="M398" s="36" t="s">
        <v>991</v>
      </c>
      <c r="N398" s="46">
        <v>7.4789999999999912E-2</v>
      </c>
    </row>
    <row r="399" spans="12:14" ht="15.75" customHeight="1">
      <c r="L399" s="36">
        <f t="shared" si="21"/>
        <v>363</v>
      </c>
      <c r="M399" s="36" t="s">
        <v>992</v>
      </c>
      <c r="N399" s="46">
        <v>6.8550000000000111E-2</v>
      </c>
    </row>
    <row r="400" spans="12:14" ht="15.75" customHeight="1">
      <c r="L400" s="36">
        <f t="shared" si="21"/>
        <v>364</v>
      </c>
      <c r="M400" s="36" t="s">
        <v>993</v>
      </c>
      <c r="N400" s="46">
        <v>6.7080000000000028E-2</v>
      </c>
    </row>
    <row r="401" spans="12:14" ht="15.75" customHeight="1">
      <c r="L401" s="36">
        <f t="shared" si="21"/>
        <v>365</v>
      </c>
      <c r="M401" s="36" t="s">
        <v>994</v>
      </c>
      <c r="N401" s="46">
        <v>2.8399999999999981E-2</v>
      </c>
    </row>
    <row r="402" spans="12:14" ht="15.75" customHeight="1">
      <c r="L402" s="36">
        <f t="shared" si="21"/>
        <v>366</v>
      </c>
      <c r="M402" s="36" t="s">
        <v>995</v>
      </c>
      <c r="N402" s="46">
        <v>9.0019999999999989E-2</v>
      </c>
    </row>
    <row r="403" spans="12:14" ht="15.75" customHeight="1">
      <c r="L403" s="36">
        <f t="shared" si="21"/>
        <v>367</v>
      </c>
      <c r="M403" s="36" t="s">
        <v>996</v>
      </c>
      <c r="N403" s="46">
        <v>5.4580000000000073E-2</v>
      </c>
    </row>
    <row r="404" spans="12:14" ht="15.75" customHeight="1">
      <c r="L404" s="36">
        <f t="shared" si="21"/>
        <v>368</v>
      </c>
      <c r="M404" s="36" t="s">
        <v>997</v>
      </c>
      <c r="N404" s="46">
        <v>0.1293399999999999</v>
      </c>
    </row>
    <row r="405" spans="12:14" ht="15.75" customHeight="1">
      <c r="L405" s="36">
        <f t="shared" si="21"/>
        <v>369</v>
      </c>
      <c r="M405" s="36" t="s">
        <v>998</v>
      </c>
      <c r="N405" s="46">
        <v>2.5710000000000011E-2</v>
      </c>
    </row>
    <row r="406" spans="12:14" ht="15.75" customHeight="1">
      <c r="L406" s="36">
        <f t="shared" si="21"/>
        <v>370</v>
      </c>
      <c r="M406" s="36" t="s">
        <v>999</v>
      </c>
      <c r="N406" s="46">
        <v>9.1930000000000067E-2</v>
      </c>
    </row>
    <row r="407" spans="12:14" ht="15.75" customHeight="1">
      <c r="L407" s="36">
        <f t="shared" si="21"/>
        <v>371</v>
      </c>
      <c r="M407" s="36" t="s">
        <v>1000</v>
      </c>
      <c r="N407" s="46">
        <v>5.5369999999999919E-2</v>
      </c>
    </row>
    <row r="408" spans="12:14" ht="15.75" customHeight="1">
      <c r="L408" s="36">
        <f t="shared" si="21"/>
        <v>372</v>
      </c>
      <c r="M408" s="36" t="s">
        <v>1001</v>
      </c>
      <c r="N408" s="57">
        <v>6.4249999999999918E-2</v>
      </c>
    </row>
    <row r="409" spans="12:14" ht="15.75" customHeight="1">
      <c r="L409" s="36">
        <f t="shared" si="21"/>
        <v>373</v>
      </c>
      <c r="M409" s="36" t="s">
        <v>1002</v>
      </c>
      <c r="N409" s="46">
        <v>4.6340000000000048E-2</v>
      </c>
    </row>
    <row r="410" spans="12:14" ht="15.75" customHeight="1">
      <c r="L410" s="36">
        <f t="shared" si="21"/>
        <v>374</v>
      </c>
      <c r="M410" s="36" t="s">
        <v>1003</v>
      </c>
      <c r="N410" s="46">
        <v>4.2610000000000037E-2</v>
      </c>
    </row>
    <row r="411" spans="12:14" ht="15.75" customHeight="1">
      <c r="L411" s="36">
        <f t="shared" si="21"/>
        <v>375</v>
      </c>
      <c r="M411" s="36" t="s">
        <v>1004</v>
      </c>
      <c r="N411" s="46">
        <v>7.0339999999999958E-2</v>
      </c>
    </row>
    <row r="412" spans="12:14" ht="15.75" customHeight="1">
      <c r="L412" s="36">
        <f t="shared" si="21"/>
        <v>376</v>
      </c>
      <c r="M412" s="36" t="s">
        <v>1005</v>
      </c>
      <c r="N412" s="46">
        <v>4.4610000000000039E-2</v>
      </c>
    </row>
    <row r="413" spans="12:14" ht="15.75" customHeight="1">
      <c r="L413" s="36">
        <f t="shared" si="21"/>
        <v>377</v>
      </c>
      <c r="M413" s="36" t="s">
        <v>1006</v>
      </c>
      <c r="N413" s="46">
        <v>5.1960000000000006E-2</v>
      </c>
    </row>
    <row r="414" spans="12:14" ht="15.75" customHeight="1">
      <c r="L414" s="36">
        <f t="shared" si="21"/>
        <v>378</v>
      </c>
      <c r="M414" s="79" t="s">
        <v>1007</v>
      </c>
      <c r="N414" s="46">
        <v>8.3560000000000079E-2</v>
      </c>
    </row>
    <row r="415" spans="12:14" ht="15.75" customHeight="1">
      <c r="L415" s="36">
        <f t="shared" si="21"/>
        <v>379</v>
      </c>
      <c r="M415" s="36" t="s">
        <v>1008</v>
      </c>
      <c r="N415" s="46">
        <v>5.2229999999999999E-2</v>
      </c>
    </row>
    <row r="416" spans="12:14" ht="15.75" customHeight="1">
      <c r="L416" s="36">
        <f t="shared" si="21"/>
        <v>380</v>
      </c>
      <c r="M416" s="36" t="s">
        <v>1009</v>
      </c>
      <c r="N416" s="46">
        <v>0.40594999999999992</v>
      </c>
    </row>
    <row r="417" spans="12:14" ht="15.75" customHeight="1">
      <c r="L417" s="36">
        <f t="shared" si="21"/>
        <v>381</v>
      </c>
      <c r="M417" s="36" t="s">
        <v>1010</v>
      </c>
      <c r="N417" s="46">
        <v>0.32952999999999988</v>
      </c>
    </row>
    <row r="418" spans="12:14" ht="15.75" customHeight="1">
      <c r="L418" s="36">
        <f t="shared" si="21"/>
        <v>382</v>
      </c>
      <c r="M418" s="36" t="s">
        <v>1011</v>
      </c>
      <c r="N418" s="46">
        <v>0.39988000000000001</v>
      </c>
    </row>
    <row r="419" spans="12:14" ht="15.75" customHeight="1">
      <c r="L419" s="36">
        <f t="shared" si="21"/>
        <v>383</v>
      </c>
      <c r="M419" s="36" t="s">
        <v>1012</v>
      </c>
      <c r="N419" s="46">
        <v>0.20712000000000008</v>
      </c>
    </row>
    <row r="420" spans="12:14" ht="15.75" customHeight="1">
      <c r="L420" s="36">
        <f t="shared" si="21"/>
        <v>384</v>
      </c>
      <c r="M420" s="36" t="s">
        <v>1013</v>
      </c>
      <c r="N420" s="46">
        <v>0.61860000000000004</v>
      </c>
    </row>
    <row r="421" spans="12:14" ht="15.75" customHeight="1">
      <c r="L421" s="36">
        <f t="shared" si="21"/>
        <v>385</v>
      </c>
      <c r="M421" s="36" t="s">
        <v>1014</v>
      </c>
      <c r="N421" s="46">
        <v>0.40644000000000013</v>
      </c>
    </row>
    <row r="422" spans="12:14" ht="15.75" customHeight="1">
      <c r="L422" s="36">
        <f t="shared" si="21"/>
        <v>386</v>
      </c>
      <c r="M422" s="36" t="s">
        <v>1015</v>
      </c>
      <c r="N422" s="46">
        <v>0.41399999999999992</v>
      </c>
    </row>
    <row r="423" spans="12:14" ht="15.75" customHeight="1">
      <c r="L423" s="36">
        <f t="shared" si="21"/>
        <v>387</v>
      </c>
      <c r="M423" s="36" t="s">
        <v>1016</v>
      </c>
      <c r="N423" s="46">
        <v>0.39961999999999998</v>
      </c>
    </row>
    <row r="424" spans="12:14" ht="15.75" customHeight="1">
      <c r="L424" s="36">
        <f t="shared" si="21"/>
        <v>388</v>
      </c>
      <c r="M424" s="36" t="s">
        <v>1017</v>
      </c>
      <c r="N424" s="46">
        <v>0.20004000000000005</v>
      </c>
    </row>
    <row r="425" spans="12:14" ht="15.75" customHeight="1">
      <c r="L425" s="36">
        <f t="shared" si="21"/>
        <v>389</v>
      </c>
      <c r="M425" s="36" t="s">
        <v>1018</v>
      </c>
      <c r="N425" s="57">
        <v>0.5969199999999999</v>
      </c>
    </row>
    <row r="426" spans="12:14" ht="15.75" customHeight="1">
      <c r="L426" s="36">
        <f t="shared" si="21"/>
        <v>390</v>
      </c>
      <c r="M426" s="36" t="s">
        <v>1019</v>
      </c>
      <c r="N426" s="46">
        <v>0.39709000000000005</v>
      </c>
    </row>
    <row r="427" spans="12:14" ht="15.75" customHeight="1">
      <c r="L427" s="36">
        <f t="shared" si="21"/>
        <v>391</v>
      </c>
      <c r="M427" s="36" t="s">
        <v>1020</v>
      </c>
      <c r="N427" s="46">
        <v>0.40496000000000004</v>
      </c>
    </row>
    <row r="428" spans="12:14" ht="15.75" customHeight="1">
      <c r="L428" s="36">
        <f t="shared" si="21"/>
        <v>392</v>
      </c>
      <c r="M428" s="36" t="s">
        <v>1021</v>
      </c>
      <c r="N428" s="46">
        <v>0.39772999999999992</v>
      </c>
    </row>
    <row r="429" spans="12:14" ht="15.75" customHeight="1">
      <c r="L429" s="36">
        <f t="shared" si="21"/>
        <v>393</v>
      </c>
      <c r="M429" s="36" t="s">
        <v>1022</v>
      </c>
      <c r="N429" s="46">
        <v>0.19377</v>
      </c>
    </row>
    <row r="430" spans="12:14" ht="15.75" customHeight="1">
      <c r="L430" s="36">
        <f t="shared" si="21"/>
        <v>394</v>
      </c>
      <c r="M430" s="36" t="s">
        <v>1023</v>
      </c>
      <c r="N430" s="46">
        <v>0.58135000000000003</v>
      </c>
    </row>
    <row r="431" spans="12:14" ht="15.75" customHeight="1">
      <c r="L431" s="36">
        <f t="shared" si="21"/>
        <v>395</v>
      </c>
      <c r="M431" s="36" t="s">
        <v>1024</v>
      </c>
      <c r="N431" s="46">
        <v>0.38166000000000005</v>
      </c>
    </row>
    <row r="432" spans="12:14" ht="15.75" customHeight="1">
      <c r="L432" s="36">
        <f t="shared" si="21"/>
        <v>396</v>
      </c>
      <c r="M432" s="36" t="s">
        <v>1025</v>
      </c>
      <c r="N432" s="46">
        <v>0.79777999999999993</v>
      </c>
    </row>
    <row r="433" spans="12:14" ht="15.75" customHeight="1">
      <c r="L433" s="36">
        <f t="shared" ref="L433:L459" si="22">L432+1</f>
        <v>397</v>
      </c>
      <c r="M433" s="36" t="s">
        <v>1026</v>
      </c>
      <c r="N433" s="46">
        <v>0.19921</v>
      </c>
    </row>
    <row r="434" spans="12:14" ht="15.75" customHeight="1">
      <c r="L434" s="36">
        <f t="shared" si="22"/>
        <v>398</v>
      </c>
      <c r="M434" s="36" t="s">
        <v>1027</v>
      </c>
      <c r="N434" s="46">
        <v>0.62265000000000004</v>
      </c>
    </row>
    <row r="435" spans="12:14" ht="15.75" customHeight="1">
      <c r="L435" s="36">
        <f t="shared" si="22"/>
        <v>399</v>
      </c>
      <c r="M435" s="36" t="s">
        <v>1028</v>
      </c>
      <c r="N435" s="46">
        <v>0.40766999999999998</v>
      </c>
    </row>
    <row r="436" spans="12:14" ht="15.75" customHeight="1">
      <c r="L436" s="36">
        <f t="shared" si="22"/>
        <v>400</v>
      </c>
      <c r="M436" s="36" t="s">
        <v>1029</v>
      </c>
      <c r="N436" s="46">
        <v>0.41840000000000011</v>
      </c>
    </row>
    <row r="437" spans="12:14" ht="15.75" customHeight="1">
      <c r="L437" s="36">
        <f t="shared" si="22"/>
        <v>401</v>
      </c>
      <c r="M437" s="36" t="s">
        <v>1030</v>
      </c>
      <c r="N437" s="46">
        <v>0.40128999999999992</v>
      </c>
    </row>
    <row r="438" spans="12:14" ht="15.75" customHeight="1">
      <c r="L438" s="36">
        <f t="shared" si="22"/>
        <v>402</v>
      </c>
      <c r="M438" s="36" t="s">
        <v>1031</v>
      </c>
      <c r="N438" s="46">
        <v>0.19865000000000005</v>
      </c>
    </row>
    <row r="439" spans="12:14" ht="15.75" customHeight="1">
      <c r="L439" s="36">
        <f t="shared" si="22"/>
        <v>403</v>
      </c>
      <c r="M439" s="36" t="s">
        <v>1032</v>
      </c>
      <c r="N439" s="46">
        <v>0.59800999999999993</v>
      </c>
    </row>
    <row r="440" spans="12:14" ht="15.75" customHeight="1">
      <c r="L440" s="36">
        <f t="shared" si="22"/>
        <v>404</v>
      </c>
      <c r="M440" s="36" t="s">
        <v>1033</v>
      </c>
      <c r="N440" s="46">
        <v>0.79876000000000003</v>
      </c>
    </row>
    <row r="441" spans="12:14" ht="15.75" customHeight="1">
      <c r="L441" s="36">
        <f t="shared" si="22"/>
        <v>405</v>
      </c>
      <c r="M441" s="36" t="s">
        <v>1034</v>
      </c>
      <c r="N441" s="46">
        <v>0.30130000000000001</v>
      </c>
    </row>
    <row r="442" spans="12:14" ht="15.75" customHeight="1">
      <c r="L442" s="36">
        <f t="shared" si="22"/>
        <v>406</v>
      </c>
      <c r="M442" s="36" t="s">
        <v>1035</v>
      </c>
      <c r="N442" s="46">
        <v>0.18781000000000003</v>
      </c>
    </row>
    <row r="443" spans="12:14" ht="15.75" customHeight="1">
      <c r="L443" s="36">
        <f t="shared" si="22"/>
        <v>407</v>
      </c>
      <c r="M443" s="36" t="s">
        <v>1036</v>
      </c>
      <c r="N443" s="46">
        <v>-7.8140000000000098E-2</v>
      </c>
    </row>
    <row r="444" spans="12:14" ht="15.75" customHeight="1">
      <c r="L444" s="36">
        <f t="shared" si="22"/>
        <v>408</v>
      </c>
      <c r="M444" s="80" t="s">
        <v>1037</v>
      </c>
      <c r="N444" s="46">
        <v>-8.4919999999999884E-2</v>
      </c>
    </row>
    <row r="445" spans="12:14" ht="15.75" customHeight="1">
      <c r="L445" s="36">
        <f t="shared" si="22"/>
        <v>409</v>
      </c>
      <c r="M445" s="80" t="s">
        <v>1038</v>
      </c>
      <c r="N445" s="46">
        <v>-5.225000000000013E-2</v>
      </c>
    </row>
    <row r="446" spans="12:14" ht="15.75" customHeight="1">
      <c r="L446" s="36">
        <f t="shared" si="22"/>
        <v>410</v>
      </c>
      <c r="M446" s="81" t="s">
        <v>1039</v>
      </c>
      <c r="N446" s="46">
        <v>-5.2400000000000002E-2</v>
      </c>
    </row>
    <row r="447" spans="12:14" ht="15.75" customHeight="1">
      <c r="L447" s="36">
        <f t="shared" si="22"/>
        <v>411</v>
      </c>
      <c r="M447" s="80" t="s">
        <v>1040</v>
      </c>
      <c r="N447" s="46">
        <v>-2.6170000000000027E-2</v>
      </c>
    </row>
    <row r="448" spans="12:14" ht="15.75" customHeight="1">
      <c r="L448" s="36">
        <f t="shared" si="22"/>
        <v>412</v>
      </c>
      <c r="M448" s="80" t="s">
        <v>1041</v>
      </c>
      <c r="N448" s="46">
        <v>-3.0660000000000132E-2</v>
      </c>
    </row>
    <row r="449" spans="12:14" ht="15.75" customHeight="1">
      <c r="L449" s="36">
        <f t="shared" si="22"/>
        <v>413</v>
      </c>
      <c r="M449" s="80" t="s">
        <v>1042</v>
      </c>
      <c r="N449" s="46">
        <v>-4.8959999999999892E-2</v>
      </c>
    </row>
    <row r="450" spans="12:14" ht="15.75" customHeight="1">
      <c r="L450" s="36">
        <f t="shared" si="22"/>
        <v>414</v>
      </c>
      <c r="M450" s="80" t="s">
        <v>1043</v>
      </c>
      <c r="N450" s="46">
        <v>-4.8189999999999955E-2</v>
      </c>
    </row>
    <row r="451" spans="12:14" ht="15.75" customHeight="1">
      <c r="L451" s="36">
        <f t="shared" si="22"/>
        <v>415</v>
      </c>
      <c r="M451" s="80" t="s">
        <v>1044</v>
      </c>
      <c r="N451" s="57">
        <v>-5.9140000000000081E-2</v>
      </c>
    </row>
    <row r="452" spans="12:14" ht="15.75" customHeight="1">
      <c r="L452" s="36">
        <f t="shared" si="22"/>
        <v>416</v>
      </c>
      <c r="M452" s="80" t="s">
        <v>1045</v>
      </c>
      <c r="N452" s="46">
        <v>-3.1529999999999836E-2</v>
      </c>
    </row>
    <row r="453" spans="12:14" ht="15.75" customHeight="1">
      <c r="L453" s="36">
        <f t="shared" si="22"/>
        <v>417</v>
      </c>
      <c r="M453" s="80" t="s">
        <v>1046</v>
      </c>
      <c r="N453" s="46">
        <v>-3.1380000000000186E-2</v>
      </c>
    </row>
    <row r="454" spans="12:14" ht="15.75" customHeight="1">
      <c r="L454" s="36">
        <f t="shared" si="22"/>
        <v>418</v>
      </c>
      <c r="M454" s="80" t="s">
        <v>1047</v>
      </c>
      <c r="N454" s="46">
        <v>-5.7909999999999906E-2</v>
      </c>
    </row>
    <row r="455" spans="12:14" ht="15.75" customHeight="1">
      <c r="L455" s="36">
        <f t="shared" si="22"/>
        <v>419</v>
      </c>
      <c r="M455" s="80" t="s">
        <v>1048</v>
      </c>
      <c r="N455" s="46">
        <v>-6.9239999999999968E-2</v>
      </c>
    </row>
    <row r="456" spans="12:14" ht="15.75" customHeight="1">
      <c r="L456" s="36">
        <f t="shared" si="22"/>
        <v>420</v>
      </c>
      <c r="M456" s="82" t="s">
        <v>1049</v>
      </c>
      <c r="N456" s="46">
        <v>-6.3709999999999933E-2</v>
      </c>
    </row>
    <row r="457" spans="12:14" ht="15.75" customHeight="1">
      <c r="L457" s="36">
        <f t="shared" si="22"/>
        <v>421</v>
      </c>
    </row>
    <row r="458" spans="12:14" ht="15.75" customHeight="1">
      <c r="L458" s="36">
        <f t="shared" si="22"/>
        <v>422</v>
      </c>
    </row>
    <row r="459" spans="12:14" ht="15.75" customHeight="1">
      <c r="L459" s="36">
        <f t="shared" si="22"/>
        <v>423</v>
      </c>
    </row>
    <row r="460" spans="12:14" ht="15.75" customHeight="1">
      <c r="L460" s="36"/>
      <c r="M460" s="82"/>
    </row>
    <row r="461" spans="12:14" ht="15.75" customHeight="1">
      <c r="L461" s="36"/>
      <c r="M461" s="39"/>
      <c r="N461" s="38"/>
    </row>
    <row r="462" spans="12:14" ht="15.75" customHeight="1">
      <c r="L462" s="36"/>
      <c r="M462" s="39"/>
      <c r="N462" s="38"/>
    </row>
    <row r="463" spans="12:14" ht="15.75" customHeight="1">
      <c r="L463" s="36"/>
      <c r="M463" s="39"/>
      <c r="N463" s="38"/>
    </row>
    <row r="464" spans="12:14" ht="15.75" customHeight="1">
      <c r="L464" s="36"/>
      <c r="M464" s="39"/>
      <c r="N464" s="38"/>
    </row>
    <row r="465" spans="12:14" ht="15.75" customHeight="1" thickBot="1">
      <c r="L465" s="41"/>
      <c r="M465" s="83" t="s">
        <v>1050</v>
      </c>
      <c r="N465" s="42"/>
    </row>
    <row r="466" spans="12:14" ht="15.75" customHeight="1">
      <c r="L466" s="35"/>
      <c r="M466" s="49"/>
      <c r="N466" s="43"/>
    </row>
    <row r="467" spans="12:14" ht="15.75" customHeight="1">
      <c r="L467" s="36">
        <v>424</v>
      </c>
      <c r="M467" s="84" t="s">
        <v>1049</v>
      </c>
      <c r="N467" s="65"/>
    </row>
    <row r="468" spans="12:14" ht="15.75" customHeight="1">
      <c r="L468" s="36">
        <f t="shared" ref="L468:L531" si="23">L467+1</f>
        <v>425</v>
      </c>
      <c r="M468" s="85" t="s">
        <v>1051</v>
      </c>
      <c r="N468" s="46">
        <v>-6.3140000000000196E-2</v>
      </c>
    </row>
    <row r="469" spans="12:14" ht="15.75" customHeight="1">
      <c r="L469" s="36">
        <f t="shared" si="23"/>
        <v>426</v>
      </c>
      <c r="M469" s="65" t="s">
        <v>1052</v>
      </c>
      <c r="N469" s="46">
        <v>-6.2819999999999876E-2</v>
      </c>
    </row>
    <row r="470" spans="12:14" ht="15.75" customHeight="1">
      <c r="L470" s="36">
        <f t="shared" si="23"/>
        <v>427</v>
      </c>
      <c r="M470" s="65" t="s">
        <v>1053</v>
      </c>
      <c r="N470" s="46">
        <v>-7.0360000000000089E-2</v>
      </c>
    </row>
    <row r="471" spans="12:14" ht="15.75" customHeight="1">
      <c r="L471" s="36">
        <f t="shared" si="23"/>
        <v>428</v>
      </c>
      <c r="M471" s="65" t="s">
        <v>1054</v>
      </c>
      <c r="N471" s="46">
        <v>-5.8329999999999993E-2</v>
      </c>
    </row>
    <row r="472" spans="12:14" ht="15.75" customHeight="1">
      <c r="L472" s="36">
        <f t="shared" si="23"/>
        <v>429</v>
      </c>
      <c r="M472" s="65" t="s">
        <v>1055</v>
      </c>
      <c r="N472" s="46">
        <v>-0.12704000000000004</v>
      </c>
    </row>
    <row r="473" spans="12:14" ht="15.75" customHeight="1">
      <c r="L473" s="36">
        <f t="shared" si="23"/>
        <v>430</v>
      </c>
      <c r="M473" s="65" t="s">
        <v>1056</v>
      </c>
      <c r="N473" s="46">
        <v>-0.12307000000000001</v>
      </c>
    </row>
    <row r="474" spans="12:14" ht="15.75" customHeight="1">
      <c r="L474" s="36">
        <f t="shared" si="23"/>
        <v>431</v>
      </c>
      <c r="M474" s="65" t="s">
        <v>1057</v>
      </c>
      <c r="N474" s="46">
        <v>-0.13051999999999997</v>
      </c>
    </row>
    <row r="475" spans="12:14" ht="15.75" customHeight="1">
      <c r="L475" s="36">
        <f t="shared" si="23"/>
        <v>432</v>
      </c>
      <c r="M475" s="65" t="s">
        <v>1058</v>
      </c>
      <c r="N475" s="46">
        <v>-0.12561999999999984</v>
      </c>
    </row>
    <row r="476" spans="12:14" ht="15.75" customHeight="1">
      <c r="L476" s="36">
        <f t="shared" si="23"/>
        <v>433</v>
      </c>
      <c r="M476" s="65" t="s">
        <v>1059</v>
      </c>
      <c r="N476" s="46">
        <v>-0.14668000000000003</v>
      </c>
    </row>
    <row r="477" spans="12:14" ht="15.75" customHeight="1">
      <c r="L477" s="36">
        <f t="shared" si="23"/>
        <v>434</v>
      </c>
      <c r="M477" s="65" t="s">
        <v>1060</v>
      </c>
      <c r="N477" s="46">
        <v>-0.10841999999999985</v>
      </c>
    </row>
    <row r="478" spans="12:14" ht="15.75" customHeight="1">
      <c r="L478" s="36">
        <f t="shared" si="23"/>
        <v>435</v>
      </c>
      <c r="M478" s="65" t="s">
        <v>1061</v>
      </c>
      <c r="N478" s="46">
        <v>-0.13842000000000021</v>
      </c>
    </row>
    <row r="479" spans="12:14" ht="15.75" customHeight="1">
      <c r="L479" s="36">
        <f t="shared" si="23"/>
        <v>436</v>
      </c>
      <c r="M479" s="65" t="s">
        <v>1062</v>
      </c>
      <c r="N479" s="46">
        <v>-0.17363999999999979</v>
      </c>
    </row>
    <row r="480" spans="12:14" ht="15.75" customHeight="1">
      <c r="L480" s="36">
        <f t="shared" si="23"/>
        <v>437</v>
      </c>
      <c r="M480" s="65" t="s">
        <v>1063</v>
      </c>
      <c r="N480" s="46">
        <v>-0.14204000000000017</v>
      </c>
    </row>
    <row r="481" spans="12:14" ht="15.75" customHeight="1">
      <c r="L481" s="36">
        <f t="shared" si="23"/>
        <v>438</v>
      </c>
      <c r="M481" s="65" t="s">
        <v>1064</v>
      </c>
      <c r="N481" s="46">
        <v>-0.12363000000000002</v>
      </c>
    </row>
    <row r="482" spans="12:14" ht="15.75" customHeight="1">
      <c r="L482" s="36">
        <f t="shared" si="23"/>
        <v>439</v>
      </c>
      <c r="M482" s="65" t="s">
        <v>1065</v>
      </c>
      <c r="N482" s="46">
        <v>-0.12047000000000008</v>
      </c>
    </row>
    <row r="483" spans="12:14" ht="15.75" customHeight="1">
      <c r="L483" s="36">
        <f t="shared" si="23"/>
        <v>440</v>
      </c>
      <c r="M483" s="65" t="s">
        <v>1066</v>
      </c>
      <c r="N483" s="46">
        <v>-0.14093999999999984</v>
      </c>
    </row>
    <row r="484" spans="12:14" ht="15.75" customHeight="1">
      <c r="L484" s="36">
        <f t="shared" si="23"/>
        <v>441</v>
      </c>
      <c r="M484" s="65" t="s">
        <v>1067</v>
      </c>
      <c r="N484" s="46">
        <v>-0.17556000000000016</v>
      </c>
    </row>
    <row r="485" spans="12:14" ht="15.75" customHeight="1">
      <c r="L485" s="36">
        <f t="shared" si="23"/>
        <v>442</v>
      </c>
      <c r="M485" s="65" t="s">
        <v>1068</v>
      </c>
      <c r="N485" s="46">
        <v>-0.10666999999999982</v>
      </c>
    </row>
    <row r="486" spans="12:14" ht="15.75" customHeight="1">
      <c r="L486" s="36">
        <f t="shared" si="23"/>
        <v>443</v>
      </c>
      <c r="M486" s="65" t="s">
        <v>1069</v>
      </c>
      <c r="N486" s="46">
        <v>-0.15758000000000005</v>
      </c>
    </row>
    <row r="487" spans="12:14" ht="15.75" customHeight="1">
      <c r="L487" s="36">
        <f t="shared" si="23"/>
        <v>444</v>
      </c>
      <c r="M487" s="65" t="s">
        <v>1070</v>
      </c>
      <c r="N487" s="46">
        <v>-0.12047000000000008</v>
      </c>
    </row>
    <row r="488" spans="12:14" ht="15.75" customHeight="1">
      <c r="L488" s="36">
        <f t="shared" si="23"/>
        <v>445</v>
      </c>
      <c r="M488" s="65" t="s">
        <v>1071</v>
      </c>
      <c r="N488" s="46">
        <v>-0.14124999999999999</v>
      </c>
    </row>
    <row r="489" spans="12:14" ht="15.75" customHeight="1">
      <c r="L489" s="36">
        <f t="shared" si="23"/>
        <v>446</v>
      </c>
      <c r="M489" s="65" t="s">
        <v>1072</v>
      </c>
      <c r="N489" s="46">
        <v>-0.13980000000000015</v>
      </c>
    </row>
    <row r="490" spans="12:14" ht="15.75" customHeight="1">
      <c r="L490" s="36">
        <f t="shared" si="23"/>
        <v>447</v>
      </c>
      <c r="M490" s="65" t="s">
        <v>1073</v>
      </c>
      <c r="N490" s="46">
        <v>-0.13826000000000005</v>
      </c>
    </row>
    <row r="491" spans="12:14" ht="15.75" customHeight="1">
      <c r="L491" s="36">
        <f t="shared" si="23"/>
        <v>448</v>
      </c>
      <c r="M491" s="65" t="s">
        <v>1074</v>
      </c>
      <c r="N491" s="46">
        <v>-0.16055999999999981</v>
      </c>
    </row>
    <row r="492" spans="12:14" ht="15.75" customHeight="1">
      <c r="L492" s="36">
        <f t="shared" si="23"/>
        <v>449</v>
      </c>
      <c r="M492" s="65" t="s">
        <v>1075</v>
      </c>
      <c r="N492" s="57">
        <v>-0.15453000000000006</v>
      </c>
    </row>
    <row r="493" spans="12:14" ht="15.75" customHeight="1">
      <c r="L493" s="36">
        <f t="shared" si="23"/>
        <v>450</v>
      </c>
      <c r="M493" s="65" t="s">
        <v>1076</v>
      </c>
      <c r="N493" s="46">
        <v>-0.11212999999999995</v>
      </c>
    </row>
    <row r="494" spans="12:14" ht="15.75" customHeight="1">
      <c r="L494" s="36">
        <f t="shared" si="23"/>
        <v>451</v>
      </c>
      <c r="M494" s="65" t="s">
        <v>1077</v>
      </c>
      <c r="N494" s="46">
        <v>-0.15229000000000004</v>
      </c>
    </row>
    <row r="495" spans="12:14" ht="15.75" customHeight="1">
      <c r="L495" s="36">
        <f t="shared" si="23"/>
        <v>452</v>
      </c>
      <c r="M495" s="65" t="s">
        <v>1078</v>
      </c>
      <c r="N495" s="46">
        <v>-0.15267999999999993</v>
      </c>
    </row>
    <row r="496" spans="12:14" ht="15.75" customHeight="1">
      <c r="L496" s="36">
        <f t="shared" si="23"/>
        <v>453</v>
      </c>
      <c r="M496" s="65" t="s">
        <v>1079</v>
      </c>
      <c r="N496" s="46">
        <v>-0.17430000000000012</v>
      </c>
    </row>
    <row r="497" spans="12:14" ht="15.75" customHeight="1">
      <c r="L497" s="36">
        <f t="shared" si="23"/>
        <v>454</v>
      </c>
      <c r="M497" s="65" t="s">
        <v>1080</v>
      </c>
      <c r="N497" s="46">
        <v>-0.15844999999999998</v>
      </c>
    </row>
    <row r="498" spans="12:14" ht="15.75" customHeight="1">
      <c r="L498" s="36">
        <f t="shared" si="23"/>
        <v>455</v>
      </c>
      <c r="M498" s="65" t="s">
        <v>1081</v>
      </c>
      <c r="N498" s="46">
        <v>-0.12399000000000004</v>
      </c>
    </row>
    <row r="499" spans="12:14" ht="15.75" customHeight="1">
      <c r="L499" s="36">
        <f t="shared" si="23"/>
        <v>456</v>
      </c>
      <c r="M499" s="65" t="s">
        <v>1082</v>
      </c>
      <c r="N499" s="46">
        <v>-0.27947</v>
      </c>
    </row>
    <row r="500" spans="12:14" ht="15.75" customHeight="1">
      <c r="L500" s="36">
        <f t="shared" si="23"/>
        <v>457</v>
      </c>
      <c r="M500" s="65" t="s">
        <v>1083</v>
      </c>
      <c r="N500" s="46">
        <v>-0.14250999999999991</v>
      </c>
    </row>
    <row r="501" spans="12:14" ht="15.75" customHeight="1">
      <c r="L501" s="36">
        <f t="shared" si="23"/>
        <v>458</v>
      </c>
      <c r="M501" s="65" t="s">
        <v>1084</v>
      </c>
      <c r="N501" s="46">
        <v>-0.13602000000000003</v>
      </c>
    </row>
    <row r="502" spans="12:14" ht="15.75" customHeight="1">
      <c r="L502" s="36">
        <f t="shared" si="23"/>
        <v>459</v>
      </c>
      <c r="M502" s="65" t="s">
        <v>1085</v>
      </c>
      <c r="N502" s="46">
        <v>-0.14329999999999998</v>
      </c>
    </row>
    <row r="503" spans="12:14" ht="15.75" customHeight="1">
      <c r="L503" s="36">
        <f t="shared" si="23"/>
        <v>460</v>
      </c>
      <c r="M503" s="65" t="s">
        <v>1086</v>
      </c>
      <c r="N503" s="46">
        <v>-0.14168000000000003</v>
      </c>
    </row>
    <row r="504" spans="12:14" ht="15.75" customHeight="1">
      <c r="L504" s="36">
        <f t="shared" si="23"/>
        <v>461</v>
      </c>
      <c r="M504" s="65" t="s">
        <v>1087</v>
      </c>
      <c r="N504" s="46">
        <v>-0.13894000000000006</v>
      </c>
    </row>
    <row r="505" spans="12:14" ht="15.75" customHeight="1">
      <c r="L505" s="36">
        <f t="shared" si="23"/>
        <v>462</v>
      </c>
      <c r="M505" s="65" t="s">
        <v>1088</v>
      </c>
      <c r="N505" s="46">
        <v>-0.13971</v>
      </c>
    </row>
    <row r="506" spans="12:14" ht="15.75" customHeight="1">
      <c r="L506" s="36">
        <f t="shared" si="23"/>
        <v>463</v>
      </c>
      <c r="M506" s="65" t="s">
        <v>1089</v>
      </c>
      <c r="N506" s="46">
        <v>-0.13968000000000003</v>
      </c>
    </row>
    <row r="507" spans="12:14" ht="15.75" customHeight="1">
      <c r="L507" s="36">
        <f t="shared" si="23"/>
        <v>464</v>
      </c>
      <c r="M507" s="65" t="s">
        <v>1090</v>
      </c>
      <c r="N507" s="46">
        <v>-0.14006999999999992</v>
      </c>
    </row>
    <row r="508" spans="12:14" ht="15.75" customHeight="1">
      <c r="L508" s="36">
        <f t="shared" si="23"/>
        <v>465</v>
      </c>
      <c r="M508" s="65" t="s">
        <v>1091</v>
      </c>
      <c r="N508" s="46">
        <v>-0.15039000000000002</v>
      </c>
    </row>
    <row r="509" spans="12:14" ht="15.75" customHeight="1">
      <c r="L509" s="36">
        <f t="shared" si="23"/>
        <v>466</v>
      </c>
      <c r="M509" s="65" t="s">
        <v>1092</v>
      </c>
      <c r="N509" s="46">
        <v>-0.13507000000000002</v>
      </c>
    </row>
    <row r="510" spans="12:14" ht="15.75" customHeight="1">
      <c r="L510" s="36">
        <f t="shared" si="23"/>
        <v>467</v>
      </c>
      <c r="M510" s="65" t="s">
        <v>1093</v>
      </c>
      <c r="N510" s="46">
        <v>-0.11969999999999992</v>
      </c>
    </row>
    <row r="511" spans="12:14" ht="15.75" customHeight="1">
      <c r="L511" s="36">
        <f t="shared" si="23"/>
        <v>468</v>
      </c>
      <c r="M511" s="65" t="s">
        <v>1094</v>
      </c>
      <c r="N511" s="46">
        <v>-0.13968000000000003</v>
      </c>
    </row>
    <row r="512" spans="12:14" ht="15.75" customHeight="1">
      <c r="L512" s="36">
        <f t="shared" si="23"/>
        <v>469</v>
      </c>
      <c r="M512" s="65" t="s">
        <v>1095</v>
      </c>
      <c r="N512" s="46">
        <v>-0.13192000000000004</v>
      </c>
    </row>
    <row r="513" spans="12:14" ht="15.75" customHeight="1">
      <c r="L513" s="36">
        <f t="shared" si="23"/>
        <v>470</v>
      </c>
      <c r="M513" s="65" t="s">
        <v>1096</v>
      </c>
      <c r="N513" s="46">
        <v>-0.13605</v>
      </c>
    </row>
    <row r="514" spans="12:14" ht="15.75" customHeight="1">
      <c r="L514" s="36">
        <f t="shared" si="23"/>
        <v>471</v>
      </c>
      <c r="M514" s="65" t="s">
        <v>1097</v>
      </c>
      <c r="N514" s="46">
        <v>-0.13860000000000006</v>
      </c>
    </row>
    <row r="515" spans="12:14" ht="15.75" customHeight="1">
      <c r="L515" s="36">
        <f t="shared" si="23"/>
        <v>472</v>
      </c>
      <c r="M515" s="65" t="s">
        <v>1098</v>
      </c>
      <c r="N515" s="46">
        <v>-0.10580999999999996</v>
      </c>
    </row>
    <row r="516" spans="12:14" ht="15.75" customHeight="1">
      <c r="L516" s="36">
        <f t="shared" si="23"/>
        <v>473</v>
      </c>
      <c r="M516" s="65" t="s">
        <v>1099</v>
      </c>
      <c r="N516" s="46">
        <v>-4.5420000000000016E-2</v>
      </c>
    </row>
    <row r="517" spans="12:14" ht="15.75" customHeight="1">
      <c r="L517" s="36">
        <f t="shared" si="23"/>
        <v>474</v>
      </c>
      <c r="M517" s="65" t="s">
        <v>1100</v>
      </c>
      <c r="N517" s="46">
        <v>3.8460000000000161E-2</v>
      </c>
    </row>
    <row r="518" spans="12:14" ht="15.75" customHeight="1">
      <c r="L518" s="36">
        <f t="shared" si="23"/>
        <v>475</v>
      </c>
      <c r="M518" s="65" t="s">
        <v>1101</v>
      </c>
      <c r="N518" s="46">
        <v>5.1709999999999923E-2</v>
      </c>
    </row>
    <row r="519" spans="12:14" ht="15.75" customHeight="1">
      <c r="L519" s="36">
        <f t="shared" si="23"/>
        <v>476</v>
      </c>
      <c r="M519" s="65" t="s">
        <v>1102</v>
      </c>
      <c r="N519" s="57">
        <v>4.7190000000000065E-2</v>
      </c>
    </row>
    <row r="520" spans="12:14" ht="15.75" customHeight="1">
      <c r="L520" s="36">
        <f t="shared" si="23"/>
        <v>477</v>
      </c>
      <c r="M520" s="65" t="s">
        <v>1103</v>
      </c>
      <c r="N520" s="46">
        <v>4.8749999999999849E-2</v>
      </c>
    </row>
    <row r="521" spans="12:14" ht="15.75" customHeight="1">
      <c r="L521" s="36">
        <f t="shared" si="23"/>
        <v>478</v>
      </c>
      <c r="M521" s="65" t="s">
        <v>1104</v>
      </c>
      <c r="N521" s="46">
        <v>6.3150000000000039E-2</v>
      </c>
    </row>
    <row r="522" spans="12:14" ht="15.75" customHeight="1">
      <c r="L522" s="36">
        <f t="shared" si="23"/>
        <v>479</v>
      </c>
      <c r="M522" s="65" t="s">
        <v>1105</v>
      </c>
      <c r="N522" s="46">
        <v>5.9109999999999996E-2</v>
      </c>
    </row>
    <row r="523" spans="12:14" ht="15.75" customHeight="1">
      <c r="L523" s="36">
        <f t="shared" si="23"/>
        <v>480</v>
      </c>
      <c r="M523" s="65" t="s">
        <v>1106</v>
      </c>
      <c r="N523" s="46">
        <v>6.0480000000000089E-2</v>
      </c>
    </row>
    <row r="524" spans="12:14" ht="15.75" customHeight="1">
      <c r="L524" s="36">
        <f t="shared" si="23"/>
        <v>481</v>
      </c>
      <c r="M524" s="65" t="s">
        <v>1107</v>
      </c>
      <c r="N524" s="46">
        <v>6.0030000000000028E-2</v>
      </c>
    </row>
    <row r="525" spans="12:14" ht="15.75" customHeight="1">
      <c r="L525" s="36">
        <f t="shared" si="23"/>
        <v>482</v>
      </c>
      <c r="M525" s="65" t="s">
        <v>1108</v>
      </c>
      <c r="N525" s="46">
        <v>5.4599999999999982E-2</v>
      </c>
    </row>
    <row r="526" spans="12:14" ht="15.75" customHeight="1">
      <c r="L526" s="36">
        <f t="shared" si="23"/>
        <v>483</v>
      </c>
      <c r="M526" s="65" t="s">
        <v>1109</v>
      </c>
      <c r="N526" s="46">
        <v>6.3250000000000028E-2</v>
      </c>
    </row>
    <row r="527" spans="12:14" ht="15.75" customHeight="1">
      <c r="L527" s="36">
        <f t="shared" si="23"/>
        <v>484</v>
      </c>
      <c r="M527" s="65" t="s">
        <v>1110</v>
      </c>
      <c r="N527" s="46">
        <v>0.12481999999999993</v>
      </c>
    </row>
    <row r="528" spans="12:14" ht="15.75" customHeight="1">
      <c r="L528" s="36">
        <f t="shared" si="23"/>
        <v>485</v>
      </c>
      <c r="M528" s="65" t="s">
        <v>1111</v>
      </c>
      <c r="N528" s="46">
        <v>6.0050000000000159E-2</v>
      </c>
    </row>
    <row r="529" spans="12:14" ht="15.75" customHeight="1">
      <c r="L529" s="36">
        <f t="shared" si="23"/>
        <v>486</v>
      </c>
      <c r="M529" s="65" t="s">
        <v>1112</v>
      </c>
      <c r="N529" s="46">
        <v>0.11395</v>
      </c>
    </row>
    <row r="530" spans="12:14" ht="15.75" customHeight="1">
      <c r="L530" s="36">
        <f t="shared" si="23"/>
        <v>487</v>
      </c>
      <c r="M530" s="65" t="s">
        <v>1113</v>
      </c>
      <c r="N530" s="46">
        <v>0.12384000000000017</v>
      </c>
    </row>
    <row r="531" spans="12:14" ht="15.75" customHeight="1">
      <c r="L531" s="36">
        <f t="shared" si="23"/>
        <v>488</v>
      </c>
      <c r="M531" s="65" t="s">
        <v>1114</v>
      </c>
      <c r="N531" s="46">
        <v>0.13066999999999984</v>
      </c>
    </row>
    <row r="532" spans="12:14" ht="15.75" customHeight="1">
      <c r="L532" s="36">
        <f t="shared" ref="L532:L568" si="24">L531+1</f>
        <v>489</v>
      </c>
      <c r="M532" s="65" t="s">
        <v>1115</v>
      </c>
      <c r="N532" s="46">
        <v>0.13857000000000008</v>
      </c>
    </row>
    <row r="533" spans="12:14" ht="15.75" customHeight="1">
      <c r="L533" s="36">
        <f t="shared" si="24"/>
        <v>490</v>
      </c>
      <c r="M533" s="65" t="s">
        <v>1116</v>
      </c>
      <c r="N533" s="46">
        <v>0.22170999999999996</v>
      </c>
    </row>
    <row r="534" spans="12:14" ht="15.75" customHeight="1">
      <c r="L534" s="36">
        <f t="shared" si="24"/>
        <v>491</v>
      </c>
      <c r="M534" s="65" t="s">
        <v>1117</v>
      </c>
      <c r="N534" s="46">
        <v>0.29906999999999995</v>
      </c>
    </row>
    <row r="535" spans="12:14" ht="15.75" customHeight="1">
      <c r="L535" s="36">
        <f t="shared" si="24"/>
        <v>492</v>
      </c>
      <c r="M535" s="65" t="s">
        <v>1118</v>
      </c>
      <c r="N535" s="46">
        <v>0.38051000000000013</v>
      </c>
    </row>
    <row r="536" spans="12:14" ht="15.75" customHeight="1">
      <c r="L536" s="36">
        <f t="shared" si="24"/>
        <v>493</v>
      </c>
      <c r="M536" s="65" t="s">
        <v>1119</v>
      </c>
      <c r="N536" s="46">
        <v>0.48388999999999993</v>
      </c>
    </row>
    <row r="537" spans="12:14" ht="15.75" customHeight="1">
      <c r="L537" s="36">
        <f t="shared" si="24"/>
        <v>494</v>
      </c>
      <c r="M537" s="65" t="s">
        <v>1120</v>
      </c>
      <c r="N537" s="46">
        <v>1.13534</v>
      </c>
    </row>
    <row r="538" spans="12:14" ht="15.75" customHeight="1">
      <c r="L538" s="36">
        <f t="shared" si="24"/>
        <v>495</v>
      </c>
      <c r="M538" s="65" t="s">
        <v>1121</v>
      </c>
      <c r="N538" s="46">
        <v>0.69883000000000006</v>
      </c>
    </row>
    <row r="539" spans="12:14" ht="15.75" customHeight="1">
      <c r="L539" s="36">
        <f t="shared" si="24"/>
        <v>496</v>
      </c>
      <c r="M539" s="65" t="s">
        <v>1122</v>
      </c>
      <c r="N539" s="46">
        <v>0.77737999999999996</v>
      </c>
    </row>
    <row r="540" spans="12:14" ht="15.75" customHeight="1">
      <c r="L540" s="36">
        <f t="shared" si="24"/>
        <v>497</v>
      </c>
      <c r="M540" s="65" t="s">
        <v>1123</v>
      </c>
      <c r="N540" s="46">
        <v>0.73858999999999986</v>
      </c>
    </row>
    <row r="541" spans="12:14" ht="15.75" customHeight="1">
      <c r="L541" s="36">
        <f t="shared" si="24"/>
        <v>498</v>
      </c>
      <c r="M541" s="65" t="s">
        <v>1124</v>
      </c>
      <c r="N541" s="46">
        <v>0.74158999999999997</v>
      </c>
    </row>
    <row r="542" spans="12:14" ht="15.75" customHeight="1">
      <c r="L542" s="36">
        <f t="shared" si="24"/>
        <v>499</v>
      </c>
      <c r="M542" s="65" t="s">
        <v>1125</v>
      </c>
      <c r="N542" s="46">
        <v>0.73954000000000009</v>
      </c>
    </row>
    <row r="543" spans="12:14" ht="15.75" customHeight="1">
      <c r="L543" s="36">
        <f t="shared" si="24"/>
        <v>500</v>
      </c>
      <c r="M543" s="65" t="s">
        <v>1126</v>
      </c>
      <c r="N543" s="46">
        <v>0.73722000000000021</v>
      </c>
    </row>
    <row r="544" spans="12:14" ht="15.75" customHeight="1">
      <c r="L544" s="36">
        <f t="shared" si="24"/>
        <v>501</v>
      </c>
      <c r="M544" s="65" t="s">
        <v>1127</v>
      </c>
      <c r="N544" s="46">
        <v>0.74181999999999992</v>
      </c>
    </row>
    <row r="545" spans="12:14" ht="15.75" customHeight="1">
      <c r="L545" s="36">
        <f t="shared" si="24"/>
        <v>502</v>
      </c>
      <c r="M545" s="65" t="s">
        <v>1128</v>
      </c>
      <c r="N545" s="46">
        <v>0.74022999999999994</v>
      </c>
    </row>
    <row r="546" spans="12:14" ht="15.75" customHeight="1">
      <c r="L546" s="36">
        <f t="shared" si="24"/>
        <v>503</v>
      </c>
      <c r="M546" s="65" t="s">
        <v>1129</v>
      </c>
      <c r="N546" s="46">
        <v>0.74015999999999993</v>
      </c>
    </row>
    <row r="547" spans="12:14" ht="15.75" customHeight="1">
      <c r="L547" s="36">
        <f t="shared" si="24"/>
        <v>504</v>
      </c>
      <c r="M547" s="65" t="s">
        <v>1130</v>
      </c>
      <c r="N547" s="46">
        <v>0.74387000000000003</v>
      </c>
    </row>
    <row r="548" spans="12:14" ht="15.75" customHeight="1">
      <c r="L548" s="36">
        <f t="shared" si="24"/>
        <v>505</v>
      </c>
      <c r="M548" s="65" t="s">
        <v>1131</v>
      </c>
      <c r="N548" s="46">
        <v>0.74765999999999999</v>
      </c>
    </row>
    <row r="549" spans="12:14" ht="15.75" customHeight="1">
      <c r="L549" s="36">
        <f t="shared" si="24"/>
        <v>506</v>
      </c>
      <c r="M549" s="65" t="s">
        <v>1132</v>
      </c>
      <c r="N549" s="46">
        <v>0.59794999999999998</v>
      </c>
    </row>
    <row r="550" spans="12:14" ht="15.75" customHeight="1">
      <c r="L550" s="36">
        <f t="shared" si="24"/>
        <v>507</v>
      </c>
      <c r="M550" s="65" t="s">
        <v>1133</v>
      </c>
      <c r="N550" s="46">
        <v>0.43909999999999993</v>
      </c>
    </row>
    <row r="551" spans="12:14" ht="15.75" customHeight="1">
      <c r="L551" s="36">
        <f t="shared" si="24"/>
        <v>508</v>
      </c>
      <c r="M551" s="65" t="s">
        <v>1134</v>
      </c>
      <c r="N551" s="46">
        <v>0.34528999999999999</v>
      </c>
    </row>
    <row r="552" spans="12:14" ht="15.75" customHeight="1">
      <c r="L552" s="36">
        <f t="shared" si="24"/>
        <v>509</v>
      </c>
      <c r="M552" s="65" t="s">
        <v>1135</v>
      </c>
      <c r="N552" s="46">
        <v>0.19418999999999986</v>
      </c>
    </row>
    <row r="553" spans="12:14" ht="15.75" customHeight="1">
      <c r="L553" s="36">
        <f t="shared" si="24"/>
        <v>510</v>
      </c>
      <c r="M553" s="65" t="s">
        <v>1136</v>
      </c>
      <c r="N553" s="46">
        <v>7.2429999999999994E-2</v>
      </c>
    </row>
    <row r="554" spans="12:14" ht="15.75" customHeight="1">
      <c r="L554" s="36">
        <f t="shared" si="24"/>
        <v>511</v>
      </c>
      <c r="M554" s="65" t="s">
        <v>1137</v>
      </c>
      <c r="N554" s="46">
        <v>6.0040000000000093E-2</v>
      </c>
    </row>
    <row r="555" spans="12:14" ht="15.75" customHeight="1">
      <c r="L555" s="36">
        <f t="shared" si="24"/>
        <v>512</v>
      </c>
      <c r="M555" s="65" t="s">
        <v>1138</v>
      </c>
      <c r="N555" s="46">
        <v>5.6370000000000031E-2</v>
      </c>
    </row>
    <row r="556" spans="12:14" ht="15.75" customHeight="1">
      <c r="L556" s="36">
        <f t="shared" si="24"/>
        <v>513</v>
      </c>
      <c r="M556" s="65" t="s">
        <v>1139</v>
      </c>
      <c r="N556" s="46">
        <v>6.0699999999999976E-2</v>
      </c>
    </row>
    <row r="557" spans="12:14" ht="15.75" customHeight="1">
      <c r="L557" s="36">
        <f t="shared" si="24"/>
        <v>514</v>
      </c>
      <c r="M557" s="65" t="s">
        <v>1140</v>
      </c>
      <c r="N557" s="46">
        <v>0.12136999999999998</v>
      </c>
    </row>
    <row r="558" spans="12:14" ht="15.75" customHeight="1">
      <c r="L558" s="36">
        <f t="shared" si="24"/>
        <v>515</v>
      </c>
      <c r="M558" s="65" t="s">
        <v>1141</v>
      </c>
      <c r="N558" s="46">
        <v>6.1800000000000077E-2</v>
      </c>
    </row>
    <row r="559" spans="12:14" ht="15.75" customHeight="1">
      <c r="L559" s="36">
        <f t="shared" si="24"/>
        <v>516</v>
      </c>
      <c r="M559" s="65" t="s">
        <v>1142</v>
      </c>
      <c r="N559" s="46">
        <v>6.1690000000000023E-2</v>
      </c>
    </row>
    <row r="560" spans="12:14" ht="15.75" customHeight="1">
      <c r="L560" s="36">
        <f t="shared" si="24"/>
        <v>517</v>
      </c>
      <c r="M560" s="65" t="s">
        <v>1143</v>
      </c>
      <c r="N560" s="46">
        <v>5.9250000000000025E-2</v>
      </c>
    </row>
    <row r="561" spans="12:14" ht="15.75" customHeight="1">
      <c r="L561" s="36">
        <f t="shared" si="24"/>
        <v>518</v>
      </c>
      <c r="M561" s="65" t="s">
        <v>1144</v>
      </c>
      <c r="N561" s="46">
        <v>6.2659999999999938E-2</v>
      </c>
    </row>
    <row r="562" spans="12:14" ht="15.75" customHeight="1">
      <c r="L562" s="36">
        <f t="shared" si="24"/>
        <v>519</v>
      </c>
      <c r="M562" s="65" t="s">
        <v>1145</v>
      </c>
      <c r="N562" s="46">
        <v>5.7220000000000049E-2</v>
      </c>
    </row>
    <row r="563" spans="12:14" ht="15.75" customHeight="1">
      <c r="L563" s="36">
        <f t="shared" si="24"/>
        <v>520</v>
      </c>
      <c r="M563" s="65" t="s">
        <v>1146</v>
      </c>
      <c r="N563" s="46">
        <v>0.12006000000000006</v>
      </c>
    </row>
    <row r="564" spans="12:14" ht="15.75" customHeight="1">
      <c r="L564" s="36">
        <f t="shared" si="24"/>
        <v>521</v>
      </c>
      <c r="M564" s="65" t="s">
        <v>1147</v>
      </c>
      <c r="N564" s="46">
        <v>6.2680000000000069E-2</v>
      </c>
    </row>
    <row r="565" spans="12:14" ht="15.75" customHeight="1">
      <c r="L565" s="36">
        <f t="shared" si="24"/>
        <v>522</v>
      </c>
      <c r="M565" s="65" t="s">
        <v>1148</v>
      </c>
      <c r="N565" s="46">
        <v>6.0060000000000002E-2</v>
      </c>
    </row>
    <row r="566" spans="12:14" ht="15.75" customHeight="1">
      <c r="L566" s="36">
        <f t="shared" si="24"/>
        <v>523</v>
      </c>
      <c r="M566" s="65" t="s">
        <v>1149</v>
      </c>
      <c r="N566" s="46">
        <v>5.9219999999999828E-2</v>
      </c>
    </row>
    <row r="567" spans="12:14" ht="15.75" customHeight="1">
      <c r="L567" s="36">
        <f t="shared" si="24"/>
        <v>524</v>
      </c>
      <c r="M567" s="65" t="s">
        <v>1150</v>
      </c>
      <c r="N567" s="46">
        <v>5.9030000000000138E-2</v>
      </c>
    </row>
    <row r="568" spans="12:14" ht="15.75" customHeight="1">
      <c r="L568" s="36">
        <f t="shared" si="24"/>
        <v>525</v>
      </c>
      <c r="M568" s="86" t="s">
        <v>1151</v>
      </c>
      <c r="N568" s="87">
        <v>0.15072999999999981</v>
      </c>
    </row>
    <row r="569" spans="12:14" ht="15.75" customHeight="1">
      <c r="L569" s="36"/>
      <c r="M569" s="86"/>
      <c r="N569" s="87"/>
    </row>
    <row r="570" spans="12:14" ht="15.75" customHeight="1">
      <c r="L570" s="36"/>
    </row>
    <row r="571" spans="12:14" ht="15.75" customHeight="1">
      <c r="L571" s="36"/>
      <c r="M571" s="86"/>
      <c r="N571" s="87"/>
    </row>
    <row r="572" spans="12:14" ht="15.75" customHeight="1">
      <c r="L572" s="36"/>
      <c r="M572" s="86"/>
      <c r="N572" s="87"/>
    </row>
    <row r="573" spans="12:14" ht="15.75" customHeight="1">
      <c r="L573" s="36"/>
      <c r="M573" s="47"/>
      <c r="N573" s="38"/>
    </row>
    <row r="574" spans="12:14" ht="15.75" customHeight="1">
      <c r="L574" s="36"/>
      <c r="M574" s="88" t="s">
        <v>1152</v>
      </c>
      <c r="N574" s="89"/>
    </row>
    <row r="575" spans="12:14" ht="15.75" customHeight="1" thickBot="1">
      <c r="L575" s="41"/>
      <c r="M575" s="90"/>
      <c r="N575" s="91"/>
    </row>
    <row r="576" spans="12:14" ht="15.75" customHeight="1">
      <c r="L576" s="35"/>
      <c r="M576" s="92"/>
      <c r="N576" s="93"/>
    </row>
    <row r="577" spans="12:14" ht="15.75" customHeight="1">
      <c r="L577" s="36">
        <v>526</v>
      </c>
      <c r="M577" s="86" t="s">
        <v>1153</v>
      </c>
      <c r="N577" s="44"/>
    </row>
    <row r="578" spans="12:14" ht="15.75" customHeight="1">
      <c r="L578" s="36">
        <f t="shared" ref="L578:L641" si="25">L577+1</f>
        <v>527</v>
      </c>
      <c r="M578" s="94" t="s">
        <v>1154</v>
      </c>
      <c r="N578" s="46">
        <v>0.15904000000000007</v>
      </c>
    </row>
    <row r="579" spans="12:14" ht="15.75" customHeight="1">
      <c r="L579" s="36">
        <f t="shared" si="25"/>
        <v>528</v>
      </c>
      <c r="M579" s="95" t="s">
        <v>1155</v>
      </c>
      <c r="N579" s="46">
        <v>-5.2000000000000046E-2</v>
      </c>
    </row>
    <row r="580" spans="12:14" ht="15.75" customHeight="1">
      <c r="L580" s="36">
        <f t="shared" si="25"/>
        <v>529</v>
      </c>
      <c r="M580" s="95" t="s">
        <v>1156</v>
      </c>
      <c r="N580" s="46">
        <v>-5.7569999999999899E-2</v>
      </c>
    </row>
    <row r="581" spans="12:14" ht="15.75" customHeight="1">
      <c r="L581" s="36">
        <f t="shared" si="25"/>
        <v>530</v>
      </c>
      <c r="M581" s="95" t="s">
        <v>1157</v>
      </c>
      <c r="N581" s="46">
        <v>-6.09900000000001E-2</v>
      </c>
    </row>
    <row r="582" spans="12:14" ht="15.75" customHeight="1">
      <c r="L582" s="36">
        <f t="shared" si="25"/>
        <v>531</v>
      </c>
      <c r="M582" s="96" t="s">
        <v>1158</v>
      </c>
      <c r="N582" s="46">
        <v>-6.4679999999999849E-2</v>
      </c>
    </row>
    <row r="583" spans="12:14" ht="15.75" customHeight="1">
      <c r="L583" s="36">
        <f t="shared" si="25"/>
        <v>532</v>
      </c>
      <c r="M583" s="96" t="s">
        <v>1159</v>
      </c>
      <c r="N583" s="46">
        <v>-5.7020000000000071E-2</v>
      </c>
    </row>
    <row r="584" spans="12:14" ht="15.75" customHeight="1">
      <c r="L584" s="36">
        <f t="shared" si="25"/>
        <v>533</v>
      </c>
      <c r="M584" s="96" t="s">
        <v>1160</v>
      </c>
      <c r="N584" s="46">
        <v>-5.9510000000000174E-2</v>
      </c>
    </row>
    <row r="585" spans="12:14" ht="15.75" customHeight="1">
      <c r="L585" s="36">
        <f t="shared" si="25"/>
        <v>534</v>
      </c>
      <c r="M585" s="96" t="s">
        <v>1161</v>
      </c>
      <c r="N585" s="46">
        <v>-5.8989999999999876E-2</v>
      </c>
    </row>
    <row r="586" spans="12:14" ht="15.75" customHeight="1">
      <c r="L586" s="36">
        <f t="shared" si="25"/>
        <v>535</v>
      </c>
      <c r="M586" s="96" t="s">
        <v>1162</v>
      </c>
      <c r="N586" s="46">
        <v>-5.2969999999999962E-2</v>
      </c>
    </row>
    <row r="587" spans="12:14" ht="15.75" customHeight="1">
      <c r="L587" s="36">
        <f t="shared" si="25"/>
        <v>536</v>
      </c>
      <c r="M587" s="96" t="s">
        <v>1163</v>
      </c>
      <c r="N587" s="46">
        <v>-6.6650000000000098E-2</v>
      </c>
    </row>
    <row r="588" spans="12:14" ht="15.75" customHeight="1">
      <c r="L588" s="36">
        <f t="shared" si="25"/>
        <v>537</v>
      </c>
      <c r="M588" s="96" t="s">
        <v>1164</v>
      </c>
      <c r="N588" s="46">
        <v>-0.14390999999999998</v>
      </c>
    </row>
    <row r="589" spans="12:14" ht="15.75" customHeight="1">
      <c r="L589" s="36">
        <f t="shared" si="25"/>
        <v>538</v>
      </c>
      <c r="M589" s="95" t="s">
        <v>1165</v>
      </c>
      <c r="N589" s="46">
        <v>-0.19469000000000003</v>
      </c>
    </row>
    <row r="590" spans="12:14" ht="15.75" customHeight="1">
      <c r="L590" s="36">
        <f t="shared" si="25"/>
        <v>539</v>
      </c>
      <c r="M590" s="95" t="s">
        <v>1166</v>
      </c>
      <c r="N590" s="46">
        <v>-0.78265000000000007</v>
      </c>
    </row>
    <row r="591" spans="12:14" ht="15.75" customHeight="1">
      <c r="L591" s="36">
        <f t="shared" si="25"/>
        <v>540</v>
      </c>
      <c r="M591" s="95" t="s">
        <v>1167</v>
      </c>
      <c r="N591" s="46">
        <v>-0.42835999999999985</v>
      </c>
    </row>
    <row r="592" spans="12:14" ht="15.75" customHeight="1">
      <c r="L592" s="36">
        <f t="shared" si="25"/>
        <v>541</v>
      </c>
      <c r="M592" s="95" t="s">
        <v>1168</v>
      </c>
      <c r="N592" s="46">
        <v>-0.50592000000000004</v>
      </c>
    </row>
    <row r="593" spans="12:14" ht="15.75" customHeight="1">
      <c r="L593" s="36">
        <f t="shared" si="25"/>
        <v>542</v>
      </c>
      <c r="M593" s="95" t="s">
        <v>1169</v>
      </c>
      <c r="N593" s="46">
        <v>-1.1029100000000001</v>
      </c>
    </row>
    <row r="594" spans="12:14" ht="15.75" customHeight="1">
      <c r="L594" s="36">
        <f t="shared" si="25"/>
        <v>543</v>
      </c>
      <c r="M594" s="95" t="s">
        <v>1170</v>
      </c>
      <c r="N594" s="46">
        <v>-0.86094999999999999</v>
      </c>
    </row>
    <row r="595" spans="12:14" ht="15.75" customHeight="1">
      <c r="L595" s="36">
        <f t="shared" si="25"/>
        <v>544</v>
      </c>
      <c r="M595" s="95" t="s">
        <v>1171</v>
      </c>
      <c r="N595" s="46">
        <v>-0.78163000000000005</v>
      </c>
    </row>
    <row r="596" spans="12:14" ht="15.75" customHeight="1">
      <c r="L596" s="36">
        <f t="shared" si="25"/>
        <v>545</v>
      </c>
      <c r="M596" s="95" t="s">
        <v>1172</v>
      </c>
      <c r="N596" s="46">
        <v>-0.93838999999999984</v>
      </c>
    </row>
    <row r="597" spans="12:14" ht="15.75" customHeight="1">
      <c r="L597" s="36">
        <f t="shared" si="25"/>
        <v>546</v>
      </c>
      <c r="M597" s="95" t="s">
        <v>1173</v>
      </c>
      <c r="N597" s="46">
        <v>-0.5578200000000002</v>
      </c>
    </row>
    <row r="598" spans="12:14" ht="15.75" customHeight="1">
      <c r="L598" s="36">
        <f t="shared" si="25"/>
        <v>547</v>
      </c>
      <c r="M598" s="95" t="s">
        <v>1174</v>
      </c>
      <c r="N598" s="46">
        <v>-0.85446</v>
      </c>
    </row>
    <row r="599" spans="12:14" ht="15.75" customHeight="1">
      <c r="L599" s="36">
        <f t="shared" si="25"/>
        <v>548</v>
      </c>
      <c r="M599" s="95" t="s">
        <v>1175</v>
      </c>
      <c r="N599" s="97">
        <v>-0.84052499999999997</v>
      </c>
    </row>
    <row r="600" spans="12:14" ht="15.75" customHeight="1">
      <c r="L600" s="36">
        <f t="shared" si="25"/>
        <v>549</v>
      </c>
      <c r="M600" s="95" t="s">
        <v>1176</v>
      </c>
      <c r="N600" s="97">
        <v>-1.0607249999999999</v>
      </c>
    </row>
    <row r="601" spans="12:14" ht="15.75" customHeight="1">
      <c r="L601" s="36">
        <f t="shared" si="25"/>
        <v>550</v>
      </c>
      <c r="M601" s="95" t="s">
        <v>1177</v>
      </c>
      <c r="N601" s="46">
        <v>-0.85655999999999999</v>
      </c>
    </row>
    <row r="602" spans="12:14" ht="15.75" customHeight="1">
      <c r="L602" s="36">
        <f t="shared" si="25"/>
        <v>551</v>
      </c>
      <c r="M602" s="95" t="s">
        <v>1178</v>
      </c>
      <c r="N602" s="46">
        <v>-0.85973999999999995</v>
      </c>
    </row>
    <row r="603" spans="12:14" ht="15.75" customHeight="1">
      <c r="L603" s="36">
        <f t="shared" si="25"/>
        <v>552</v>
      </c>
      <c r="M603" s="98" t="s">
        <v>1179</v>
      </c>
      <c r="N603" s="46">
        <v>-0.86050000000000004</v>
      </c>
    </row>
    <row r="604" spans="12:14" ht="15.75" customHeight="1">
      <c r="L604" s="36">
        <f t="shared" si="25"/>
        <v>553</v>
      </c>
      <c r="M604" s="95" t="s">
        <v>1180</v>
      </c>
      <c r="N604" s="46">
        <v>-0.85968000000000011</v>
      </c>
    </row>
    <row r="605" spans="12:14" ht="15.75" customHeight="1">
      <c r="L605" s="36">
        <f t="shared" si="25"/>
        <v>554</v>
      </c>
      <c r="M605" s="95" t="s">
        <v>1181</v>
      </c>
      <c r="N605" s="46">
        <v>-0.85095999999999994</v>
      </c>
    </row>
    <row r="606" spans="12:14" ht="15.75" customHeight="1">
      <c r="L606" s="36">
        <f t="shared" si="25"/>
        <v>555</v>
      </c>
      <c r="M606" s="95" t="s">
        <v>1182</v>
      </c>
      <c r="N606" s="46">
        <v>-0.95158000000000009</v>
      </c>
    </row>
    <row r="607" spans="12:14" ht="15.75" customHeight="1">
      <c r="L607" s="36">
        <f t="shared" si="25"/>
        <v>556</v>
      </c>
      <c r="M607" s="95" t="s">
        <v>1183</v>
      </c>
      <c r="N607" s="46">
        <v>-0.77566000000000002</v>
      </c>
    </row>
    <row r="608" spans="12:14" ht="15.75" customHeight="1">
      <c r="L608" s="36">
        <f t="shared" si="25"/>
        <v>557</v>
      </c>
      <c r="M608" s="95" t="s">
        <v>1184</v>
      </c>
      <c r="N608" s="46">
        <v>-0.8615600000000001</v>
      </c>
    </row>
    <row r="609" spans="12:14" ht="15.75" customHeight="1">
      <c r="L609" s="36">
        <f t="shared" si="25"/>
        <v>558</v>
      </c>
      <c r="M609" s="95" t="s">
        <v>1185</v>
      </c>
      <c r="N609" s="46">
        <v>-0.86056999999999984</v>
      </c>
    </row>
    <row r="610" spans="12:14" ht="15.75" customHeight="1">
      <c r="L610" s="36">
        <f t="shared" si="25"/>
        <v>559</v>
      </c>
      <c r="M610" s="98" t="s">
        <v>1186</v>
      </c>
      <c r="N610" s="46">
        <v>-0.85675000000000012</v>
      </c>
    </row>
    <row r="611" spans="12:14" ht="15.75" customHeight="1">
      <c r="L611" s="36">
        <f t="shared" si="25"/>
        <v>560</v>
      </c>
      <c r="M611" s="95" t="s">
        <v>1187</v>
      </c>
      <c r="N611" s="97">
        <v>-0.94599999999999995</v>
      </c>
    </row>
    <row r="612" spans="12:14" ht="15.75" customHeight="1">
      <c r="L612" s="36">
        <f t="shared" si="25"/>
        <v>561</v>
      </c>
      <c r="M612" s="95" t="s">
        <v>1188</v>
      </c>
      <c r="N612" s="46">
        <v>-0.77551999999999988</v>
      </c>
    </row>
    <row r="613" spans="12:14" ht="15.75" customHeight="1">
      <c r="L613" s="36">
        <f t="shared" si="25"/>
        <v>562</v>
      </c>
      <c r="M613" s="95" t="s">
        <v>1189</v>
      </c>
      <c r="N613" s="99">
        <v>-1.7222000000000002</v>
      </c>
    </row>
    <row r="614" spans="12:14" ht="15.75" customHeight="1">
      <c r="L614" s="36">
        <f t="shared" si="25"/>
        <v>563</v>
      </c>
      <c r="M614" s="95" t="s">
        <v>1190</v>
      </c>
      <c r="N614" s="46">
        <v>-0.84973999999999994</v>
      </c>
    </row>
    <row r="615" spans="12:14" ht="15.75" customHeight="1">
      <c r="L615" s="36">
        <f t="shared" si="25"/>
        <v>564</v>
      </c>
      <c r="M615" s="95" t="s">
        <v>1191</v>
      </c>
      <c r="N615" s="46">
        <v>-0.78474999999999984</v>
      </c>
    </row>
    <row r="616" spans="12:14" ht="15.75" customHeight="1">
      <c r="L616" s="36">
        <f t="shared" si="25"/>
        <v>565</v>
      </c>
      <c r="M616" s="95" t="s">
        <v>1192</v>
      </c>
      <c r="N616" s="46">
        <v>-0.70272000000000001</v>
      </c>
    </row>
    <row r="617" spans="12:14" ht="15.75" customHeight="1">
      <c r="L617" s="36">
        <f t="shared" si="25"/>
        <v>566</v>
      </c>
      <c r="M617" s="95" t="s">
        <v>1193</v>
      </c>
      <c r="N617" s="46">
        <v>-0.61956</v>
      </c>
    </row>
    <row r="618" spans="12:14" ht="15.75" customHeight="1">
      <c r="L618" s="36">
        <f t="shared" si="25"/>
        <v>567</v>
      </c>
      <c r="M618" s="95" t="s">
        <v>1194</v>
      </c>
      <c r="N618" s="46">
        <v>-0.54772999999999994</v>
      </c>
    </row>
    <row r="619" spans="12:14" ht="15.75" customHeight="1">
      <c r="L619" s="36">
        <f t="shared" si="25"/>
        <v>568</v>
      </c>
      <c r="M619" s="95" t="s">
        <v>1195</v>
      </c>
      <c r="N619" s="46">
        <v>-0.45795000000000008</v>
      </c>
    </row>
    <row r="620" spans="12:14" ht="15.75" customHeight="1">
      <c r="L620" s="36">
        <f t="shared" si="25"/>
        <v>569</v>
      </c>
      <c r="M620" s="95" t="s">
        <v>1196</v>
      </c>
      <c r="N620" s="46">
        <v>-0.38543999999999995</v>
      </c>
    </row>
    <row r="621" spans="12:14" ht="15.75" customHeight="1">
      <c r="L621" s="36">
        <f t="shared" si="25"/>
        <v>570</v>
      </c>
      <c r="M621" s="95" t="s">
        <v>1197</v>
      </c>
      <c r="N621" s="46">
        <v>-0.31462000000000001</v>
      </c>
    </row>
    <row r="622" spans="12:14" ht="15.75" customHeight="1">
      <c r="L622" s="36">
        <f t="shared" si="25"/>
        <v>571</v>
      </c>
      <c r="M622" s="95" t="s">
        <v>1198</v>
      </c>
      <c r="N622" s="46">
        <v>-0.23334999999999995</v>
      </c>
    </row>
    <row r="623" spans="12:14" ht="15.75" customHeight="1">
      <c r="L623" s="36">
        <f t="shared" si="25"/>
        <v>572</v>
      </c>
      <c r="M623" s="95" t="s">
        <v>1199</v>
      </c>
      <c r="N623" s="46">
        <v>-0.15770000000000017</v>
      </c>
    </row>
    <row r="624" spans="12:14" ht="15.75" customHeight="1">
      <c r="L624" s="36">
        <f t="shared" si="25"/>
        <v>573</v>
      </c>
      <c r="M624" s="95" t="s">
        <v>1200</v>
      </c>
      <c r="N624" s="46">
        <v>-0.11080999999999985</v>
      </c>
    </row>
    <row r="625" spans="12:14" ht="15.75" customHeight="1">
      <c r="L625" s="36">
        <f t="shared" si="25"/>
        <v>574</v>
      </c>
      <c r="M625" s="95" t="s">
        <v>1201</v>
      </c>
      <c r="N625" s="46">
        <v>-9.9930000000000074E-2</v>
      </c>
    </row>
    <row r="626" spans="12:14" ht="15.75" customHeight="1">
      <c r="L626" s="36">
        <f t="shared" si="25"/>
        <v>575</v>
      </c>
      <c r="M626" s="95" t="s">
        <v>1202</v>
      </c>
      <c r="N626" s="46">
        <v>-0.10336999999999996</v>
      </c>
    </row>
    <row r="627" spans="12:14" ht="15.75" customHeight="1">
      <c r="L627" s="36">
        <f t="shared" si="25"/>
        <v>576</v>
      </c>
      <c r="M627" s="95" t="s">
        <v>1203</v>
      </c>
      <c r="N627" s="46">
        <v>-9.5690000000000053E-2</v>
      </c>
    </row>
    <row r="628" spans="12:14" ht="15.75" customHeight="1">
      <c r="L628" s="36">
        <f t="shared" si="25"/>
        <v>577</v>
      </c>
      <c r="M628" s="95" t="s">
        <v>1204</v>
      </c>
      <c r="N628" s="46">
        <v>-0.10122999999999993</v>
      </c>
    </row>
    <row r="629" spans="12:14" ht="15.75" customHeight="1">
      <c r="L629" s="36">
        <f t="shared" si="25"/>
        <v>578</v>
      </c>
      <c r="M629" s="95" t="s">
        <v>1205</v>
      </c>
      <c r="N629" s="46">
        <v>-4.2610000000000037E-2</v>
      </c>
    </row>
    <row r="630" spans="12:14" ht="15.75" customHeight="1">
      <c r="L630" s="36">
        <f t="shared" si="25"/>
        <v>579</v>
      </c>
      <c r="M630" s="95" t="s">
        <v>1206</v>
      </c>
      <c r="N630" s="46">
        <v>4.0089999999999959E-2</v>
      </c>
    </row>
    <row r="631" spans="12:14" ht="15.75" customHeight="1">
      <c r="L631" s="36">
        <f t="shared" si="25"/>
        <v>580</v>
      </c>
      <c r="M631" s="95" t="s">
        <v>1207</v>
      </c>
      <c r="N631" s="46">
        <v>0.11630000000000007</v>
      </c>
    </row>
    <row r="632" spans="12:14" ht="15.75" customHeight="1">
      <c r="L632" s="36">
        <f t="shared" si="25"/>
        <v>581</v>
      </c>
      <c r="M632" s="95" t="s">
        <v>1208</v>
      </c>
      <c r="N632" s="46">
        <v>0.20114999999999994</v>
      </c>
    </row>
    <row r="633" spans="12:14" ht="15.75" customHeight="1">
      <c r="L633" s="36">
        <f t="shared" si="25"/>
        <v>582</v>
      </c>
      <c r="M633" s="95" t="s">
        <v>1209</v>
      </c>
      <c r="N633" s="46">
        <v>0.27988999999999997</v>
      </c>
    </row>
    <row r="634" spans="12:14" ht="15.75" customHeight="1">
      <c r="L634" s="36">
        <f t="shared" si="25"/>
        <v>583</v>
      </c>
      <c r="M634" s="95" t="s">
        <v>1210</v>
      </c>
      <c r="N634" s="46">
        <v>0.3541700000000001</v>
      </c>
    </row>
    <row r="635" spans="12:14" ht="15.75" customHeight="1">
      <c r="L635" s="36">
        <f t="shared" si="25"/>
        <v>584</v>
      </c>
      <c r="M635" s="95" t="s">
        <v>1211</v>
      </c>
      <c r="N635" s="46">
        <v>0.44352000000000003</v>
      </c>
    </row>
    <row r="636" spans="12:14" ht="15.75" customHeight="1">
      <c r="L636" s="36">
        <f t="shared" si="25"/>
        <v>585</v>
      </c>
      <c r="M636" s="95" t="s">
        <v>1212</v>
      </c>
      <c r="N636" s="46">
        <v>0.52081</v>
      </c>
    </row>
    <row r="637" spans="12:14" ht="15.75" customHeight="1">
      <c r="L637" s="36">
        <f t="shared" si="25"/>
        <v>586</v>
      </c>
      <c r="M637" s="95" t="s">
        <v>1213</v>
      </c>
      <c r="N637" s="46">
        <v>0.60634999999999994</v>
      </c>
    </row>
    <row r="638" spans="12:14" ht="15.75" customHeight="1">
      <c r="L638" s="36">
        <f t="shared" si="25"/>
        <v>587</v>
      </c>
      <c r="M638" s="95" t="s">
        <v>1214</v>
      </c>
      <c r="N638" s="46">
        <v>0.68959999999999999</v>
      </c>
    </row>
    <row r="639" spans="12:14" ht="15.75" customHeight="1">
      <c r="L639" s="36">
        <f t="shared" si="25"/>
        <v>588</v>
      </c>
      <c r="M639" s="95" t="s">
        <v>1215</v>
      </c>
      <c r="N639" s="46">
        <v>0.73859999999999992</v>
      </c>
    </row>
    <row r="640" spans="12:14" ht="15.75" customHeight="1">
      <c r="L640" s="36">
        <f t="shared" si="25"/>
        <v>589</v>
      </c>
      <c r="M640" s="95" t="s">
        <v>1216</v>
      </c>
      <c r="N640" s="46">
        <v>0.82953999999999994</v>
      </c>
    </row>
    <row r="641" spans="12:14" ht="15.75" customHeight="1">
      <c r="L641" s="36">
        <f t="shared" si="25"/>
        <v>590</v>
      </c>
      <c r="M641" s="95" t="s">
        <v>1217</v>
      </c>
      <c r="N641" s="46">
        <v>0.85692000000000002</v>
      </c>
    </row>
    <row r="642" spans="12:14" ht="15.75" customHeight="1">
      <c r="L642" s="36">
        <f t="shared" ref="L642:L656" si="26">L641+1</f>
        <v>591</v>
      </c>
      <c r="M642" s="95" t="s">
        <v>1218</v>
      </c>
      <c r="N642" s="46">
        <v>0.86829999999999985</v>
      </c>
    </row>
    <row r="643" spans="12:14" ht="15.75" customHeight="1">
      <c r="L643" s="36">
        <f t="shared" si="26"/>
        <v>592</v>
      </c>
      <c r="M643" s="95" t="s">
        <v>1219</v>
      </c>
      <c r="N643" s="46">
        <v>0.86236000000000002</v>
      </c>
    </row>
    <row r="644" spans="12:14" ht="15.75" customHeight="1">
      <c r="L644" s="36">
        <f t="shared" si="26"/>
        <v>593</v>
      </c>
      <c r="M644" s="95" t="s">
        <v>1220</v>
      </c>
      <c r="N644" s="46">
        <v>0.86053999999999997</v>
      </c>
    </row>
    <row r="645" spans="12:14" ht="15.75" customHeight="1">
      <c r="L645" s="36">
        <f t="shared" si="26"/>
        <v>594</v>
      </c>
      <c r="M645" s="95" t="s">
        <v>1221</v>
      </c>
      <c r="N645" s="46">
        <v>0.8579699999999999</v>
      </c>
    </row>
    <row r="646" spans="12:14" ht="15.75" customHeight="1">
      <c r="L646" s="36">
        <f t="shared" si="26"/>
        <v>595</v>
      </c>
      <c r="M646" s="95" t="s">
        <v>1222</v>
      </c>
      <c r="N646" s="46">
        <v>0.86380000000000012</v>
      </c>
    </row>
    <row r="647" spans="12:14" ht="15.75" customHeight="1">
      <c r="L647" s="36">
        <f t="shared" si="26"/>
        <v>596</v>
      </c>
      <c r="M647" s="95" t="s">
        <v>1223</v>
      </c>
      <c r="N647" s="46">
        <v>0.85768</v>
      </c>
    </row>
    <row r="648" spans="12:14" ht="15.75" customHeight="1">
      <c r="L648" s="36">
        <f t="shared" si="26"/>
        <v>597</v>
      </c>
      <c r="M648" s="95" t="s">
        <v>1224</v>
      </c>
      <c r="N648" s="46">
        <v>0.85572999999999988</v>
      </c>
    </row>
    <row r="649" spans="12:14" ht="15.75" customHeight="1">
      <c r="L649" s="36">
        <f t="shared" si="26"/>
        <v>598</v>
      </c>
      <c r="M649" s="95" t="s">
        <v>1225</v>
      </c>
      <c r="N649" s="46">
        <v>0.82334000000000007</v>
      </c>
    </row>
    <row r="650" spans="12:14" ht="15.75" customHeight="1">
      <c r="L650" s="36">
        <f t="shared" si="26"/>
        <v>599</v>
      </c>
      <c r="M650" s="95" t="s">
        <v>1226</v>
      </c>
      <c r="N650" s="46">
        <v>0.70656999999999992</v>
      </c>
    </row>
    <row r="651" spans="12:14" ht="15.75" customHeight="1">
      <c r="L651" s="36">
        <f t="shared" si="26"/>
        <v>600</v>
      </c>
      <c r="M651" s="95" t="s">
        <v>1227</v>
      </c>
      <c r="N651" s="46">
        <v>0.62346000000000013</v>
      </c>
    </row>
    <row r="652" spans="12:14" ht="15.75" customHeight="1">
      <c r="L652" s="36">
        <f t="shared" si="26"/>
        <v>601</v>
      </c>
      <c r="M652" s="95" t="s">
        <v>1228</v>
      </c>
      <c r="N652" s="97">
        <v>0.54825000000000002</v>
      </c>
    </row>
    <row r="653" spans="12:14" ht="15.75" customHeight="1">
      <c r="L653" s="36">
        <f t="shared" si="26"/>
        <v>602</v>
      </c>
      <c r="M653" s="95" t="s">
        <v>1229</v>
      </c>
      <c r="N653" s="97">
        <v>0.456125</v>
      </c>
    </row>
    <row r="654" spans="12:14" ht="15.75" customHeight="1">
      <c r="L654" s="36">
        <f t="shared" si="26"/>
        <v>603</v>
      </c>
      <c r="M654" s="95" t="s">
        <v>1230</v>
      </c>
      <c r="N654" s="97">
        <v>0.87549999999999994</v>
      </c>
    </row>
    <row r="655" spans="12:14" ht="15.75" customHeight="1">
      <c r="L655" s="36">
        <f t="shared" si="26"/>
        <v>604</v>
      </c>
      <c r="M655" s="95" t="s">
        <v>1231</v>
      </c>
      <c r="N655" s="97">
        <v>0.2944</v>
      </c>
    </row>
    <row r="656" spans="12:14" ht="15.75" customHeight="1">
      <c r="L656" s="36">
        <f t="shared" si="26"/>
        <v>605</v>
      </c>
      <c r="M656" s="100" t="s">
        <v>1232</v>
      </c>
      <c r="N656" s="97">
        <v>-2.6835249999999999</v>
      </c>
    </row>
    <row r="657" spans="12:14" ht="15.75" customHeight="1">
      <c r="L657" s="36"/>
      <c r="M657" s="95"/>
      <c r="N657" s="101"/>
    </row>
    <row r="658" spans="12:14" ht="15.75" customHeight="1">
      <c r="L658" s="54"/>
      <c r="M658" s="40"/>
      <c r="N658" s="87"/>
    </row>
    <row r="659" spans="12:14" ht="15.75" customHeight="1">
      <c r="L659" s="54"/>
      <c r="M659" s="85"/>
      <c r="N659" s="102"/>
    </row>
    <row r="660" spans="12:14" ht="15.75" customHeight="1">
      <c r="L660" s="54"/>
      <c r="M660" s="85"/>
      <c r="N660" s="102"/>
    </row>
    <row r="661" spans="12:14" ht="15.75" customHeight="1">
      <c r="L661" s="54"/>
      <c r="M661" s="85"/>
      <c r="N661" s="102"/>
    </row>
    <row r="662" spans="12:14" ht="15.75" customHeight="1">
      <c r="L662" s="54"/>
      <c r="M662" s="40"/>
      <c r="N662" s="87"/>
    </row>
    <row r="663" spans="12:14" ht="15.75" customHeight="1">
      <c r="L663" s="54"/>
      <c r="M663" s="85"/>
      <c r="N663" s="103"/>
    </row>
    <row r="664" spans="12:14" ht="15.75" customHeight="1">
      <c r="L664" s="54"/>
      <c r="M664" s="85"/>
      <c r="N664" s="87"/>
    </row>
    <row r="665" spans="12:14" ht="15.75" customHeight="1">
      <c r="L665" s="54"/>
      <c r="M665" s="104"/>
      <c r="N665" s="87"/>
    </row>
    <row r="666" spans="12:14" ht="15.75" customHeight="1">
      <c r="L666" s="54"/>
      <c r="M666" s="85"/>
      <c r="N666" s="87"/>
    </row>
    <row r="667" spans="12:14" ht="15.75" customHeight="1">
      <c r="L667" s="54"/>
      <c r="M667" s="85"/>
      <c r="N667" s="87"/>
    </row>
    <row r="668" spans="12:14" ht="15.75" customHeight="1">
      <c r="L668" s="54"/>
      <c r="M668" s="85"/>
      <c r="N668" s="87"/>
    </row>
    <row r="669" spans="12:14" ht="15.75" customHeight="1">
      <c r="L669" s="54"/>
      <c r="M669" s="85"/>
      <c r="N669" s="87"/>
    </row>
    <row r="670" spans="12:14" ht="15.75" customHeight="1">
      <c r="L670" s="54"/>
      <c r="M670" s="85"/>
      <c r="N670" s="87"/>
    </row>
    <row r="671" spans="12:14" ht="15.75" customHeight="1">
      <c r="L671" s="54"/>
      <c r="M671" s="85"/>
      <c r="N671" s="87"/>
    </row>
    <row r="672" spans="12:14" ht="15.75" customHeight="1">
      <c r="L672" s="54"/>
      <c r="M672" s="85"/>
      <c r="N672" s="87"/>
    </row>
    <row r="673" spans="12:14" ht="15.75" customHeight="1">
      <c r="L673" s="54"/>
      <c r="M673" s="85"/>
      <c r="N673" s="87"/>
    </row>
    <row r="674" spans="12:14" ht="15.75" customHeight="1">
      <c r="L674" s="54"/>
      <c r="M674" s="85"/>
      <c r="N674" s="87"/>
    </row>
    <row r="675" spans="12:14" ht="15.75" customHeight="1">
      <c r="L675" s="54"/>
      <c r="M675" s="85"/>
      <c r="N675" s="87"/>
    </row>
    <row r="676" spans="12:14" ht="15.75" customHeight="1">
      <c r="L676" s="54"/>
      <c r="M676" s="85"/>
      <c r="N676" s="87"/>
    </row>
    <row r="677" spans="12:14" ht="15.75" customHeight="1">
      <c r="L677" s="54"/>
      <c r="M677" s="85"/>
      <c r="N677" s="87"/>
    </row>
    <row r="678" spans="12:14" ht="15.75" customHeight="1">
      <c r="L678" s="54"/>
      <c r="M678" s="85"/>
      <c r="N678" s="87"/>
    </row>
    <row r="679" spans="12:14" ht="15.75" customHeight="1">
      <c r="L679" s="54"/>
      <c r="M679" s="85"/>
      <c r="N679" s="87"/>
    </row>
    <row r="680" spans="12:14" ht="15.75" customHeight="1">
      <c r="L680" s="54"/>
      <c r="M680" s="85"/>
      <c r="N680" s="87"/>
    </row>
    <row r="681" spans="12:14" ht="15.75" customHeight="1">
      <c r="L681" s="54"/>
      <c r="M681" s="85"/>
      <c r="N681" s="87"/>
    </row>
    <row r="682" spans="12:14" ht="15.75" customHeight="1">
      <c r="L682" s="54"/>
      <c r="M682" s="85"/>
      <c r="N682" s="87"/>
    </row>
    <row r="683" spans="12:14" ht="15.75" customHeight="1">
      <c r="L683" s="54"/>
      <c r="M683" s="85"/>
      <c r="N683" s="87"/>
    </row>
    <row r="684" spans="12:14" ht="15.75" customHeight="1">
      <c r="L684" s="54"/>
      <c r="M684" s="85"/>
      <c r="N684" s="87"/>
    </row>
    <row r="685" spans="12:14" ht="15.75" customHeight="1">
      <c r="L685" s="54"/>
      <c r="M685" s="85"/>
      <c r="N685" s="87"/>
    </row>
    <row r="686" spans="12:14" ht="15.75" customHeight="1">
      <c r="L686" s="54"/>
      <c r="M686" s="85"/>
      <c r="N686" s="87"/>
    </row>
    <row r="687" spans="12:14" ht="15.75" customHeight="1">
      <c r="L687" s="54"/>
      <c r="M687" s="85"/>
      <c r="N687" s="87"/>
    </row>
    <row r="688" spans="12:14" ht="15.75" customHeight="1">
      <c r="L688" s="54"/>
      <c r="M688" s="85"/>
      <c r="N688" s="87"/>
    </row>
    <row r="689" spans="12:14" ht="15.75" customHeight="1">
      <c r="L689" s="54"/>
      <c r="M689" s="85"/>
      <c r="N689" s="87"/>
    </row>
    <row r="690" spans="12:14" ht="15.75" customHeight="1">
      <c r="L690" s="54"/>
      <c r="M690" s="85"/>
      <c r="N690" s="87"/>
    </row>
    <row r="691" spans="12:14" ht="15.75" customHeight="1">
      <c r="L691" s="54"/>
      <c r="M691" s="85"/>
      <c r="N691" s="87"/>
    </row>
    <row r="692" spans="12:14" ht="15.75" customHeight="1">
      <c r="L692" s="54"/>
      <c r="M692" s="85"/>
      <c r="N692" s="87"/>
    </row>
    <row r="693" spans="12:14" ht="15.75" customHeight="1">
      <c r="L693" s="54"/>
      <c r="M693" s="85"/>
      <c r="N693" s="105"/>
    </row>
    <row r="694" spans="12:14" ht="15.75" customHeight="1">
      <c r="L694" s="54"/>
      <c r="M694" s="85"/>
      <c r="N694" s="105"/>
    </row>
    <row r="695" spans="12:14" ht="15.75" customHeight="1">
      <c r="L695" s="54"/>
      <c r="M695" s="85"/>
      <c r="N695" s="87"/>
    </row>
    <row r="696" spans="12:14" ht="15.75" customHeight="1">
      <c r="L696" s="54"/>
      <c r="M696" s="85"/>
      <c r="N696" s="87"/>
    </row>
    <row r="697" spans="12:14" ht="15.75" customHeight="1">
      <c r="L697" s="54"/>
      <c r="M697" s="85"/>
      <c r="N697" s="87"/>
    </row>
    <row r="698" spans="12:14" ht="15.75" customHeight="1">
      <c r="L698" s="54"/>
      <c r="M698" s="85"/>
      <c r="N698" s="87"/>
    </row>
    <row r="699" spans="12:14" ht="15.75" customHeight="1">
      <c r="L699" s="54"/>
      <c r="M699" s="85"/>
      <c r="N699" s="87"/>
    </row>
    <row r="700" spans="12:14" ht="15.75" customHeight="1">
      <c r="L700" s="54"/>
      <c r="M700" s="85"/>
      <c r="N700" s="87"/>
    </row>
    <row r="701" spans="12:14" ht="15.75" customHeight="1">
      <c r="L701" s="54"/>
      <c r="M701" s="85"/>
      <c r="N701" s="87"/>
    </row>
    <row r="702" spans="12:14" ht="15.75" customHeight="1">
      <c r="L702" s="54"/>
      <c r="M702" s="85"/>
      <c r="N702" s="87"/>
    </row>
    <row r="703" spans="12:14" ht="15.75" customHeight="1">
      <c r="L703" s="54"/>
      <c r="M703" s="85"/>
      <c r="N703" s="87"/>
    </row>
    <row r="704" spans="12:14" ht="15.75" customHeight="1">
      <c r="L704" s="54"/>
      <c r="M704" s="85"/>
      <c r="N704" s="87"/>
    </row>
    <row r="705" spans="12:14" ht="15.75" customHeight="1">
      <c r="L705" s="54"/>
      <c r="M705" s="85"/>
      <c r="N705" s="87"/>
    </row>
    <row r="706" spans="12:14" ht="15.75" customHeight="1">
      <c r="L706" s="54"/>
      <c r="M706" s="85"/>
      <c r="N706" s="87"/>
    </row>
    <row r="707" spans="12:14" ht="15.75" customHeight="1">
      <c r="L707" s="54"/>
      <c r="M707" s="85"/>
      <c r="N707" s="87"/>
    </row>
    <row r="708" spans="12:14" ht="15.75" customHeight="1">
      <c r="L708" s="54"/>
      <c r="M708" s="85"/>
      <c r="N708" s="87"/>
    </row>
    <row r="709" spans="12:14" ht="15.75" customHeight="1">
      <c r="L709" s="54"/>
      <c r="M709" s="85"/>
      <c r="N709" s="87"/>
    </row>
    <row r="710" spans="12:14" ht="15.75" customHeight="1">
      <c r="L710" s="54"/>
      <c r="M710" s="106"/>
      <c r="N710" s="87"/>
    </row>
    <row r="711" spans="12:14" ht="15.75" customHeight="1">
      <c r="L711" s="54"/>
      <c r="M711" s="58"/>
      <c r="N711" s="107"/>
    </row>
    <row r="712" spans="12:14" ht="15.75" customHeight="1">
      <c r="L712" s="54"/>
      <c r="M712" s="58"/>
      <c r="N712" s="107"/>
    </row>
    <row r="713" spans="12:14" ht="15.75" customHeight="1">
      <c r="L713" s="54"/>
      <c r="M713" s="108"/>
      <c r="N713" s="87"/>
    </row>
    <row r="714" spans="12:14" ht="15.75" customHeight="1">
      <c r="L714" s="54"/>
      <c r="M714" s="108"/>
      <c r="N714" s="87"/>
    </row>
    <row r="715" spans="12:14" ht="15.75" customHeight="1">
      <c r="L715" s="54"/>
      <c r="M715" s="108"/>
      <c r="N715" s="87"/>
    </row>
    <row r="716" spans="12:14" ht="15.75" customHeight="1">
      <c r="L716" s="54"/>
      <c r="M716" s="108"/>
      <c r="N716" s="87"/>
    </row>
    <row r="717" spans="12:14" ht="15.75" customHeight="1">
      <c r="L717" s="54"/>
      <c r="M717" s="108"/>
      <c r="N717" s="87"/>
    </row>
    <row r="718" spans="12:14" ht="15.75" customHeight="1">
      <c r="L718" s="54"/>
      <c r="M718" s="108"/>
      <c r="N718" s="87"/>
    </row>
    <row r="719" spans="12:14" ht="15.75" customHeight="1">
      <c r="L719" s="54"/>
      <c r="M719" s="108"/>
      <c r="N719" s="87"/>
    </row>
    <row r="720" spans="12:14" ht="15.75" customHeight="1">
      <c r="L720" s="54"/>
      <c r="M720" s="108"/>
      <c r="N720" s="87"/>
    </row>
    <row r="721" spans="12:14" ht="15.75" customHeight="1">
      <c r="L721" s="54"/>
      <c r="M721" s="108"/>
      <c r="N721" s="87"/>
    </row>
    <row r="722" spans="12:14" ht="15.75" customHeight="1">
      <c r="L722" s="54"/>
      <c r="M722" s="108"/>
      <c r="N722" s="87"/>
    </row>
    <row r="723" spans="12:14" ht="15.75" customHeight="1">
      <c r="L723" s="54"/>
      <c r="M723" s="108"/>
      <c r="N723" s="87"/>
    </row>
    <row r="724" spans="12:14" ht="15.75" customHeight="1">
      <c r="L724" s="54"/>
      <c r="M724" s="108"/>
      <c r="N724" s="87"/>
    </row>
    <row r="725" spans="12:14" ht="15.75" customHeight="1">
      <c r="L725" s="54"/>
      <c r="M725" s="108"/>
      <c r="N725" s="87"/>
    </row>
    <row r="726" spans="12:14" ht="15.75" customHeight="1">
      <c r="L726" s="54"/>
      <c r="M726" s="108"/>
      <c r="N726" s="87"/>
    </row>
    <row r="727" spans="12:14" ht="15.75" customHeight="1">
      <c r="L727" s="54"/>
      <c r="M727" s="108"/>
      <c r="N727" s="87"/>
    </row>
    <row r="728" spans="12:14" ht="15.75" customHeight="1">
      <c r="L728" s="54"/>
      <c r="M728" s="108"/>
      <c r="N728" s="87"/>
    </row>
    <row r="729" spans="12:14" ht="15.75" customHeight="1">
      <c r="L729" s="54"/>
      <c r="M729" s="108"/>
      <c r="N729" s="87"/>
    </row>
    <row r="730" spans="12:14" ht="15.75" customHeight="1">
      <c r="L730" s="54"/>
      <c r="M730" s="108"/>
      <c r="N730" s="87"/>
    </row>
    <row r="731" spans="12:14" ht="15.75" customHeight="1">
      <c r="L731" s="54"/>
      <c r="M731" s="108"/>
      <c r="N731" s="87"/>
    </row>
    <row r="732" spans="12:14" ht="15.75" customHeight="1">
      <c r="L732" s="54"/>
      <c r="M732" s="108"/>
      <c r="N732" s="87"/>
    </row>
    <row r="733" spans="12:14" ht="15.75" customHeight="1">
      <c r="L733" s="54"/>
      <c r="M733" s="109"/>
      <c r="N733" s="87"/>
    </row>
    <row r="734" spans="12:14" ht="15.75" customHeight="1">
      <c r="L734" s="54"/>
      <c r="M734" s="109"/>
      <c r="N734" s="87"/>
    </row>
    <row r="735" spans="12:14" ht="15.75" customHeight="1">
      <c r="L735" s="54"/>
      <c r="M735" s="106"/>
      <c r="N735" s="87"/>
    </row>
    <row r="736" spans="12:14" ht="15.75" customHeight="1">
      <c r="L736" s="54"/>
      <c r="M736" s="40"/>
      <c r="N736" s="87"/>
    </row>
    <row r="737" spans="12:14" ht="15.75" customHeight="1">
      <c r="L737" s="54"/>
      <c r="M737" s="110"/>
      <c r="N737" s="87"/>
    </row>
    <row r="738" spans="12:14" ht="15.75" customHeight="1">
      <c r="L738" s="54"/>
      <c r="M738" s="40"/>
      <c r="N738" s="87"/>
    </row>
    <row r="739" spans="12:14" ht="15.75" customHeight="1">
      <c r="L739" s="54"/>
      <c r="M739" s="40"/>
      <c r="N739" s="87"/>
    </row>
    <row r="740" spans="12:14" ht="15.75" customHeight="1">
      <c r="L740" s="54"/>
      <c r="M740" s="40"/>
      <c r="N740" s="87"/>
    </row>
    <row r="741" spans="12:14" ht="15.75" customHeight="1">
      <c r="L741" s="54"/>
      <c r="M741" s="40"/>
      <c r="N741" s="87"/>
    </row>
    <row r="742" spans="12:14" ht="15.75" customHeight="1">
      <c r="L742" s="54"/>
      <c r="M742" s="40"/>
      <c r="N742" s="87"/>
    </row>
    <row r="743" spans="12:14" ht="15.75" customHeight="1">
      <c r="L743" s="54"/>
      <c r="M743" s="40"/>
      <c r="N743" s="87"/>
    </row>
    <row r="744" spans="12:14" ht="15.75" customHeight="1">
      <c r="L744" s="54"/>
      <c r="M744" s="40"/>
      <c r="N744" s="87"/>
    </row>
    <row r="745" spans="12:14" ht="15.75" customHeight="1">
      <c r="L745" s="54"/>
      <c r="M745" s="40"/>
      <c r="N745" s="87"/>
    </row>
    <row r="746" spans="12:14" ht="15.75" customHeight="1">
      <c r="L746" s="54"/>
      <c r="M746" s="40"/>
      <c r="N746" s="87"/>
    </row>
    <row r="747" spans="12:14" ht="15.75" customHeight="1">
      <c r="L747" s="54"/>
      <c r="M747" s="40"/>
      <c r="N747" s="87"/>
    </row>
    <row r="748" spans="12:14" ht="15.75" customHeight="1">
      <c r="L748" s="54"/>
      <c r="M748" s="40"/>
      <c r="N748" s="87"/>
    </row>
    <row r="749" spans="12:14" ht="15.75" customHeight="1">
      <c r="L749" s="54"/>
      <c r="M749" s="106"/>
      <c r="N749" s="87"/>
    </row>
    <row r="750" spans="12:14" ht="15.75" customHeight="1">
      <c r="L750" s="54"/>
      <c r="M750" s="111"/>
      <c r="N750" s="87"/>
    </row>
    <row r="751" spans="12:14" ht="15.75" customHeight="1">
      <c r="L751" s="54"/>
      <c r="M751" s="111"/>
      <c r="N751" s="87"/>
    </row>
    <row r="752" spans="12:14" ht="15.75" customHeight="1">
      <c r="L752" s="54"/>
      <c r="M752" s="111"/>
      <c r="N752" s="87"/>
    </row>
    <row r="753" spans="12:14" ht="15.75" customHeight="1">
      <c r="L753" s="54"/>
      <c r="M753" s="111"/>
      <c r="N753" s="87"/>
    </row>
    <row r="754" spans="12:14" ht="15.75" customHeight="1">
      <c r="L754" s="54"/>
      <c r="M754" s="111"/>
      <c r="N754" s="87"/>
    </row>
    <row r="755" spans="12:14" ht="15.75" customHeight="1">
      <c r="L755" s="54"/>
      <c r="M755" s="111"/>
      <c r="N755" s="87"/>
    </row>
    <row r="756" spans="12:14" ht="15.75" customHeight="1">
      <c r="L756" s="54"/>
      <c r="M756" s="111"/>
      <c r="N756" s="87"/>
    </row>
    <row r="757" spans="12:14" ht="15.75" customHeight="1">
      <c r="L757" s="54"/>
      <c r="M757" s="111"/>
      <c r="N757" s="87"/>
    </row>
    <row r="758" spans="12:14" ht="15.75" customHeight="1">
      <c r="L758" s="54"/>
      <c r="M758" s="111"/>
      <c r="N758" s="87"/>
    </row>
    <row r="759" spans="12:14" ht="15.75" customHeight="1">
      <c r="L759" s="54"/>
      <c r="M759" s="111"/>
      <c r="N759" s="87"/>
    </row>
    <row r="760" spans="12:14" ht="15.75" customHeight="1">
      <c r="L760" s="54"/>
      <c r="M760" s="111"/>
      <c r="N760" s="87"/>
    </row>
    <row r="761" spans="12:14" ht="15.75" customHeight="1">
      <c r="L761" s="54"/>
      <c r="M761" s="111"/>
      <c r="N761" s="87"/>
    </row>
    <row r="762" spans="12:14" ht="15.75" customHeight="1">
      <c r="L762" s="54"/>
      <c r="M762" s="111"/>
      <c r="N762" s="87"/>
    </row>
    <row r="763" spans="12:14" ht="15.75" customHeight="1">
      <c r="L763" s="54"/>
      <c r="M763" s="111"/>
      <c r="N763" s="87"/>
    </row>
    <row r="764" spans="12:14" ht="15.75" customHeight="1">
      <c r="L764" s="54"/>
      <c r="M764" s="111"/>
      <c r="N764" s="87"/>
    </row>
    <row r="765" spans="12:14" ht="15.75" customHeight="1">
      <c r="L765" s="54"/>
      <c r="M765" s="111"/>
      <c r="N765" s="87"/>
    </row>
    <row r="766" spans="12:14" ht="15.75" customHeight="1">
      <c r="L766" s="54"/>
      <c r="M766" s="111"/>
      <c r="N766" s="87"/>
    </row>
    <row r="767" spans="12:14" ht="15.75" customHeight="1">
      <c r="L767" s="54"/>
      <c r="M767" s="111"/>
      <c r="N767" s="87"/>
    </row>
    <row r="768" spans="12:14" ht="15.75" customHeight="1">
      <c r="L768" s="54"/>
      <c r="M768" s="111"/>
      <c r="N768" s="87"/>
    </row>
    <row r="769" spans="12:14" ht="15.75" customHeight="1">
      <c r="L769" s="54"/>
      <c r="M769" s="111"/>
      <c r="N769" s="87"/>
    </row>
    <row r="770" spans="12:14" ht="15.75" customHeight="1">
      <c r="L770" s="54"/>
      <c r="M770" s="111"/>
      <c r="N770" s="87"/>
    </row>
    <row r="771" spans="12:14" ht="15.75" customHeight="1">
      <c r="L771" s="54"/>
      <c r="M771" s="111"/>
      <c r="N771" s="87"/>
    </row>
    <row r="772" spans="12:14" ht="15.75" customHeight="1">
      <c r="L772" s="54"/>
      <c r="M772" s="111"/>
      <c r="N772" s="87"/>
    </row>
    <row r="773" spans="12:14" ht="15.75" customHeight="1">
      <c r="L773" s="54"/>
      <c r="M773" s="111"/>
      <c r="N773" s="87"/>
    </row>
    <row r="774" spans="12:14" ht="15.75" customHeight="1">
      <c r="L774" s="54"/>
      <c r="M774" s="111"/>
      <c r="N774" s="87"/>
    </row>
    <row r="775" spans="12:14" ht="15.75" customHeight="1">
      <c r="L775" s="54"/>
      <c r="M775" s="111"/>
      <c r="N775" s="87"/>
    </row>
    <row r="776" spans="12:14" ht="15.75" customHeight="1">
      <c r="L776" s="54"/>
      <c r="M776" s="111"/>
      <c r="N776" s="87"/>
    </row>
    <row r="777" spans="12:14" ht="15.75" customHeight="1">
      <c r="L777" s="54"/>
      <c r="M777" s="111"/>
      <c r="N777" s="87"/>
    </row>
    <row r="778" spans="12:14" ht="15.75" customHeight="1">
      <c r="L778" s="54"/>
      <c r="M778" s="111"/>
      <c r="N778" s="87"/>
    </row>
    <row r="779" spans="12:14" ht="15.75" customHeight="1">
      <c r="L779" s="54"/>
      <c r="M779" s="111"/>
      <c r="N779" s="87"/>
    </row>
    <row r="780" spans="12:14" ht="15.75" customHeight="1">
      <c r="L780" s="54"/>
      <c r="M780" s="111"/>
      <c r="N780" s="87"/>
    </row>
    <row r="781" spans="12:14" ht="15.75" customHeight="1">
      <c r="L781" s="54"/>
      <c r="M781" s="111"/>
      <c r="N781" s="87"/>
    </row>
    <row r="782" spans="12:14" ht="15.75" customHeight="1">
      <c r="L782" s="54"/>
      <c r="M782" s="111"/>
      <c r="N782" s="87"/>
    </row>
    <row r="783" spans="12:14" ht="15.75" customHeight="1">
      <c r="L783" s="54"/>
      <c r="M783" s="112"/>
      <c r="N783" s="87"/>
    </row>
    <row r="784" spans="12:14" ht="15.75" customHeight="1">
      <c r="L784" s="54"/>
      <c r="M784" s="40"/>
      <c r="N784" s="87"/>
    </row>
    <row r="785" spans="12:14" ht="15.75" customHeight="1">
      <c r="L785" s="54"/>
      <c r="M785" s="40"/>
      <c r="N785" s="87"/>
    </row>
    <row r="786" spans="12:14" ht="15.75" customHeight="1">
      <c r="L786" s="54"/>
      <c r="M786" s="40"/>
      <c r="N786" s="87"/>
    </row>
    <row r="787" spans="12:14" ht="15.75" customHeight="1">
      <c r="L787" s="54"/>
      <c r="M787" s="111"/>
      <c r="N787" s="65"/>
    </row>
    <row r="788" spans="12:14" ht="15.75" customHeight="1">
      <c r="L788" s="54"/>
      <c r="M788" s="40"/>
      <c r="N788" s="87"/>
    </row>
    <row r="789" spans="12:14" ht="15.75" customHeight="1">
      <c r="L789" s="54"/>
      <c r="M789" s="40"/>
      <c r="N789" s="87"/>
    </row>
    <row r="790" spans="12:14" ht="15.75" customHeight="1">
      <c r="L790" s="54"/>
      <c r="M790" s="40"/>
      <c r="N790" s="87"/>
    </row>
    <row r="791" spans="12:14" ht="15.75" customHeight="1">
      <c r="L791" s="54"/>
      <c r="M791" s="40"/>
      <c r="N791" s="87"/>
    </row>
    <row r="792" spans="12:14" ht="15.75" customHeight="1">
      <c r="L792" s="54"/>
      <c r="M792" s="110"/>
      <c r="N792" s="87"/>
    </row>
    <row r="793" spans="12:14" ht="15.75" customHeight="1">
      <c r="L793" s="54"/>
      <c r="M793" s="40"/>
      <c r="N793" s="87"/>
    </row>
    <row r="794" spans="12:14" ht="15.75" customHeight="1">
      <c r="L794" s="54"/>
      <c r="M794" s="113"/>
      <c r="N794" s="87"/>
    </row>
    <row r="795" spans="12:14" ht="15.75" customHeight="1">
      <c r="L795" s="54"/>
      <c r="M795" s="114"/>
      <c r="N795" s="103"/>
    </row>
    <row r="796" spans="12:14" ht="15.75" customHeight="1">
      <c r="L796" s="54"/>
      <c r="M796" s="114"/>
      <c r="N796" s="103"/>
    </row>
    <row r="797" spans="12:14" ht="15.75" customHeight="1">
      <c r="L797" s="54"/>
      <c r="M797" s="114"/>
      <c r="N797" s="103"/>
    </row>
    <row r="798" spans="12:14" ht="15.75" customHeight="1">
      <c r="L798" s="54"/>
      <c r="M798" s="114"/>
      <c r="N798" s="103"/>
    </row>
    <row r="799" spans="12:14" ht="15.75" customHeight="1">
      <c r="L799" s="54"/>
      <c r="M799" s="114"/>
      <c r="N799" s="103"/>
    </row>
    <row r="800" spans="12:14" ht="15.75" customHeight="1">
      <c r="L800" s="54"/>
      <c r="M800" s="114"/>
      <c r="N800" s="103"/>
    </row>
    <row r="801" spans="12:14" ht="15.75" customHeight="1">
      <c r="L801" s="54"/>
      <c r="M801" s="114"/>
      <c r="N801" s="103"/>
    </row>
    <row r="802" spans="12:14" ht="15.75" customHeight="1">
      <c r="L802" s="54"/>
      <c r="M802" s="114"/>
      <c r="N802" s="103"/>
    </row>
    <row r="803" spans="12:14" ht="15.75" customHeight="1">
      <c r="L803" s="54"/>
      <c r="M803" s="114"/>
      <c r="N803" s="103"/>
    </row>
    <row r="804" spans="12:14" ht="15.75" customHeight="1">
      <c r="L804" s="54"/>
      <c r="M804" s="114"/>
      <c r="N804" s="103"/>
    </row>
    <row r="805" spans="12:14" ht="15.75" customHeight="1">
      <c r="L805" s="54"/>
      <c r="M805" s="114"/>
      <c r="N805" s="103"/>
    </row>
    <row r="806" spans="12:14" ht="15.75" customHeight="1">
      <c r="L806" s="54"/>
      <c r="M806" s="114"/>
      <c r="N806" s="103"/>
    </row>
    <row r="807" spans="12:14" ht="15.75" customHeight="1">
      <c r="L807" s="54"/>
      <c r="M807" s="114"/>
      <c r="N807" s="103"/>
    </row>
    <row r="808" spans="12:14" ht="15.75" customHeight="1">
      <c r="L808" s="54"/>
      <c r="M808" s="114"/>
      <c r="N808" s="103"/>
    </row>
    <row r="809" spans="12:14" ht="15.75" customHeight="1">
      <c r="L809" s="54"/>
      <c r="M809" s="114"/>
      <c r="N809" s="103"/>
    </row>
    <row r="810" spans="12:14" ht="15.75" customHeight="1">
      <c r="L810" s="54"/>
      <c r="M810" s="114"/>
      <c r="N810" s="103"/>
    </row>
    <row r="811" spans="12:14" ht="15.75" customHeight="1">
      <c r="L811" s="54"/>
      <c r="M811" s="114"/>
      <c r="N811" s="103"/>
    </row>
    <row r="812" spans="12:14" ht="15.75" customHeight="1">
      <c r="L812" s="54"/>
      <c r="M812" s="114"/>
      <c r="N812" s="103"/>
    </row>
    <row r="813" spans="12:14" ht="15.75" customHeight="1">
      <c r="L813" s="54"/>
      <c r="M813" s="114"/>
      <c r="N813" s="103"/>
    </row>
    <row r="814" spans="12:14" ht="15.75" customHeight="1">
      <c r="L814" s="54"/>
      <c r="M814" s="114"/>
      <c r="N814" s="103"/>
    </row>
    <row r="815" spans="12:14" ht="15.75" customHeight="1">
      <c r="L815" s="54"/>
      <c r="M815" s="114"/>
      <c r="N815" s="103"/>
    </row>
    <row r="816" spans="12:14" ht="15.75" customHeight="1">
      <c r="L816" s="54"/>
      <c r="M816" s="114"/>
      <c r="N816" s="103"/>
    </row>
    <row r="817" spans="12:14" ht="15.75" customHeight="1">
      <c r="L817" s="54"/>
      <c r="M817" s="114"/>
      <c r="N817" s="103"/>
    </row>
    <row r="818" spans="12:14" ht="15.75" customHeight="1">
      <c r="L818" s="54"/>
      <c r="M818" s="114"/>
      <c r="N818" s="103"/>
    </row>
    <row r="819" spans="12:14" ht="15.75" customHeight="1">
      <c r="L819" s="54"/>
      <c r="M819" s="114"/>
      <c r="N819" s="103"/>
    </row>
    <row r="820" spans="12:14" ht="15.75" customHeight="1">
      <c r="L820" s="54"/>
      <c r="M820" s="114"/>
      <c r="N820" s="103"/>
    </row>
    <row r="821" spans="12:14" ht="15.75" customHeight="1">
      <c r="L821" s="54"/>
      <c r="M821" s="114"/>
      <c r="N821" s="103"/>
    </row>
    <row r="822" spans="12:14" ht="15.75" customHeight="1">
      <c r="L822" s="54"/>
      <c r="M822" s="114"/>
      <c r="N822" s="103"/>
    </row>
    <row r="823" spans="12:14" ht="15.75" customHeight="1">
      <c r="L823" s="54"/>
      <c r="M823" s="114"/>
      <c r="N823" s="103"/>
    </row>
    <row r="824" spans="12:14" ht="15.75" customHeight="1">
      <c r="L824" s="54"/>
      <c r="M824" s="114"/>
      <c r="N824" s="103"/>
    </row>
    <row r="825" spans="12:14" ht="15.75" customHeight="1">
      <c r="L825" s="54"/>
      <c r="M825" s="114"/>
      <c r="N825" s="103"/>
    </row>
    <row r="826" spans="12:14" ht="15.75" customHeight="1">
      <c r="L826" s="54"/>
      <c r="M826" s="114"/>
      <c r="N826" s="103"/>
    </row>
    <row r="827" spans="12:14" ht="15.75" customHeight="1">
      <c r="L827" s="54"/>
      <c r="M827" s="114"/>
      <c r="N827" s="103"/>
    </row>
    <row r="828" spans="12:14" ht="15.75" customHeight="1">
      <c r="L828" s="54"/>
      <c r="M828" s="114"/>
      <c r="N828" s="103"/>
    </row>
    <row r="829" spans="12:14" ht="15.75" customHeight="1">
      <c r="L829" s="54"/>
      <c r="M829" s="114"/>
      <c r="N829" s="103"/>
    </row>
    <row r="830" spans="12:14" ht="15.75" customHeight="1">
      <c r="L830" s="54"/>
      <c r="M830" s="114"/>
      <c r="N830" s="103"/>
    </row>
    <row r="831" spans="12:14" ht="15.75" customHeight="1">
      <c r="L831" s="54"/>
      <c r="M831" s="114"/>
      <c r="N831" s="103"/>
    </row>
    <row r="832" spans="12:14" ht="15.75" customHeight="1">
      <c r="L832" s="54"/>
      <c r="M832" s="114"/>
      <c r="N832" s="103"/>
    </row>
    <row r="833" spans="12:14" ht="15.75" customHeight="1">
      <c r="L833" s="54"/>
      <c r="M833" s="114"/>
      <c r="N833" s="103"/>
    </row>
    <row r="834" spans="12:14" ht="15.75" customHeight="1">
      <c r="L834" s="54"/>
      <c r="M834" s="114"/>
      <c r="N834" s="103"/>
    </row>
    <row r="835" spans="12:14" ht="15.75" customHeight="1">
      <c r="L835" s="54"/>
      <c r="M835" s="114"/>
      <c r="N835" s="103"/>
    </row>
    <row r="836" spans="12:14" ht="15.75" customHeight="1">
      <c r="L836" s="54"/>
      <c r="M836" s="114"/>
      <c r="N836" s="87"/>
    </row>
    <row r="837" spans="12:14" ht="15.75" customHeight="1">
      <c r="L837" s="54"/>
      <c r="M837" s="114"/>
      <c r="N837" s="87"/>
    </row>
    <row r="838" spans="12:14" ht="15.75" customHeight="1">
      <c r="L838" s="54"/>
      <c r="M838" s="114"/>
      <c r="N838" s="103"/>
    </row>
    <row r="839" spans="12:14" ht="15.75" customHeight="1">
      <c r="L839" s="54"/>
      <c r="M839" s="114"/>
      <c r="N839" s="103"/>
    </row>
    <row r="840" spans="12:14" ht="15.75" customHeight="1">
      <c r="L840" s="54"/>
      <c r="M840" s="114"/>
      <c r="N840" s="103"/>
    </row>
    <row r="841" spans="12:14" ht="15.75" customHeight="1">
      <c r="L841" s="54"/>
      <c r="M841" s="114"/>
      <c r="N841" s="103"/>
    </row>
    <row r="842" spans="12:14" ht="15.75" customHeight="1">
      <c r="L842" s="54"/>
      <c r="M842" s="114"/>
      <c r="N842" s="103"/>
    </row>
    <row r="843" spans="12:14" ht="15.75" customHeight="1">
      <c r="L843" s="54"/>
      <c r="M843" s="114"/>
      <c r="N843" s="103"/>
    </row>
    <row r="844" spans="12:14" ht="15.75" customHeight="1">
      <c r="L844" s="54"/>
      <c r="M844" s="114"/>
      <c r="N844" s="103"/>
    </row>
    <row r="845" spans="12:14" ht="15.75" customHeight="1">
      <c r="L845" s="54"/>
      <c r="M845" s="114"/>
      <c r="N845" s="103"/>
    </row>
    <row r="846" spans="12:14" ht="15.75" customHeight="1">
      <c r="L846" s="54"/>
      <c r="M846" s="114"/>
      <c r="N846" s="103"/>
    </row>
    <row r="847" spans="12:14" ht="15.75" customHeight="1">
      <c r="L847" s="54"/>
      <c r="M847" s="114"/>
      <c r="N847" s="103"/>
    </row>
    <row r="848" spans="12:14" ht="15.75" customHeight="1">
      <c r="L848" s="54"/>
      <c r="M848" s="114"/>
      <c r="N848" s="103"/>
    </row>
    <row r="849" spans="12:14" ht="15.75" customHeight="1">
      <c r="L849" s="54"/>
      <c r="M849" s="114"/>
      <c r="N849" s="103"/>
    </row>
    <row r="850" spans="12:14" ht="15.75" customHeight="1">
      <c r="L850" s="54"/>
      <c r="M850" s="114"/>
      <c r="N850" s="103"/>
    </row>
    <row r="851" spans="12:14" ht="15.75" customHeight="1">
      <c r="L851" s="54"/>
      <c r="M851" s="114"/>
      <c r="N851" s="103"/>
    </row>
    <row r="852" spans="12:14" ht="15.75" customHeight="1">
      <c r="L852" s="54"/>
      <c r="M852" s="114"/>
      <c r="N852" s="103"/>
    </row>
    <row r="853" spans="12:14" ht="15.75" customHeight="1">
      <c r="L853" s="54"/>
      <c r="M853" s="114"/>
      <c r="N853" s="103"/>
    </row>
    <row r="854" spans="12:14" ht="15.75" customHeight="1">
      <c r="L854" s="54"/>
      <c r="M854" s="114"/>
      <c r="N854" s="103"/>
    </row>
    <row r="855" spans="12:14" ht="15.75" customHeight="1">
      <c r="L855" s="54"/>
      <c r="M855" s="114"/>
      <c r="N855" s="103"/>
    </row>
    <row r="856" spans="12:14" ht="15.75" customHeight="1">
      <c r="L856" s="54"/>
      <c r="M856" s="114"/>
      <c r="N856" s="103"/>
    </row>
    <row r="857" spans="12:14" ht="15.75" customHeight="1">
      <c r="L857" s="54"/>
      <c r="M857" s="114"/>
      <c r="N857" s="103"/>
    </row>
    <row r="858" spans="12:14" ht="15.75" customHeight="1">
      <c r="L858" s="54"/>
      <c r="M858" s="114"/>
      <c r="N858" s="103"/>
    </row>
    <row r="859" spans="12:14" ht="15.75" customHeight="1">
      <c r="L859" s="54"/>
      <c r="M859" s="114"/>
      <c r="N859" s="103"/>
    </row>
    <row r="860" spans="12:14" ht="15.75" customHeight="1">
      <c r="L860" s="54"/>
      <c r="M860" s="114"/>
      <c r="N860" s="103"/>
    </row>
    <row r="861" spans="12:14" ht="15.75" customHeight="1">
      <c r="L861" s="54"/>
      <c r="M861" s="114"/>
      <c r="N861" s="103"/>
    </row>
    <row r="862" spans="12:14" ht="15.75" customHeight="1">
      <c r="L862" s="54"/>
      <c r="M862" s="114"/>
      <c r="N862" s="103"/>
    </row>
    <row r="863" spans="12:14" ht="15.75" customHeight="1">
      <c r="L863" s="54"/>
      <c r="M863" s="114"/>
      <c r="N863" s="103"/>
    </row>
    <row r="864" spans="12:14" ht="15.75" customHeight="1">
      <c r="L864" s="54"/>
      <c r="M864" s="114"/>
      <c r="N864" s="103"/>
    </row>
    <row r="865" spans="12:14" ht="15.75" customHeight="1">
      <c r="L865" s="54"/>
      <c r="M865" s="114"/>
      <c r="N865" s="103"/>
    </row>
    <row r="866" spans="12:14" ht="15.75" customHeight="1">
      <c r="L866" s="54"/>
      <c r="M866" s="114"/>
      <c r="N866" s="103"/>
    </row>
    <row r="867" spans="12:14" ht="15.75" customHeight="1">
      <c r="L867" s="54"/>
      <c r="M867" s="114"/>
      <c r="N867" s="103"/>
    </row>
    <row r="868" spans="12:14" ht="15.75" customHeight="1">
      <c r="L868" s="54"/>
      <c r="M868" s="114"/>
      <c r="N868" s="103"/>
    </row>
    <row r="869" spans="12:14" ht="15.75" customHeight="1">
      <c r="L869" s="54"/>
      <c r="M869" s="114"/>
      <c r="N869" s="103"/>
    </row>
    <row r="870" spans="12:14" ht="15.75" customHeight="1">
      <c r="L870" s="54"/>
      <c r="M870" s="114"/>
      <c r="N870" s="103"/>
    </row>
    <row r="871" spans="12:14" ht="15.75" customHeight="1">
      <c r="L871" s="54"/>
      <c r="M871" s="114"/>
      <c r="N871" s="103"/>
    </row>
    <row r="872" spans="12:14" ht="15.75" customHeight="1">
      <c r="L872" s="54"/>
      <c r="M872" s="114"/>
      <c r="N872" s="103"/>
    </row>
    <row r="873" spans="12:14" ht="15.75" customHeight="1">
      <c r="L873" s="54"/>
      <c r="M873" s="114"/>
      <c r="N873" s="103"/>
    </row>
    <row r="874" spans="12:14" ht="15.75" customHeight="1">
      <c r="L874" s="54"/>
      <c r="M874" s="114"/>
      <c r="N874" s="103"/>
    </row>
    <row r="875" spans="12:14" ht="15.75" customHeight="1">
      <c r="L875" s="54"/>
      <c r="M875" s="114"/>
      <c r="N875" s="103"/>
    </row>
    <row r="876" spans="12:14" ht="15.75" customHeight="1">
      <c r="L876" s="54"/>
      <c r="M876" s="114"/>
      <c r="N876" s="103"/>
    </row>
    <row r="877" spans="12:14" ht="15.75" customHeight="1">
      <c r="L877" s="54"/>
      <c r="M877" s="114"/>
      <c r="N877" s="103"/>
    </row>
    <row r="878" spans="12:14" ht="15.75" customHeight="1">
      <c r="L878" s="54"/>
      <c r="M878" s="114"/>
      <c r="N878" s="103"/>
    </row>
    <row r="879" spans="12:14" ht="15.75" customHeight="1">
      <c r="L879" s="54"/>
      <c r="M879" s="114"/>
      <c r="N879" s="103"/>
    </row>
    <row r="880" spans="12:14" ht="15.75" customHeight="1">
      <c r="L880" s="54"/>
      <c r="M880" s="114"/>
      <c r="N880" s="103"/>
    </row>
    <row r="881" spans="12:14" ht="15.75" customHeight="1">
      <c r="L881" s="54"/>
      <c r="M881" s="114"/>
      <c r="N881" s="103"/>
    </row>
    <row r="882" spans="12:14" ht="15.75" customHeight="1">
      <c r="L882" s="54"/>
      <c r="M882" s="114"/>
      <c r="N882" s="103"/>
    </row>
    <row r="883" spans="12:14" ht="15.75" customHeight="1">
      <c r="L883" s="54"/>
      <c r="M883" s="114"/>
      <c r="N883" s="103"/>
    </row>
    <row r="884" spans="12:14" ht="15.75" customHeight="1">
      <c r="L884" s="54"/>
      <c r="M884" s="114"/>
      <c r="N884" s="103"/>
    </row>
    <row r="885" spans="12:14" ht="15.75" customHeight="1">
      <c r="L885" s="54"/>
      <c r="M885" s="114"/>
      <c r="N885" s="87"/>
    </row>
    <row r="886" spans="12:14" ht="15.75" customHeight="1">
      <c r="L886" s="54"/>
      <c r="M886" s="114"/>
      <c r="N886" s="103"/>
    </row>
    <row r="887" spans="12:14" ht="15.75" customHeight="1">
      <c r="L887" s="54"/>
      <c r="M887" s="113"/>
      <c r="N887" s="103"/>
    </row>
    <row r="888" spans="12:14" ht="15.75" customHeight="1">
      <c r="L888" s="54"/>
      <c r="M888" s="114"/>
      <c r="N888" s="103"/>
    </row>
    <row r="889" spans="12:14" ht="15.75" customHeight="1">
      <c r="L889" s="54"/>
      <c r="M889" s="114"/>
      <c r="N889" s="103"/>
    </row>
    <row r="890" spans="12:14" ht="15.75" customHeight="1">
      <c r="L890" s="54"/>
      <c r="M890" s="114"/>
      <c r="N890" s="103"/>
    </row>
    <row r="891" spans="12:14" ht="15.75" customHeight="1">
      <c r="L891" s="54"/>
      <c r="M891" s="114"/>
      <c r="N891" s="103"/>
    </row>
    <row r="892" spans="12:14" ht="15.75" customHeight="1">
      <c r="L892" s="54"/>
      <c r="M892" s="114"/>
      <c r="N892" s="103"/>
    </row>
    <row r="893" spans="12:14" ht="15.75" customHeight="1">
      <c r="L893" s="54"/>
      <c r="M893" s="114"/>
      <c r="N893" s="103"/>
    </row>
    <row r="894" spans="12:14" ht="15.75" customHeight="1">
      <c r="L894" s="54"/>
      <c r="M894" s="114"/>
      <c r="N894" s="103"/>
    </row>
    <row r="895" spans="12:14" ht="15.75" customHeight="1">
      <c r="L895" s="54"/>
      <c r="M895" s="113"/>
      <c r="N895" s="103"/>
    </row>
    <row r="896" spans="12:14" ht="15.75" customHeight="1">
      <c r="L896" s="54"/>
      <c r="M896" s="40"/>
      <c r="N896" s="87"/>
    </row>
    <row r="897" spans="12:14" ht="15.75" customHeight="1">
      <c r="L897" s="54"/>
      <c r="M897" s="110"/>
      <c r="N897" s="87"/>
    </row>
    <row r="898" spans="12:14" ht="15.75" customHeight="1">
      <c r="L898" s="54"/>
      <c r="M898" s="40"/>
      <c r="N898" s="87"/>
    </row>
    <row r="899" spans="12:14" ht="15.75" customHeight="1">
      <c r="L899" s="54"/>
      <c r="M899" s="115"/>
      <c r="N899" s="87"/>
    </row>
    <row r="900" spans="12:14" ht="15.75" customHeight="1">
      <c r="L900" s="54"/>
      <c r="M900" s="40"/>
      <c r="N900" s="87"/>
    </row>
    <row r="901" spans="12:14" ht="15.75" customHeight="1">
      <c r="L901" s="54"/>
      <c r="M901" s="116"/>
      <c r="N901" s="87"/>
    </row>
    <row r="902" spans="12:14" ht="15.75" customHeight="1">
      <c r="L902" s="54"/>
      <c r="M902" s="65"/>
      <c r="N902" s="87"/>
    </row>
    <row r="903" spans="12:14" ht="15.75" customHeight="1">
      <c r="L903" s="54"/>
      <c r="M903" s="65"/>
      <c r="N903" s="87"/>
    </row>
    <row r="904" spans="12:14" ht="15.75" customHeight="1">
      <c r="L904" s="54"/>
      <c r="M904" s="65"/>
      <c r="N904" s="87"/>
    </row>
    <row r="905" spans="12:14" ht="15.75" customHeight="1">
      <c r="L905" s="54"/>
      <c r="M905" s="116"/>
      <c r="N905" s="87"/>
    </row>
    <row r="906" spans="12:14" ht="15.75" customHeight="1">
      <c r="L906" s="54"/>
      <c r="M906" s="117"/>
      <c r="N906" s="87"/>
    </row>
    <row r="907" spans="12:14" ht="15.75" customHeight="1">
      <c r="L907" s="54"/>
      <c r="M907" s="117"/>
      <c r="N907" s="87"/>
    </row>
    <row r="908" spans="12:14" ht="15.75" customHeight="1">
      <c r="L908" s="54"/>
      <c r="M908" s="117"/>
      <c r="N908" s="87"/>
    </row>
    <row r="909" spans="12:14" ht="15.75" customHeight="1">
      <c r="L909" s="54"/>
      <c r="M909" s="117"/>
      <c r="N909" s="87"/>
    </row>
    <row r="910" spans="12:14" ht="15.75" customHeight="1">
      <c r="L910" s="54"/>
      <c r="M910" s="117"/>
      <c r="N910" s="87"/>
    </row>
    <row r="911" spans="12:14" ht="15.75" customHeight="1">
      <c r="L911" s="54"/>
      <c r="M911" s="117"/>
      <c r="N911" s="87"/>
    </row>
    <row r="912" spans="12:14" ht="15.75" customHeight="1">
      <c r="L912" s="54"/>
      <c r="M912" s="117"/>
      <c r="N912" s="87"/>
    </row>
    <row r="913" spans="12:14" ht="15.75" customHeight="1">
      <c r="L913" s="54"/>
      <c r="M913" s="117"/>
      <c r="N913" s="87"/>
    </row>
    <row r="914" spans="12:14" ht="15.75" customHeight="1">
      <c r="L914" s="54"/>
      <c r="M914" s="117"/>
      <c r="N914" s="87"/>
    </row>
    <row r="915" spans="12:14" ht="15.75" customHeight="1">
      <c r="L915" s="54"/>
      <c r="M915" s="116"/>
      <c r="N915" s="87"/>
    </row>
    <row r="916" spans="12:14" ht="15.75" customHeight="1">
      <c r="L916" s="54"/>
      <c r="M916" s="40"/>
      <c r="N916" s="65"/>
    </row>
    <row r="917" spans="12:14" ht="15.75" customHeight="1">
      <c r="L917" s="54"/>
      <c r="M917" s="40"/>
      <c r="N917" s="87"/>
    </row>
    <row r="918" spans="12:14" ht="15.75" customHeight="1">
      <c r="L918" s="54"/>
      <c r="M918" s="40"/>
      <c r="N918" s="87"/>
    </row>
    <row r="919" spans="12:14" ht="15.75" customHeight="1">
      <c r="L919" s="54"/>
      <c r="M919" s="40"/>
      <c r="N919" s="87"/>
    </row>
    <row r="920" spans="12:14" ht="15.75" customHeight="1">
      <c r="L920" s="54"/>
      <c r="M920" s="40"/>
      <c r="N920" s="87"/>
    </row>
    <row r="921" spans="12:14" ht="15.75" customHeight="1">
      <c r="L921" s="54"/>
      <c r="M921" s="40"/>
      <c r="N921" s="87"/>
    </row>
    <row r="922" spans="12:14" ht="15.75" customHeight="1">
      <c r="L922" s="54"/>
      <c r="M922" s="40"/>
      <c r="N922" s="87"/>
    </row>
    <row r="923" spans="12:14" ht="15.75" customHeight="1">
      <c r="L923" s="54"/>
      <c r="M923" s="40"/>
      <c r="N923" s="87"/>
    </row>
  </sheetData>
  <autoFilter ref="G1:G351">
    <filterColumn colId="0"/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67"/>
  <sheetViews>
    <sheetView workbookViewId="0">
      <selection activeCell="G57" sqref="G57"/>
    </sheetView>
  </sheetViews>
  <sheetFormatPr defaultColWidth="12.6640625" defaultRowHeight="15.75" customHeight="1"/>
  <cols>
    <col min="1" max="7" width="12.6640625" style="3"/>
    <col min="8" max="10" width="12.6640625" style="3" customWidth="1"/>
    <col min="11" max="16384" width="12.6640625" style="3"/>
  </cols>
  <sheetData>
    <row r="1" spans="1:30" ht="13.8" thickBot="1">
      <c r="A1" s="19"/>
      <c r="B1" s="19"/>
      <c r="D1" s="19"/>
      <c r="I1" s="24">
        <f>SUM(G:G)</f>
        <v>7.2315599999999982</v>
      </c>
    </row>
    <row r="2" spans="1:30" ht="13.8" thickBot="1">
      <c r="A2" s="30">
        <v>2</v>
      </c>
      <c r="B2" s="30">
        <v>94</v>
      </c>
      <c r="C2" s="31" t="s">
        <v>147</v>
      </c>
      <c r="D2" s="21">
        <f>VLOOKUP(B2,'Журнал наблюдений'!D:G,4,0)</f>
        <v>1.3651</v>
      </c>
      <c r="E2" s="23"/>
      <c r="F2" s="23"/>
      <c r="G2" s="23"/>
      <c r="H2" s="25">
        <v>1</v>
      </c>
    </row>
    <row r="3" spans="1:30" ht="15" thickBot="1">
      <c r="A3" s="30">
        <v>2</v>
      </c>
      <c r="B3" s="30">
        <v>96</v>
      </c>
      <c r="C3" s="31" t="s">
        <v>146</v>
      </c>
      <c r="D3" s="21">
        <f>VLOOKUP(B3,'Журнал наблюдений'!D:G,4,0)</f>
        <v>1.24647</v>
      </c>
      <c r="E3" s="23">
        <f t="shared" ref="E3:E4" si="0">IF(C2=C3,"",D2-D3)</f>
        <v>0.11863000000000001</v>
      </c>
      <c r="F3" s="23">
        <f t="shared" ref="F3:F4" si="1">IF(E3="","",IF(COUNTIF(C2,"*бол*"),E3+#REF!,E3))</f>
        <v>0.11863000000000001</v>
      </c>
      <c r="G3" s="23">
        <f t="shared" ref="G3:G4" si="2">IF(COUNTIF(C3,"*бол*"),"",F3)</f>
        <v>0.11863000000000001</v>
      </c>
      <c r="H3" s="25" t="str">
        <f>IF(C1=C2,1,"")</f>
        <v/>
      </c>
      <c r="K3" s="118">
        <v>36</v>
      </c>
      <c r="L3" s="50" t="s">
        <v>1234</v>
      </c>
      <c r="M3" s="116"/>
    </row>
    <row r="4" spans="1:30" ht="14.4" thickBot="1">
      <c r="A4" s="30">
        <v>2</v>
      </c>
      <c r="B4" s="30">
        <v>97</v>
      </c>
      <c r="C4" s="31" t="s">
        <v>146</v>
      </c>
      <c r="D4" s="21">
        <f>VLOOKUP(B4,'Журнал наблюдений'!D:G,4,0)</f>
        <v>1.6323000000000001</v>
      </c>
      <c r="E4" s="23" t="str">
        <f t="shared" si="0"/>
        <v/>
      </c>
      <c r="F4" s="23" t="str">
        <f t="shared" si="1"/>
        <v/>
      </c>
      <c r="G4" s="23" t="str">
        <f t="shared" si="2"/>
        <v/>
      </c>
      <c r="H4" s="25" t="str">
        <f t="shared" ref="H4:H67" si="3">IF(C2=C3,1,"")</f>
        <v/>
      </c>
      <c r="K4" s="36">
        <f t="shared" ref="K4:K51" si="4">K3+1</f>
        <v>37</v>
      </c>
      <c r="L4" s="54" t="s">
        <v>146</v>
      </c>
      <c r="M4" s="46"/>
      <c r="W4" s="20">
        <v>2</v>
      </c>
      <c r="X4" s="20">
        <v>55</v>
      </c>
      <c r="Y4" s="22" t="s">
        <v>364</v>
      </c>
      <c r="Z4" s="27">
        <v>1.5515300000000001</v>
      </c>
      <c r="AA4" s="23"/>
      <c r="AB4" s="23"/>
      <c r="AC4" s="23"/>
      <c r="AD4" s="25">
        <v>1</v>
      </c>
    </row>
    <row r="5" spans="1:30" ht="14.4" thickBot="1">
      <c r="A5" s="30">
        <v>2</v>
      </c>
      <c r="B5" s="30">
        <v>98</v>
      </c>
      <c r="C5" s="31" t="s">
        <v>151</v>
      </c>
      <c r="D5" s="21">
        <f>VLOOKUP(B5,'Журнал наблюдений'!D:G,4,0)</f>
        <v>1.56714</v>
      </c>
      <c r="E5" s="23">
        <f t="shared" ref="E5:E66" si="5">IF(C4=C5,"",D4-D5)</f>
        <v>6.5160000000000107E-2</v>
      </c>
      <c r="F5" s="23">
        <f t="shared" ref="F5:F66" si="6">IF(E5="","",IF(COUNTIF(C4,"*бол*"),E5+F3,E5))</f>
        <v>6.5160000000000107E-2</v>
      </c>
      <c r="G5" s="23">
        <f t="shared" ref="G5:G66" si="7">IF(COUNTIF(C5,"*бол*"),"",F5)</f>
        <v>6.5160000000000107E-2</v>
      </c>
      <c r="H5" s="25">
        <f t="shared" si="3"/>
        <v>1</v>
      </c>
      <c r="K5" s="36">
        <f t="shared" si="4"/>
        <v>38</v>
      </c>
      <c r="L5" s="54" t="s">
        <v>151</v>
      </c>
      <c r="M5" s="46">
        <v>6.429000000000018E-2</v>
      </c>
      <c r="N5" s="24">
        <f>VLOOKUP(L5,C:G,5,0)</f>
        <v>6.5160000000000107E-2</v>
      </c>
      <c r="O5" s="24">
        <f>M5-N5</f>
        <v>-8.6999999999992639E-4</v>
      </c>
      <c r="W5" s="20">
        <v>2</v>
      </c>
      <c r="X5" s="20">
        <v>135</v>
      </c>
      <c r="Y5" s="22" t="s">
        <v>161</v>
      </c>
      <c r="Z5" s="21">
        <f>VLOOKUP(X5,'Журнал наблюдений'!D:G,4,0)</f>
        <v>1.35808</v>
      </c>
      <c r="AA5" s="23">
        <f t="shared" ref="AA5:AA10" si="8">IF(Y4=Y5,"",Z4-Z5)</f>
        <v>0.19345000000000012</v>
      </c>
      <c r="AB5" s="23">
        <f>IF(AA5="","",IF(COUNTIF(Y4,"*бол*"),AA5+AB3,AA5))</f>
        <v>0.19345000000000012</v>
      </c>
      <c r="AC5" s="23" t="str">
        <f t="shared" ref="AC5:AC10" si="9">IF(COUNTIF(Y5,"*бол*"),"",AB5)</f>
        <v/>
      </c>
      <c r="AD5" s="25">
        <f t="shared" ref="AD5:AD10" si="10">IF(Y4=Y5,AD4+1,AD4)</f>
        <v>1</v>
      </c>
    </row>
    <row r="6" spans="1:30" ht="14.4" thickBot="1">
      <c r="A6" s="30">
        <v>2</v>
      </c>
      <c r="B6" s="30">
        <v>99</v>
      </c>
      <c r="C6" s="31" t="s">
        <v>152</v>
      </c>
      <c r="D6" s="21">
        <f>VLOOKUP(B6,'Журнал наблюдений'!D:G,4,0)</f>
        <v>1.5021899999999999</v>
      </c>
      <c r="E6" s="23">
        <f t="shared" si="5"/>
        <v>6.4950000000000063E-2</v>
      </c>
      <c r="F6" s="23">
        <f t="shared" si="6"/>
        <v>6.4950000000000063E-2</v>
      </c>
      <c r="G6" s="23">
        <f t="shared" si="7"/>
        <v>6.4950000000000063E-2</v>
      </c>
      <c r="H6" s="25" t="str">
        <f t="shared" si="3"/>
        <v/>
      </c>
      <c r="K6" s="36">
        <f t="shared" si="4"/>
        <v>39</v>
      </c>
      <c r="L6" s="54" t="s">
        <v>152</v>
      </c>
      <c r="M6" s="46">
        <v>6.4489999999999936E-2</v>
      </c>
      <c r="N6" s="24">
        <f t="shared" ref="N6:N51" si="11">VLOOKUP(L6,C:G,5,0)</f>
        <v>6.4950000000000063E-2</v>
      </c>
      <c r="O6" s="24">
        <f t="shared" ref="O6:O51" si="12">M6-N6</f>
        <v>-4.6000000000012697E-4</v>
      </c>
      <c r="W6" s="20">
        <v>2</v>
      </c>
      <c r="X6" s="20">
        <v>136</v>
      </c>
      <c r="Y6" s="22" t="s">
        <v>161</v>
      </c>
      <c r="Z6" s="21">
        <f>VLOOKUP(X6,'Журнал наблюдений'!D:G,4,0)</f>
        <v>1.6577200000000001</v>
      </c>
      <c r="AA6" s="23" t="str">
        <f t="shared" si="8"/>
        <v/>
      </c>
      <c r="AB6" s="23" t="str">
        <f t="shared" ref="AB6:AB10" si="13">IF(AA6="","",IF(COUNTIF(Y5,"*бол*"),AA6+AB4,AA6))</f>
        <v/>
      </c>
      <c r="AC6" s="23" t="str">
        <f t="shared" si="9"/>
        <v/>
      </c>
      <c r="AD6" s="25">
        <f t="shared" si="10"/>
        <v>2</v>
      </c>
    </row>
    <row r="7" spans="1:30" ht="14.4" thickBot="1">
      <c r="A7" s="30">
        <v>2</v>
      </c>
      <c r="B7" s="30">
        <v>100</v>
      </c>
      <c r="C7" s="31" t="s">
        <v>153</v>
      </c>
      <c r="D7" s="21">
        <f>VLOOKUP(B7,'Журнал наблюдений'!D:G,4,0)</f>
        <v>1.44163</v>
      </c>
      <c r="E7" s="23">
        <f t="shared" si="5"/>
        <v>6.0559999999999947E-2</v>
      </c>
      <c r="F7" s="23">
        <f t="shared" si="6"/>
        <v>6.0559999999999947E-2</v>
      </c>
      <c r="G7" s="23">
        <f t="shared" si="7"/>
        <v>6.0559999999999947E-2</v>
      </c>
      <c r="H7" s="25" t="str">
        <f t="shared" si="3"/>
        <v/>
      </c>
      <c r="K7" s="36">
        <f t="shared" si="4"/>
        <v>40</v>
      </c>
      <c r="L7" s="54" t="s">
        <v>153</v>
      </c>
      <c r="M7" s="46">
        <v>6.0309999999999864E-2</v>
      </c>
      <c r="N7" s="24">
        <f t="shared" si="11"/>
        <v>6.0559999999999947E-2</v>
      </c>
      <c r="O7" s="24">
        <f t="shared" si="12"/>
        <v>-2.5000000000008349E-4</v>
      </c>
      <c r="W7" s="20">
        <v>2</v>
      </c>
      <c r="X7" s="20">
        <v>141</v>
      </c>
      <c r="Y7" s="22" t="s">
        <v>162</v>
      </c>
      <c r="Z7" s="21">
        <f>VLOOKUP(X7,'Журнал наблюдений'!D:G,4,0)</f>
        <v>1.3441399999999999</v>
      </c>
      <c r="AA7" s="23">
        <f t="shared" si="8"/>
        <v>0.31358000000000019</v>
      </c>
      <c r="AB7" s="23">
        <f t="shared" si="13"/>
        <v>0.50703000000000031</v>
      </c>
      <c r="AC7" s="23" t="str">
        <f t="shared" si="9"/>
        <v/>
      </c>
      <c r="AD7" s="25">
        <f t="shared" si="10"/>
        <v>2</v>
      </c>
    </row>
    <row r="8" spans="1:30" ht="14.4" thickBot="1">
      <c r="A8" s="30">
        <v>2</v>
      </c>
      <c r="B8" s="30">
        <v>101</v>
      </c>
      <c r="C8" s="31" t="s">
        <v>154</v>
      </c>
      <c r="D8" s="21">
        <f>VLOOKUP(B8,'Журнал наблюдений'!D:G,4,0)</f>
        <v>1.3850499999999999</v>
      </c>
      <c r="E8" s="23">
        <f t="shared" si="5"/>
        <v>5.6580000000000075E-2</v>
      </c>
      <c r="F8" s="23">
        <f t="shared" si="6"/>
        <v>5.6580000000000075E-2</v>
      </c>
      <c r="G8" s="23">
        <f t="shared" si="7"/>
        <v>5.6580000000000075E-2</v>
      </c>
      <c r="H8" s="25" t="str">
        <f t="shared" si="3"/>
        <v/>
      </c>
      <c r="K8" s="36">
        <f t="shared" si="4"/>
        <v>41</v>
      </c>
      <c r="L8" s="54" t="s">
        <v>154</v>
      </c>
      <c r="M8" s="46">
        <v>5.7440000000000158E-2</v>
      </c>
      <c r="N8" s="24">
        <f t="shared" si="11"/>
        <v>5.6580000000000075E-2</v>
      </c>
      <c r="O8" s="24">
        <f t="shared" si="12"/>
        <v>8.6000000000008292E-4</v>
      </c>
      <c r="W8" s="20">
        <v>2</v>
      </c>
      <c r="X8" s="20">
        <v>142</v>
      </c>
      <c r="Y8" s="22" t="s">
        <v>162</v>
      </c>
      <c r="Z8" s="21">
        <f>VLOOKUP(X8,'Журнал наблюдений'!D:G,4,0)</f>
        <v>1.5757399999999999</v>
      </c>
      <c r="AA8" s="23" t="str">
        <f t="shared" si="8"/>
        <v/>
      </c>
      <c r="AB8" s="23" t="str">
        <f t="shared" si="13"/>
        <v/>
      </c>
      <c r="AC8" s="23" t="str">
        <f t="shared" si="9"/>
        <v/>
      </c>
      <c r="AD8" s="25">
        <f t="shared" si="10"/>
        <v>3</v>
      </c>
    </row>
    <row r="9" spans="1:30" ht="14.4" thickBot="1">
      <c r="A9" s="30">
        <v>2</v>
      </c>
      <c r="B9" s="30">
        <v>102</v>
      </c>
      <c r="C9" s="31" t="s">
        <v>155</v>
      </c>
      <c r="D9" s="21">
        <f>VLOOKUP(B9,'Журнал наблюдений'!D:G,4,0)</f>
        <v>1.3250200000000001</v>
      </c>
      <c r="E9" s="23">
        <f t="shared" si="5"/>
        <v>6.0029999999999806E-2</v>
      </c>
      <c r="F9" s="23">
        <f t="shared" si="6"/>
        <v>6.0029999999999806E-2</v>
      </c>
      <c r="G9" s="23">
        <f t="shared" si="7"/>
        <v>6.0029999999999806E-2</v>
      </c>
      <c r="H9" s="25" t="str">
        <f t="shared" si="3"/>
        <v/>
      </c>
      <c r="K9" s="36">
        <f t="shared" si="4"/>
        <v>42</v>
      </c>
      <c r="L9" s="54" t="s">
        <v>155</v>
      </c>
      <c r="M9" s="46">
        <v>6.0060000000000002E-2</v>
      </c>
      <c r="N9" s="24">
        <f t="shared" si="11"/>
        <v>6.0029999999999806E-2</v>
      </c>
      <c r="O9" s="24">
        <f t="shared" si="12"/>
        <v>3.0000000000196536E-5</v>
      </c>
      <c r="W9" s="20">
        <v>4</v>
      </c>
      <c r="X9" s="20">
        <v>144</v>
      </c>
      <c r="Y9" s="22" t="s">
        <v>363</v>
      </c>
      <c r="Z9" s="21">
        <f>VLOOKUP(X9,'Журнал наблюдений'!D:G,4,0)</f>
        <v>1.3085100000000001</v>
      </c>
      <c r="AA9" s="23">
        <f t="shared" si="8"/>
        <v>0.26722999999999986</v>
      </c>
      <c r="AB9" s="23">
        <f t="shared" si="13"/>
        <v>0.77426000000000017</v>
      </c>
      <c r="AC9" s="23">
        <f t="shared" si="9"/>
        <v>0.77426000000000017</v>
      </c>
      <c r="AD9" s="25">
        <f t="shared" si="10"/>
        <v>3</v>
      </c>
    </row>
    <row r="10" spans="1:30" ht="14.4" thickBot="1">
      <c r="A10" s="30">
        <v>2</v>
      </c>
      <c r="B10" s="30">
        <v>103</v>
      </c>
      <c r="C10" s="31" t="s">
        <v>155</v>
      </c>
      <c r="D10" s="21">
        <f>VLOOKUP(B10,'Журнал наблюдений'!D:G,4,0)</f>
        <v>1.60823</v>
      </c>
      <c r="E10" s="23" t="str">
        <f t="shared" si="5"/>
        <v/>
      </c>
      <c r="F10" s="23" t="str">
        <f t="shared" si="6"/>
        <v/>
      </c>
      <c r="G10" s="23" t="str">
        <f t="shared" si="7"/>
        <v/>
      </c>
      <c r="H10" s="25" t="str">
        <f t="shared" si="3"/>
        <v/>
      </c>
      <c r="K10" s="36">
        <f t="shared" si="4"/>
        <v>43</v>
      </c>
      <c r="L10" s="54" t="s">
        <v>156</v>
      </c>
      <c r="M10" s="46">
        <v>5.8910000000000018E-2</v>
      </c>
      <c r="N10" s="24">
        <f t="shared" si="11"/>
        <v>5.9309999999999974E-2</v>
      </c>
      <c r="O10" s="24">
        <f t="shared" si="12"/>
        <v>-3.9999999999995595E-4</v>
      </c>
      <c r="X10" s="20">
        <v>145</v>
      </c>
      <c r="Y10" s="22" t="s">
        <v>150</v>
      </c>
      <c r="Z10" s="21">
        <f>VLOOKUP(X10,'Журнал наблюдений'!D:G,4,0)</f>
        <v>1.3627100000000001</v>
      </c>
      <c r="AA10" s="23">
        <f t="shared" si="8"/>
        <v>-5.4200000000000026E-2</v>
      </c>
      <c r="AB10" s="23">
        <f t="shared" si="13"/>
        <v>-5.4200000000000026E-2</v>
      </c>
      <c r="AC10" s="23">
        <f t="shared" si="9"/>
        <v>-5.4200000000000026E-2</v>
      </c>
      <c r="AD10" s="25">
        <f t="shared" si="10"/>
        <v>3</v>
      </c>
    </row>
    <row r="11" spans="1:30" ht="14.4" thickBot="1">
      <c r="A11" s="30">
        <v>2</v>
      </c>
      <c r="B11" s="30">
        <v>104</v>
      </c>
      <c r="C11" s="31" t="s">
        <v>156</v>
      </c>
      <c r="D11" s="21">
        <f>VLOOKUP(B11,'Журнал наблюдений'!D:G,4,0)</f>
        <v>1.5489200000000001</v>
      </c>
      <c r="E11" s="23">
        <f t="shared" si="5"/>
        <v>5.9309999999999974E-2</v>
      </c>
      <c r="F11" s="23">
        <f t="shared" si="6"/>
        <v>5.9309999999999974E-2</v>
      </c>
      <c r="G11" s="23">
        <f t="shared" si="7"/>
        <v>5.9309999999999974E-2</v>
      </c>
      <c r="H11" s="25">
        <f t="shared" si="3"/>
        <v>1</v>
      </c>
      <c r="K11" s="36">
        <f t="shared" si="4"/>
        <v>44</v>
      </c>
      <c r="L11" s="54" t="s">
        <v>157</v>
      </c>
      <c r="M11" s="46">
        <v>6.1289999999999845E-2</v>
      </c>
      <c r="N11" s="24">
        <f t="shared" si="11"/>
        <v>6.1919999999999975E-2</v>
      </c>
      <c r="O11" s="24">
        <f t="shared" si="12"/>
        <v>-6.3000000000013046E-4</v>
      </c>
      <c r="AC11" s="24">
        <f>SUM(AC7:AC10)</f>
        <v>0.72006000000000014</v>
      </c>
    </row>
    <row r="12" spans="1:30" ht="14.4" thickBot="1">
      <c r="A12" s="30">
        <v>2</v>
      </c>
      <c r="B12" s="30">
        <v>105</v>
      </c>
      <c r="C12" s="31" t="s">
        <v>157</v>
      </c>
      <c r="D12" s="21">
        <f>VLOOKUP(B12,'Журнал наблюдений'!D:G,4,0)</f>
        <v>1.4870000000000001</v>
      </c>
      <c r="E12" s="23">
        <f t="shared" si="5"/>
        <v>6.1919999999999975E-2</v>
      </c>
      <c r="F12" s="23">
        <f t="shared" si="6"/>
        <v>6.1919999999999975E-2</v>
      </c>
      <c r="G12" s="23">
        <f t="shared" si="7"/>
        <v>6.1919999999999975E-2</v>
      </c>
      <c r="H12" s="25" t="str">
        <f t="shared" si="3"/>
        <v/>
      </c>
      <c r="K12" s="36">
        <f t="shared" si="4"/>
        <v>45</v>
      </c>
      <c r="L12" s="54" t="s">
        <v>160</v>
      </c>
      <c r="M12" s="46">
        <v>1.1943600000000001</v>
      </c>
      <c r="N12" s="24">
        <f>VLOOKUP(L12,C:G,5,0)+G15+G13</f>
        <v>1.1948000000000001</v>
      </c>
      <c r="O12" s="24">
        <f t="shared" si="12"/>
        <v>-4.3999999999999595E-4</v>
      </c>
    </row>
    <row r="13" spans="1:30" ht="14.4" thickBot="1">
      <c r="A13" s="30">
        <v>2</v>
      </c>
      <c r="B13" s="30">
        <v>106</v>
      </c>
      <c r="C13" s="31" t="s">
        <v>158</v>
      </c>
      <c r="D13" s="21">
        <f>VLOOKUP(B13,'Журнал наблюдений'!D:G,4,0)</f>
        <v>1.09206</v>
      </c>
      <c r="E13" s="23">
        <f t="shared" si="5"/>
        <v>0.39494000000000007</v>
      </c>
      <c r="F13" s="23">
        <f t="shared" si="6"/>
        <v>0.39494000000000007</v>
      </c>
      <c r="G13" s="23">
        <f t="shared" si="7"/>
        <v>0.39494000000000007</v>
      </c>
      <c r="H13" s="25" t="str">
        <f t="shared" si="3"/>
        <v/>
      </c>
      <c r="K13" s="36">
        <f t="shared" si="4"/>
        <v>46</v>
      </c>
      <c r="L13" s="54" t="s">
        <v>644</v>
      </c>
      <c r="M13" s="57">
        <v>0.49827999999999983</v>
      </c>
      <c r="N13" s="24">
        <f t="shared" si="11"/>
        <v>0.49643000000000015</v>
      </c>
      <c r="O13" s="24">
        <f t="shared" si="12"/>
        <v>1.8499999999996852E-3</v>
      </c>
    </row>
    <row r="14" spans="1:30" ht="14.4" thickBot="1">
      <c r="A14" s="30">
        <v>2</v>
      </c>
      <c r="B14" s="30">
        <v>107</v>
      </c>
      <c r="C14" s="31" t="s">
        <v>158</v>
      </c>
      <c r="D14" s="21">
        <f>VLOOKUP(B14,'Журнал наблюдений'!D:G,4,0)</f>
        <v>1.82599</v>
      </c>
      <c r="E14" s="23" t="str">
        <f t="shared" si="5"/>
        <v/>
      </c>
      <c r="F14" s="23" t="str">
        <f t="shared" si="6"/>
        <v/>
      </c>
      <c r="G14" s="23" t="str">
        <f t="shared" si="7"/>
        <v/>
      </c>
      <c r="H14" s="25" t="str">
        <f t="shared" si="3"/>
        <v/>
      </c>
      <c r="K14" s="36">
        <f t="shared" si="4"/>
        <v>47</v>
      </c>
      <c r="L14" s="54" t="s">
        <v>645</v>
      </c>
      <c r="M14" s="46">
        <v>0.36748000000000003</v>
      </c>
      <c r="N14" s="24">
        <f t="shared" si="11"/>
        <v>0.36920999999999993</v>
      </c>
      <c r="O14" s="24">
        <f t="shared" si="12"/>
        <v>-1.7299999999998983E-3</v>
      </c>
    </row>
    <row r="15" spans="1:30" ht="14.4" thickBot="1">
      <c r="A15" s="30">
        <v>2</v>
      </c>
      <c r="B15" s="30">
        <v>108</v>
      </c>
      <c r="C15" s="31" t="s">
        <v>159</v>
      </c>
      <c r="D15" s="21">
        <f>VLOOKUP(B15,'Журнал наблюдений'!D:G,4,0)</f>
        <v>1.6292199999999999</v>
      </c>
      <c r="E15" s="23">
        <f t="shared" si="5"/>
        <v>0.19677000000000011</v>
      </c>
      <c r="F15" s="23">
        <f t="shared" si="6"/>
        <v>0.19677000000000011</v>
      </c>
      <c r="G15" s="23">
        <f t="shared" si="7"/>
        <v>0.19677000000000011</v>
      </c>
      <c r="H15" s="25">
        <f t="shared" si="3"/>
        <v>1</v>
      </c>
      <c r="K15" s="36">
        <f t="shared" si="4"/>
        <v>48</v>
      </c>
      <c r="L15" s="54" t="s">
        <v>646</v>
      </c>
      <c r="M15" s="46">
        <v>0.13507000000000002</v>
      </c>
      <c r="N15" s="24">
        <f t="shared" si="11"/>
        <v>0.13566000000000011</v>
      </c>
      <c r="O15" s="24">
        <f t="shared" si="12"/>
        <v>-5.9000000000009045E-4</v>
      </c>
    </row>
    <row r="16" spans="1:30" ht="14.4" thickBot="1">
      <c r="A16" s="30">
        <v>2</v>
      </c>
      <c r="B16" s="30">
        <v>109</v>
      </c>
      <c r="C16" s="31" t="s">
        <v>160</v>
      </c>
      <c r="D16" s="21">
        <f>VLOOKUP(B16,'Журнал наблюдений'!D:G,4,0)</f>
        <v>1.02613</v>
      </c>
      <c r="E16" s="23">
        <f t="shared" si="5"/>
        <v>0.6030899999999999</v>
      </c>
      <c r="F16" s="23">
        <f t="shared" si="6"/>
        <v>0.6030899999999999</v>
      </c>
      <c r="G16" s="23">
        <f t="shared" si="7"/>
        <v>0.6030899999999999</v>
      </c>
      <c r="H16" s="25" t="str">
        <f t="shared" si="3"/>
        <v/>
      </c>
      <c r="K16" s="36">
        <f t="shared" si="4"/>
        <v>49</v>
      </c>
      <c r="L16" s="54" t="s">
        <v>647</v>
      </c>
      <c r="M16" s="46">
        <v>0.17174</v>
      </c>
      <c r="N16" s="24">
        <f t="shared" si="11"/>
        <v>0.17132999999999998</v>
      </c>
      <c r="O16" s="24">
        <f t="shared" si="12"/>
        <v>4.1000000000002146E-4</v>
      </c>
    </row>
    <row r="17" spans="1:15" ht="14.4" thickBot="1">
      <c r="A17" s="30">
        <v>2</v>
      </c>
      <c r="B17" s="30">
        <v>168</v>
      </c>
      <c r="C17" s="31" t="s">
        <v>160</v>
      </c>
      <c r="D17" s="21">
        <f>VLOOKUP(B17,'Журнал наблюдений'!D:G,4,0)</f>
        <v>1.7796000000000001</v>
      </c>
      <c r="E17" s="23" t="str">
        <f t="shared" si="5"/>
        <v/>
      </c>
      <c r="F17" s="23" t="str">
        <f t="shared" si="6"/>
        <v/>
      </c>
      <c r="G17" s="23" t="str">
        <f t="shared" si="7"/>
        <v/>
      </c>
      <c r="H17" s="25" t="str">
        <f t="shared" si="3"/>
        <v/>
      </c>
      <c r="K17" s="36">
        <f t="shared" si="4"/>
        <v>50</v>
      </c>
      <c r="L17" s="54" t="s">
        <v>648</v>
      </c>
      <c r="M17" s="46">
        <v>0.21567999999999987</v>
      </c>
      <c r="N17" s="24">
        <f t="shared" si="11"/>
        <v>0.21527000000000007</v>
      </c>
      <c r="O17" s="24">
        <f t="shared" si="12"/>
        <v>4.0999999999979941E-4</v>
      </c>
    </row>
    <row r="18" spans="1:15" ht="14.4" thickBot="1">
      <c r="A18" s="30">
        <v>2</v>
      </c>
      <c r="B18" s="30">
        <v>169</v>
      </c>
      <c r="C18" s="31" t="s">
        <v>644</v>
      </c>
      <c r="D18" s="21">
        <f>VLOOKUP(B18,'Журнал наблюдений'!D:G,4,0)</f>
        <v>1.2831699999999999</v>
      </c>
      <c r="E18" s="23">
        <f t="shared" si="5"/>
        <v>0.49643000000000015</v>
      </c>
      <c r="F18" s="23">
        <f t="shared" si="6"/>
        <v>0.49643000000000015</v>
      </c>
      <c r="G18" s="23">
        <f t="shared" si="7"/>
        <v>0.49643000000000015</v>
      </c>
      <c r="H18" s="25">
        <f t="shared" si="3"/>
        <v>1</v>
      </c>
      <c r="K18" s="36">
        <f t="shared" si="4"/>
        <v>51</v>
      </c>
      <c r="L18" s="54" t="s">
        <v>649</v>
      </c>
      <c r="M18" s="46">
        <v>0.19356000000000018</v>
      </c>
      <c r="N18" s="24">
        <f t="shared" si="11"/>
        <v>0.19327000000000005</v>
      </c>
      <c r="O18" s="24">
        <f t="shared" si="12"/>
        <v>2.9000000000012349E-4</v>
      </c>
    </row>
    <row r="19" spans="1:15" ht="14.4" thickBot="1">
      <c r="A19" s="30">
        <v>2</v>
      </c>
      <c r="B19" s="30">
        <v>170</v>
      </c>
      <c r="C19" s="31" t="s">
        <v>645</v>
      </c>
      <c r="D19" s="21">
        <f>VLOOKUP(B19,'Журнал наблюдений'!D:G,4,0)</f>
        <v>0.91395999999999999</v>
      </c>
      <c r="E19" s="23">
        <f t="shared" si="5"/>
        <v>0.36920999999999993</v>
      </c>
      <c r="F19" s="23">
        <f t="shared" si="6"/>
        <v>0.36920999999999993</v>
      </c>
      <c r="G19" s="23">
        <f t="shared" si="7"/>
        <v>0.36920999999999993</v>
      </c>
      <c r="H19" s="25" t="str">
        <f t="shared" si="3"/>
        <v/>
      </c>
      <c r="K19" s="36">
        <f t="shared" si="4"/>
        <v>52</v>
      </c>
      <c r="L19" s="54" t="s">
        <v>651</v>
      </c>
      <c r="M19" s="46">
        <v>0.22073999999999994</v>
      </c>
      <c r="N19" s="24">
        <f>VLOOKUP(L19,C:G,5,0)+G25</f>
        <v>0.22078999999999993</v>
      </c>
      <c r="O19" s="24">
        <f t="shared" si="12"/>
        <v>-4.9999999999994493E-5</v>
      </c>
    </row>
    <row r="20" spans="1:15" ht="14.4" thickBot="1">
      <c r="A20" s="30">
        <v>2</v>
      </c>
      <c r="B20" s="30">
        <v>171</v>
      </c>
      <c r="C20" s="31" t="s">
        <v>645</v>
      </c>
      <c r="D20" s="21">
        <f>VLOOKUP(B20,'Журнал наблюдений'!D:G,4,0)</f>
        <v>1.7719800000000001</v>
      </c>
      <c r="E20" s="23" t="str">
        <f t="shared" si="5"/>
        <v/>
      </c>
      <c r="F20" s="23" t="str">
        <f t="shared" si="6"/>
        <v/>
      </c>
      <c r="G20" s="23" t="str">
        <f t="shared" si="7"/>
        <v/>
      </c>
      <c r="H20" s="25" t="str">
        <f t="shared" si="3"/>
        <v/>
      </c>
      <c r="K20" s="36">
        <f t="shared" si="4"/>
        <v>53</v>
      </c>
      <c r="L20" s="54" t="s">
        <v>653</v>
      </c>
      <c r="M20" s="46">
        <v>0.20128999999999997</v>
      </c>
      <c r="N20" s="24">
        <f>VLOOKUP(L20,C:G,5,0)+G28</f>
        <v>0.20213999999999999</v>
      </c>
      <c r="O20" s="24">
        <f t="shared" si="12"/>
        <v>-8.5000000000001741E-4</v>
      </c>
    </row>
    <row r="21" spans="1:15" ht="14.4" thickBot="1">
      <c r="A21" s="30">
        <v>2</v>
      </c>
      <c r="B21" s="30">
        <v>172</v>
      </c>
      <c r="C21" s="31" t="s">
        <v>646</v>
      </c>
      <c r="D21" s="21">
        <f>VLOOKUP(B21,'Журнал наблюдений'!D:G,4,0)</f>
        <v>1.63632</v>
      </c>
      <c r="E21" s="23">
        <f t="shared" si="5"/>
        <v>0.13566000000000011</v>
      </c>
      <c r="F21" s="23">
        <f t="shared" si="6"/>
        <v>0.13566000000000011</v>
      </c>
      <c r="G21" s="23">
        <f t="shared" si="7"/>
        <v>0.13566000000000011</v>
      </c>
      <c r="H21" s="25">
        <f t="shared" si="3"/>
        <v>1</v>
      </c>
      <c r="K21" s="36">
        <f t="shared" si="4"/>
        <v>54</v>
      </c>
      <c r="L21" s="54" t="s">
        <v>654</v>
      </c>
      <c r="M21" s="46">
        <v>0.18079000000000001</v>
      </c>
      <c r="N21" s="24">
        <f t="shared" si="11"/>
        <v>0.18009999999999993</v>
      </c>
      <c r="O21" s="24">
        <f t="shared" si="12"/>
        <v>6.9000000000007944E-4</v>
      </c>
    </row>
    <row r="22" spans="1:15" ht="14.4" thickBot="1">
      <c r="A22" s="30">
        <v>2</v>
      </c>
      <c r="B22" s="30">
        <v>173</v>
      </c>
      <c r="C22" s="31" t="s">
        <v>647</v>
      </c>
      <c r="D22" s="21">
        <f>VLOOKUP(B22,'Журнал наблюдений'!D:G,4,0)</f>
        <v>1.46499</v>
      </c>
      <c r="E22" s="23">
        <f t="shared" si="5"/>
        <v>0.17132999999999998</v>
      </c>
      <c r="F22" s="23">
        <f t="shared" si="6"/>
        <v>0.17132999999999998</v>
      </c>
      <c r="G22" s="23">
        <f t="shared" si="7"/>
        <v>0.17132999999999998</v>
      </c>
      <c r="H22" s="25" t="str">
        <f t="shared" si="3"/>
        <v/>
      </c>
      <c r="K22" s="36">
        <f t="shared" si="4"/>
        <v>55</v>
      </c>
      <c r="L22" s="54" t="s">
        <v>655</v>
      </c>
      <c r="M22" s="46">
        <v>0.19159999999999999</v>
      </c>
      <c r="N22" s="24">
        <f t="shared" si="11"/>
        <v>0.19144000000000005</v>
      </c>
      <c r="O22" s="24">
        <f t="shared" si="12"/>
        <v>1.5999999999993797E-4</v>
      </c>
    </row>
    <row r="23" spans="1:15" ht="14.4" thickBot="1">
      <c r="A23" s="30">
        <v>2</v>
      </c>
      <c r="B23" s="30">
        <v>174</v>
      </c>
      <c r="C23" s="31" t="s">
        <v>648</v>
      </c>
      <c r="D23" s="21">
        <f>VLOOKUP(B23,'Журнал наблюдений'!D:G,4,0)</f>
        <v>1.2497199999999999</v>
      </c>
      <c r="E23" s="23">
        <f t="shared" si="5"/>
        <v>0.21527000000000007</v>
      </c>
      <c r="F23" s="23">
        <f t="shared" si="6"/>
        <v>0.21527000000000007</v>
      </c>
      <c r="G23" s="23">
        <f t="shared" si="7"/>
        <v>0.21527000000000007</v>
      </c>
      <c r="H23" s="25" t="str">
        <f t="shared" si="3"/>
        <v/>
      </c>
      <c r="K23" s="36">
        <f t="shared" si="4"/>
        <v>56</v>
      </c>
      <c r="L23" s="54" t="s">
        <v>656</v>
      </c>
      <c r="M23" s="46">
        <v>0.21055000000000001</v>
      </c>
      <c r="N23" s="24">
        <f t="shared" si="11"/>
        <v>0.19683000000000006</v>
      </c>
      <c r="O23" s="24">
        <f t="shared" si="12"/>
        <v>1.3719999999999954E-2</v>
      </c>
    </row>
    <row r="24" spans="1:15" ht="14.4" thickBot="1">
      <c r="A24" s="30">
        <v>2</v>
      </c>
      <c r="B24" s="30">
        <v>175</v>
      </c>
      <c r="C24" s="31" t="s">
        <v>649</v>
      </c>
      <c r="D24" s="21">
        <f>VLOOKUP(B24,'Журнал наблюдений'!D:G,4,0)</f>
        <v>1.0564499999999999</v>
      </c>
      <c r="E24" s="23">
        <f t="shared" si="5"/>
        <v>0.19327000000000005</v>
      </c>
      <c r="F24" s="23">
        <f t="shared" si="6"/>
        <v>0.19327000000000005</v>
      </c>
      <c r="G24" s="23">
        <f t="shared" si="7"/>
        <v>0.19327000000000005</v>
      </c>
      <c r="H24" s="25" t="str">
        <f t="shared" si="3"/>
        <v/>
      </c>
      <c r="K24" s="36">
        <f t="shared" si="4"/>
        <v>57</v>
      </c>
      <c r="L24" s="54" t="s">
        <v>657</v>
      </c>
      <c r="M24" s="46">
        <v>0.15525</v>
      </c>
      <c r="N24" s="24">
        <f t="shared" si="11"/>
        <v>0.16974999999999996</v>
      </c>
      <c r="O24" s="24">
        <f t="shared" si="12"/>
        <v>-1.4499999999999957E-2</v>
      </c>
    </row>
    <row r="25" spans="1:15" ht="14.4" thickBot="1">
      <c r="A25" s="30">
        <v>2</v>
      </c>
      <c r="B25" s="30">
        <v>176</v>
      </c>
      <c r="C25" s="31" t="s">
        <v>650</v>
      </c>
      <c r="D25" s="21">
        <f>VLOOKUP(B25,'Журнал наблюдений'!D:G,4,0)</f>
        <v>1.0416099999999999</v>
      </c>
      <c r="E25" s="23">
        <f t="shared" si="5"/>
        <v>1.4839999999999964E-2</v>
      </c>
      <c r="F25" s="23">
        <f t="shared" si="6"/>
        <v>1.4839999999999964E-2</v>
      </c>
      <c r="G25" s="23">
        <f t="shared" si="7"/>
        <v>1.4839999999999964E-2</v>
      </c>
      <c r="H25" s="25" t="str">
        <f t="shared" si="3"/>
        <v/>
      </c>
      <c r="K25" s="36">
        <f t="shared" si="4"/>
        <v>58</v>
      </c>
      <c r="L25" s="54" t="s">
        <v>658</v>
      </c>
      <c r="M25" s="46">
        <v>0.10099000000000002</v>
      </c>
      <c r="N25" s="24">
        <f t="shared" si="11"/>
        <v>0.10183000000000009</v>
      </c>
      <c r="O25" s="24">
        <f t="shared" si="12"/>
        <v>-8.4000000000006292E-4</v>
      </c>
    </row>
    <row r="26" spans="1:15" ht="14.4" thickBot="1">
      <c r="A26" s="30">
        <v>2</v>
      </c>
      <c r="B26" s="30">
        <v>177</v>
      </c>
      <c r="C26" s="31" t="s">
        <v>651</v>
      </c>
      <c r="D26" s="21">
        <f>VLOOKUP(B26,'Журнал наблюдений'!D:G,4,0)</f>
        <v>0.83565999999999996</v>
      </c>
      <c r="E26" s="23">
        <f t="shared" si="5"/>
        <v>0.20594999999999997</v>
      </c>
      <c r="F26" s="23">
        <f t="shared" si="6"/>
        <v>0.20594999999999997</v>
      </c>
      <c r="G26" s="23">
        <f t="shared" si="7"/>
        <v>0.20594999999999997</v>
      </c>
      <c r="H26" s="25" t="str">
        <f t="shared" si="3"/>
        <v/>
      </c>
      <c r="K26" s="36">
        <f t="shared" si="4"/>
        <v>59</v>
      </c>
      <c r="L26" s="54" t="s">
        <v>659</v>
      </c>
      <c r="M26" s="46">
        <v>0.24683999999999995</v>
      </c>
      <c r="N26" s="24">
        <f t="shared" si="11"/>
        <v>0.24449999999999994</v>
      </c>
      <c r="O26" s="24">
        <f t="shared" si="12"/>
        <v>2.3400000000000087E-3</v>
      </c>
    </row>
    <row r="27" spans="1:15" ht="14.4" thickBot="1">
      <c r="A27" s="30">
        <v>2</v>
      </c>
      <c r="B27" s="30">
        <v>178</v>
      </c>
      <c r="C27" s="31" t="s">
        <v>651</v>
      </c>
      <c r="D27" s="21">
        <f>VLOOKUP(B27,'Журнал наблюдений'!D:G,4,0)</f>
        <v>1.81504</v>
      </c>
      <c r="E27" s="23" t="str">
        <f t="shared" si="5"/>
        <v/>
      </c>
      <c r="F27" s="23" t="str">
        <f t="shared" si="6"/>
        <v/>
      </c>
      <c r="G27" s="23" t="str">
        <f t="shared" si="7"/>
        <v/>
      </c>
      <c r="H27" s="25" t="str">
        <f t="shared" si="3"/>
        <v/>
      </c>
      <c r="K27" s="36">
        <f t="shared" si="4"/>
        <v>60</v>
      </c>
      <c r="L27" s="54" t="s">
        <v>660</v>
      </c>
      <c r="M27" s="46">
        <v>0.35431999999999997</v>
      </c>
      <c r="N27" s="24">
        <f t="shared" si="11"/>
        <v>0.35349000000000008</v>
      </c>
      <c r="O27" s="24">
        <f t="shared" si="12"/>
        <v>8.2999999999988638E-4</v>
      </c>
    </row>
    <row r="28" spans="1:15" ht="14.4" thickBot="1">
      <c r="A28" s="30">
        <v>2</v>
      </c>
      <c r="B28" s="30">
        <v>179</v>
      </c>
      <c r="C28" s="31" t="s">
        <v>652</v>
      </c>
      <c r="D28" s="21">
        <f>VLOOKUP(B28,'Журнал наблюдений'!D:G,4,0)</f>
        <v>1.6249800000000001</v>
      </c>
      <c r="E28" s="23">
        <f t="shared" si="5"/>
        <v>0.1900599999999999</v>
      </c>
      <c r="F28" s="23">
        <f t="shared" si="6"/>
        <v>0.1900599999999999</v>
      </c>
      <c r="G28" s="23">
        <f t="shared" si="7"/>
        <v>0.1900599999999999</v>
      </c>
      <c r="H28" s="25">
        <f t="shared" si="3"/>
        <v>1</v>
      </c>
      <c r="K28" s="36">
        <f t="shared" si="4"/>
        <v>61</v>
      </c>
      <c r="L28" s="54" t="s">
        <v>661</v>
      </c>
      <c r="M28" s="57">
        <v>0.10055999999999998</v>
      </c>
      <c r="N28" s="24">
        <f t="shared" si="11"/>
        <v>9.96999999999999E-2</v>
      </c>
      <c r="O28" s="24">
        <f t="shared" si="12"/>
        <v>8.6000000000008292E-4</v>
      </c>
    </row>
    <row r="29" spans="1:15" ht="14.4" thickBot="1">
      <c r="A29" s="30">
        <v>2</v>
      </c>
      <c r="B29" s="30">
        <v>180</v>
      </c>
      <c r="C29" s="31" t="s">
        <v>653</v>
      </c>
      <c r="D29" s="21">
        <f>VLOOKUP(B29,'Журнал наблюдений'!D:G,4,0)</f>
        <v>1.6129</v>
      </c>
      <c r="E29" s="23">
        <f t="shared" si="5"/>
        <v>1.2080000000000091E-2</v>
      </c>
      <c r="F29" s="23">
        <f t="shared" si="6"/>
        <v>1.2080000000000091E-2</v>
      </c>
      <c r="G29" s="23">
        <f t="shared" si="7"/>
        <v>1.2080000000000091E-2</v>
      </c>
      <c r="H29" s="25" t="str">
        <f t="shared" si="3"/>
        <v/>
      </c>
      <c r="K29" s="36">
        <f t="shared" si="4"/>
        <v>62</v>
      </c>
      <c r="L29" s="58" t="s">
        <v>662</v>
      </c>
      <c r="M29" s="46">
        <v>9.0629999999999988E-2</v>
      </c>
      <c r="N29" s="24">
        <f t="shared" si="11"/>
        <v>8.9620000000000033E-2</v>
      </c>
      <c r="O29" s="24">
        <f t="shared" si="12"/>
        <v>1.0099999999999554E-3</v>
      </c>
    </row>
    <row r="30" spans="1:15" ht="14.4" thickBot="1">
      <c r="A30" s="30">
        <v>2</v>
      </c>
      <c r="B30" s="30">
        <v>181</v>
      </c>
      <c r="C30" s="31" t="s">
        <v>654</v>
      </c>
      <c r="D30" s="21">
        <f>VLOOKUP(B30,'Журнал наблюдений'!D:G,4,0)</f>
        <v>1.4328000000000001</v>
      </c>
      <c r="E30" s="23">
        <f t="shared" si="5"/>
        <v>0.18009999999999993</v>
      </c>
      <c r="F30" s="23">
        <f t="shared" si="6"/>
        <v>0.18009999999999993</v>
      </c>
      <c r="G30" s="23">
        <f t="shared" si="7"/>
        <v>0.18009999999999993</v>
      </c>
      <c r="H30" s="25" t="str">
        <f t="shared" si="3"/>
        <v/>
      </c>
      <c r="K30" s="36">
        <f t="shared" si="4"/>
        <v>63</v>
      </c>
      <c r="L30" s="54" t="s">
        <v>663</v>
      </c>
      <c r="M30" s="46">
        <v>0.1049199999999999</v>
      </c>
      <c r="N30" s="24">
        <f t="shared" si="11"/>
        <v>0.10350999999999999</v>
      </c>
      <c r="O30" s="24">
        <f t="shared" si="12"/>
        <v>1.4099999999999113E-3</v>
      </c>
    </row>
    <row r="31" spans="1:15" ht="14.4" thickBot="1">
      <c r="A31" s="30">
        <v>2</v>
      </c>
      <c r="B31" s="30">
        <v>182</v>
      </c>
      <c r="C31" s="31" t="s">
        <v>655</v>
      </c>
      <c r="D31" s="21">
        <f>VLOOKUP(B31,'Журнал наблюдений'!D:G,4,0)</f>
        <v>1.24136</v>
      </c>
      <c r="E31" s="23">
        <f t="shared" si="5"/>
        <v>0.19144000000000005</v>
      </c>
      <c r="F31" s="23">
        <f t="shared" si="6"/>
        <v>0.19144000000000005</v>
      </c>
      <c r="G31" s="23">
        <f t="shared" si="7"/>
        <v>0.19144000000000005</v>
      </c>
      <c r="H31" s="25" t="str">
        <f t="shared" si="3"/>
        <v/>
      </c>
      <c r="K31" s="36">
        <f t="shared" si="4"/>
        <v>64</v>
      </c>
      <c r="L31" s="54" t="s">
        <v>664</v>
      </c>
      <c r="M31" s="46">
        <v>0.10597000000000012</v>
      </c>
      <c r="N31" s="24">
        <f t="shared" si="11"/>
        <v>0.10707</v>
      </c>
      <c r="O31" s="24">
        <f t="shared" si="12"/>
        <v>-1.0999999999998789E-3</v>
      </c>
    </row>
    <row r="32" spans="1:15" ht="14.4" thickBot="1">
      <c r="A32" s="30">
        <v>2</v>
      </c>
      <c r="B32" s="30">
        <v>183</v>
      </c>
      <c r="C32" s="31" t="s">
        <v>656</v>
      </c>
      <c r="D32" s="21">
        <f>VLOOKUP(B32,'Журнал наблюдений'!D:G,4,0)</f>
        <v>1.04453</v>
      </c>
      <c r="E32" s="23">
        <f t="shared" si="5"/>
        <v>0.19683000000000006</v>
      </c>
      <c r="F32" s="23">
        <f t="shared" si="6"/>
        <v>0.19683000000000006</v>
      </c>
      <c r="G32" s="23">
        <f t="shared" si="7"/>
        <v>0.19683000000000006</v>
      </c>
      <c r="H32" s="25" t="str">
        <f t="shared" si="3"/>
        <v/>
      </c>
      <c r="K32" s="36">
        <f t="shared" si="4"/>
        <v>65</v>
      </c>
      <c r="L32" s="54" t="s">
        <v>665</v>
      </c>
      <c r="M32" s="46">
        <v>9.0200000000000058E-2</v>
      </c>
      <c r="N32" s="24">
        <f t="shared" si="11"/>
        <v>9.1570000000000151E-2</v>
      </c>
      <c r="O32" s="24">
        <f t="shared" si="12"/>
        <v>-1.3700000000000934E-3</v>
      </c>
    </row>
    <row r="33" spans="1:15" ht="14.4" thickBot="1">
      <c r="A33" s="30">
        <v>2</v>
      </c>
      <c r="B33" s="30">
        <v>184</v>
      </c>
      <c r="C33" s="31" t="s">
        <v>657</v>
      </c>
      <c r="D33" s="21">
        <f>VLOOKUP(B33,'Журнал наблюдений'!D:G,4,0)</f>
        <v>0.87478</v>
      </c>
      <c r="E33" s="23">
        <f t="shared" si="5"/>
        <v>0.16974999999999996</v>
      </c>
      <c r="F33" s="23">
        <f t="shared" si="6"/>
        <v>0.16974999999999996</v>
      </c>
      <c r="G33" s="23">
        <f t="shared" si="7"/>
        <v>0.16974999999999996</v>
      </c>
      <c r="H33" s="25" t="str">
        <f t="shared" si="3"/>
        <v/>
      </c>
      <c r="K33" s="36">
        <f t="shared" si="4"/>
        <v>66</v>
      </c>
      <c r="L33" s="54" t="s">
        <v>666</v>
      </c>
      <c r="M33" s="46">
        <v>0.10060000000000002</v>
      </c>
      <c r="N33" s="24">
        <f t="shared" si="11"/>
        <v>9.9599999999999911E-2</v>
      </c>
      <c r="O33" s="24">
        <f t="shared" si="12"/>
        <v>1.0000000000001119E-3</v>
      </c>
    </row>
    <row r="34" spans="1:15" ht="14.4" thickBot="1">
      <c r="A34" s="30">
        <v>2</v>
      </c>
      <c r="B34" s="30">
        <v>185</v>
      </c>
      <c r="C34" s="31" t="s">
        <v>657</v>
      </c>
      <c r="D34" s="21">
        <f>VLOOKUP(B34,'Журнал наблюдений'!D:G,4,0)</f>
        <v>1.5682100000000001</v>
      </c>
      <c r="E34" s="23" t="str">
        <f t="shared" si="5"/>
        <v/>
      </c>
      <c r="F34" s="23" t="str">
        <f t="shared" si="6"/>
        <v/>
      </c>
      <c r="G34" s="23" t="str">
        <f t="shared" si="7"/>
        <v/>
      </c>
      <c r="H34" s="25" t="str">
        <f t="shared" si="3"/>
        <v/>
      </c>
      <c r="K34" s="36">
        <f t="shared" si="4"/>
        <v>67</v>
      </c>
      <c r="L34" s="54" t="s">
        <v>667</v>
      </c>
      <c r="M34" s="46">
        <v>0.10045999999999999</v>
      </c>
      <c r="N34" s="24">
        <f t="shared" si="11"/>
        <v>9.9569999999999936E-2</v>
      </c>
      <c r="O34" s="24">
        <f t="shared" si="12"/>
        <v>8.9000000000005741E-4</v>
      </c>
    </row>
    <row r="35" spans="1:15" ht="14.4" thickBot="1">
      <c r="A35" s="30">
        <v>2</v>
      </c>
      <c r="B35" s="30">
        <v>186</v>
      </c>
      <c r="C35" s="31" t="s">
        <v>658</v>
      </c>
      <c r="D35" s="21">
        <f>VLOOKUP(B35,'Журнал наблюдений'!D:G,4,0)</f>
        <v>1.46638</v>
      </c>
      <c r="E35" s="23">
        <f t="shared" si="5"/>
        <v>0.10183000000000009</v>
      </c>
      <c r="F35" s="23">
        <f t="shared" si="6"/>
        <v>0.10183000000000009</v>
      </c>
      <c r="G35" s="23">
        <f t="shared" si="7"/>
        <v>0.10183000000000009</v>
      </c>
      <c r="H35" s="25">
        <f t="shared" si="3"/>
        <v>1</v>
      </c>
      <c r="K35" s="36">
        <f t="shared" si="4"/>
        <v>68</v>
      </c>
      <c r="L35" s="54" t="s">
        <v>668</v>
      </c>
      <c r="M35" s="46">
        <v>0.10284000000000004</v>
      </c>
      <c r="N35" s="24">
        <f t="shared" si="11"/>
        <v>0.10235000000000005</v>
      </c>
      <c r="O35" s="24">
        <f t="shared" si="12"/>
        <v>4.8999999999999044E-4</v>
      </c>
    </row>
    <row r="36" spans="1:15" ht="14.4" thickBot="1">
      <c r="A36" s="30">
        <v>2</v>
      </c>
      <c r="B36" s="30">
        <v>187</v>
      </c>
      <c r="C36" s="31" t="s">
        <v>659</v>
      </c>
      <c r="D36" s="21">
        <f>VLOOKUP(B36,'Журнал наблюдений'!D:G,4,0)</f>
        <v>1.2218800000000001</v>
      </c>
      <c r="E36" s="23">
        <f t="shared" si="5"/>
        <v>0.24449999999999994</v>
      </c>
      <c r="F36" s="23">
        <f t="shared" si="6"/>
        <v>0.24449999999999994</v>
      </c>
      <c r="G36" s="23">
        <f t="shared" si="7"/>
        <v>0.24449999999999994</v>
      </c>
      <c r="H36" s="25" t="str">
        <f t="shared" si="3"/>
        <v/>
      </c>
      <c r="K36" s="36">
        <f t="shared" si="4"/>
        <v>69</v>
      </c>
      <c r="L36" s="54" t="s">
        <v>669</v>
      </c>
      <c r="M36" s="46">
        <v>0.10359000000000007</v>
      </c>
      <c r="N36" s="24">
        <f t="shared" si="11"/>
        <v>0.10492999999999997</v>
      </c>
      <c r="O36" s="24">
        <f t="shared" si="12"/>
        <v>-1.3399999999998968E-3</v>
      </c>
    </row>
    <row r="37" spans="1:15" ht="14.4" thickBot="1">
      <c r="A37" s="30">
        <v>2</v>
      </c>
      <c r="B37" s="30">
        <v>188</v>
      </c>
      <c r="C37" s="31" t="s">
        <v>0</v>
      </c>
      <c r="D37" s="21">
        <f>VLOOKUP(B37,'Журнал наблюдений'!D:G,4,0)</f>
        <v>1.1421300000000001</v>
      </c>
      <c r="E37" s="23">
        <f t="shared" si="5"/>
        <v>7.9749999999999988E-2</v>
      </c>
      <c r="F37" s="23">
        <f t="shared" si="6"/>
        <v>7.9749999999999988E-2</v>
      </c>
      <c r="G37" s="23" t="str">
        <f t="shared" si="7"/>
        <v/>
      </c>
      <c r="H37" s="25" t="str">
        <f t="shared" si="3"/>
        <v/>
      </c>
      <c r="K37" s="36">
        <f t="shared" si="4"/>
        <v>70</v>
      </c>
      <c r="L37" s="54" t="s">
        <v>670</v>
      </c>
      <c r="M37" s="57">
        <v>9.7069999999999879E-2</v>
      </c>
      <c r="N37" s="24">
        <f t="shared" si="11"/>
        <v>9.7489999999999855E-2</v>
      </c>
      <c r="O37" s="24">
        <f t="shared" si="12"/>
        <v>-4.1999999999997595E-4</v>
      </c>
    </row>
    <row r="38" spans="1:15" ht="14.4" thickBot="1">
      <c r="A38" s="30">
        <v>2</v>
      </c>
      <c r="B38" s="30">
        <v>189</v>
      </c>
      <c r="C38" s="31" t="s">
        <v>0</v>
      </c>
      <c r="D38" s="21">
        <f>VLOOKUP(B38,'Журнал наблюдений'!D:G,4,0)</f>
        <v>1.68093</v>
      </c>
      <c r="E38" s="23" t="str">
        <f t="shared" si="5"/>
        <v/>
      </c>
      <c r="F38" s="23" t="str">
        <f t="shared" si="6"/>
        <v/>
      </c>
      <c r="G38" s="23" t="str">
        <f t="shared" ref="G38" si="14">IF(COUNTIF(C38,"*бол*"),"",F38)</f>
        <v/>
      </c>
      <c r="H38" s="25" t="str">
        <f t="shared" si="3"/>
        <v/>
      </c>
      <c r="K38" s="36">
        <f t="shared" si="4"/>
        <v>71</v>
      </c>
      <c r="L38" s="54" t="s">
        <v>671</v>
      </c>
      <c r="M38" s="46">
        <v>9.9920000000000009E-2</v>
      </c>
      <c r="N38" s="24">
        <f t="shared" si="11"/>
        <v>9.9600000000000133E-2</v>
      </c>
      <c r="O38" s="24">
        <f t="shared" si="12"/>
        <v>3.1999999999987594E-4</v>
      </c>
    </row>
    <row r="39" spans="1:15" ht="14.4" thickBot="1">
      <c r="A39" s="30">
        <v>2</v>
      </c>
      <c r="B39" s="30">
        <v>190</v>
      </c>
      <c r="C39" s="31" t="s">
        <v>660</v>
      </c>
      <c r="D39" s="21">
        <f>VLOOKUP(B39,'Журнал наблюдений'!D:G,4,0)</f>
        <v>1.4071899999999999</v>
      </c>
      <c r="E39" s="23">
        <f t="shared" si="5"/>
        <v>0.27374000000000009</v>
      </c>
      <c r="F39" s="23">
        <f>IF(E39="","",IF(COUNTIF(C38,"*бол*"),E39+F37,E39))</f>
        <v>0.35349000000000008</v>
      </c>
      <c r="G39" s="23">
        <f>IF(COUNTIF(C39,"*бол*"),"",F39)</f>
        <v>0.35349000000000008</v>
      </c>
      <c r="H39" s="25">
        <f t="shared" si="3"/>
        <v>1</v>
      </c>
      <c r="K39" s="36">
        <f t="shared" si="4"/>
        <v>72</v>
      </c>
      <c r="L39" s="54" t="s">
        <v>672</v>
      </c>
      <c r="M39" s="46">
        <v>9.7040000000000015E-2</v>
      </c>
      <c r="N39" s="24">
        <f t="shared" si="11"/>
        <v>9.6079999999999943E-2</v>
      </c>
      <c r="O39" s="24">
        <f t="shared" si="12"/>
        <v>9.6000000000007191E-4</v>
      </c>
    </row>
    <row r="40" spans="1:15" ht="14.4" thickBot="1">
      <c r="A40" s="30">
        <v>2</v>
      </c>
      <c r="B40" s="30">
        <v>191</v>
      </c>
      <c r="C40" s="31" t="s">
        <v>661</v>
      </c>
      <c r="D40" s="21">
        <f>VLOOKUP(B40,'Журнал наблюдений'!D:G,4,0)</f>
        <v>1.30749</v>
      </c>
      <c r="E40" s="23">
        <f t="shared" si="5"/>
        <v>9.96999999999999E-2</v>
      </c>
      <c r="F40" s="23">
        <f t="shared" si="6"/>
        <v>9.96999999999999E-2</v>
      </c>
      <c r="G40" s="23">
        <f t="shared" si="7"/>
        <v>9.96999999999999E-2</v>
      </c>
      <c r="H40" s="25" t="str">
        <f t="shared" si="3"/>
        <v/>
      </c>
      <c r="K40" s="36">
        <f t="shared" si="4"/>
        <v>73</v>
      </c>
      <c r="L40" s="54" t="s">
        <v>673</v>
      </c>
      <c r="M40" s="46">
        <v>0.10105000000000008</v>
      </c>
      <c r="N40" s="24">
        <f t="shared" si="11"/>
        <v>9.98E-2</v>
      </c>
      <c r="O40" s="24">
        <f t="shared" si="12"/>
        <v>1.2500000000000844E-3</v>
      </c>
    </row>
    <row r="41" spans="1:15" ht="14.4" thickBot="1">
      <c r="A41" s="30">
        <v>2</v>
      </c>
      <c r="B41" s="30">
        <v>192</v>
      </c>
      <c r="C41" s="31" t="s">
        <v>662</v>
      </c>
      <c r="D41" s="21">
        <f>VLOOKUP(B41,'Журнал наблюдений'!D:G,4,0)</f>
        <v>1.21787</v>
      </c>
      <c r="E41" s="23">
        <f t="shared" si="5"/>
        <v>8.9620000000000033E-2</v>
      </c>
      <c r="F41" s="23">
        <f t="shared" si="6"/>
        <v>8.9620000000000033E-2</v>
      </c>
      <c r="G41" s="23">
        <f t="shared" si="7"/>
        <v>8.9620000000000033E-2</v>
      </c>
      <c r="H41" s="25" t="str">
        <f t="shared" si="3"/>
        <v/>
      </c>
      <c r="K41" s="36">
        <f t="shared" si="4"/>
        <v>74</v>
      </c>
      <c r="L41" s="54" t="s">
        <v>674</v>
      </c>
      <c r="M41" s="46">
        <v>9.5760000000000067E-2</v>
      </c>
      <c r="N41" s="24">
        <f t="shared" si="11"/>
        <v>9.8710000000000075E-2</v>
      </c>
      <c r="O41" s="24">
        <f t="shared" si="12"/>
        <v>-2.9500000000000082E-3</v>
      </c>
    </row>
    <row r="42" spans="1:15" ht="14.4" thickBot="1">
      <c r="A42" s="30">
        <v>2</v>
      </c>
      <c r="B42" s="30">
        <v>193</v>
      </c>
      <c r="C42" s="31" t="s">
        <v>663</v>
      </c>
      <c r="D42" s="21">
        <f>VLOOKUP(B42,'Журнал наблюдений'!D:G,4,0)</f>
        <v>1.11436</v>
      </c>
      <c r="E42" s="23">
        <f t="shared" si="5"/>
        <v>0.10350999999999999</v>
      </c>
      <c r="F42" s="23">
        <f t="shared" si="6"/>
        <v>0.10350999999999999</v>
      </c>
      <c r="G42" s="23">
        <f t="shared" si="7"/>
        <v>0.10350999999999999</v>
      </c>
      <c r="H42" s="25" t="str">
        <f t="shared" si="3"/>
        <v/>
      </c>
      <c r="K42" s="36">
        <f t="shared" si="4"/>
        <v>75</v>
      </c>
      <c r="L42" s="54" t="s">
        <v>1235</v>
      </c>
      <c r="M42" s="46">
        <v>0.30177999999999994</v>
      </c>
      <c r="N42" s="24">
        <f t="shared" si="11"/>
        <v>0.29997999999999991</v>
      </c>
      <c r="O42" s="24">
        <f t="shared" si="12"/>
        <v>1.8000000000000238E-3</v>
      </c>
    </row>
    <row r="43" spans="1:15" ht="14.4" thickBot="1">
      <c r="A43" s="30">
        <v>2</v>
      </c>
      <c r="B43" s="30">
        <v>194</v>
      </c>
      <c r="C43" s="31" t="s">
        <v>663</v>
      </c>
      <c r="D43" s="21">
        <f>VLOOKUP(B43,'Журнал наблюдений'!D:G,4,0)</f>
        <v>1.4015500000000001</v>
      </c>
      <c r="E43" s="23" t="str">
        <f t="shared" si="5"/>
        <v/>
      </c>
      <c r="F43" s="23" t="str">
        <f t="shared" si="6"/>
        <v/>
      </c>
      <c r="G43" s="23" t="str">
        <f t="shared" si="7"/>
        <v/>
      </c>
      <c r="H43" s="25" t="str">
        <f t="shared" si="3"/>
        <v/>
      </c>
      <c r="K43" s="36">
        <f t="shared" si="4"/>
        <v>76</v>
      </c>
      <c r="L43" s="54" t="s">
        <v>676</v>
      </c>
      <c r="M43" s="46">
        <v>0.10071999999999992</v>
      </c>
      <c r="N43" s="24">
        <f t="shared" si="11"/>
        <v>0.10073999999999983</v>
      </c>
      <c r="O43" s="24">
        <f t="shared" si="12"/>
        <v>-1.9999999999908979E-5</v>
      </c>
    </row>
    <row r="44" spans="1:15" ht="14.4" thickBot="1">
      <c r="A44" s="30">
        <v>2</v>
      </c>
      <c r="B44" s="30">
        <v>195</v>
      </c>
      <c r="C44" s="31" t="s">
        <v>664</v>
      </c>
      <c r="D44" s="21">
        <f>VLOOKUP(B44,'Журнал наблюдений'!D:G,4,0)</f>
        <v>1.2944800000000001</v>
      </c>
      <c r="E44" s="23">
        <f t="shared" si="5"/>
        <v>0.10707</v>
      </c>
      <c r="F44" s="23">
        <f t="shared" si="6"/>
        <v>0.10707</v>
      </c>
      <c r="G44" s="23">
        <f t="shared" si="7"/>
        <v>0.10707</v>
      </c>
      <c r="H44" s="25">
        <f t="shared" si="3"/>
        <v>1</v>
      </c>
      <c r="K44" s="36">
        <f t="shared" si="4"/>
        <v>77</v>
      </c>
      <c r="L44" s="54" t="s">
        <v>677</v>
      </c>
      <c r="M44" s="46">
        <v>9.7290000000000099E-2</v>
      </c>
      <c r="N44" s="24">
        <f t="shared" si="11"/>
        <v>9.7840000000000149E-2</v>
      </c>
      <c r="O44" s="24">
        <f t="shared" si="12"/>
        <v>-5.5000000000005045E-4</v>
      </c>
    </row>
    <row r="45" spans="1:15" ht="14.4" thickBot="1">
      <c r="A45" s="30">
        <v>2</v>
      </c>
      <c r="B45" s="30">
        <v>196</v>
      </c>
      <c r="C45" s="31" t="s">
        <v>665</v>
      </c>
      <c r="D45" s="21">
        <f>VLOOKUP(B45,'Журнал наблюдений'!D:G,4,0)</f>
        <v>1.2029099999999999</v>
      </c>
      <c r="E45" s="23">
        <f t="shared" si="5"/>
        <v>9.1570000000000151E-2</v>
      </c>
      <c r="F45" s="23">
        <f t="shared" si="6"/>
        <v>9.1570000000000151E-2</v>
      </c>
      <c r="G45" s="23">
        <f t="shared" si="7"/>
        <v>9.1570000000000151E-2</v>
      </c>
      <c r="H45" s="25" t="str">
        <f t="shared" si="3"/>
        <v/>
      </c>
      <c r="K45" s="36">
        <f t="shared" si="4"/>
        <v>78</v>
      </c>
      <c r="L45" s="54" t="s">
        <v>678</v>
      </c>
      <c r="M45" s="46">
        <v>0.10085999999999995</v>
      </c>
      <c r="N45" s="24">
        <f t="shared" si="11"/>
        <v>0.1008</v>
      </c>
      <c r="O45" s="24">
        <f t="shared" si="12"/>
        <v>5.9999999999948983E-5</v>
      </c>
    </row>
    <row r="46" spans="1:15" ht="14.4" thickBot="1">
      <c r="A46" s="30">
        <v>2</v>
      </c>
      <c r="B46" s="30">
        <v>197</v>
      </c>
      <c r="C46" s="31" t="s">
        <v>666</v>
      </c>
      <c r="D46" s="21">
        <f>VLOOKUP(B46,'Журнал наблюдений'!D:G,4,0)</f>
        <v>1.10331</v>
      </c>
      <c r="E46" s="23">
        <f t="shared" si="5"/>
        <v>9.9599999999999911E-2</v>
      </c>
      <c r="F46" s="23">
        <f t="shared" si="6"/>
        <v>9.9599999999999911E-2</v>
      </c>
      <c r="G46" s="23">
        <f t="shared" si="7"/>
        <v>9.9599999999999911E-2</v>
      </c>
      <c r="H46" s="25" t="str">
        <f t="shared" si="3"/>
        <v/>
      </c>
      <c r="K46" s="36">
        <f t="shared" si="4"/>
        <v>79</v>
      </c>
      <c r="L46" s="54" t="s">
        <v>679</v>
      </c>
      <c r="M46" s="46">
        <v>0.10150999999999999</v>
      </c>
      <c r="N46" s="24">
        <f t="shared" si="11"/>
        <v>0.10124</v>
      </c>
      <c r="O46" s="24">
        <f t="shared" si="12"/>
        <v>2.6999999999999247E-4</v>
      </c>
    </row>
    <row r="47" spans="1:15" ht="14.4" thickBot="1">
      <c r="A47" s="30">
        <v>2</v>
      </c>
      <c r="B47" s="30">
        <v>198</v>
      </c>
      <c r="C47" s="31" t="s">
        <v>667</v>
      </c>
      <c r="D47" s="21">
        <f>VLOOKUP(B47,'Журнал наблюдений'!D:G,4,0)</f>
        <v>1.0037400000000001</v>
      </c>
      <c r="E47" s="23">
        <f t="shared" si="5"/>
        <v>9.9569999999999936E-2</v>
      </c>
      <c r="F47" s="23">
        <f t="shared" si="6"/>
        <v>9.9569999999999936E-2</v>
      </c>
      <c r="G47" s="23">
        <f t="shared" si="7"/>
        <v>9.9569999999999936E-2</v>
      </c>
      <c r="H47" s="25" t="str">
        <f t="shared" si="3"/>
        <v/>
      </c>
      <c r="K47" s="36">
        <f t="shared" si="4"/>
        <v>80</v>
      </c>
      <c r="L47" s="54" t="s">
        <v>680</v>
      </c>
      <c r="M47" s="46">
        <v>0.10052000000000005</v>
      </c>
      <c r="N47" s="24">
        <f t="shared" si="11"/>
        <v>0.10149999999999992</v>
      </c>
      <c r="O47" s="24">
        <f t="shared" si="12"/>
        <v>-9.7999999999986986E-4</v>
      </c>
    </row>
    <row r="48" spans="1:15" ht="14.4" thickBot="1">
      <c r="A48" s="30">
        <v>2</v>
      </c>
      <c r="B48" s="30">
        <v>199</v>
      </c>
      <c r="C48" s="31" t="s">
        <v>668</v>
      </c>
      <c r="D48" s="21">
        <f>VLOOKUP(B48,'Журнал наблюдений'!D:G,4,0)</f>
        <v>0.90139000000000002</v>
      </c>
      <c r="E48" s="23">
        <f t="shared" si="5"/>
        <v>0.10235000000000005</v>
      </c>
      <c r="F48" s="23">
        <f t="shared" si="6"/>
        <v>0.10235000000000005</v>
      </c>
      <c r="G48" s="23">
        <f t="shared" si="7"/>
        <v>0.10235000000000005</v>
      </c>
      <c r="H48" s="25" t="str">
        <f t="shared" si="3"/>
        <v/>
      </c>
      <c r="K48" s="36">
        <f t="shared" si="4"/>
        <v>81</v>
      </c>
      <c r="L48" s="54" t="s">
        <v>681</v>
      </c>
      <c r="M48" s="46">
        <v>0.1045100000000001</v>
      </c>
      <c r="N48" s="24">
        <f t="shared" si="11"/>
        <v>0.10501000000000005</v>
      </c>
      <c r="O48" s="24">
        <f t="shared" si="12"/>
        <v>-4.9999999999994493E-4</v>
      </c>
    </row>
    <row r="49" spans="1:15" ht="14.4" thickBot="1">
      <c r="A49" s="30">
        <v>2</v>
      </c>
      <c r="B49" s="30">
        <v>200</v>
      </c>
      <c r="C49" s="31" t="s">
        <v>668</v>
      </c>
      <c r="D49" s="21">
        <f>VLOOKUP(B49,'Журнал наблюдений'!D:G,4,0)</f>
        <v>1.4581599999999999</v>
      </c>
      <c r="E49" s="23" t="str">
        <f t="shared" si="5"/>
        <v/>
      </c>
      <c r="F49" s="23" t="str">
        <f t="shared" si="6"/>
        <v/>
      </c>
      <c r="G49" s="23" t="str">
        <f t="shared" si="7"/>
        <v/>
      </c>
      <c r="H49" s="25" t="str">
        <f t="shared" si="3"/>
        <v/>
      </c>
      <c r="K49" s="36">
        <f t="shared" si="4"/>
        <v>82</v>
      </c>
      <c r="L49" s="54" t="s">
        <v>682</v>
      </c>
      <c r="M49" s="46">
        <v>9.6810000000000063E-2</v>
      </c>
      <c r="N49" s="24">
        <f t="shared" si="11"/>
        <v>9.6679999999999877E-2</v>
      </c>
      <c r="O49" s="24">
        <f t="shared" si="12"/>
        <v>1.3000000000018552E-4</v>
      </c>
    </row>
    <row r="50" spans="1:15" ht="14.4" thickBot="1">
      <c r="A50" s="30">
        <v>2</v>
      </c>
      <c r="B50" s="30">
        <v>201</v>
      </c>
      <c r="C50" s="31" t="s">
        <v>669</v>
      </c>
      <c r="D50" s="21">
        <f>VLOOKUP(B50,'Журнал наблюдений'!D:G,4,0)</f>
        <v>1.3532299999999999</v>
      </c>
      <c r="E50" s="23">
        <f t="shared" si="5"/>
        <v>0.10492999999999997</v>
      </c>
      <c r="F50" s="23">
        <f t="shared" si="6"/>
        <v>0.10492999999999997</v>
      </c>
      <c r="G50" s="23">
        <f t="shared" si="7"/>
        <v>0.10492999999999997</v>
      </c>
      <c r="H50" s="25">
        <f t="shared" si="3"/>
        <v>1</v>
      </c>
      <c r="K50" s="36">
        <f t="shared" si="4"/>
        <v>83</v>
      </c>
      <c r="L50" s="54" t="s">
        <v>683</v>
      </c>
      <c r="M50" s="46">
        <v>9.982000000000002E-2</v>
      </c>
      <c r="N50" s="24">
        <f t="shared" si="11"/>
        <v>9.9520000000000053E-2</v>
      </c>
      <c r="O50" s="24">
        <f t="shared" si="12"/>
        <v>2.9999999999996696E-4</v>
      </c>
    </row>
    <row r="51" spans="1:15" ht="14.4" thickBot="1">
      <c r="A51" s="30">
        <v>2</v>
      </c>
      <c r="B51" s="30">
        <v>202</v>
      </c>
      <c r="C51" s="31" t="s">
        <v>670</v>
      </c>
      <c r="D51" s="21">
        <f>VLOOKUP(B51,'Журнал наблюдений'!D:G,4,0)</f>
        <v>1.2557400000000001</v>
      </c>
      <c r="E51" s="23">
        <f t="shared" si="5"/>
        <v>9.7489999999999855E-2</v>
      </c>
      <c r="F51" s="23">
        <f t="shared" si="6"/>
        <v>9.7489999999999855E-2</v>
      </c>
      <c r="G51" s="23">
        <f t="shared" si="7"/>
        <v>9.7489999999999855E-2</v>
      </c>
      <c r="H51" s="25" t="str">
        <f t="shared" si="3"/>
        <v/>
      </c>
      <c r="K51" s="36">
        <f t="shared" si="4"/>
        <v>84</v>
      </c>
      <c r="L51" s="53" t="s">
        <v>684</v>
      </c>
      <c r="M51" s="46">
        <v>9.8469999999999835E-2</v>
      </c>
      <c r="N51" s="24">
        <f t="shared" si="11"/>
        <v>9.7890000000000033E-2</v>
      </c>
      <c r="O51" s="24">
        <f t="shared" si="12"/>
        <v>5.799999999998029E-4</v>
      </c>
    </row>
    <row r="52" spans="1:15" ht="13.8" thickBot="1">
      <c r="A52" s="30">
        <v>2</v>
      </c>
      <c r="B52" s="30">
        <v>203</v>
      </c>
      <c r="C52" s="31" t="s">
        <v>671</v>
      </c>
      <c r="D52" s="21">
        <f>VLOOKUP(B52,'Журнал наблюдений'!D:G,4,0)</f>
        <v>1.1561399999999999</v>
      </c>
      <c r="E52" s="23">
        <f t="shared" si="5"/>
        <v>9.9600000000000133E-2</v>
      </c>
      <c r="F52" s="23">
        <f t="shared" si="6"/>
        <v>9.9600000000000133E-2</v>
      </c>
      <c r="G52" s="23">
        <f t="shared" si="7"/>
        <v>9.9600000000000133E-2</v>
      </c>
      <c r="H52" s="25" t="str">
        <f t="shared" si="3"/>
        <v/>
      </c>
      <c r="M52" s="24">
        <f>SUM(M5:M51)</f>
        <v>7.6582299999999996</v>
      </c>
      <c r="N52" s="24">
        <f>SUM(N5:N51)</f>
        <v>7.6561499999999967</v>
      </c>
      <c r="O52" s="24">
        <f>M52-N52</f>
        <v>2.0800000000029684E-3</v>
      </c>
    </row>
    <row r="53" spans="1:15" ht="13.8" thickBot="1">
      <c r="A53" s="30">
        <v>2</v>
      </c>
      <c r="B53" s="30">
        <v>204</v>
      </c>
      <c r="C53" s="31" t="s">
        <v>672</v>
      </c>
      <c r="D53" s="21">
        <f>VLOOKUP(B53,'Журнал наблюдений'!D:G,4,0)</f>
        <v>1.06006</v>
      </c>
      <c r="E53" s="23">
        <f t="shared" si="5"/>
        <v>9.6079999999999943E-2</v>
      </c>
      <c r="F53" s="23">
        <f t="shared" si="6"/>
        <v>9.6079999999999943E-2</v>
      </c>
      <c r="G53" s="23">
        <f t="shared" si="7"/>
        <v>9.6079999999999943E-2</v>
      </c>
      <c r="H53" s="25" t="str">
        <f t="shared" si="3"/>
        <v/>
      </c>
    </row>
    <row r="54" spans="1:15" ht="13.8" thickBot="1">
      <c r="A54" s="30">
        <v>2</v>
      </c>
      <c r="B54" s="30">
        <v>205</v>
      </c>
      <c r="C54" s="31" t="s">
        <v>673</v>
      </c>
      <c r="D54" s="21">
        <f>VLOOKUP(B54,'Журнал наблюдений'!D:G,4,0)</f>
        <v>0.96026</v>
      </c>
      <c r="E54" s="23">
        <f t="shared" si="5"/>
        <v>9.98E-2</v>
      </c>
      <c r="F54" s="23">
        <f t="shared" si="6"/>
        <v>9.98E-2</v>
      </c>
      <c r="G54" s="23">
        <f t="shared" si="7"/>
        <v>9.98E-2</v>
      </c>
      <c r="H54" s="25" t="str">
        <f t="shared" si="3"/>
        <v/>
      </c>
    </row>
    <row r="55" spans="1:15" ht="13.8" thickBot="1">
      <c r="A55" s="30">
        <v>2</v>
      </c>
      <c r="B55" s="30">
        <v>206</v>
      </c>
      <c r="C55" s="31" t="s">
        <v>673</v>
      </c>
      <c r="D55" s="21">
        <f>VLOOKUP(B55,'Журнал наблюдений'!D:G,4,0)</f>
        <v>1.4174500000000001</v>
      </c>
      <c r="E55" s="23" t="str">
        <f t="shared" si="5"/>
        <v/>
      </c>
      <c r="F55" s="23" t="str">
        <f t="shared" si="6"/>
        <v/>
      </c>
      <c r="G55" s="23" t="str">
        <f t="shared" si="7"/>
        <v/>
      </c>
      <c r="H55" s="25" t="str">
        <f t="shared" si="3"/>
        <v/>
      </c>
    </row>
    <row r="56" spans="1:15" ht="13.8" thickBot="1">
      <c r="A56" s="30">
        <v>2</v>
      </c>
      <c r="B56" s="30">
        <v>207</v>
      </c>
      <c r="C56" s="31" t="s">
        <v>674</v>
      </c>
      <c r="D56" s="21">
        <f>VLOOKUP(B56,'Журнал наблюдений'!D:G,4,0)</f>
        <v>1.31874</v>
      </c>
      <c r="E56" s="23">
        <f t="shared" si="5"/>
        <v>9.8710000000000075E-2</v>
      </c>
      <c r="F56" s="23">
        <f t="shared" si="6"/>
        <v>9.8710000000000075E-2</v>
      </c>
      <c r="G56" s="23">
        <f t="shared" si="7"/>
        <v>9.8710000000000075E-2</v>
      </c>
      <c r="H56" s="25">
        <f t="shared" si="3"/>
        <v>1</v>
      </c>
    </row>
    <row r="57" spans="1:15" ht="13.8" thickBot="1">
      <c r="A57" s="30">
        <v>2</v>
      </c>
      <c r="B57" s="30">
        <v>208</v>
      </c>
      <c r="C57" s="31" t="s">
        <v>1235</v>
      </c>
      <c r="D57" s="21">
        <f>VLOOKUP(B57,'Журнал наблюдений'!D:G,4,0)</f>
        <v>1.0187600000000001</v>
      </c>
      <c r="E57" s="23">
        <f t="shared" si="5"/>
        <v>0.29997999999999991</v>
      </c>
      <c r="F57" s="23">
        <f t="shared" si="6"/>
        <v>0.29997999999999991</v>
      </c>
      <c r="G57" s="23">
        <f t="shared" si="7"/>
        <v>0.29997999999999991</v>
      </c>
      <c r="H57" s="25" t="str">
        <f t="shared" si="3"/>
        <v/>
      </c>
    </row>
    <row r="58" spans="1:15" ht="13.8" thickBot="1">
      <c r="A58" s="30">
        <v>2</v>
      </c>
      <c r="B58" s="30">
        <v>209</v>
      </c>
      <c r="C58" s="31" t="s">
        <v>675</v>
      </c>
      <c r="D58" s="21">
        <f>VLOOKUP(B58,'Журнал наблюдений'!D:G,4,0)</f>
        <v>1.5619799999999999</v>
      </c>
      <c r="E58" s="23">
        <f t="shared" si="5"/>
        <v>-0.54321999999999981</v>
      </c>
      <c r="F58" s="23">
        <f t="shared" si="6"/>
        <v>-0.54321999999999981</v>
      </c>
      <c r="G58" s="23">
        <f t="shared" si="7"/>
        <v>-0.54321999999999981</v>
      </c>
      <c r="H58" s="25" t="str">
        <f t="shared" si="3"/>
        <v/>
      </c>
    </row>
    <row r="59" spans="1:15" ht="13.8" thickBot="1">
      <c r="A59" s="30">
        <v>2</v>
      </c>
      <c r="B59" s="30">
        <v>210</v>
      </c>
      <c r="C59" s="31" t="s">
        <v>676</v>
      </c>
      <c r="D59" s="21">
        <f>VLOOKUP(B59,'Журнал наблюдений'!D:G,4,0)</f>
        <v>1.4612400000000001</v>
      </c>
      <c r="E59" s="23">
        <f t="shared" si="5"/>
        <v>0.10073999999999983</v>
      </c>
      <c r="F59" s="23">
        <f t="shared" si="6"/>
        <v>0.10073999999999983</v>
      </c>
      <c r="G59" s="23">
        <f t="shared" si="7"/>
        <v>0.10073999999999983</v>
      </c>
      <c r="H59" s="25" t="str">
        <f t="shared" si="3"/>
        <v/>
      </c>
    </row>
    <row r="60" spans="1:15" ht="13.8" thickBot="1">
      <c r="A60" s="30">
        <v>2</v>
      </c>
      <c r="B60" s="30">
        <v>211</v>
      </c>
      <c r="C60" s="31" t="s">
        <v>677</v>
      </c>
      <c r="D60" s="21">
        <f>VLOOKUP(B60,'Журнал наблюдений'!D:G,4,0)</f>
        <v>1.3633999999999999</v>
      </c>
      <c r="E60" s="23">
        <f t="shared" si="5"/>
        <v>9.7840000000000149E-2</v>
      </c>
      <c r="F60" s="23">
        <f t="shared" si="6"/>
        <v>9.7840000000000149E-2</v>
      </c>
      <c r="G60" s="23">
        <f t="shared" si="7"/>
        <v>9.7840000000000149E-2</v>
      </c>
      <c r="H60" s="25" t="str">
        <f t="shared" si="3"/>
        <v/>
      </c>
    </row>
    <row r="61" spans="1:15" ht="13.8" thickBot="1">
      <c r="A61" s="30">
        <v>2</v>
      </c>
      <c r="B61" s="30">
        <v>212</v>
      </c>
      <c r="C61" s="31" t="s">
        <v>678</v>
      </c>
      <c r="D61" s="21">
        <f>VLOOKUP(B61,'Журнал наблюдений'!D:G,4,0)</f>
        <v>1.2625999999999999</v>
      </c>
      <c r="E61" s="23">
        <f t="shared" si="5"/>
        <v>0.1008</v>
      </c>
      <c r="F61" s="23">
        <f t="shared" si="6"/>
        <v>0.1008</v>
      </c>
      <c r="G61" s="23">
        <f t="shared" si="7"/>
        <v>0.1008</v>
      </c>
      <c r="H61" s="25" t="str">
        <f t="shared" si="3"/>
        <v/>
      </c>
    </row>
    <row r="62" spans="1:15" ht="13.8" thickBot="1">
      <c r="A62" s="30">
        <v>2</v>
      </c>
      <c r="B62" s="30">
        <v>213</v>
      </c>
      <c r="C62" s="31" t="s">
        <v>679</v>
      </c>
      <c r="D62" s="21">
        <f>VLOOKUP(B62,'Журнал наблюдений'!D:G,4,0)</f>
        <v>1.1613599999999999</v>
      </c>
      <c r="E62" s="23">
        <f t="shared" si="5"/>
        <v>0.10124</v>
      </c>
      <c r="F62" s="23">
        <f t="shared" si="6"/>
        <v>0.10124</v>
      </c>
      <c r="G62" s="23">
        <f t="shared" si="7"/>
        <v>0.10124</v>
      </c>
      <c r="H62" s="25" t="str">
        <f t="shared" si="3"/>
        <v/>
      </c>
    </row>
    <row r="63" spans="1:15" ht="13.8" thickBot="1">
      <c r="A63" s="30">
        <v>2</v>
      </c>
      <c r="B63" s="30">
        <v>214</v>
      </c>
      <c r="C63" s="31" t="s">
        <v>679</v>
      </c>
      <c r="D63" s="21">
        <f>VLOOKUP(B63,'Журнал наблюдений'!D:G,4,0)</f>
        <v>1.5429299999999999</v>
      </c>
      <c r="E63" s="23" t="str">
        <f t="shared" si="5"/>
        <v/>
      </c>
      <c r="F63" s="23" t="str">
        <f t="shared" si="6"/>
        <v/>
      </c>
      <c r="G63" s="23" t="str">
        <f t="shared" si="7"/>
        <v/>
      </c>
      <c r="H63" s="25" t="str">
        <f t="shared" si="3"/>
        <v/>
      </c>
    </row>
    <row r="64" spans="1:15" ht="13.8" thickBot="1">
      <c r="A64" s="30">
        <v>2</v>
      </c>
      <c r="B64" s="30">
        <v>215</v>
      </c>
      <c r="C64" s="31" t="s">
        <v>680</v>
      </c>
      <c r="D64" s="21">
        <f>VLOOKUP(B64,'Журнал наблюдений'!D:G,4,0)</f>
        <v>1.44143</v>
      </c>
      <c r="E64" s="23">
        <f t="shared" si="5"/>
        <v>0.10149999999999992</v>
      </c>
      <c r="F64" s="23">
        <f t="shared" si="6"/>
        <v>0.10149999999999992</v>
      </c>
      <c r="G64" s="23">
        <f t="shared" si="7"/>
        <v>0.10149999999999992</v>
      </c>
      <c r="H64" s="25">
        <f t="shared" si="3"/>
        <v>1</v>
      </c>
    </row>
    <row r="65" spans="1:8" ht="13.8" thickBot="1">
      <c r="A65" s="30">
        <v>2</v>
      </c>
      <c r="B65" s="30">
        <v>216</v>
      </c>
      <c r="C65" s="31" t="s">
        <v>680</v>
      </c>
      <c r="D65" s="21">
        <f>VLOOKUP(B65,'Журнал наблюдений'!D:G,4,0)</f>
        <v>1.54525</v>
      </c>
      <c r="E65" s="23" t="str">
        <f t="shared" si="5"/>
        <v/>
      </c>
      <c r="F65" s="23" t="str">
        <f t="shared" si="6"/>
        <v/>
      </c>
      <c r="G65" s="23" t="str">
        <f t="shared" si="7"/>
        <v/>
      </c>
      <c r="H65" s="25" t="str">
        <f t="shared" si="3"/>
        <v/>
      </c>
    </row>
    <row r="66" spans="1:8" ht="13.8" thickBot="1">
      <c r="A66" s="30">
        <v>2</v>
      </c>
      <c r="B66" s="30">
        <v>217</v>
      </c>
      <c r="C66" s="31" t="s">
        <v>681</v>
      </c>
      <c r="D66" s="21">
        <f>VLOOKUP(B66,'Журнал наблюдений'!D:G,4,0)</f>
        <v>1.44024</v>
      </c>
      <c r="E66" s="23">
        <f t="shared" si="5"/>
        <v>0.10501000000000005</v>
      </c>
      <c r="F66" s="23">
        <f t="shared" si="6"/>
        <v>0.10501000000000005</v>
      </c>
      <c r="G66" s="23">
        <f t="shared" si="7"/>
        <v>0.10501000000000005</v>
      </c>
      <c r="H66" s="25">
        <f t="shared" si="3"/>
        <v>1</v>
      </c>
    </row>
    <row r="67" spans="1:8" ht="13.8" thickBot="1">
      <c r="A67" s="30">
        <v>2</v>
      </c>
      <c r="B67" s="30">
        <v>218</v>
      </c>
      <c r="C67" s="31" t="s">
        <v>682</v>
      </c>
      <c r="D67" s="21">
        <f>VLOOKUP(B67,'Журнал наблюдений'!D:G,4,0)</f>
        <v>1.3435600000000001</v>
      </c>
      <c r="E67" s="23">
        <f t="shared" ref="E67:E69" si="15">IF(C66=C67,"",D66-D67)</f>
        <v>9.6679999999999877E-2</v>
      </c>
      <c r="F67" s="23">
        <f t="shared" ref="F67:F69" si="16">IF(E67="","",IF(COUNTIF(C66,"*бол*"),E67+F65,E67))</f>
        <v>9.6679999999999877E-2</v>
      </c>
      <c r="G67" s="23">
        <f t="shared" ref="G67:G69" si="17">IF(COUNTIF(C67,"*бол*"),"",F67)</f>
        <v>9.6679999999999877E-2</v>
      </c>
      <c r="H67" s="25" t="str">
        <f t="shared" si="3"/>
        <v/>
      </c>
    </row>
    <row r="68" spans="1:8" ht="13.8" thickBot="1">
      <c r="A68" s="30">
        <v>2</v>
      </c>
      <c r="B68" s="30">
        <v>219</v>
      </c>
      <c r="C68" s="31" t="s">
        <v>683</v>
      </c>
      <c r="D68" s="21">
        <f>VLOOKUP(B68,'Журнал наблюдений'!D:G,4,0)</f>
        <v>1.24404</v>
      </c>
      <c r="E68" s="23">
        <f t="shared" si="15"/>
        <v>9.9520000000000053E-2</v>
      </c>
      <c r="F68" s="23">
        <f t="shared" si="16"/>
        <v>9.9520000000000053E-2</v>
      </c>
      <c r="G68" s="23">
        <f t="shared" si="17"/>
        <v>9.9520000000000053E-2</v>
      </c>
      <c r="H68" s="25" t="str">
        <f t="shared" ref="H68:H69" si="18">IF(C66=C67,1,"")</f>
        <v/>
      </c>
    </row>
    <row r="69" spans="1:8" ht="13.8" thickBot="1">
      <c r="A69" s="30">
        <v>2</v>
      </c>
      <c r="B69" s="30">
        <v>220</v>
      </c>
      <c r="C69" s="31" t="s">
        <v>684</v>
      </c>
      <c r="D69" s="21">
        <f>VLOOKUP(B69,'Журнал наблюдений'!D:G,4,0)</f>
        <v>1.14615</v>
      </c>
      <c r="E69" s="23">
        <f t="shared" si="15"/>
        <v>9.7890000000000033E-2</v>
      </c>
      <c r="F69" s="23">
        <f t="shared" si="16"/>
        <v>9.7890000000000033E-2</v>
      </c>
      <c r="G69" s="23">
        <f t="shared" si="17"/>
        <v>9.7890000000000033E-2</v>
      </c>
      <c r="H69" s="25" t="str">
        <f t="shared" si="18"/>
        <v/>
      </c>
    </row>
    <row r="70" spans="1:8" ht="13.8" thickBot="1">
      <c r="A70" s="30">
        <v>2</v>
      </c>
    </row>
    <row r="71" spans="1:8" ht="13.2"/>
    <row r="72" spans="1:8" ht="13.2"/>
    <row r="73" spans="1:8" ht="13.2"/>
    <row r="74" spans="1:8" ht="13.2"/>
    <row r="75" spans="1:8" ht="13.2"/>
    <row r="76" spans="1:8" ht="13.2"/>
    <row r="77" spans="1:8" ht="13.2"/>
    <row r="78" spans="1:8" ht="13.2"/>
    <row r="79" spans="1:8" ht="13.2"/>
    <row r="80" spans="1:8" ht="13.2"/>
    <row r="81" ht="13.2"/>
    <row r="82" ht="13.2"/>
    <row r="83" ht="13.2"/>
    <row r="84" ht="13.2"/>
    <row r="85" ht="13.2"/>
    <row r="86" ht="13.2"/>
    <row r="87" ht="13.2"/>
    <row r="88" ht="13.2"/>
    <row r="89" ht="13.2"/>
    <row r="90" ht="13.2"/>
    <row r="91" ht="13.2"/>
    <row r="92" ht="13.2"/>
    <row r="93" ht="13.2"/>
    <row r="94" ht="13.2"/>
    <row r="95" ht="13.2"/>
    <row r="96" ht="13.2"/>
    <row r="97" ht="13.2"/>
    <row r="98" ht="13.2"/>
    <row r="99" ht="13.2"/>
    <row r="100" ht="13.2"/>
    <row r="101" ht="13.2"/>
    <row r="102" ht="13.2"/>
    <row r="103" ht="13.2"/>
    <row r="104" ht="13.2"/>
    <row r="105" ht="13.2"/>
    <row r="106" ht="13.2"/>
    <row r="107" ht="13.2"/>
    <row r="108" ht="13.2"/>
    <row r="109" ht="13.2"/>
    <row r="110" ht="13.2"/>
    <row r="111" ht="13.2"/>
    <row r="112" ht="13.2"/>
    <row r="113" ht="13.2"/>
    <row r="114" ht="13.2"/>
    <row r="115" ht="13.2"/>
    <row r="116" ht="13.2"/>
    <row r="117" ht="13.2"/>
    <row r="118" ht="13.2"/>
    <row r="119" ht="13.2"/>
    <row r="120" ht="13.2"/>
    <row r="121" ht="13.2"/>
    <row r="122" ht="13.2"/>
    <row r="123" ht="13.2"/>
    <row r="124" ht="13.2"/>
    <row r="125" ht="13.2"/>
    <row r="126" ht="13.2"/>
    <row r="127" ht="13.2"/>
    <row r="128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13.2"/>
    <row r="147" ht="13.2"/>
    <row r="148" ht="13.2"/>
    <row r="149" ht="13.2"/>
    <row r="150" ht="13.2"/>
    <row r="151" ht="13.2"/>
    <row r="152" ht="13.2"/>
    <row r="153" ht="13.2"/>
    <row r="154" ht="13.2"/>
    <row r="155" ht="13.2"/>
    <row r="156" ht="13.2"/>
    <row r="157" ht="13.2"/>
    <row r="158" ht="13.2"/>
    <row r="159" ht="13.2"/>
    <row r="160" ht="13.2"/>
    <row r="161" ht="13.2"/>
    <row r="162" ht="13.2"/>
    <row r="163" ht="13.2"/>
    <row r="164" ht="13.2"/>
    <row r="165" ht="13.2"/>
    <row r="166" ht="13.2"/>
    <row r="167" ht="13.2"/>
  </sheetData>
  <autoFilter ref="G1:G16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23"/>
  <sheetViews>
    <sheetView workbookViewId="0">
      <selection activeCell="C10" sqref="C10:C11"/>
    </sheetView>
  </sheetViews>
  <sheetFormatPr defaultColWidth="12.6640625" defaultRowHeight="15.75" customHeight="1"/>
  <cols>
    <col min="1" max="3" width="12.6640625" style="3"/>
    <col min="4" max="7" width="12.6640625" style="24"/>
    <col min="8" max="16384" width="12.6640625" style="3"/>
  </cols>
  <sheetData>
    <row r="1" spans="1:10" ht="13.8" thickBot="1">
      <c r="A1" s="19">
        <v>1</v>
      </c>
      <c r="B1" s="20">
        <v>833</v>
      </c>
      <c r="C1" s="22" t="s">
        <v>366</v>
      </c>
      <c r="D1" s="21" t="str">
        <f>SUBSTITUTE(VLOOKUP(B1,'Журнал наблюдений'!D:G,4,0),".",",")</f>
        <v>1,23369</v>
      </c>
      <c r="J1" s="24">
        <f>'1й путь'!I1-'2й путь'!I1+H4</f>
        <v>0.54313999999999996</v>
      </c>
    </row>
    <row r="2" spans="1:10" ht="13.8" thickBot="1">
      <c r="A2" s="19">
        <v>3</v>
      </c>
      <c r="B2" s="20">
        <v>834</v>
      </c>
      <c r="C2" s="22" t="s">
        <v>365</v>
      </c>
      <c r="D2" s="21" t="str">
        <f>SUBSTITUTE(VLOOKUP(B2,'Журнал наблюдений'!D:G,4,0),".",",")</f>
        <v>1,37175</v>
      </c>
      <c r="E2" s="23">
        <f>D1-D2</f>
        <v>-0.13806000000000007</v>
      </c>
      <c r="F2" s="23">
        <f t="shared" ref="F2:F3" si="0">IF(E2="","",IF(COUNTIF(C1,"*бол*"),E2+#REF!,E2))</f>
        <v>-0.13806000000000007</v>
      </c>
      <c r="G2" s="23">
        <f t="shared" ref="G2:G4" si="1">IF(COUNTIF(C2,"*бол*"),"",F2)</f>
        <v>-0.13806000000000007</v>
      </c>
    </row>
    <row r="3" spans="1:10" ht="13.8" thickBot="1">
      <c r="A3" s="3">
        <v>4</v>
      </c>
      <c r="B3" s="20">
        <v>835</v>
      </c>
      <c r="C3" s="22" t="s">
        <v>365</v>
      </c>
      <c r="D3" s="21" t="str">
        <f>SUBSTITUTE(VLOOKUP(B3,'Журнал наблюдений'!D:G,4,0),".",",")</f>
        <v>1,36955</v>
      </c>
      <c r="E3" s="23">
        <f>D2-D3</f>
        <v>2.1999999999999797E-3</v>
      </c>
      <c r="F3" s="23">
        <f t="shared" si="0"/>
        <v>2.1999999999999797E-3</v>
      </c>
      <c r="G3" s="23">
        <f t="shared" si="1"/>
        <v>2.1999999999999797E-3</v>
      </c>
    </row>
    <row r="4" spans="1:10" ht="13.8" thickBot="1">
      <c r="A4" s="19">
        <v>2</v>
      </c>
      <c r="B4" s="20">
        <v>836</v>
      </c>
      <c r="C4" s="22" t="s">
        <v>366</v>
      </c>
      <c r="D4" s="21" t="str">
        <f>SUBSTITUTE(VLOOKUP(B4,'Журнал наблюдений'!D:G,4,0),".",",")</f>
        <v>1,23121</v>
      </c>
      <c r="E4" s="23">
        <f>D3-D4</f>
        <v>0.13834000000000013</v>
      </c>
      <c r="F4" s="23">
        <f>IF(E4="","",IF(COUNTIF(C3,"*бол*"),E4+F2,E4))</f>
        <v>0.13834000000000013</v>
      </c>
      <c r="G4" s="23">
        <f t="shared" si="1"/>
        <v>0.13834000000000013</v>
      </c>
      <c r="H4" s="24">
        <f>SUM(G2:G4)</f>
        <v>2.4800000000000377E-3</v>
      </c>
    </row>
    <row r="5" spans="1:10" ht="15.75" customHeight="1" thickBot="1"/>
    <row r="6" spans="1:10" ht="15.75" customHeight="1" thickBot="1">
      <c r="A6" s="20">
        <v>3</v>
      </c>
      <c r="B6" s="20">
        <v>75</v>
      </c>
      <c r="C6" s="22" t="s">
        <v>148</v>
      </c>
      <c r="D6" s="21" t="str">
        <f>SUBSTITUTE(VLOOKUP(B6,'Журнал наблюдений'!D:G,4,0),".",",")</f>
        <v>1,47651</v>
      </c>
      <c r="E6" s="28"/>
    </row>
    <row r="7" spans="1:10" ht="15.75" customHeight="1" thickBot="1">
      <c r="A7" s="20">
        <v>4</v>
      </c>
      <c r="B7" s="20">
        <v>76</v>
      </c>
      <c r="C7" s="22" t="s">
        <v>149</v>
      </c>
      <c r="D7" s="21" t="str">
        <f>SUBSTITUTE(VLOOKUP(B7,'Журнал наблюдений'!D:G,4,0),".",",")</f>
        <v>1,53775</v>
      </c>
      <c r="E7" s="23">
        <f>D6-D7</f>
        <v>-6.1239999999999961E-2</v>
      </c>
      <c r="F7" s="23">
        <f>IF(E7="","",IF(COUNTIF(C6,"*бол*"),E7+F5,E7))</f>
        <v>-6.1239999999999961E-2</v>
      </c>
      <c r="G7" s="23">
        <f t="shared" ref="G7" si="2">IF(COUNTIF(C7,"*бол*"),"",F7)</f>
        <v>-6.1239999999999961E-2</v>
      </c>
    </row>
    <row r="9" spans="1:10" ht="15.75" customHeight="1" thickBot="1"/>
    <row r="10" spans="1:10" ht="15.75" customHeight="1" thickBot="1">
      <c r="A10" s="30">
        <v>2</v>
      </c>
      <c r="B10" s="30">
        <v>221</v>
      </c>
      <c r="C10" s="31" t="s">
        <v>684</v>
      </c>
      <c r="D10" s="21" t="str">
        <f>SUBSTITUTE(VLOOKUP(B10,'Журнал наблюдений'!D:G,4,0),".",",")</f>
        <v>1,35305</v>
      </c>
      <c r="E10" s="23"/>
      <c r="F10" s="23"/>
      <c r="G10" s="23"/>
    </row>
    <row r="11" spans="1:10" ht="15.75" customHeight="1" thickBot="1">
      <c r="A11" s="30">
        <v>1</v>
      </c>
      <c r="B11" s="30">
        <v>222</v>
      </c>
      <c r="C11" s="31" t="s">
        <v>684</v>
      </c>
      <c r="D11" s="21" t="str">
        <f>SUBSTITUTE(VLOOKUP(B11,'Журнал наблюдений'!D:G,4,0),".",",")</f>
        <v>1,35194</v>
      </c>
      <c r="E11" s="23">
        <f>D10-D11</f>
        <v>1.1100000000001664E-3</v>
      </c>
      <c r="F11" s="23">
        <f>IF(E11="","",IF(COUNTIF(C10,"*бол*"),E11+F9,E11))</f>
        <v>1.1100000000001664E-3</v>
      </c>
      <c r="G11" s="23">
        <f t="shared" ref="G11" si="3">IF(COUNTIF(C11,"*бол*"),"",F11)</f>
        <v>1.1100000000001664E-3</v>
      </c>
    </row>
    <row r="12" spans="1:10" ht="15.75" customHeight="1" thickBot="1"/>
    <row r="13" spans="1:10" ht="15.75" customHeight="1" thickBot="1">
      <c r="A13" s="30">
        <v>2</v>
      </c>
      <c r="B13" s="30">
        <v>421</v>
      </c>
      <c r="C13" s="31" t="s">
        <v>685</v>
      </c>
      <c r="D13" s="21" t="str">
        <f>SUBSTITUTE(VLOOKUP(B13,'Журнал наблюдений'!D:G,4,0),".",",")</f>
        <v>1,59975</v>
      </c>
      <c r="E13" s="23"/>
      <c r="F13" s="23"/>
      <c r="G13" s="23"/>
    </row>
    <row r="14" spans="1:10" ht="15.75" customHeight="1" thickBot="1">
      <c r="A14" s="30">
        <v>1</v>
      </c>
      <c r="B14" s="30">
        <v>422</v>
      </c>
      <c r="C14" s="31" t="s">
        <v>686</v>
      </c>
      <c r="D14" s="21" t="str">
        <f>SUBSTITUTE(VLOOKUP(B14,'Журнал наблюдений'!D:G,4,0),".",",")</f>
        <v>1,59075</v>
      </c>
      <c r="E14" s="23">
        <f>D13-D14</f>
        <v>8.999999999999897E-3</v>
      </c>
      <c r="F14" s="23">
        <f>IF(E14="","",IF(COUNTIF(C13,"*бол*"),E14+F12,E14))</f>
        <v>8.999999999999897E-3</v>
      </c>
      <c r="G14" s="23">
        <f t="shared" ref="G14" si="4">IF(COUNTIF(C14,"*бол*"),"",F14)</f>
        <v>8.999999999999897E-3</v>
      </c>
    </row>
    <row r="15" spans="1:10" ht="13.8" thickBot="1">
      <c r="B15" s="19"/>
    </row>
    <row r="16" spans="1:10" ht="15.75" customHeight="1" thickBot="1">
      <c r="A16" s="30">
        <v>1</v>
      </c>
      <c r="B16" s="30">
        <v>657</v>
      </c>
      <c r="C16" s="31" t="s">
        <v>688</v>
      </c>
    </row>
    <row r="17" spans="1:7" ht="15.75" customHeight="1" thickBot="1">
      <c r="A17" s="30">
        <v>2</v>
      </c>
      <c r="B17" s="30">
        <v>658</v>
      </c>
      <c r="C17" s="31" t="s">
        <v>688</v>
      </c>
      <c r="D17" s="3"/>
    </row>
    <row r="18" spans="1:7" ht="15.75" customHeight="1" thickBot="1"/>
    <row r="19" spans="1:7" ht="15.75" customHeight="1" thickBot="1">
      <c r="A19" s="30">
        <v>1</v>
      </c>
      <c r="B19" s="30">
        <v>669</v>
      </c>
      <c r="C19" s="31" t="s">
        <v>695</v>
      </c>
    </row>
    <row r="20" spans="1:7" ht="15.75" customHeight="1" thickBot="1">
      <c r="A20" s="30">
        <v>2</v>
      </c>
      <c r="B20" s="30">
        <v>670</v>
      </c>
      <c r="C20" s="31" t="s">
        <v>687</v>
      </c>
      <c r="D20" s="3"/>
    </row>
    <row r="21" spans="1:7" ht="15.75" customHeight="1">
      <c r="G21" s="28"/>
    </row>
    <row r="22" spans="1:7" ht="15.75" customHeight="1">
      <c r="G22" s="28"/>
    </row>
    <row r="23" spans="1:7" ht="15.75" customHeight="1">
      <c r="G23" s="2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19"/>
  <sheetViews>
    <sheetView topLeftCell="A226" workbookViewId="0">
      <selection activeCell="D251" sqref="D251"/>
    </sheetView>
  </sheetViews>
  <sheetFormatPr defaultRowHeight="13.2"/>
  <cols>
    <col min="1" max="16384" width="8.88671875" style="27"/>
  </cols>
  <sheetData>
    <row r="1" spans="1:13">
      <c r="A1" s="27" t="s">
        <v>13</v>
      </c>
      <c r="B1" s="27" t="s">
        <v>14</v>
      </c>
      <c r="C1" s="27" t="s">
        <v>15</v>
      </c>
      <c r="D1" s="27" t="s">
        <v>129</v>
      </c>
      <c r="F1" s="27" t="s">
        <v>16</v>
      </c>
      <c r="I1" s="27" t="s">
        <v>16</v>
      </c>
      <c r="L1" s="27" t="s">
        <v>16</v>
      </c>
      <c r="M1" s="27" t="s">
        <v>16</v>
      </c>
    </row>
    <row r="2" spans="1:13">
      <c r="A2" s="27" t="s">
        <v>13</v>
      </c>
      <c r="B2" s="27" t="s">
        <v>14</v>
      </c>
      <c r="C2" s="27" t="s">
        <v>130</v>
      </c>
      <c r="D2" s="27" t="s">
        <v>131</v>
      </c>
      <c r="F2" s="27" t="s">
        <v>16</v>
      </c>
      <c r="I2" s="27" t="s">
        <v>16</v>
      </c>
      <c r="L2" s="27" t="s">
        <v>16</v>
      </c>
      <c r="M2" s="27" t="s">
        <v>16</v>
      </c>
    </row>
    <row r="3" spans="1:13">
      <c r="A3" s="27" t="s">
        <v>13</v>
      </c>
      <c r="B3" s="27" t="s">
        <v>14</v>
      </c>
      <c r="C3" s="27" t="s">
        <v>132</v>
      </c>
      <c r="D3" s="27">
        <v>1212</v>
      </c>
      <c r="F3" s="27" t="s">
        <v>16</v>
      </c>
      <c r="I3" s="27" t="s">
        <v>16</v>
      </c>
      <c r="L3" s="27" t="s">
        <v>16</v>
      </c>
      <c r="M3" s="27" t="s">
        <v>16</v>
      </c>
    </row>
    <row r="4" spans="1:13">
      <c r="A4" s="27" t="s">
        <v>13</v>
      </c>
      <c r="B4" s="27" t="s">
        <v>14</v>
      </c>
      <c r="C4" s="27" t="s">
        <v>20</v>
      </c>
      <c r="D4" s="27">
        <v>1</v>
      </c>
      <c r="E4" s="27">
        <v>3</v>
      </c>
      <c r="F4" s="27" t="s">
        <v>17</v>
      </c>
      <c r="G4" s="27">
        <v>1.0858699999999999</v>
      </c>
      <c r="H4" s="27" t="s">
        <v>18</v>
      </c>
      <c r="I4" s="27" t="s">
        <v>19</v>
      </c>
      <c r="J4" s="27">
        <v>22.791</v>
      </c>
      <c r="K4" s="27" t="s">
        <v>18</v>
      </c>
      <c r="L4" s="27" t="s">
        <v>16</v>
      </c>
      <c r="M4" s="27" t="s">
        <v>16</v>
      </c>
    </row>
    <row r="5" spans="1:13">
      <c r="A5" s="27" t="s">
        <v>13</v>
      </c>
      <c r="B5" s="27" t="s">
        <v>14</v>
      </c>
      <c r="C5" s="27" t="s">
        <v>21</v>
      </c>
      <c r="D5" s="27">
        <v>2</v>
      </c>
      <c r="E5" s="27">
        <v>3</v>
      </c>
      <c r="F5" s="27" t="s">
        <v>17</v>
      </c>
      <c r="G5" s="27">
        <v>1.7464</v>
      </c>
      <c r="H5" s="27" t="s">
        <v>18</v>
      </c>
      <c r="I5" s="27" t="s">
        <v>19</v>
      </c>
      <c r="J5" s="27">
        <v>25.794</v>
      </c>
      <c r="K5" s="27" t="s">
        <v>18</v>
      </c>
      <c r="L5" s="27" t="s">
        <v>16</v>
      </c>
      <c r="M5" s="27" t="s">
        <v>16</v>
      </c>
    </row>
    <row r="6" spans="1:13">
      <c r="A6" s="27" t="s">
        <v>13</v>
      </c>
      <c r="B6" s="27" t="s">
        <v>14</v>
      </c>
      <c r="C6" s="27" t="s">
        <v>22</v>
      </c>
      <c r="D6" s="27">
        <v>3</v>
      </c>
      <c r="E6" s="27">
        <v>3</v>
      </c>
      <c r="F6" s="27" t="s">
        <v>17</v>
      </c>
      <c r="G6" s="27">
        <v>1.7482800000000001</v>
      </c>
      <c r="H6" s="27" t="s">
        <v>18</v>
      </c>
      <c r="I6" s="27" t="s">
        <v>19</v>
      </c>
      <c r="J6" s="27">
        <v>25.72</v>
      </c>
      <c r="K6" s="27" t="s">
        <v>18</v>
      </c>
      <c r="L6" s="27" t="s">
        <v>16</v>
      </c>
      <c r="M6" s="27" t="s">
        <v>16</v>
      </c>
    </row>
    <row r="7" spans="1:13">
      <c r="A7" s="27" t="s">
        <v>13</v>
      </c>
      <c r="B7" s="27" t="s">
        <v>14</v>
      </c>
      <c r="C7" s="27" t="s">
        <v>23</v>
      </c>
      <c r="D7" s="27">
        <v>4</v>
      </c>
      <c r="E7" s="27">
        <v>3</v>
      </c>
      <c r="F7" s="27" t="s">
        <v>17</v>
      </c>
      <c r="G7" s="27">
        <v>0.90203</v>
      </c>
      <c r="H7" s="27" t="s">
        <v>18</v>
      </c>
      <c r="I7" s="27" t="s">
        <v>19</v>
      </c>
      <c r="J7" s="27">
        <v>46.661999999999999</v>
      </c>
      <c r="K7" s="27" t="s">
        <v>18</v>
      </c>
      <c r="L7" s="27" t="s">
        <v>16</v>
      </c>
      <c r="M7" s="27" t="s">
        <v>16</v>
      </c>
    </row>
    <row r="8" spans="1:13">
      <c r="A8" s="27" t="s">
        <v>13</v>
      </c>
      <c r="B8" s="27" t="s">
        <v>14</v>
      </c>
      <c r="C8" s="27" t="s">
        <v>24</v>
      </c>
      <c r="D8" s="27">
        <v>5</v>
      </c>
      <c r="E8" s="27">
        <v>3</v>
      </c>
      <c r="F8" s="27" t="s">
        <v>17</v>
      </c>
      <c r="G8" s="27">
        <v>0.90032000000000001</v>
      </c>
      <c r="H8" s="27" t="s">
        <v>18</v>
      </c>
      <c r="I8" s="27" t="s">
        <v>19</v>
      </c>
      <c r="J8" s="27">
        <v>46.593000000000004</v>
      </c>
      <c r="K8" s="27" t="s">
        <v>18</v>
      </c>
      <c r="L8" s="27" t="s">
        <v>16</v>
      </c>
      <c r="M8" s="27" t="s">
        <v>16</v>
      </c>
    </row>
    <row r="9" spans="1:13">
      <c r="A9" s="27" t="s">
        <v>13</v>
      </c>
      <c r="B9" s="27" t="s">
        <v>14</v>
      </c>
      <c r="C9" s="27" t="s">
        <v>133</v>
      </c>
      <c r="D9" s="27" t="s">
        <v>163</v>
      </c>
      <c r="F9" s="27" t="s">
        <v>16</v>
      </c>
      <c r="I9" s="27" t="s">
        <v>16</v>
      </c>
      <c r="L9" s="27" t="s">
        <v>16</v>
      </c>
      <c r="M9" s="27" t="s">
        <v>16</v>
      </c>
    </row>
    <row r="10" spans="1:13">
      <c r="A10" s="27" t="s">
        <v>13</v>
      </c>
      <c r="B10" s="27" t="s">
        <v>14</v>
      </c>
      <c r="C10" s="27" t="s">
        <v>25</v>
      </c>
      <c r="D10" s="27">
        <v>6</v>
      </c>
      <c r="E10" s="27">
        <v>3</v>
      </c>
      <c r="F10" s="27" t="s">
        <v>17</v>
      </c>
      <c r="G10" s="27">
        <v>1.8655299999999999</v>
      </c>
      <c r="H10" s="27" t="s">
        <v>18</v>
      </c>
      <c r="I10" s="27" t="s">
        <v>19</v>
      </c>
      <c r="J10" s="27">
        <v>33.374000000000002</v>
      </c>
      <c r="K10" s="27" t="s">
        <v>18</v>
      </c>
      <c r="L10" s="27" t="s">
        <v>16</v>
      </c>
      <c r="M10" s="27" t="s">
        <v>16</v>
      </c>
    </row>
    <row r="11" spans="1:13">
      <c r="A11" s="27" t="s">
        <v>13</v>
      </c>
      <c r="B11" s="27" t="s">
        <v>14</v>
      </c>
      <c r="C11" s="27" t="s">
        <v>134</v>
      </c>
      <c r="D11" s="27" t="s">
        <v>163</v>
      </c>
      <c r="F11" s="27" t="s">
        <v>16</v>
      </c>
      <c r="I11" s="27" t="s">
        <v>16</v>
      </c>
      <c r="L11" s="27" t="s">
        <v>16</v>
      </c>
      <c r="M11" s="27" t="s">
        <v>16</v>
      </c>
    </row>
    <row r="12" spans="1:13">
      <c r="A12" s="27" t="s">
        <v>13</v>
      </c>
      <c r="B12" s="27" t="s">
        <v>14</v>
      </c>
      <c r="C12" s="27" t="s">
        <v>26</v>
      </c>
      <c r="D12" s="27">
        <v>7</v>
      </c>
      <c r="E12" s="27">
        <v>3</v>
      </c>
      <c r="F12" s="27" t="s">
        <v>17</v>
      </c>
      <c r="G12" s="27">
        <v>1.86727</v>
      </c>
      <c r="H12" s="27" t="s">
        <v>18</v>
      </c>
      <c r="I12" s="27" t="s">
        <v>19</v>
      </c>
      <c r="J12" s="27">
        <v>33.369999999999997</v>
      </c>
      <c r="K12" s="27" t="s">
        <v>18</v>
      </c>
      <c r="L12" s="27" t="s">
        <v>16</v>
      </c>
      <c r="M12" s="27" t="s">
        <v>16</v>
      </c>
    </row>
    <row r="13" spans="1:13">
      <c r="A13" s="27" t="s">
        <v>13</v>
      </c>
      <c r="B13" s="27" t="s">
        <v>14</v>
      </c>
      <c r="C13" s="27" t="s">
        <v>27</v>
      </c>
      <c r="D13" s="27">
        <v>8</v>
      </c>
      <c r="E13" s="27">
        <v>3</v>
      </c>
      <c r="F13" s="27" t="s">
        <v>17</v>
      </c>
      <c r="G13" s="27">
        <v>1.04504</v>
      </c>
      <c r="H13" s="27" t="s">
        <v>18</v>
      </c>
      <c r="I13" s="27" t="s">
        <v>19</v>
      </c>
      <c r="J13" s="27">
        <v>47.713999999999999</v>
      </c>
      <c r="K13" s="27" t="s">
        <v>18</v>
      </c>
      <c r="L13" s="27" t="s">
        <v>16</v>
      </c>
      <c r="M13" s="27" t="s">
        <v>16</v>
      </c>
    </row>
    <row r="14" spans="1:13">
      <c r="A14" s="27" t="s">
        <v>13</v>
      </c>
      <c r="B14" s="27" t="s">
        <v>14</v>
      </c>
      <c r="C14" s="27" t="s">
        <v>28</v>
      </c>
      <c r="D14" s="27">
        <v>9</v>
      </c>
      <c r="E14" s="27">
        <v>3</v>
      </c>
      <c r="F14" s="27" t="s">
        <v>17</v>
      </c>
      <c r="G14" s="27">
        <v>1.04342</v>
      </c>
      <c r="H14" s="27" t="s">
        <v>18</v>
      </c>
      <c r="I14" s="27" t="s">
        <v>19</v>
      </c>
      <c r="J14" s="27">
        <v>47.725999999999999</v>
      </c>
      <c r="K14" s="27" t="s">
        <v>18</v>
      </c>
      <c r="L14" s="27" t="s">
        <v>16</v>
      </c>
      <c r="M14" s="27" t="s">
        <v>16</v>
      </c>
    </row>
    <row r="15" spans="1:13">
      <c r="A15" s="27" t="s">
        <v>13</v>
      </c>
      <c r="B15" s="27" t="s">
        <v>14</v>
      </c>
      <c r="C15" s="27" t="s">
        <v>29</v>
      </c>
      <c r="D15" s="27">
        <v>10</v>
      </c>
      <c r="E15" s="27">
        <v>3</v>
      </c>
      <c r="F15" s="27" t="s">
        <v>17</v>
      </c>
      <c r="G15" s="27">
        <v>1.73969</v>
      </c>
      <c r="H15" s="27" t="s">
        <v>18</v>
      </c>
      <c r="I15" s="27" t="s">
        <v>19</v>
      </c>
      <c r="J15" s="27">
        <v>36.564</v>
      </c>
      <c r="K15" s="27" t="s">
        <v>18</v>
      </c>
      <c r="L15" s="27" t="s">
        <v>16</v>
      </c>
      <c r="M15" s="27" t="s">
        <v>16</v>
      </c>
    </row>
    <row r="16" spans="1:13">
      <c r="A16" s="27" t="s">
        <v>13</v>
      </c>
      <c r="B16" s="27" t="s">
        <v>14</v>
      </c>
      <c r="C16" s="27" t="s">
        <v>30</v>
      </c>
      <c r="D16" s="27">
        <v>11</v>
      </c>
      <c r="E16" s="27">
        <v>3</v>
      </c>
      <c r="F16" s="27" t="s">
        <v>17</v>
      </c>
      <c r="G16" s="27">
        <v>1.7398400000000001</v>
      </c>
      <c r="H16" s="27" t="s">
        <v>18</v>
      </c>
      <c r="I16" s="27" t="s">
        <v>19</v>
      </c>
      <c r="J16" s="27">
        <v>36.531999999999996</v>
      </c>
      <c r="K16" s="27" t="s">
        <v>18</v>
      </c>
      <c r="L16" s="27" t="s">
        <v>16</v>
      </c>
      <c r="M16" s="27" t="s">
        <v>16</v>
      </c>
    </row>
    <row r="17" spans="1:13">
      <c r="A17" s="27" t="s">
        <v>13</v>
      </c>
      <c r="B17" s="27" t="s">
        <v>14</v>
      </c>
      <c r="C17" s="27" t="s">
        <v>31</v>
      </c>
      <c r="D17" s="27">
        <v>12</v>
      </c>
      <c r="E17" s="27">
        <v>3</v>
      </c>
      <c r="F17" s="27" t="s">
        <v>17</v>
      </c>
      <c r="G17" s="27">
        <v>0.43845000000000001</v>
      </c>
      <c r="H17" s="27" t="s">
        <v>18</v>
      </c>
      <c r="I17" s="27" t="s">
        <v>19</v>
      </c>
      <c r="J17" s="27">
        <v>52.259</v>
      </c>
      <c r="K17" s="27" t="s">
        <v>18</v>
      </c>
      <c r="L17" s="27" t="s">
        <v>16</v>
      </c>
      <c r="M17" s="27" t="s">
        <v>16</v>
      </c>
    </row>
    <row r="18" spans="1:13">
      <c r="A18" s="27" t="s">
        <v>13</v>
      </c>
      <c r="B18" s="27" t="s">
        <v>14</v>
      </c>
      <c r="C18" s="27" t="s">
        <v>32</v>
      </c>
      <c r="D18" s="27">
        <v>13</v>
      </c>
      <c r="E18" s="27">
        <v>3</v>
      </c>
      <c r="F18" s="27" t="s">
        <v>17</v>
      </c>
      <c r="G18" s="27">
        <v>0.43836000000000003</v>
      </c>
      <c r="H18" s="27" t="s">
        <v>18</v>
      </c>
      <c r="I18" s="27" t="s">
        <v>19</v>
      </c>
      <c r="J18" s="27">
        <v>52.293999999999997</v>
      </c>
      <c r="K18" s="27" t="s">
        <v>18</v>
      </c>
      <c r="L18" s="27" t="s">
        <v>16</v>
      </c>
      <c r="M18" s="27" t="s">
        <v>16</v>
      </c>
    </row>
    <row r="19" spans="1:13">
      <c r="A19" s="27" t="s">
        <v>13</v>
      </c>
      <c r="B19" s="27" t="s">
        <v>14</v>
      </c>
      <c r="C19" s="27" t="s">
        <v>135</v>
      </c>
      <c r="D19" s="27" t="s">
        <v>163</v>
      </c>
      <c r="F19" s="27" t="s">
        <v>16</v>
      </c>
      <c r="I19" s="27" t="s">
        <v>16</v>
      </c>
      <c r="L19" s="27" t="s">
        <v>16</v>
      </c>
      <c r="M19" s="27" t="s">
        <v>16</v>
      </c>
    </row>
    <row r="20" spans="1:13">
      <c r="A20" s="27" t="s">
        <v>13</v>
      </c>
      <c r="B20" s="27" t="s">
        <v>14</v>
      </c>
      <c r="C20" s="27" t="s">
        <v>33</v>
      </c>
      <c r="D20" s="27">
        <v>14</v>
      </c>
      <c r="E20" s="27">
        <v>3</v>
      </c>
      <c r="F20" s="27" t="s">
        <v>17</v>
      </c>
      <c r="G20" s="27">
        <v>1.8361400000000001</v>
      </c>
      <c r="H20" s="27" t="s">
        <v>18</v>
      </c>
      <c r="I20" s="27" t="s">
        <v>19</v>
      </c>
      <c r="J20" s="27">
        <v>46.953000000000003</v>
      </c>
      <c r="K20" s="27" t="s">
        <v>18</v>
      </c>
      <c r="L20" s="27" t="s">
        <v>16</v>
      </c>
      <c r="M20" s="27" t="s">
        <v>16</v>
      </c>
    </row>
    <row r="21" spans="1:13">
      <c r="A21" s="27" t="s">
        <v>13</v>
      </c>
      <c r="B21" s="27" t="s">
        <v>14</v>
      </c>
      <c r="C21" s="27" t="s">
        <v>136</v>
      </c>
      <c r="D21" s="27" t="s">
        <v>163</v>
      </c>
      <c r="F21" s="27" t="s">
        <v>16</v>
      </c>
      <c r="I21" s="27" t="s">
        <v>16</v>
      </c>
      <c r="L21" s="27" t="s">
        <v>16</v>
      </c>
      <c r="M21" s="27" t="s">
        <v>16</v>
      </c>
    </row>
    <row r="22" spans="1:13">
      <c r="A22" s="27" t="s">
        <v>13</v>
      </c>
      <c r="B22" s="27" t="s">
        <v>14</v>
      </c>
      <c r="C22" s="27" t="s">
        <v>34</v>
      </c>
      <c r="D22" s="27">
        <v>15</v>
      </c>
      <c r="E22" s="27">
        <v>3</v>
      </c>
      <c r="F22" s="27" t="s">
        <v>17</v>
      </c>
      <c r="G22" s="27">
        <v>1.8370500000000001</v>
      </c>
      <c r="H22" s="27" t="s">
        <v>18</v>
      </c>
      <c r="I22" s="27" t="s">
        <v>19</v>
      </c>
      <c r="J22" s="27">
        <v>46.948</v>
      </c>
      <c r="K22" s="27" t="s">
        <v>18</v>
      </c>
      <c r="L22" s="27" t="s">
        <v>16</v>
      </c>
      <c r="M22" s="27" t="s">
        <v>16</v>
      </c>
    </row>
    <row r="23" spans="1:13">
      <c r="A23" s="27" t="s">
        <v>13</v>
      </c>
      <c r="B23" s="27" t="s">
        <v>14</v>
      </c>
      <c r="C23" s="27" t="s">
        <v>35</v>
      </c>
      <c r="D23" s="27">
        <v>16</v>
      </c>
      <c r="E23" s="27">
        <v>3</v>
      </c>
      <c r="F23" s="27" t="s">
        <v>17</v>
      </c>
      <c r="G23" s="27">
        <v>1.67628</v>
      </c>
      <c r="H23" s="27" t="s">
        <v>18</v>
      </c>
      <c r="I23" s="27" t="s">
        <v>19</v>
      </c>
      <c r="J23" s="27">
        <v>34.758000000000003</v>
      </c>
      <c r="K23" s="27" t="s">
        <v>18</v>
      </c>
      <c r="L23" s="27" t="s">
        <v>16</v>
      </c>
      <c r="M23" s="27" t="s">
        <v>16</v>
      </c>
    </row>
    <row r="24" spans="1:13">
      <c r="A24" s="27" t="s">
        <v>13</v>
      </c>
      <c r="B24" s="27" t="s">
        <v>14</v>
      </c>
      <c r="C24" s="27" t="s">
        <v>36</v>
      </c>
      <c r="D24" s="27">
        <v>17</v>
      </c>
      <c r="E24" s="27">
        <v>3</v>
      </c>
      <c r="F24" s="27" t="s">
        <v>17</v>
      </c>
      <c r="G24" s="27">
        <v>1.6754599999999999</v>
      </c>
      <c r="H24" s="27" t="s">
        <v>18</v>
      </c>
      <c r="I24" s="27" t="s">
        <v>19</v>
      </c>
      <c r="J24" s="27">
        <v>34.673000000000002</v>
      </c>
      <c r="K24" s="27" t="s">
        <v>18</v>
      </c>
      <c r="L24" s="27" t="s">
        <v>16</v>
      </c>
      <c r="M24" s="27" t="s">
        <v>16</v>
      </c>
    </row>
    <row r="25" spans="1:13">
      <c r="A25" s="27" t="s">
        <v>13</v>
      </c>
      <c r="B25" s="27" t="s">
        <v>14</v>
      </c>
      <c r="C25" s="27" t="s">
        <v>37</v>
      </c>
      <c r="D25" s="27">
        <v>18</v>
      </c>
      <c r="E25" s="27">
        <v>3</v>
      </c>
      <c r="F25" s="27" t="s">
        <v>17</v>
      </c>
      <c r="G25" s="27">
        <v>0.86197000000000001</v>
      </c>
      <c r="H25" s="27" t="s">
        <v>18</v>
      </c>
      <c r="I25" s="27" t="s">
        <v>19</v>
      </c>
      <c r="J25" s="27">
        <v>35.883000000000003</v>
      </c>
      <c r="K25" s="27" t="s">
        <v>18</v>
      </c>
      <c r="L25" s="27" t="s">
        <v>16</v>
      </c>
      <c r="M25" s="27" t="s">
        <v>16</v>
      </c>
    </row>
    <row r="26" spans="1:13">
      <c r="A26" s="27" t="s">
        <v>13</v>
      </c>
      <c r="B26" s="27" t="s">
        <v>14</v>
      </c>
      <c r="C26" s="27" t="s">
        <v>38</v>
      </c>
      <c r="D26" s="27">
        <v>19</v>
      </c>
      <c r="E26" s="27">
        <v>3</v>
      </c>
      <c r="F26" s="27" t="s">
        <v>17</v>
      </c>
      <c r="G26" s="27">
        <v>1.4722200000000001</v>
      </c>
      <c r="H26" s="27" t="s">
        <v>18</v>
      </c>
      <c r="I26" s="27" t="s">
        <v>19</v>
      </c>
      <c r="J26" s="27">
        <v>22.321000000000002</v>
      </c>
      <c r="K26" s="27" t="s">
        <v>18</v>
      </c>
      <c r="L26" s="27" t="s">
        <v>16</v>
      </c>
      <c r="M26" s="27" t="s">
        <v>16</v>
      </c>
    </row>
    <row r="27" spans="1:13">
      <c r="A27" s="27" t="s">
        <v>13</v>
      </c>
      <c r="B27" s="27" t="s">
        <v>14</v>
      </c>
      <c r="C27" s="27" t="s">
        <v>39</v>
      </c>
      <c r="D27" s="27">
        <v>20</v>
      </c>
      <c r="E27" s="27">
        <v>3</v>
      </c>
      <c r="F27" s="27" t="s">
        <v>17</v>
      </c>
      <c r="G27" s="27">
        <v>1.4714100000000001</v>
      </c>
      <c r="H27" s="27" t="s">
        <v>18</v>
      </c>
      <c r="I27" s="27" t="s">
        <v>19</v>
      </c>
      <c r="J27" s="27">
        <v>22.190999999999999</v>
      </c>
      <c r="K27" s="27" t="s">
        <v>18</v>
      </c>
      <c r="L27" s="27" t="s">
        <v>16</v>
      </c>
      <c r="M27" s="27" t="s">
        <v>16</v>
      </c>
    </row>
    <row r="28" spans="1:13">
      <c r="A28" s="27" t="s">
        <v>13</v>
      </c>
      <c r="B28" s="27" t="s">
        <v>14</v>
      </c>
      <c r="C28" s="27" t="s">
        <v>137</v>
      </c>
      <c r="D28" s="27" t="s">
        <v>163</v>
      </c>
      <c r="F28" s="27" t="s">
        <v>16</v>
      </c>
      <c r="I28" s="27" t="s">
        <v>16</v>
      </c>
      <c r="L28" s="27" t="s">
        <v>16</v>
      </c>
      <c r="M28" s="27" t="s">
        <v>16</v>
      </c>
    </row>
    <row r="29" spans="1:13">
      <c r="A29" s="27" t="s">
        <v>13</v>
      </c>
      <c r="B29" s="27" t="s">
        <v>14</v>
      </c>
      <c r="C29" s="27" t="s">
        <v>40</v>
      </c>
      <c r="D29" s="27">
        <v>21</v>
      </c>
      <c r="E29" s="27">
        <v>3</v>
      </c>
      <c r="F29" s="27" t="s">
        <v>17</v>
      </c>
      <c r="G29" s="27">
        <v>0.1966</v>
      </c>
      <c r="H29" s="27" t="s">
        <v>18</v>
      </c>
      <c r="I29" s="27" t="s">
        <v>19</v>
      </c>
      <c r="J29" s="27">
        <v>9.4760000000000009</v>
      </c>
      <c r="K29" s="27" t="s">
        <v>18</v>
      </c>
      <c r="L29" s="27" t="s">
        <v>16</v>
      </c>
      <c r="M29" s="27" t="s">
        <v>16</v>
      </c>
    </row>
    <row r="30" spans="1:13">
      <c r="A30" s="27" t="s">
        <v>13</v>
      </c>
      <c r="B30" s="27" t="s">
        <v>14</v>
      </c>
      <c r="C30" s="27" t="s">
        <v>138</v>
      </c>
      <c r="D30" s="27" t="s">
        <v>163</v>
      </c>
      <c r="F30" s="27" t="s">
        <v>16</v>
      </c>
      <c r="I30" s="27" t="s">
        <v>16</v>
      </c>
      <c r="L30" s="27" t="s">
        <v>16</v>
      </c>
      <c r="M30" s="27" t="s">
        <v>16</v>
      </c>
    </row>
    <row r="31" spans="1:13">
      <c r="A31" s="27" t="s">
        <v>13</v>
      </c>
      <c r="B31" s="27" t="s">
        <v>14</v>
      </c>
      <c r="C31" s="27" t="s">
        <v>41</v>
      </c>
      <c r="D31" s="27">
        <v>22</v>
      </c>
      <c r="E31" s="27">
        <v>3</v>
      </c>
      <c r="F31" s="27" t="s">
        <v>17</v>
      </c>
      <c r="G31" s="27">
        <v>0.19744999999999999</v>
      </c>
      <c r="H31" s="27" t="s">
        <v>18</v>
      </c>
      <c r="I31" s="27" t="s">
        <v>19</v>
      </c>
      <c r="J31" s="27">
        <v>9.4600000000000009</v>
      </c>
      <c r="K31" s="27" t="s">
        <v>18</v>
      </c>
      <c r="L31" s="27" t="s">
        <v>16</v>
      </c>
      <c r="M31" s="27" t="s">
        <v>16</v>
      </c>
    </row>
    <row r="32" spans="1:13">
      <c r="A32" s="27" t="s">
        <v>13</v>
      </c>
      <c r="B32" s="27" t="s">
        <v>14</v>
      </c>
      <c r="C32" s="27" t="s">
        <v>42</v>
      </c>
      <c r="D32" s="27">
        <v>23</v>
      </c>
      <c r="E32" s="27">
        <v>3</v>
      </c>
      <c r="F32" s="27" t="s">
        <v>17</v>
      </c>
      <c r="G32" s="27">
        <v>1.6191500000000001</v>
      </c>
      <c r="H32" s="27" t="s">
        <v>18</v>
      </c>
      <c r="I32" s="27" t="s">
        <v>19</v>
      </c>
      <c r="J32" s="27">
        <v>2.83</v>
      </c>
      <c r="K32" s="27" t="s">
        <v>18</v>
      </c>
      <c r="L32" s="27" t="s">
        <v>16</v>
      </c>
      <c r="M32" s="27" t="s">
        <v>16</v>
      </c>
    </row>
    <row r="33" spans="1:13">
      <c r="A33" s="27" t="s">
        <v>13</v>
      </c>
      <c r="B33" s="27" t="s">
        <v>14</v>
      </c>
      <c r="C33" s="27" t="s">
        <v>43</v>
      </c>
      <c r="D33" s="27">
        <v>24</v>
      </c>
      <c r="E33" s="27">
        <v>3</v>
      </c>
      <c r="F33" s="27" t="s">
        <v>17</v>
      </c>
      <c r="G33" s="27">
        <v>1.61738</v>
      </c>
      <c r="H33" s="27" t="s">
        <v>18</v>
      </c>
      <c r="I33" s="27" t="s">
        <v>19</v>
      </c>
      <c r="J33" s="27">
        <v>2.6789999999999998</v>
      </c>
      <c r="K33" s="27" t="s">
        <v>18</v>
      </c>
      <c r="L33" s="27" t="s">
        <v>16</v>
      </c>
      <c r="M33" s="27" t="s">
        <v>16</v>
      </c>
    </row>
    <row r="34" spans="1:13">
      <c r="A34" s="27" t="s">
        <v>13</v>
      </c>
      <c r="B34" s="27" t="s">
        <v>14</v>
      </c>
      <c r="C34" s="27" t="s">
        <v>139</v>
      </c>
      <c r="D34" s="27" t="s">
        <v>163</v>
      </c>
      <c r="F34" s="27" t="s">
        <v>16</v>
      </c>
      <c r="I34" s="27" t="s">
        <v>16</v>
      </c>
      <c r="L34" s="27" t="s">
        <v>16</v>
      </c>
      <c r="M34" s="27" t="s">
        <v>16</v>
      </c>
    </row>
    <row r="35" spans="1:13">
      <c r="A35" s="27" t="s">
        <v>13</v>
      </c>
      <c r="B35" s="27" t="s">
        <v>14</v>
      </c>
      <c r="C35" s="27" t="s">
        <v>44</v>
      </c>
      <c r="D35" s="27">
        <v>25</v>
      </c>
      <c r="E35" s="27">
        <v>3</v>
      </c>
      <c r="F35" s="27" t="s">
        <v>17</v>
      </c>
      <c r="G35" s="27">
        <v>0.13311999999999999</v>
      </c>
      <c r="H35" s="27" t="s">
        <v>18</v>
      </c>
      <c r="I35" s="27" t="s">
        <v>19</v>
      </c>
      <c r="J35" s="27">
        <v>6.2779999999999996</v>
      </c>
      <c r="K35" s="27" t="s">
        <v>18</v>
      </c>
      <c r="L35" s="27" t="s">
        <v>16</v>
      </c>
      <c r="M35" s="27" t="s">
        <v>16</v>
      </c>
    </row>
    <row r="36" spans="1:13">
      <c r="A36" s="27" t="s">
        <v>13</v>
      </c>
      <c r="B36" s="27" t="s">
        <v>14</v>
      </c>
      <c r="C36" s="27" t="s">
        <v>140</v>
      </c>
      <c r="D36" s="27" t="s">
        <v>163</v>
      </c>
      <c r="F36" s="27" t="s">
        <v>16</v>
      </c>
      <c r="I36" s="27" t="s">
        <v>16</v>
      </c>
      <c r="L36" s="27" t="s">
        <v>16</v>
      </c>
      <c r="M36" s="27" t="s">
        <v>16</v>
      </c>
    </row>
    <row r="37" spans="1:13">
      <c r="A37" s="27" t="s">
        <v>13</v>
      </c>
      <c r="B37" s="27" t="s">
        <v>14</v>
      </c>
      <c r="C37" s="27" t="s">
        <v>45</v>
      </c>
      <c r="D37" s="27">
        <v>26</v>
      </c>
      <c r="E37" s="27">
        <v>3</v>
      </c>
      <c r="F37" s="27" t="s">
        <v>17</v>
      </c>
      <c r="G37" s="27">
        <v>0.13492999999999999</v>
      </c>
      <c r="H37" s="27" t="s">
        <v>18</v>
      </c>
      <c r="I37" s="27" t="s">
        <v>19</v>
      </c>
      <c r="J37" s="27">
        <v>6.3390000000000004</v>
      </c>
      <c r="K37" s="27" t="s">
        <v>18</v>
      </c>
      <c r="L37" s="27" t="s">
        <v>16</v>
      </c>
      <c r="M37" s="27" t="s">
        <v>16</v>
      </c>
    </row>
    <row r="38" spans="1:13">
      <c r="A38" s="27" t="s">
        <v>13</v>
      </c>
      <c r="B38" s="27" t="s">
        <v>14</v>
      </c>
      <c r="C38" s="27" t="s">
        <v>46</v>
      </c>
      <c r="D38" s="27">
        <v>27</v>
      </c>
      <c r="E38" s="27">
        <v>3</v>
      </c>
      <c r="F38" s="27" t="s">
        <v>17</v>
      </c>
      <c r="G38" s="27">
        <v>1.8102</v>
      </c>
      <c r="H38" s="27" t="s">
        <v>18</v>
      </c>
      <c r="I38" s="27" t="s">
        <v>19</v>
      </c>
      <c r="J38" s="27">
        <v>2.653</v>
      </c>
      <c r="K38" s="27" t="s">
        <v>18</v>
      </c>
      <c r="L38" s="27" t="s">
        <v>16</v>
      </c>
      <c r="M38" s="27" t="s">
        <v>16</v>
      </c>
    </row>
    <row r="39" spans="1:13">
      <c r="A39" s="27" t="s">
        <v>13</v>
      </c>
      <c r="B39" s="27" t="s">
        <v>14</v>
      </c>
      <c r="C39" s="27" t="s">
        <v>47</v>
      </c>
      <c r="D39" s="27">
        <v>28</v>
      </c>
      <c r="E39" s="27">
        <v>3</v>
      </c>
      <c r="F39" s="27" t="s">
        <v>17</v>
      </c>
      <c r="G39" s="27">
        <v>1.81027</v>
      </c>
      <c r="H39" s="27" t="s">
        <v>18</v>
      </c>
      <c r="I39" s="27" t="s">
        <v>19</v>
      </c>
      <c r="J39" s="27">
        <v>2.5019999999999998</v>
      </c>
      <c r="K39" s="27" t="s">
        <v>18</v>
      </c>
      <c r="L39" s="27" t="s">
        <v>16</v>
      </c>
      <c r="M39" s="27" t="s">
        <v>16</v>
      </c>
    </row>
    <row r="40" spans="1:13">
      <c r="A40" s="27" t="s">
        <v>13</v>
      </c>
      <c r="B40" s="27" t="s">
        <v>14</v>
      </c>
      <c r="C40" s="27" t="s">
        <v>141</v>
      </c>
      <c r="D40" s="27" t="s">
        <v>163</v>
      </c>
      <c r="F40" s="27" t="s">
        <v>16</v>
      </c>
      <c r="I40" s="27" t="s">
        <v>16</v>
      </c>
      <c r="L40" s="27" t="s">
        <v>16</v>
      </c>
      <c r="M40" s="27" t="s">
        <v>16</v>
      </c>
    </row>
    <row r="41" spans="1:13">
      <c r="A41" s="27" t="s">
        <v>13</v>
      </c>
      <c r="B41" s="27" t="s">
        <v>14</v>
      </c>
      <c r="C41" s="27" t="s">
        <v>48</v>
      </c>
      <c r="D41" s="27">
        <v>29</v>
      </c>
      <c r="E41" s="27">
        <v>3</v>
      </c>
      <c r="F41" s="27" t="s">
        <v>17</v>
      </c>
      <c r="G41" s="27">
        <v>0.61919000000000002</v>
      </c>
      <c r="H41" s="27" t="s">
        <v>18</v>
      </c>
      <c r="I41" s="27" t="s">
        <v>19</v>
      </c>
      <c r="J41" s="27">
        <v>10.819000000000001</v>
      </c>
      <c r="K41" s="27" t="s">
        <v>18</v>
      </c>
      <c r="L41" s="27" t="s">
        <v>16</v>
      </c>
      <c r="M41" s="27" t="s">
        <v>16</v>
      </c>
    </row>
    <row r="42" spans="1:13">
      <c r="A42" s="27" t="s">
        <v>13</v>
      </c>
      <c r="B42" s="27" t="s">
        <v>14</v>
      </c>
      <c r="C42" s="27" t="s">
        <v>49</v>
      </c>
      <c r="D42" s="27">
        <v>30</v>
      </c>
      <c r="E42" s="27">
        <v>3</v>
      </c>
      <c r="F42" s="27" t="s">
        <v>17</v>
      </c>
      <c r="G42" s="27">
        <v>0.61911000000000005</v>
      </c>
      <c r="H42" s="27" t="s">
        <v>18</v>
      </c>
      <c r="I42" s="27" t="s">
        <v>19</v>
      </c>
      <c r="J42" s="27">
        <v>10.868</v>
      </c>
      <c r="K42" s="27" t="s">
        <v>18</v>
      </c>
      <c r="L42" s="27" t="s">
        <v>16</v>
      </c>
      <c r="M42" s="27" t="s">
        <v>16</v>
      </c>
    </row>
    <row r="43" spans="1:13">
      <c r="A43" s="27" t="s">
        <v>13</v>
      </c>
      <c r="B43" s="27" t="s">
        <v>14</v>
      </c>
      <c r="C43" s="27" t="s">
        <v>142</v>
      </c>
      <c r="D43" s="27" t="s">
        <v>163</v>
      </c>
      <c r="F43" s="27" t="s">
        <v>16</v>
      </c>
      <c r="I43" s="27" t="s">
        <v>16</v>
      </c>
      <c r="L43" s="27" t="s">
        <v>16</v>
      </c>
      <c r="M43" s="27" t="s">
        <v>16</v>
      </c>
    </row>
    <row r="44" spans="1:13">
      <c r="A44" s="27" t="s">
        <v>13</v>
      </c>
      <c r="B44" s="27" t="s">
        <v>14</v>
      </c>
      <c r="C44" s="27" t="s">
        <v>50</v>
      </c>
      <c r="D44" s="27">
        <v>31</v>
      </c>
      <c r="E44" s="27">
        <v>3</v>
      </c>
      <c r="F44" s="27" t="s">
        <v>17</v>
      </c>
      <c r="G44" s="27">
        <v>1.8289299999999999</v>
      </c>
      <c r="H44" s="27" t="s">
        <v>18</v>
      </c>
      <c r="I44" s="27" t="s">
        <v>19</v>
      </c>
      <c r="J44" s="27">
        <v>17.094000000000001</v>
      </c>
      <c r="K44" s="27" t="s">
        <v>18</v>
      </c>
      <c r="L44" s="27" t="s">
        <v>16</v>
      </c>
      <c r="M44" s="27" t="s">
        <v>16</v>
      </c>
    </row>
    <row r="45" spans="1:13">
      <c r="A45" s="27" t="s">
        <v>13</v>
      </c>
      <c r="B45" s="27" t="s">
        <v>14</v>
      </c>
      <c r="C45" s="27" t="s">
        <v>143</v>
      </c>
      <c r="D45" s="27" t="s">
        <v>163</v>
      </c>
      <c r="F45" s="27" t="s">
        <v>16</v>
      </c>
      <c r="I45" s="27" t="s">
        <v>16</v>
      </c>
      <c r="L45" s="27" t="s">
        <v>16</v>
      </c>
      <c r="M45" s="27" t="s">
        <v>16</v>
      </c>
    </row>
    <row r="46" spans="1:13">
      <c r="A46" s="27" t="s">
        <v>13</v>
      </c>
      <c r="B46" s="27" t="s">
        <v>14</v>
      </c>
      <c r="C46" s="27" t="s">
        <v>51</v>
      </c>
      <c r="D46" s="27">
        <v>32</v>
      </c>
      <c r="E46" s="27">
        <v>3</v>
      </c>
      <c r="F46" s="27" t="s">
        <v>17</v>
      </c>
      <c r="G46" s="27">
        <v>1.8278799999999999</v>
      </c>
      <c r="H46" s="27" t="s">
        <v>18</v>
      </c>
      <c r="I46" s="27" t="s">
        <v>19</v>
      </c>
      <c r="J46" s="27">
        <v>17.105</v>
      </c>
      <c r="K46" s="27" t="s">
        <v>18</v>
      </c>
      <c r="L46" s="27" t="s">
        <v>16</v>
      </c>
      <c r="M46" s="27" t="s">
        <v>16</v>
      </c>
    </row>
    <row r="47" spans="1:13">
      <c r="A47" s="27" t="s">
        <v>13</v>
      </c>
      <c r="B47" s="27" t="s">
        <v>14</v>
      </c>
      <c r="C47" s="27" t="s">
        <v>52</v>
      </c>
      <c r="D47" s="27">
        <v>33</v>
      </c>
      <c r="E47" s="27">
        <v>3</v>
      </c>
      <c r="F47" s="27" t="s">
        <v>17</v>
      </c>
      <c r="G47" s="27">
        <v>1.35701</v>
      </c>
      <c r="H47" s="27" t="s">
        <v>18</v>
      </c>
      <c r="I47" s="27" t="s">
        <v>19</v>
      </c>
      <c r="J47" s="27">
        <v>51.975999999999999</v>
      </c>
      <c r="K47" s="27" t="s">
        <v>18</v>
      </c>
      <c r="L47" s="27" t="s">
        <v>16</v>
      </c>
      <c r="M47" s="27" t="s">
        <v>16</v>
      </c>
    </row>
    <row r="48" spans="1:13">
      <c r="A48" s="27" t="s">
        <v>13</v>
      </c>
      <c r="B48" s="27" t="s">
        <v>14</v>
      </c>
      <c r="C48" s="27" t="s">
        <v>53</v>
      </c>
      <c r="D48" s="27">
        <v>34</v>
      </c>
      <c r="E48" s="27">
        <v>3</v>
      </c>
      <c r="F48" s="27" t="s">
        <v>17</v>
      </c>
      <c r="G48" s="27">
        <v>1.36026</v>
      </c>
      <c r="H48" s="27" t="s">
        <v>18</v>
      </c>
      <c r="I48" s="27" t="s">
        <v>19</v>
      </c>
      <c r="J48" s="27">
        <v>52.314999999999998</v>
      </c>
      <c r="K48" s="27" t="s">
        <v>18</v>
      </c>
      <c r="L48" s="27" t="s">
        <v>16</v>
      </c>
      <c r="M48" s="27" t="s">
        <v>16</v>
      </c>
    </row>
    <row r="49" spans="1:13">
      <c r="A49" s="27" t="s">
        <v>13</v>
      </c>
      <c r="B49" s="27" t="s">
        <v>14</v>
      </c>
      <c r="C49" s="27" t="s">
        <v>54</v>
      </c>
      <c r="D49" s="27">
        <v>35</v>
      </c>
      <c r="E49" s="27">
        <v>3</v>
      </c>
      <c r="F49" s="27" t="s">
        <v>17</v>
      </c>
      <c r="G49" s="27">
        <v>1.5711200000000001</v>
      </c>
      <c r="H49" s="27" t="s">
        <v>18</v>
      </c>
      <c r="I49" s="27" t="s">
        <v>19</v>
      </c>
      <c r="J49" s="27">
        <v>4.7149999999999999</v>
      </c>
      <c r="K49" s="27" t="s">
        <v>18</v>
      </c>
      <c r="L49" s="27" t="s">
        <v>16</v>
      </c>
      <c r="M49" s="27" t="s">
        <v>16</v>
      </c>
    </row>
    <row r="50" spans="1:13">
      <c r="A50" s="27" t="s">
        <v>13</v>
      </c>
      <c r="B50" s="27" t="s">
        <v>14</v>
      </c>
      <c r="C50" s="27" t="s">
        <v>55</v>
      </c>
      <c r="D50" s="27">
        <v>36</v>
      </c>
      <c r="E50" s="27">
        <v>3</v>
      </c>
      <c r="F50" s="27" t="s">
        <v>17</v>
      </c>
      <c r="G50" s="27">
        <v>1.57121</v>
      </c>
      <c r="H50" s="27" t="s">
        <v>18</v>
      </c>
      <c r="I50" s="27" t="s">
        <v>19</v>
      </c>
      <c r="J50" s="27">
        <v>4.7489999999999997</v>
      </c>
      <c r="K50" s="27" t="s">
        <v>18</v>
      </c>
      <c r="L50" s="27" t="s">
        <v>16</v>
      </c>
      <c r="M50" s="27" t="s">
        <v>16</v>
      </c>
    </row>
    <row r="51" spans="1:13">
      <c r="A51" s="27" t="s">
        <v>13</v>
      </c>
      <c r="B51" s="27" t="s">
        <v>14</v>
      </c>
      <c r="C51" s="27" t="s">
        <v>56</v>
      </c>
      <c r="D51" s="27">
        <v>37</v>
      </c>
      <c r="E51" s="27">
        <v>3</v>
      </c>
      <c r="F51" s="27" t="s">
        <v>17</v>
      </c>
      <c r="G51" s="27">
        <v>1.6648099999999999</v>
      </c>
      <c r="H51" s="27" t="s">
        <v>18</v>
      </c>
      <c r="I51" s="27" t="s">
        <v>19</v>
      </c>
      <c r="J51" s="27">
        <v>10.379</v>
      </c>
      <c r="K51" s="27" t="s">
        <v>18</v>
      </c>
      <c r="L51" s="27" t="s">
        <v>16</v>
      </c>
      <c r="M51" s="27" t="s">
        <v>16</v>
      </c>
    </row>
    <row r="52" spans="1:13">
      <c r="A52" s="27" t="s">
        <v>13</v>
      </c>
      <c r="B52" s="27" t="s">
        <v>14</v>
      </c>
      <c r="C52" s="27" t="s">
        <v>57</v>
      </c>
      <c r="D52" s="27">
        <v>38</v>
      </c>
      <c r="E52" s="27">
        <v>3</v>
      </c>
      <c r="F52" s="27" t="s">
        <v>17</v>
      </c>
      <c r="G52" s="27">
        <v>1.6649499999999999</v>
      </c>
      <c r="H52" s="27" t="s">
        <v>18</v>
      </c>
      <c r="I52" s="27" t="s">
        <v>19</v>
      </c>
      <c r="J52" s="27">
        <v>10.384</v>
      </c>
      <c r="K52" s="27" t="s">
        <v>18</v>
      </c>
      <c r="L52" s="27" t="s">
        <v>16</v>
      </c>
      <c r="M52" s="27" t="s">
        <v>16</v>
      </c>
    </row>
    <row r="53" spans="1:13">
      <c r="A53" s="27" t="s">
        <v>13</v>
      </c>
      <c r="B53" s="27" t="s">
        <v>14</v>
      </c>
      <c r="C53" s="27" t="s">
        <v>58</v>
      </c>
      <c r="D53" s="27">
        <v>39</v>
      </c>
      <c r="E53" s="27">
        <v>3</v>
      </c>
      <c r="F53" s="27" t="s">
        <v>17</v>
      </c>
      <c r="G53" s="27">
        <v>1.6414899999999999</v>
      </c>
      <c r="H53" s="27" t="s">
        <v>18</v>
      </c>
      <c r="I53" s="27" t="s">
        <v>19</v>
      </c>
      <c r="J53" s="27">
        <v>20.58</v>
      </c>
      <c r="K53" s="27" t="s">
        <v>18</v>
      </c>
      <c r="L53" s="27" t="s">
        <v>16</v>
      </c>
      <c r="M53" s="27" t="s">
        <v>16</v>
      </c>
    </row>
    <row r="54" spans="1:13">
      <c r="A54" s="27" t="s">
        <v>13</v>
      </c>
      <c r="B54" s="27" t="s">
        <v>14</v>
      </c>
      <c r="C54" s="27" t="s">
        <v>59</v>
      </c>
      <c r="D54" s="27">
        <v>40</v>
      </c>
      <c r="E54" s="27">
        <v>3</v>
      </c>
      <c r="F54" s="27" t="s">
        <v>17</v>
      </c>
      <c r="G54" s="27">
        <v>1.6418900000000001</v>
      </c>
      <c r="H54" s="27" t="s">
        <v>18</v>
      </c>
      <c r="I54" s="27" t="s">
        <v>19</v>
      </c>
      <c r="J54" s="27">
        <v>20.553000000000001</v>
      </c>
      <c r="K54" s="27" t="s">
        <v>18</v>
      </c>
      <c r="L54" s="27" t="s">
        <v>16</v>
      </c>
      <c r="M54" s="27" t="s">
        <v>16</v>
      </c>
    </row>
    <row r="55" spans="1:13">
      <c r="A55" s="27" t="s">
        <v>13</v>
      </c>
      <c r="B55" s="27" t="s">
        <v>14</v>
      </c>
      <c r="C55" s="27" t="s">
        <v>60</v>
      </c>
      <c r="D55" s="27">
        <v>41</v>
      </c>
      <c r="E55" s="27">
        <v>3</v>
      </c>
      <c r="F55" s="27" t="s">
        <v>17</v>
      </c>
      <c r="G55" s="27">
        <v>0.22353999999999999</v>
      </c>
      <c r="H55" s="27" t="s">
        <v>18</v>
      </c>
      <c r="I55" s="27" t="s">
        <v>19</v>
      </c>
      <c r="J55" s="27">
        <v>18.571999999999999</v>
      </c>
      <c r="K55" s="27" t="s">
        <v>18</v>
      </c>
      <c r="L55" s="27" t="s">
        <v>16</v>
      </c>
      <c r="M55" s="27" t="s">
        <v>16</v>
      </c>
    </row>
    <row r="56" spans="1:13">
      <c r="A56" s="27" t="s">
        <v>13</v>
      </c>
      <c r="B56" s="27" t="s">
        <v>14</v>
      </c>
      <c r="C56" s="27" t="s">
        <v>61</v>
      </c>
      <c r="D56" s="27">
        <v>42</v>
      </c>
      <c r="E56" s="27">
        <v>3</v>
      </c>
      <c r="F56" s="27" t="s">
        <v>17</v>
      </c>
      <c r="G56" s="27">
        <v>0.22406999999999999</v>
      </c>
      <c r="H56" s="27" t="s">
        <v>18</v>
      </c>
      <c r="I56" s="27" t="s">
        <v>19</v>
      </c>
      <c r="J56" s="27">
        <v>18.652999999999999</v>
      </c>
      <c r="K56" s="27" t="s">
        <v>18</v>
      </c>
      <c r="L56" s="27" t="s">
        <v>16</v>
      </c>
      <c r="M56" s="27" t="s">
        <v>16</v>
      </c>
    </row>
    <row r="57" spans="1:13">
      <c r="A57" s="27" t="s">
        <v>13</v>
      </c>
      <c r="B57" s="27" t="s">
        <v>14</v>
      </c>
      <c r="C57" s="27" t="s">
        <v>62</v>
      </c>
      <c r="D57" s="27">
        <v>43</v>
      </c>
      <c r="E57" s="27">
        <v>3</v>
      </c>
      <c r="F57" s="27" t="s">
        <v>17</v>
      </c>
      <c r="G57" s="27">
        <v>0.23166999999999999</v>
      </c>
      <c r="H57" s="27" t="s">
        <v>18</v>
      </c>
      <c r="I57" s="27" t="s">
        <v>19</v>
      </c>
      <c r="J57" s="27">
        <v>16.405000000000001</v>
      </c>
      <c r="K57" s="27" t="s">
        <v>18</v>
      </c>
      <c r="L57" s="27" t="s">
        <v>16</v>
      </c>
      <c r="M57" s="27" t="s">
        <v>16</v>
      </c>
    </row>
    <row r="58" spans="1:13">
      <c r="A58" s="27" t="s">
        <v>13</v>
      </c>
      <c r="B58" s="27" t="s">
        <v>14</v>
      </c>
      <c r="C58" s="27" t="s">
        <v>63</v>
      </c>
      <c r="D58" s="27">
        <v>44</v>
      </c>
      <c r="E58" s="27">
        <v>3</v>
      </c>
      <c r="F58" s="27" t="s">
        <v>17</v>
      </c>
      <c r="G58" s="27">
        <v>0.22761000000000001</v>
      </c>
      <c r="H58" s="27" t="s">
        <v>18</v>
      </c>
      <c r="I58" s="27" t="s">
        <v>19</v>
      </c>
      <c r="J58" s="27">
        <v>15.657</v>
      </c>
      <c r="K58" s="27" t="s">
        <v>18</v>
      </c>
      <c r="L58" s="27" t="s">
        <v>16</v>
      </c>
      <c r="M58" s="27" t="s">
        <v>16</v>
      </c>
    </row>
    <row r="59" spans="1:13">
      <c r="A59" s="27" t="s">
        <v>13</v>
      </c>
      <c r="B59" s="27" t="s">
        <v>14</v>
      </c>
      <c r="C59" s="27" t="s">
        <v>64</v>
      </c>
      <c r="D59" s="27">
        <v>45</v>
      </c>
      <c r="E59" s="27">
        <v>3</v>
      </c>
      <c r="F59" s="27" t="s">
        <v>17</v>
      </c>
      <c r="G59" s="27">
        <v>1.6874899999999999</v>
      </c>
      <c r="H59" s="27" t="s">
        <v>18</v>
      </c>
      <c r="I59" s="27" t="s">
        <v>19</v>
      </c>
      <c r="J59" s="27">
        <v>4.7779999999999996</v>
      </c>
      <c r="K59" s="27" t="s">
        <v>18</v>
      </c>
      <c r="L59" s="27" t="s">
        <v>16</v>
      </c>
      <c r="M59" s="27" t="s">
        <v>16</v>
      </c>
    </row>
    <row r="60" spans="1:13">
      <c r="A60" s="27" t="s">
        <v>13</v>
      </c>
      <c r="B60" s="27" t="s">
        <v>14</v>
      </c>
      <c r="C60" s="27" t="s">
        <v>65</v>
      </c>
      <c r="D60" s="27">
        <v>46</v>
      </c>
      <c r="E60" s="27">
        <v>3</v>
      </c>
      <c r="F60" s="27" t="s">
        <v>17</v>
      </c>
      <c r="G60" s="27">
        <v>1.6878200000000001</v>
      </c>
      <c r="H60" s="27" t="s">
        <v>18</v>
      </c>
      <c r="I60" s="27" t="s">
        <v>19</v>
      </c>
      <c r="J60" s="27">
        <v>4.7439999999999998</v>
      </c>
      <c r="K60" s="27" t="s">
        <v>18</v>
      </c>
      <c r="L60" s="27" t="s">
        <v>16</v>
      </c>
      <c r="M60" s="27" t="s">
        <v>16</v>
      </c>
    </row>
    <row r="61" spans="1:13">
      <c r="A61" s="27" t="s">
        <v>13</v>
      </c>
      <c r="B61" s="27" t="s">
        <v>14</v>
      </c>
      <c r="C61" s="27" t="s">
        <v>144</v>
      </c>
      <c r="D61" s="27" t="s">
        <v>163</v>
      </c>
      <c r="F61" s="27" t="s">
        <v>16</v>
      </c>
      <c r="I61" s="27" t="s">
        <v>16</v>
      </c>
      <c r="L61" s="27" t="s">
        <v>16</v>
      </c>
      <c r="M61" s="27" t="s">
        <v>16</v>
      </c>
    </row>
    <row r="62" spans="1:13">
      <c r="A62" s="27" t="s">
        <v>13</v>
      </c>
      <c r="B62" s="27" t="s">
        <v>14</v>
      </c>
      <c r="C62" s="27" t="s">
        <v>66</v>
      </c>
      <c r="D62" s="27">
        <v>47</v>
      </c>
      <c r="E62" s="27">
        <v>3</v>
      </c>
      <c r="F62" s="27" t="s">
        <v>17</v>
      </c>
      <c r="G62" s="27">
        <v>0.26330999999999999</v>
      </c>
      <c r="H62" s="27" t="s">
        <v>18</v>
      </c>
      <c r="I62" s="27" t="s">
        <v>19</v>
      </c>
      <c r="J62" s="27">
        <v>7.0090000000000003</v>
      </c>
      <c r="K62" s="27" t="s">
        <v>18</v>
      </c>
      <c r="L62" s="27" t="s">
        <v>16</v>
      </c>
      <c r="M62" s="27" t="s">
        <v>16</v>
      </c>
    </row>
    <row r="63" spans="1:13">
      <c r="A63" s="27" t="s">
        <v>13</v>
      </c>
      <c r="B63" s="27" t="s">
        <v>14</v>
      </c>
      <c r="C63" s="27" t="s">
        <v>67</v>
      </c>
      <c r="D63" s="27">
        <v>48</v>
      </c>
      <c r="E63" s="27">
        <v>3</v>
      </c>
      <c r="F63" s="27" t="s">
        <v>17</v>
      </c>
      <c r="G63" s="27">
        <v>0.26301000000000002</v>
      </c>
      <c r="H63" s="27" t="s">
        <v>18</v>
      </c>
      <c r="I63" s="27" t="s">
        <v>19</v>
      </c>
      <c r="J63" s="27">
        <v>7.1130000000000004</v>
      </c>
      <c r="K63" s="27" t="s">
        <v>18</v>
      </c>
      <c r="L63" s="27" t="s">
        <v>16</v>
      </c>
      <c r="M63" s="27" t="s">
        <v>16</v>
      </c>
    </row>
    <row r="64" spans="1:13">
      <c r="A64" s="27" t="s">
        <v>13</v>
      </c>
      <c r="B64" s="27" t="s">
        <v>14</v>
      </c>
      <c r="C64" s="27" t="s">
        <v>68</v>
      </c>
      <c r="D64" s="27">
        <v>49</v>
      </c>
      <c r="E64" s="27">
        <v>3</v>
      </c>
      <c r="F64" s="27" t="s">
        <v>17</v>
      </c>
      <c r="G64" s="27">
        <v>1.7119899999999999</v>
      </c>
      <c r="H64" s="27" t="s">
        <v>18</v>
      </c>
      <c r="I64" s="27" t="s">
        <v>19</v>
      </c>
      <c r="J64" s="27">
        <v>4.7389999999999999</v>
      </c>
      <c r="K64" s="27" t="s">
        <v>18</v>
      </c>
      <c r="L64" s="27" t="s">
        <v>16</v>
      </c>
      <c r="M64" s="27" t="s">
        <v>16</v>
      </c>
    </row>
    <row r="65" spans="1:13">
      <c r="A65" s="27" t="s">
        <v>13</v>
      </c>
      <c r="B65" s="27" t="s">
        <v>14</v>
      </c>
      <c r="C65" s="27" t="s">
        <v>69</v>
      </c>
      <c r="D65" s="27">
        <v>50</v>
      </c>
      <c r="E65" s="27">
        <v>3</v>
      </c>
      <c r="F65" s="27" t="s">
        <v>17</v>
      </c>
      <c r="G65" s="27">
        <v>1.71221</v>
      </c>
      <c r="H65" s="27" t="s">
        <v>18</v>
      </c>
      <c r="I65" s="27" t="s">
        <v>19</v>
      </c>
      <c r="J65" s="27">
        <v>4.5460000000000003</v>
      </c>
      <c r="K65" s="27" t="s">
        <v>18</v>
      </c>
      <c r="L65" s="27" t="s">
        <v>16</v>
      </c>
      <c r="M65" s="27" t="s">
        <v>16</v>
      </c>
    </row>
    <row r="66" spans="1:13">
      <c r="A66" s="27" t="s">
        <v>13</v>
      </c>
      <c r="B66" s="27" t="s">
        <v>14</v>
      </c>
      <c r="C66" s="27" t="s">
        <v>70</v>
      </c>
      <c r="D66" s="27">
        <v>51</v>
      </c>
      <c r="E66" s="27">
        <v>3</v>
      </c>
      <c r="F66" s="27" t="s">
        <v>17</v>
      </c>
      <c r="G66" s="27">
        <v>0.67705000000000004</v>
      </c>
      <c r="H66" s="27" t="s">
        <v>18</v>
      </c>
      <c r="I66" s="27" t="s">
        <v>19</v>
      </c>
      <c r="J66" s="27">
        <v>6.8259999999999996</v>
      </c>
      <c r="K66" s="27" t="s">
        <v>18</v>
      </c>
      <c r="L66" s="27" t="s">
        <v>16</v>
      </c>
      <c r="M66" s="27" t="s">
        <v>16</v>
      </c>
    </row>
    <row r="67" spans="1:13">
      <c r="A67" s="27" t="s">
        <v>13</v>
      </c>
      <c r="B67" s="27" t="s">
        <v>14</v>
      </c>
      <c r="C67" s="27" t="s">
        <v>71</v>
      </c>
      <c r="D67" s="27">
        <v>52</v>
      </c>
      <c r="E67" s="27">
        <v>3</v>
      </c>
      <c r="F67" s="27" t="s">
        <v>17</v>
      </c>
      <c r="G67" s="27">
        <v>0.67678000000000005</v>
      </c>
      <c r="H67" s="27" t="s">
        <v>18</v>
      </c>
      <c r="I67" s="27" t="s">
        <v>19</v>
      </c>
      <c r="J67" s="27">
        <v>6.9279999999999999</v>
      </c>
      <c r="K67" s="27" t="s">
        <v>18</v>
      </c>
      <c r="L67" s="27" t="s">
        <v>16</v>
      </c>
      <c r="M67" s="27" t="s">
        <v>16</v>
      </c>
    </row>
    <row r="68" spans="1:13">
      <c r="A68" s="27" t="s">
        <v>13</v>
      </c>
      <c r="B68" s="27" t="s">
        <v>14</v>
      </c>
      <c r="C68" s="27" t="s">
        <v>72</v>
      </c>
      <c r="D68" s="27">
        <v>53</v>
      </c>
      <c r="E68" s="27">
        <v>3</v>
      </c>
      <c r="F68" s="27" t="s">
        <v>17</v>
      </c>
      <c r="G68" s="27">
        <v>1.52963</v>
      </c>
      <c r="H68" s="27" t="s">
        <v>18</v>
      </c>
      <c r="I68" s="27" t="s">
        <v>19</v>
      </c>
      <c r="J68" s="27">
        <v>3.5720000000000001</v>
      </c>
      <c r="K68" s="27" t="s">
        <v>18</v>
      </c>
      <c r="L68" s="27" t="s">
        <v>16</v>
      </c>
      <c r="M68" s="27" t="s">
        <v>16</v>
      </c>
    </row>
    <row r="69" spans="1:13">
      <c r="A69" s="27" t="s">
        <v>13</v>
      </c>
      <c r="B69" s="27" t="s">
        <v>14</v>
      </c>
      <c r="C69" s="27" t="s">
        <v>73</v>
      </c>
      <c r="D69" s="27">
        <v>54</v>
      </c>
      <c r="E69" s="27">
        <v>3</v>
      </c>
      <c r="F69" s="27" t="s">
        <v>17</v>
      </c>
      <c r="G69" s="27">
        <v>1.52728</v>
      </c>
      <c r="H69" s="27" t="s">
        <v>18</v>
      </c>
      <c r="I69" s="27" t="s">
        <v>19</v>
      </c>
      <c r="J69" s="27">
        <v>3.4590000000000001</v>
      </c>
      <c r="K69" s="27" t="s">
        <v>18</v>
      </c>
      <c r="L69" s="27" t="s">
        <v>16</v>
      </c>
      <c r="M69" s="27" t="s">
        <v>16</v>
      </c>
    </row>
    <row r="70" spans="1:13">
      <c r="A70" s="27" t="s">
        <v>13</v>
      </c>
      <c r="B70" s="27" t="s">
        <v>14</v>
      </c>
      <c r="C70" s="27" t="s">
        <v>74</v>
      </c>
      <c r="D70" s="27">
        <v>55</v>
      </c>
      <c r="E70" s="27">
        <v>3</v>
      </c>
      <c r="F70" s="27" t="s">
        <v>17</v>
      </c>
      <c r="G70" s="27">
        <v>0.28988999999999998</v>
      </c>
      <c r="H70" s="27" t="s">
        <v>18</v>
      </c>
      <c r="I70" s="27" t="s">
        <v>19</v>
      </c>
      <c r="J70" s="27">
        <v>10.603</v>
      </c>
      <c r="K70" s="27" t="s">
        <v>18</v>
      </c>
      <c r="L70" s="27" t="s">
        <v>16</v>
      </c>
      <c r="M70" s="27" t="s">
        <v>16</v>
      </c>
    </row>
    <row r="71" spans="1:13">
      <c r="A71" s="27" t="s">
        <v>13</v>
      </c>
      <c r="B71" s="27" t="s">
        <v>14</v>
      </c>
      <c r="C71" s="27" t="s">
        <v>75</v>
      </c>
      <c r="D71" s="27">
        <v>56</v>
      </c>
      <c r="E71" s="27">
        <v>3</v>
      </c>
      <c r="F71" s="27" t="s">
        <v>17</v>
      </c>
      <c r="G71" s="27">
        <v>1.51837</v>
      </c>
      <c r="H71" s="27" t="s">
        <v>18</v>
      </c>
      <c r="I71" s="27" t="s">
        <v>19</v>
      </c>
      <c r="J71" s="27">
        <v>10.333</v>
      </c>
      <c r="K71" s="27" t="s">
        <v>18</v>
      </c>
      <c r="L71" s="27" t="s">
        <v>16</v>
      </c>
      <c r="M71" s="27" t="s">
        <v>16</v>
      </c>
    </row>
    <row r="72" spans="1:13">
      <c r="A72" s="27" t="s">
        <v>13</v>
      </c>
      <c r="B72" s="27" t="s">
        <v>14</v>
      </c>
      <c r="C72" s="27" t="s">
        <v>76</v>
      </c>
      <c r="D72" s="27">
        <v>57</v>
      </c>
      <c r="E72" s="27">
        <v>3</v>
      </c>
      <c r="F72" s="27" t="s">
        <v>17</v>
      </c>
      <c r="G72" s="27">
        <v>1.5647599999999999</v>
      </c>
      <c r="H72" s="27" t="s">
        <v>18</v>
      </c>
      <c r="I72" s="27" t="s">
        <v>19</v>
      </c>
      <c r="J72" s="27">
        <v>6.7919999999999998</v>
      </c>
      <c r="K72" s="27" t="s">
        <v>18</v>
      </c>
      <c r="L72" s="27" t="s">
        <v>16</v>
      </c>
      <c r="M72" s="27" t="s">
        <v>16</v>
      </c>
    </row>
    <row r="73" spans="1:13">
      <c r="A73" s="27" t="s">
        <v>13</v>
      </c>
      <c r="B73" s="27" t="s">
        <v>14</v>
      </c>
      <c r="C73" s="27" t="s">
        <v>77</v>
      </c>
      <c r="D73" s="27">
        <v>58</v>
      </c>
      <c r="E73" s="27">
        <v>3</v>
      </c>
      <c r="F73" s="27" t="s">
        <v>17</v>
      </c>
      <c r="G73" s="27">
        <v>1.67438</v>
      </c>
      <c r="H73" s="27" t="s">
        <v>18</v>
      </c>
      <c r="I73" s="27" t="s">
        <v>19</v>
      </c>
      <c r="J73" s="27">
        <v>12.571</v>
      </c>
      <c r="K73" s="27" t="s">
        <v>18</v>
      </c>
      <c r="L73" s="27" t="s">
        <v>16</v>
      </c>
      <c r="M73" s="27" t="s">
        <v>16</v>
      </c>
    </row>
    <row r="74" spans="1:13">
      <c r="A74" s="27" t="s">
        <v>13</v>
      </c>
      <c r="B74" s="27" t="s">
        <v>14</v>
      </c>
      <c r="C74" s="27" t="s">
        <v>78</v>
      </c>
      <c r="D74" s="27">
        <v>59</v>
      </c>
      <c r="E74" s="27">
        <v>3</v>
      </c>
      <c r="F74" s="27" t="s">
        <v>17</v>
      </c>
      <c r="G74" s="27">
        <v>0.36451</v>
      </c>
      <c r="H74" s="27" t="s">
        <v>18</v>
      </c>
      <c r="I74" s="27" t="s">
        <v>19</v>
      </c>
      <c r="J74" s="27">
        <v>4.4420000000000002</v>
      </c>
      <c r="K74" s="27" t="s">
        <v>18</v>
      </c>
      <c r="L74" s="27" t="s">
        <v>16</v>
      </c>
      <c r="M74" s="27" t="s">
        <v>16</v>
      </c>
    </row>
    <row r="75" spans="1:13">
      <c r="A75" s="27" t="s">
        <v>13</v>
      </c>
      <c r="B75" s="27" t="s">
        <v>14</v>
      </c>
      <c r="C75" s="27" t="s">
        <v>79</v>
      </c>
      <c r="D75" s="27">
        <v>60</v>
      </c>
      <c r="E75" s="27">
        <v>3</v>
      </c>
      <c r="F75" s="27" t="s">
        <v>17</v>
      </c>
      <c r="G75" s="27">
        <v>1.6021399999999999</v>
      </c>
      <c r="H75" s="27" t="s">
        <v>18</v>
      </c>
      <c r="I75" s="27" t="s">
        <v>19</v>
      </c>
      <c r="J75" s="27">
        <v>33.215000000000003</v>
      </c>
      <c r="K75" s="27" t="s">
        <v>18</v>
      </c>
      <c r="L75" s="27" t="s">
        <v>16</v>
      </c>
      <c r="M75" s="27" t="s">
        <v>16</v>
      </c>
    </row>
    <row r="76" spans="1:13">
      <c r="A76" s="27" t="s">
        <v>13</v>
      </c>
      <c r="B76" s="27" t="s">
        <v>14</v>
      </c>
      <c r="C76" s="27" t="s">
        <v>80</v>
      </c>
      <c r="D76" s="27">
        <v>61</v>
      </c>
      <c r="E76" s="27">
        <v>3</v>
      </c>
      <c r="F76" s="27" t="s">
        <v>17</v>
      </c>
      <c r="G76" s="27">
        <v>1.2870299999999999</v>
      </c>
      <c r="H76" s="27" t="s">
        <v>18</v>
      </c>
      <c r="I76" s="27" t="s">
        <v>19</v>
      </c>
      <c r="J76" s="27">
        <v>43.793999999999997</v>
      </c>
      <c r="K76" s="27" t="s">
        <v>18</v>
      </c>
      <c r="L76" s="27" t="s">
        <v>16</v>
      </c>
      <c r="M76" s="27" t="s">
        <v>16</v>
      </c>
    </row>
    <row r="77" spans="1:13">
      <c r="A77" s="27" t="s">
        <v>13</v>
      </c>
      <c r="B77" s="27" t="s">
        <v>14</v>
      </c>
      <c r="C77" s="27" t="s">
        <v>81</v>
      </c>
      <c r="D77" s="27">
        <v>62</v>
      </c>
      <c r="E77" s="27">
        <v>3</v>
      </c>
      <c r="F77" s="27" t="s">
        <v>17</v>
      </c>
      <c r="G77" s="27">
        <v>1.3346100000000001</v>
      </c>
      <c r="H77" s="27" t="s">
        <v>18</v>
      </c>
      <c r="I77" s="27" t="s">
        <v>19</v>
      </c>
      <c r="J77" s="27">
        <v>29.02</v>
      </c>
      <c r="K77" s="27" t="s">
        <v>18</v>
      </c>
      <c r="L77" s="27" t="s">
        <v>16</v>
      </c>
      <c r="M77" s="27" t="s">
        <v>16</v>
      </c>
    </row>
    <row r="78" spans="1:13">
      <c r="A78" s="27" t="s">
        <v>13</v>
      </c>
      <c r="B78" s="27" t="s">
        <v>14</v>
      </c>
      <c r="C78" s="27" t="s">
        <v>82</v>
      </c>
      <c r="D78" s="27">
        <v>63</v>
      </c>
      <c r="E78" s="27">
        <v>3</v>
      </c>
      <c r="F78" s="27" t="s">
        <v>17</v>
      </c>
      <c r="G78" s="27">
        <v>1.5111699999999999</v>
      </c>
      <c r="H78" s="27" t="s">
        <v>18</v>
      </c>
      <c r="I78" s="27" t="s">
        <v>19</v>
      </c>
      <c r="J78" s="27">
        <v>32.005000000000003</v>
      </c>
      <c r="K78" s="27" t="s">
        <v>18</v>
      </c>
      <c r="L78" s="27" t="s">
        <v>16</v>
      </c>
      <c r="M78" s="27" t="s">
        <v>16</v>
      </c>
    </row>
    <row r="79" spans="1:13">
      <c r="A79" s="27" t="s">
        <v>13</v>
      </c>
      <c r="B79" s="27" t="s">
        <v>14</v>
      </c>
      <c r="C79" s="27" t="s">
        <v>83</v>
      </c>
      <c r="D79" s="27">
        <v>64</v>
      </c>
      <c r="E79" s="27">
        <v>3</v>
      </c>
      <c r="F79" s="27" t="s">
        <v>17</v>
      </c>
      <c r="G79" s="27">
        <v>1.3072699999999999</v>
      </c>
      <c r="H79" s="27" t="s">
        <v>18</v>
      </c>
      <c r="I79" s="27" t="s">
        <v>19</v>
      </c>
      <c r="J79" s="27">
        <v>46.77</v>
      </c>
      <c r="K79" s="27" t="s">
        <v>18</v>
      </c>
      <c r="L79" s="27" t="s">
        <v>16</v>
      </c>
      <c r="M79" s="27" t="s">
        <v>16</v>
      </c>
    </row>
    <row r="80" spans="1:13">
      <c r="A80" s="27" t="s">
        <v>13</v>
      </c>
      <c r="B80" s="27" t="s">
        <v>14</v>
      </c>
      <c r="C80" s="27" t="s">
        <v>84</v>
      </c>
      <c r="D80" s="27">
        <v>65</v>
      </c>
      <c r="E80" s="27">
        <v>3</v>
      </c>
      <c r="F80" s="27" t="s">
        <v>17</v>
      </c>
      <c r="G80" s="27">
        <v>1.3665799999999999</v>
      </c>
      <c r="H80" s="27" t="s">
        <v>18</v>
      </c>
      <c r="I80" s="27" t="s">
        <v>19</v>
      </c>
      <c r="J80" s="27">
        <v>24.942</v>
      </c>
      <c r="K80" s="27" t="s">
        <v>18</v>
      </c>
      <c r="L80" s="27" t="s">
        <v>16</v>
      </c>
      <c r="M80" s="27" t="s">
        <v>16</v>
      </c>
    </row>
    <row r="81" spans="1:13">
      <c r="A81" s="27" t="s">
        <v>13</v>
      </c>
      <c r="B81" s="27" t="s">
        <v>14</v>
      </c>
      <c r="C81" s="27" t="s">
        <v>85</v>
      </c>
      <c r="D81" s="27">
        <v>66</v>
      </c>
      <c r="E81" s="27">
        <v>3</v>
      </c>
      <c r="F81" s="27" t="s">
        <v>17</v>
      </c>
      <c r="G81" s="27">
        <v>1.42181</v>
      </c>
      <c r="H81" s="27" t="s">
        <v>18</v>
      </c>
      <c r="I81" s="27" t="s">
        <v>19</v>
      </c>
      <c r="J81" s="27">
        <v>7.22</v>
      </c>
      <c r="K81" s="27" t="s">
        <v>18</v>
      </c>
      <c r="L81" s="27" t="s">
        <v>16</v>
      </c>
      <c r="M81" s="27" t="s">
        <v>16</v>
      </c>
    </row>
    <row r="82" spans="1:13">
      <c r="A82" s="27" t="s">
        <v>13</v>
      </c>
      <c r="B82" s="27" t="s">
        <v>14</v>
      </c>
      <c r="C82" s="27" t="s">
        <v>86</v>
      </c>
      <c r="D82" s="27">
        <v>67</v>
      </c>
      <c r="E82" s="27">
        <v>3</v>
      </c>
      <c r="F82" s="27" t="s">
        <v>17</v>
      </c>
      <c r="G82" s="27">
        <v>1.5410699999999999</v>
      </c>
      <c r="H82" s="27" t="s">
        <v>18</v>
      </c>
      <c r="I82" s="27" t="s">
        <v>19</v>
      </c>
      <c r="J82" s="27">
        <v>33.456000000000003</v>
      </c>
      <c r="K82" s="27" t="s">
        <v>18</v>
      </c>
      <c r="L82" s="27" t="s">
        <v>16</v>
      </c>
      <c r="M82" s="27" t="s">
        <v>16</v>
      </c>
    </row>
    <row r="83" spans="1:13">
      <c r="A83" s="27" t="s">
        <v>13</v>
      </c>
      <c r="B83" s="27" t="s">
        <v>14</v>
      </c>
      <c r="C83" s="27" t="s">
        <v>87</v>
      </c>
      <c r="D83" s="27">
        <v>68</v>
      </c>
      <c r="E83" s="27">
        <v>3</v>
      </c>
      <c r="F83" s="27" t="s">
        <v>17</v>
      </c>
      <c r="G83" s="27">
        <v>1.32107</v>
      </c>
      <c r="H83" s="27" t="s">
        <v>18</v>
      </c>
      <c r="I83" s="27" t="s">
        <v>19</v>
      </c>
      <c r="J83" s="27">
        <v>46.045999999999999</v>
      </c>
      <c r="K83" s="27" t="s">
        <v>18</v>
      </c>
      <c r="L83" s="27" t="s">
        <v>16</v>
      </c>
      <c r="M83" s="27" t="s">
        <v>16</v>
      </c>
    </row>
    <row r="84" spans="1:13">
      <c r="A84" s="27" t="s">
        <v>13</v>
      </c>
      <c r="B84" s="27" t="s">
        <v>14</v>
      </c>
      <c r="C84" s="27" t="s">
        <v>88</v>
      </c>
      <c r="D84" s="27">
        <v>69</v>
      </c>
      <c r="E84" s="27">
        <v>3</v>
      </c>
      <c r="F84" s="27" t="s">
        <v>17</v>
      </c>
      <c r="G84" s="27">
        <v>1.44391</v>
      </c>
      <c r="H84" s="27" t="s">
        <v>18</v>
      </c>
      <c r="I84" s="27" t="s">
        <v>19</v>
      </c>
      <c r="J84" s="27">
        <v>6.1029999999999998</v>
      </c>
      <c r="K84" s="27" t="s">
        <v>18</v>
      </c>
      <c r="L84" s="27" t="s">
        <v>16</v>
      </c>
      <c r="M84" s="27" t="s">
        <v>16</v>
      </c>
    </row>
    <row r="85" spans="1:13">
      <c r="A85" s="27" t="s">
        <v>13</v>
      </c>
      <c r="B85" s="27" t="s">
        <v>14</v>
      </c>
      <c r="C85" s="27" t="s">
        <v>89</v>
      </c>
      <c r="D85" s="27">
        <v>70</v>
      </c>
      <c r="E85" s="27">
        <v>3</v>
      </c>
      <c r="F85" s="27" t="s">
        <v>17</v>
      </c>
      <c r="G85" s="27">
        <v>1.5061</v>
      </c>
      <c r="H85" s="27" t="s">
        <v>18</v>
      </c>
      <c r="I85" s="27" t="s">
        <v>19</v>
      </c>
      <c r="J85" s="27">
        <v>13.976000000000001</v>
      </c>
      <c r="K85" s="27" t="s">
        <v>18</v>
      </c>
      <c r="L85" s="27" t="s">
        <v>16</v>
      </c>
      <c r="M85" s="27" t="s">
        <v>16</v>
      </c>
    </row>
    <row r="86" spans="1:13">
      <c r="A86" s="27" t="s">
        <v>13</v>
      </c>
      <c r="B86" s="27" t="s">
        <v>14</v>
      </c>
      <c r="C86" s="27" t="s">
        <v>90</v>
      </c>
      <c r="D86" s="27">
        <v>71</v>
      </c>
      <c r="E86" s="27">
        <v>3</v>
      </c>
      <c r="F86" s="27" t="s">
        <v>17</v>
      </c>
      <c r="G86" s="27">
        <v>1.66517</v>
      </c>
      <c r="H86" s="27" t="s">
        <v>18</v>
      </c>
      <c r="I86" s="27" t="s">
        <v>19</v>
      </c>
      <c r="J86" s="27">
        <v>33.383000000000003</v>
      </c>
      <c r="K86" s="27" t="s">
        <v>18</v>
      </c>
      <c r="L86" s="27" t="s">
        <v>16</v>
      </c>
      <c r="M86" s="27" t="s">
        <v>16</v>
      </c>
    </row>
    <row r="87" spans="1:13">
      <c r="A87" s="27" t="s">
        <v>13</v>
      </c>
      <c r="B87" s="27" t="s">
        <v>14</v>
      </c>
      <c r="C87" s="27" t="s">
        <v>91</v>
      </c>
      <c r="D87" s="27">
        <v>72</v>
      </c>
      <c r="E87" s="27">
        <v>3</v>
      </c>
      <c r="F87" s="27" t="s">
        <v>17</v>
      </c>
      <c r="G87" s="27">
        <v>1.6221000000000001</v>
      </c>
      <c r="H87" s="27" t="s">
        <v>18</v>
      </c>
      <c r="I87" s="27" t="s">
        <v>19</v>
      </c>
      <c r="J87" s="27">
        <v>53.951000000000001</v>
      </c>
      <c r="K87" s="27" t="s">
        <v>18</v>
      </c>
      <c r="L87" s="27" t="s">
        <v>16</v>
      </c>
      <c r="M87" s="27" t="s">
        <v>16</v>
      </c>
    </row>
    <row r="88" spans="1:13">
      <c r="A88" s="27" t="s">
        <v>13</v>
      </c>
      <c r="B88" s="27" t="s">
        <v>14</v>
      </c>
      <c r="C88" s="27" t="s">
        <v>92</v>
      </c>
      <c r="D88" s="27">
        <v>73</v>
      </c>
      <c r="E88" s="27">
        <v>3</v>
      </c>
      <c r="F88" s="27" t="s">
        <v>17</v>
      </c>
      <c r="G88" s="27">
        <v>1.2968999999999999</v>
      </c>
      <c r="H88" s="27" t="s">
        <v>18</v>
      </c>
      <c r="I88" s="27" t="s">
        <v>19</v>
      </c>
      <c r="J88" s="27">
        <v>48.877000000000002</v>
      </c>
      <c r="K88" s="27" t="s">
        <v>18</v>
      </c>
      <c r="L88" s="27" t="s">
        <v>16</v>
      </c>
      <c r="M88" s="27" t="s">
        <v>16</v>
      </c>
    </row>
    <row r="89" spans="1:13">
      <c r="A89" s="27" t="s">
        <v>13</v>
      </c>
      <c r="B89" s="27" t="s">
        <v>14</v>
      </c>
      <c r="C89" s="27" t="s">
        <v>93</v>
      </c>
      <c r="D89" s="27">
        <v>74</v>
      </c>
      <c r="E89" s="27">
        <v>3</v>
      </c>
      <c r="F89" s="27" t="s">
        <v>17</v>
      </c>
      <c r="G89" s="27">
        <v>1.3554999999999999</v>
      </c>
      <c r="H89" s="27" t="s">
        <v>18</v>
      </c>
      <c r="I89" s="27" t="s">
        <v>19</v>
      </c>
      <c r="J89" s="27">
        <v>28.963999999999999</v>
      </c>
      <c r="K89" s="27" t="s">
        <v>18</v>
      </c>
      <c r="L89" s="27" t="s">
        <v>16</v>
      </c>
      <c r="M89" s="27" t="s">
        <v>16</v>
      </c>
    </row>
    <row r="90" spans="1:13">
      <c r="A90" s="27" t="s">
        <v>13</v>
      </c>
      <c r="B90" s="27" t="s">
        <v>14</v>
      </c>
      <c r="C90" s="27" t="s">
        <v>94</v>
      </c>
      <c r="D90" s="27">
        <v>75</v>
      </c>
      <c r="E90" s="27">
        <v>3</v>
      </c>
      <c r="F90" s="27" t="s">
        <v>17</v>
      </c>
      <c r="G90" s="27">
        <v>1.47651</v>
      </c>
      <c r="H90" s="27" t="s">
        <v>18</v>
      </c>
      <c r="I90" s="27" t="s">
        <v>19</v>
      </c>
      <c r="J90" s="27">
        <v>11.397</v>
      </c>
      <c r="K90" s="27" t="s">
        <v>18</v>
      </c>
      <c r="L90" s="27" t="s">
        <v>16</v>
      </c>
      <c r="M90" s="27" t="s">
        <v>16</v>
      </c>
    </row>
    <row r="91" spans="1:13">
      <c r="A91" s="27" t="s">
        <v>13</v>
      </c>
      <c r="B91" s="27" t="s">
        <v>14</v>
      </c>
      <c r="C91" s="27" t="s">
        <v>95</v>
      </c>
      <c r="D91" s="27">
        <v>76</v>
      </c>
      <c r="E91" s="27">
        <v>3</v>
      </c>
      <c r="F91" s="27" t="s">
        <v>17</v>
      </c>
      <c r="G91" s="27">
        <v>1.53775</v>
      </c>
      <c r="H91" s="27" t="s">
        <v>18</v>
      </c>
      <c r="I91" s="27" t="s">
        <v>19</v>
      </c>
      <c r="J91" s="27">
        <v>31.577000000000002</v>
      </c>
      <c r="K91" s="27" t="s">
        <v>18</v>
      </c>
      <c r="L91" s="27" t="s">
        <v>16</v>
      </c>
      <c r="M91" s="27" t="s">
        <v>16</v>
      </c>
    </row>
    <row r="92" spans="1:13">
      <c r="A92" s="27" t="s">
        <v>13</v>
      </c>
      <c r="B92" s="27" t="s">
        <v>14</v>
      </c>
      <c r="C92" s="27" t="s">
        <v>96</v>
      </c>
      <c r="D92" s="27">
        <v>77</v>
      </c>
      <c r="E92" s="27">
        <v>3</v>
      </c>
      <c r="F92" s="27" t="s">
        <v>17</v>
      </c>
      <c r="G92" s="27">
        <v>1.47617</v>
      </c>
      <c r="H92" s="27" t="s">
        <v>18</v>
      </c>
      <c r="I92" s="27" t="s">
        <v>19</v>
      </c>
      <c r="J92" s="27">
        <v>12.355</v>
      </c>
      <c r="K92" s="27" t="s">
        <v>18</v>
      </c>
      <c r="L92" s="27" t="s">
        <v>16</v>
      </c>
      <c r="M92" s="27" t="s">
        <v>16</v>
      </c>
    </row>
    <row r="93" spans="1:13">
      <c r="A93" s="27" t="s">
        <v>13</v>
      </c>
      <c r="B93" s="27" t="s">
        <v>14</v>
      </c>
      <c r="C93" s="27" t="s">
        <v>97</v>
      </c>
      <c r="D93" s="27">
        <v>78</v>
      </c>
      <c r="E93" s="27">
        <v>3</v>
      </c>
      <c r="F93" s="27" t="s">
        <v>17</v>
      </c>
      <c r="G93" s="27">
        <v>1.5548299999999999</v>
      </c>
      <c r="H93" s="27" t="s">
        <v>18</v>
      </c>
      <c r="I93" s="27" t="s">
        <v>19</v>
      </c>
      <c r="J93" s="27">
        <v>29.69</v>
      </c>
      <c r="K93" s="27" t="s">
        <v>18</v>
      </c>
      <c r="L93" s="27" t="s">
        <v>16</v>
      </c>
      <c r="M93" s="27" t="s">
        <v>16</v>
      </c>
    </row>
    <row r="94" spans="1:13">
      <c r="A94" s="27" t="s">
        <v>13</v>
      </c>
      <c r="B94" s="27" t="s">
        <v>14</v>
      </c>
      <c r="C94" s="27" t="s">
        <v>98</v>
      </c>
      <c r="D94" s="27">
        <v>79</v>
      </c>
      <c r="E94" s="27">
        <v>3</v>
      </c>
      <c r="F94" s="27" t="s">
        <v>17</v>
      </c>
      <c r="G94" s="27">
        <v>1.4773400000000001</v>
      </c>
      <c r="H94" s="27" t="s">
        <v>18</v>
      </c>
      <c r="I94" s="27" t="s">
        <v>19</v>
      </c>
      <c r="J94" s="27">
        <v>3.8090000000000002</v>
      </c>
      <c r="K94" s="27" t="s">
        <v>18</v>
      </c>
      <c r="L94" s="27" t="s">
        <v>16</v>
      </c>
      <c r="M94" s="27" t="s">
        <v>16</v>
      </c>
    </row>
    <row r="95" spans="1:13">
      <c r="A95" s="27" t="s">
        <v>13</v>
      </c>
      <c r="B95" s="27" t="s">
        <v>14</v>
      </c>
      <c r="C95" s="27" t="s">
        <v>99</v>
      </c>
      <c r="D95" s="27">
        <v>80</v>
      </c>
      <c r="E95" s="27">
        <v>3</v>
      </c>
      <c r="F95" s="27" t="s">
        <v>17</v>
      </c>
      <c r="G95" s="27">
        <v>1.4802</v>
      </c>
      <c r="H95" s="27" t="s">
        <v>18</v>
      </c>
      <c r="I95" s="27" t="s">
        <v>19</v>
      </c>
      <c r="J95" s="27">
        <v>6.4850000000000003</v>
      </c>
      <c r="K95" s="27" t="s">
        <v>18</v>
      </c>
      <c r="L95" s="27" t="s">
        <v>16</v>
      </c>
      <c r="M95" s="27" t="s">
        <v>16</v>
      </c>
    </row>
    <row r="96" spans="1:13">
      <c r="A96" s="27" t="s">
        <v>13</v>
      </c>
      <c r="B96" s="27" t="s">
        <v>14</v>
      </c>
      <c r="C96" s="27" t="s">
        <v>100</v>
      </c>
      <c r="D96" s="27">
        <v>81</v>
      </c>
      <c r="E96" s="27">
        <v>3</v>
      </c>
      <c r="F96" s="27" t="s">
        <v>17</v>
      </c>
      <c r="G96" s="27">
        <v>1.5042899999999999</v>
      </c>
      <c r="H96" s="27" t="s">
        <v>18</v>
      </c>
      <c r="I96" s="27" t="s">
        <v>19</v>
      </c>
      <c r="J96" s="27">
        <v>11.285</v>
      </c>
      <c r="K96" s="27" t="s">
        <v>18</v>
      </c>
      <c r="L96" s="27" t="s">
        <v>16</v>
      </c>
      <c r="M96" s="27" t="s">
        <v>16</v>
      </c>
    </row>
    <row r="97" spans="1:13">
      <c r="A97" s="27" t="s">
        <v>13</v>
      </c>
      <c r="B97" s="27" t="s">
        <v>14</v>
      </c>
      <c r="C97" s="27" t="s">
        <v>101</v>
      </c>
      <c r="D97" s="27">
        <v>82</v>
      </c>
      <c r="E97" s="27">
        <v>3</v>
      </c>
      <c r="F97" s="27" t="s">
        <v>17</v>
      </c>
      <c r="G97" s="27">
        <v>1.43553</v>
      </c>
      <c r="H97" s="27" t="s">
        <v>18</v>
      </c>
      <c r="I97" s="27" t="s">
        <v>19</v>
      </c>
      <c r="J97" s="27">
        <v>18.855</v>
      </c>
      <c r="K97" s="27" t="s">
        <v>18</v>
      </c>
      <c r="L97" s="27" t="s">
        <v>16</v>
      </c>
      <c r="M97" s="27" t="s">
        <v>16</v>
      </c>
    </row>
    <row r="98" spans="1:13">
      <c r="A98" s="27" t="s">
        <v>13</v>
      </c>
      <c r="B98" s="27" t="s">
        <v>14</v>
      </c>
      <c r="C98" s="27" t="s">
        <v>102</v>
      </c>
      <c r="D98" s="27">
        <v>83</v>
      </c>
      <c r="E98" s="27">
        <v>3</v>
      </c>
      <c r="F98" s="27" t="s">
        <v>17</v>
      </c>
      <c r="G98" s="27">
        <v>1.40229</v>
      </c>
      <c r="H98" s="27" t="s">
        <v>18</v>
      </c>
      <c r="I98" s="27" t="s">
        <v>19</v>
      </c>
      <c r="J98" s="27">
        <v>6.7670000000000003</v>
      </c>
      <c r="K98" s="27" t="s">
        <v>18</v>
      </c>
      <c r="L98" s="27" t="s">
        <v>16</v>
      </c>
      <c r="M98" s="27" t="s">
        <v>16</v>
      </c>
    </row>
    <row r="99" spans="1:13">
      <c r="A99" s="27" t="s">
        <v>13</v>
      </c>
      <c r="B99" s="27" t="s">
        <v>14</v>
      </c>
      <c r="C99" s="27" t="s">
        <v>103</v>
      </c>
      <c r="D99" s="27">
        <v>84</v>
      </c>
      <c r="E99" s="27">
        <v>3</v>
      </c>
      <c r="F99" s="27" t="s">
        <v>17</v>
      </c>
      <c r="G99" s="27">
        <v>1.4368099999999999</v>
      </c>
      <c r="H99" s="27" t="s">
        <v>18</v>
      </c>
      <c r="I99" s="27" t="s">
        <v>19</v>
      </c>
      <c r="J99" s="27">
        <v>6.5880000000000001</v>
      </c>
      <c r="K99" s="27" t="s">
        <v>18</v>
      </c>
      <c r="L99" s="27" t="s">
        <v>16</v>
      </c>
      <c r="M99" s="27" t="s">
        <v>16</v>
      </c>
    </row>
    <row r="100" spans="1:13">
      <c r="A100" s="27" t="s">
        <v>13</v>
      </c>
      <c r="B100" s="27" t="s">
        <v>14</v>
      </c>
      <c r="C100" s="27" t="s">
        <v>104</v>
      </c>
      <c r="D100" s="27">
        <v>85</v>
      </c>
      <c r="E100" s="27">
        <v>3</v>
      </c>
      <c r="F100" s="27" t="s">
        <v>17</v>
      </c>
      <c r="G100" s="27">
        <v>1.3425800000000001</v>
      </c>
      <c r="H100" s="27" t="s">
        <v>18</v>
      </c>
      <c r="I100" s="27" t="s">
        <v>19</v>
      </c>
      <c r="J100" s="27">
        <v>14.72</v>
      </c>
      <c r="K100" s="27" t="s">
        <v>18</v>
      </c>
      <c r="L100" s="27" t="s">
        <v>16</v>
      </c>
      <c r="M100" s="27" t="s">
        <v>16</v>
      </c>
    </row>
    <row r="101" spans="1:13">
      <c r="A101" s="27" t="s">
        <v>13</v>
      </c>
      <c r="B101" s="27" t="s">
        <v>14</v>
      </c>
      <c r="C101" s="27" t="s">
        <v>105</v>
      </c>
      <c r="D101" s="27">
        <v>86</v>
      </c>
      <c r="E101" s="27">
        <v>3</v>
      </c>
      <c r="F101" s="27" t="s">
        <v>17</v>
      </c>
      <c r="G101" s="27">
        <v>1.2844100000000001</v>
      </c>
      <c r="H101" s="27" t="s">
        <v>18</v>
      </c>
      <c r="I101" s="27" t="s">
        <v>19</v>
      </c>
      <c r="J101" s="27">
        <v>34.542999999999999</v>
      </c>
      <c r="K101" s="27" t="s">
        <v>18</v>
      </c>
      <c r="L101" s="27" t="s">
        <v>16</v>
      </c>
      <c r="M101" s="27" t="s">
        <v>16</v>
      </c>
    </row>
    <row r="102" spans="1:13">
      <c r="A102" s="27" t="s">
        <v>13</v>
      </c>
      <c r="B102" s="27" t="s">
        <v>14</v>
      </c>
      <c r="C102" s="27" t="s">
        <v>106</v>
      </c>
      <c r="D102" s="27">
        <v>87</v>
      </c>
      <c r="E102" s="27">
        <v>3</v>
      </c>
      <c r="F102" s="27" t="s">
        <v>17</v>
      </c>
      <c r="G102" s="27">
        <v>1.59928</v>
      </c>
      <c r="H102" s="27" t="s">
        <v>18</v>
      </c>
      <c r="I102" s="27" t="s">
        <v>19</v>
      </c>
      <c r="J102" s="27">
        <v>49.037999999999997</v>
      </c>
      <c r="K102" s="27" t="s">
        <v>18</v>
      </c>
      <c r="L102" s="27" t="s">
        <v>16</v>
      </c>
      <c r="M102" s="27" t="s">
        <v>16</v>
      </c>
    </row>
    <row r="103" spans="1:13">
      <c r="A103" s="27" t="s">
        <v>13</v>
      </c>
      <c r="B103" s="27" t="s">
        <v>14</v>
      </c>
      <c r="C103" s="27" t="s">
        <v>107</v>
      </c>
      <c r="D103" s="27">
        <v>88</v>
      </c>
      <c r="E103" s="27">
        <v>3</v>
      </c>
      <c r="F103" s="27" t="s">
        <v>17</v>
      </c>
      <c r="G103" s="27">
        <v>1.5375099999999999</v>
      </c>
      <c r="H103" s="27" t="s">
        <v>18</v>
      </c>
      <c r="I103" s="27" t="s">
        <v>19</v>
      </c>
      <c r="J103" s="27">
        <v>29.202000000000002</v>
      </c>
      <c r="K103" s="27" t="s">
        <v>18</v>
      </c>
      <c r="L103" s="27" t="s">
        <v>16</v>
      </c>
      <c r="M103" s="27" t="s">
        <v>16</v>
      </c>
    </row>
    <row r="104" spans="1:13">
      <c r="A104" s="27" t="s">
        <v>13</v>
      </c>
      <c r="B104" s="27" t="s">
        <v>14</v>
      </c>
      <c r="C104" s="27" t="s">
        <v>108</v>
      </c>
      <c r="D104" s="27">
        <v>89</v>
      </c>
      <c r="E104" s="27">
        <v>3</v>
      </c>
      <c r="F104" s="27" t="s">
        <v>17</v>
      </c>
      <c r="G104" s="27">
        <v>1.4897899999999999</v>
      </c>
      <c r="H104" s="27" t="s">
        <v>18</v>
      </c>
      <c r="I104" s="27" t="s">
        <v>19</v>
      </c>
      <c r="J104" s="27">
        <v>14.323</v>
      </c>
      <c r="K104" s="27" t="s">
        <v>18</v>
      </c>
      <c r="L104" s="27" t="s">
        <v>16</v>
      </c>
      <c r="M104" s="27" t="s">
        <v>16</v>
      </c>
    </row>
    <row r="105" spans="1:13">
      <c r="A105" s="27" t="s">
        <v>13</v>
      </c>
      <c r="B105" s="27" t="s">
        <v>14</v>
      </c>
      <c r="C105" s="27" t="s">
        <v>109</v>
      </c>
      <c r="D105" s="27">
        <v>90</v>
      </c>
      <c r="E105" s="27">
        <v>3</v>
      </c>
      <c r="F105" s="27" t="s">
        <v>17</v>
      </c>
      <c r="G105" s="27">
        <v>1.4174899999999999</v>
      </c>
      <c r="H105" s="27" t="s">
        <v>18</v>
      </c>
      <c r="I105" s="27" t="s">
        <v>19</v>
      </c>
      <c r="J105" s="27">
        <v>10.478</v>
      </c>
      <c r="K105" s="27" t="s">
        <v>18</v>
      </c>
      <c r="L105" s="27" t="s">
        <v>16</v>
      </c>
      <c r="M105" s="27" t="s">
        <v>16</v>
      </c>
    </row>
    <row r="106" spans="1:13">
      <c r="A106" s="27" t="s">
        <v>13</v>
      </c>
      <c r="B106" s="27" t="s">
        <v>14</v>
      </c>
      <c r="C106" s="27" t="s">
        <v>110</v>
      </c>
      <c r="D106" s="27">
        <v>91</v>
      </c>
      <c r="E106" s="27">
        <v>3</v>
      </c>
      <c r="F106" s="27" t="s">
        <v>17</v>
      </c>
      <c r="G106" s="27">
        <v>1.36765</v>
      </c>
      <c r="H106" s="27" t="s">
        <v>18</v>
      </c>
      <c r="I106" s="27" t="s">
        <v>19</v>
      </c>
      <c r="J106" s="27">
        <v>27.443000000000001</v>
      </c>
      <c r="K106" s="27" t="s">
        <v>18</v>
      </c>
      <c r="L106" s="27" t="s">
        <v>16</v>
      </c>
      <c r="M106" s="27" t="s">
        <v>16</v>
      </c>
    </row>
    <row r="107" spans="1:13">
      <c r="A107" s="27" t="s">
        <v>13</v>
      </c>
      <c r="B107" s="27" t="s">
        <v>14</v>
      </c>
      <c r="C107" s="27" t="s">
        <v>111</v>
      </c>
      <c r="D107" s="27">
        <v>92</v>
      </c>
      <c r="E107" s="27">
        <v>3</v>
      </c>
      <c r="F107" s="27" t="s">
        <v>17</v>
      </c>
      <c r="G107" s="27">
        <v>1.30772</v>
      </c>
      <c r="H107" s="27" t="s">
        <v>18</v>
      </c>
      <c r="I107" s="27" t="s">
        <v>19</v>
      </c>
      <c r="J107" s="27">
        <v>47.374000000000002</v>
      </c>
      <c r="K107" s="27" t="s">
        <v>18</v>
      </c>
      <c r="L107" s="27" t="s">
        <v>16</v>
      </c>
      <c r="M107" s="27" t="s">
        <v>16</v>
      </c>
    </row>
    <row r="108" spans="1:13">
      <c r="A108" s="27" t="s">
        <v>13</v>
      </c>
      <c r="B108" s="27" t="s">
        <v>14</v>
      </c>
      <c r="C108" s="27" t="s">
        <v>112</v>
      </c>
      <c r="D108" s="27">
        <v>93</v>
      </c>
      <c r="E108" s="27">
        <v>3</v>
      </c>
      <c r="F108" s="27" t="s">
        <v>17</v>
      </c>
      <c r="G108" s="27">
        <v>1.4962</v>
      </c>
      <c r="H108" s="27" t="s">
        <v>18</v>
      </c>
      <c r="I108" s="27" t="s">
        <v>19</v>
      </c>
      <c r="J108" s="27">
        <v>36.354999999999997</v>
      </c>
      <c r="K108" s="27" t="s">
        <v>18</v>
      </c>
      <c r="L108" s="27" t="s">
        <v>16</v>
      </c>
      <c r="M108" s="27" t="s">
        <v>16</v>
      </c>
    </row>
    <row r="109" spans="1:13">
      <c r="A109" s="27" t="s">
        <v>13</v>
      </c>
      <c r="B109" s="27" t="s">
        <v>14</v>
      </c>
      <c r="C109" s="27" t="s">
        <v>113</v>
      </c>
      <c r="D109" s="27">
        <v>94</v>
      </c>
      <c r="E109" s="27">
        <v>3</v>
      </c>
      <c r="F109" s="27" t="s">
        <v>17</v>
      </c>
      <c r="G109" s="27">
        <v>1.3651</v>
      </c>
      <c r="H109" s="27" t="s">
        <v>18</v>
      </c>
      <c r="I109" s="27" t="s">
        <v>19</v>
      </c>
      <c r="J109" s="27">
        <v>6.8579999999999997</v>
      </c>
      <c r="K109" s="27" t="s">
        <v>18</v>
      </c>
      <c r="L109" s="27" t="s">
        <v>16</v>
      </c>
      <c r="M109" s="27" t="s">
        <v>16</v>
      </c>
    </row>
    <row r="110" spans="1:13">
      <c r="A110" s="27" t="s">
        <v>13</v>
      </c>
      <c r="B110" s="27" t="s">
        <v>14</v>
      </c>
      <c r="C110" s="27" t="s">
        <v>114</v>
      </c>
      <c r="D110" s="27">
        <v>95</v>
      </c>
      <c r="E110" s="27">
        <v>3</v>
      </c>
      <c r="F110" s="27" t="s">
        <v>17</v>
      </c>
      <c r="G110" s="27">
        <v>1.2616799999999999</v>
      </c>
      <c r="H110" s="27" t="s">
        <v>18</v>
      </c>
      <c r="I110" s="27" t="s">
        <v>19</v>
      </c>
      <c r="J110" s="27">
        <v>41.683</v>
      </c>
      <c r="K110" s="27" t="s">
        <v>18</v>
      </c>
      <c r="L110" s="27" t="s">
        <v>16</v>
      </c>
      <c r="M110" s="27" t="s">
        <v>16</v>
      </c>
    </row>
    <row r="111" spans="1:13">
      <c r="A111" s="27" t="s">
        <v>13</v>
      </c>
      <c r="B111" s="27" t="s">
        <v>14</v>
      </c>
      <c r="C111" s="27" t="s">
        <v>115</v>
      </c>
      <c r="D111" s="27">
        <v>96</v>
      </c>
      <c r="E111" s="27">
        <v>3</v>
      </c>
      <c r="F111" s="27" t="s">
        <v>17</v>
      </c>
      <c r="G111" s="27">
        <v>1.24647</v>
      </c>
      <c r="H111" s="27" t="s">
        <v>18</v>
      </c>
      <c r="I111" s="27" t="s">
        <v>19</v>
      </c>
      <c r="J111" s="27">
        <v>46.646999999999998</v>
      </c>
      <c r="K111" s="27" t="s">
        <v>18</v>
      </c>
      <c r="L111" s="27" t="s">
        <v>16</v>
      </c>
      <c r="M111" s="27" t="s">
        <v>16</v>
      </c>
    </row>
    <row r="112" spans="1:13">
      <c r="A112" s="27" t="s">
        <v>13</v>
      </c>
      <c r="B112" s="27" t="s">
        <v>14</v>
      </c>
      <c r="C112" s="27" t="s">
        <v>116</v>
      </c>
      <c r="D112" s="27">
        <v>97</v>
      </c>
      <c r="E112" s="27">
        <v>3</v>
      </c>
      <c r="F112" s="27" t="s">
        <v>17</v>
      </c>
      <c r="G112" s="27">
        <v>1.6323000000000001</v>
      </c>
      <c r="H112" s="27" t="s">
        <v>18</v>
      </c>
      <c r="I112" s="27" t="s">
        <v>19</v>
      </c>
      <c r="J112" s="27">
        <v>49.030999999999999</v>
      </c>
      <c r="K112" s="27" t="s">
        <v>18</v>
      </c>
      <c r="L112" s="27" t="s">
        <v>16</v>
      </c>
      <c r="M112" s="27" t="s">
        <v>16</v>
      </c>
    </row>
    <row r="113" spans="1:13">
      <c r="A113" s="27" t="s">
        <v>13</v>
      </c>
      <c r="B113" s="27" t="s">
        <v>14</v>
      </c>
      <c r="C113" s="27" t="s">
        <v>117</v>
      </c>
      <c r="D113" s="27">
        <v>98</v>
      </c>
      <c r="E113" s="27">
        <v>3</v>
      </c>
      <c r="F113" s="27" t="s">
        <v>17</v>
      </c>
      <c r="G113" s="27">
        <v>1.56714</v>
      </c>
      <c r="H113" s="27" t="s">
        <v>18</v>
      </c>
      <c r="I113" s="27" t="s">
        <v>19</v>
      </c>
      <c r="J113" s="27">
        <v>28.977</v>
      </c>
      <c r="K113" s="27" t="s">
        <v>18</v>
      </c>
      <c r="L113" s="27" t="s">
        <v>16</v>
      </c>
      <c r="M113" s="27" t="s">
        <v>16</v>
      </c>
    </row>
    <row r="114" spans="1:13">
      <c r="A114" s="27" t="s">
        <v>13</v>
      </c>
      <c r="B114" s="27" t="s">
        <v>14</v>
      </c>
      <c r="C114" s="27" t="s">
        <v>118</v>
      </c>
      <c r="D114" s="27">
        <v>99</v>
      </c>
      <c r="E114" s="27">
        <v>3</v>
      </c>
      <c r="F114" s="27" t="s">
        <v>17</v>
      </c>
      <c r="G114" s="27">
        <v>1.5021899999999999</v>
      </c>
      <c r="H114" s="27" t="s">
        <v>18</v>
      </c>
      <c r="I114" s="27" t="s">
        <v>19</v>
      </c>
      <c r="J114" s="27">
        <v>9.0190000000000001</v>
      </c>
      <c r="K114" s="27" t="s">
        <v>18</v>
      </c>
      <c r="L114" s="27" t="s">
        <v>16</v>
      </c>
      <c r="M114" s="27" t="s">
        <v>16</v>
      </c>
    </row>
    <row r="115" spans="1:13">
      <c r="A115" s="27" t="s">
        <v>13</v>
      </c>
      <c r="B115" s="27" t="s">
        <v>14</v>
      </c>
      <c r="C115" s="27" t="s">
        <v>119</v>
      </c>
      <c r="D115" s="27">
        <v>100</v>
      </c>
      <c r="E115" s="27">
        <v>3</v>
      </c>
      <c r="F115" s="27" t="s">
        <v>17</v>
      </c>
      <c r="G115" s="27">
        <v>1.44163</v>
      </c>
      <c r="H115" s="27" t="s">
        <v>18</v>
      </c>
      <c r="I115" s="27" t="s">
        <v>19</v>
      </c>
      <c r="J115" s="27">
        <v>10.992000000000001</v>
      </c>
      <c r="K115" s="27" t="s">
        <v>18</v>
      </c>
      <c r="L115" s="27" t="s">
        <v>16</v>
      </c>
      <c r="M115" s="27" t="s">
        <v>16</v>
      </c>
    </row>
    <row r="116" spans="1:13">
      <c r="A116" s="27" t="s">
        <v>13</v>
      </c>
      <c r="B116" s="27" t="s">
        <v>14</v>
      </c>
      <c r="C116" s="27" t="s">
        <v>120</v>
      </c>
      <c r="D116" s="27">
        <v>101</v>
      </c>
      <c r="E116" s="27">
        <v>3</v>
      </c>
      <c r="F116" s="27" t="s">
        <v>17</v>
      </c>
      <c r="G116" s="27">
        <v>1.3850499999999999</v>
      </c>
      <c r="H116" s="27" t="s">
        <v>18</v>
      </c>
      <c r="I116" s="27" t="s">
        <v>19</v>
      </c>
      <c r="J116" s="27">
        <v>30.986000000000001</v>
      </c>
      <c r="K116" s="27" t="s">
        <v>18</v>
      </c>
      <c r="L116" s="27" t="s">
        <v>16</v>
      </c>
      <c r="M116" s="27" t="s">
        <v>16</v>
      </c>
    </row>
    <row r="117" spans="1:13">
      <c r="A117" s="27" t="s">
        <v>13</v>
      </c>
      <c r="B117" s="27" t="s">
        <v>14</v>
      </c>
      <c r="C117" s="27" t="s">
        <v>121</v>
      </c>
      <c r="D117" s="27">
        <v>102</v>
      </c>
      <c r="E117" s="27">
        <v>3</v>
      </c>
      <c r="F117" s="27" t="s">
        <v>17</v>
      </c>
      <c r="G117" s="27">
        <v>1.3250200000000001</v>
      </c>
      <c r="H117" s="27" t="s">
        <v>18</v>
      </c>
      <c r="I117" s="27" t="s">
        <v>19</v>
      </c>
      <c r="J117" s="27">
        <v>50.976999999999997</v>
      </c>
      <c r="K117" s="27" t="s">
        <v>18</v>
      </c>
      <c r="L117" s="27" t="s">
        <v>16</v>
      </c>
      <c r="M117" s="27" t="s">
        <v>16</v>
      </c>
    </row>
    <row r="118" spans="1:13">
      <c r="A118" s="27" t="s">
        <v>13</v>
      </c>
      <c r="B118" s="27" t="s">
        <v>14</v>
      </c>
      <c r="C118" s="27" t="s">
        <v>122</v>
      </c>
      <c r="D118" s="27">
        <v>103</v>
      </c>
      <c r="E118" s="27">
        <v>3</v>
      </c>
      <c r="F118" s="27" t="s">
        <v>17</v>
      </c>
      <c r="G118" s="27">
        <v>1.60823</v>
      </c>
      <c r="H118" s="27" t="s">
        <v>18</v>
      </c>
      <c r="I118" s="27" t="s">
        <v>19</v>
      </c>
      <c r="J118" s="27">
        <v>49.146999999999998</v>
      </c>
      <c r="K118" s="27" t="s">
        <v>18</v>
      </c>
      <c r="L118" s="27" t="s">
        <v>16</v>
      </c>
      <c r="M118" s="27" t="s">
        <v>16</v>
      </c>
    </row>
    <row r="119" spans="1:13">
      <c r="A119" s="27" t="s">
        <v>13</v>
      </c>
      <c r="B119" s="27" t="s">
        <v>14</v>
      </c>
      <c r="C119" s="27" t="s">
        <v>123</v>
      </c>
      <c r="D119" s="27">
        <v>104</v>
      </c>
      <c r="E119" s="27">
        <v>3</v>
      </c>
      <c r="F119" s="27" t="s">
        <v>17</v>
      </c>
      <c r="G119" s="27">
        <v>1.5489200000000001</v>
      </c>
      <c r="H119" s="27" t="s">
        <v>18</v>
      </c>
      <c r="I119" s="27" t="s">
        <v>19</v>
      </c>
      <c r="J119" s="27">
        <v>29.17</v>
      </c>
      <c r="K119" s="27" t="s">
        <v>18</v>
      </c>
      <c r="L119" s="27" t="s">
        <v>16</v>
      </c>
      <c r="M119" s="27" t="s">
        <v>16</v>
      </c>
    </row>
    <row r="120" spans="1:13">
      <c r="A120" s="27" t="s">
        <v>13</v>
      </c>
      <c r="B120" s="27" t="s">
        <v>14</v>
      </c>
      <c r="C120" s="27" t="s">
        <v>124</v>
      </c>
      <c r="D120" s="27">
        <v>105</v>
      </c>
      <c r="E120" s="27">
        <v>3</v>
      </c>
      <c r="F120" s="27" t="s">
        <v>17</v>
      </c>
      <c r="G120" s="27">
        <v>1.4870000000000001</v>
      </c>
      <c r="H120" s="27" t="s">
        <v>18</v>
      </c>
      <c r="I120" s="27" t="s">
        <v>19</v>
      </c>
      <c r="J120" s="27">
        <v>9.2219999999999995</v>
      </c>
      <c r="K120" s="27" t="s">
        <v>18</v>
      </c>
      <c r="L120" s="27" t="s">
        <v>16</v>
      </c>
      <c r="M120" s="27" t="s">
        <v>16</v>
      </c>
    </row>
    <row r="121" spans="1:13">
      <c r="A121" s="27" t="s">
        <v>13</v>
      </c>
      <c r="B121" s="27" t="s">
        <v>14</v>
      </c>
      <c r="C121" s="27" t="s">
        <v>125</v>
      </c>
      <c r="D121" s="27">
        <v>106</v>
      </c>
      <c r="E121" s="27">
        <v>3</v>
      </c>
      <c r="F121" s="27" t="s">
        <v>17</v>
      </c>
      <c r="G121" s="27">
        <v>1.09206</v>
      </c>
      <c r="H121" s="27" t="s">
        <v>18</v>
      </c>
      <c r="I121" s="27" t="s">
        <v>19</v>
      </c>
      <c r="J121" s="27">
        <v>50.798999999999999</v>
      </c>
      <c r="K121" s="27" t="s">
        <v>18</v>
      </c>
      <c r="L121" s="27" t="s">
        <v>16</v>
      </c>
      <c r="M121" s="27" t="s">
        <v>16</v>
      </c>
    </row>
    <row r="122" spans="1:13">
      <c r="A122" s="27" t="s">
        <v>13</v>
      </c>
      <c r="B122" s="27" t="s">
        <v>14</v>
      </c>
      <c r="C122" s="27" t="s">
        <v>145</v>
      </c>
      <c r="D122" s="27" t="s">
        <v>163</v>
      </c>
      <c r="F122" s="27" t="s">
        <v>16</v>
      </c>
      <c r="I122" s="27" t="s">
        <v>16</v>
      </c>
      <c r="L122" s="27" t="s">
        <v>16</v>
      </c>
      <c r="M122" s="27" t="s">
        <v>16</v>
      </c>
    </row>
    <row r="123" spans="1:13">
      <c r="A123" s="27" t="s">
        <v>13</v>
      </c>
      <c r="B123" s="27" t="s">
        <v>14</v>
      </c>
      <c r="C123" s="27" t="s">
        <v>126</v>
      </c>
      <c r="D123" s="27">
        <v>107</v>
      </c>
      <c r="E123" s="27">
        <v>3</v>
      </c>
      <c r="F123" s="27" t="s">
        <v>17</v>
      </c>
      <c r="G123" s="27">
        <v>1.82599</v>
      </c>
      <c r="H123" s="27" t="s">
        <v>18</v>
      </c>
      <c r="I123" s="27" t="s">
        <v>19</v>
      </c>
      <c r="J123" s="27">
        <v>34.945999999999998</v>
      </c>
      <c r="K123" s="27" t="s">
        <v>18</v>
      </c>
      <c r="L123" s="27" t="s">
        <v>16</v>
      </c>
      <c r="M123" s="27" t="s">
        <v>16</v>
      </c>
    </row>
    <row r="124" spans="1:13">
      <c r="A124" s="27" t="s">
        <v>13</v>
      </c>
      <c r="B124" s="27" t="s">
        <v>14</v>
      </c>
      <c r="C124" s="27" t="s">
        <v>127</v>
      </c>
      <c r="D124" s="27">
        <v>108</v>
      </c>
      <c r="E124" s="27">
        <v>3</v>
      </c>
      <c r="F124" s="27" t="s">
        <v>17</v>
      </c>
      <c r="G124" s="27">
        <v>1.6292199999999999</v>
      </c>
      <c r="H124" s="27" t="s">
        <v>18</v>
      </c>
      <c r="I124" s="27" t="s">
        <v>19</v>
      </c>
      <c r="J124" s="27">
        <v>15.114000000000001</v>
      </c>
      <c r="K124" s="27" t="s">
        <v>18</v>
      </c>
      <c r="L124" s="27" t="s">
        <v>16</v>
      </c>
      <c r="M124" s="27" t="s">
        <v>16</v>
      </c>
    </row>
    <row r="125" spans="1:13">
      <c r="A125" s="27" t="s">
        <v>13</v>
      </c>
      <c r="B125" s="27" t="s">
        <v>14</v>
      </c>
      <c r="C125" s="27" t="s">
        <v>128</v>
      </c>
      <c r="D125" s="27">
        <v>109</v>
      </c>
      <c r="E125" s="27">
        <v>3</v>
      </c>
      <c r="F125" s="27" t="s">
        <v>17</v>
      </c>
      <c r="G125" s="27">
        <v>1.02613</v>
      </c>
      <c r="H125" s="27" t="s">
        <v>18</v>
      </c>
      <c r="I125" s="27" t="s">
        <v>19</v>
      </c>
      <c r="J125" s="27">
        <v>45.058</v>
      </c>
      <c r="K125" s="27" t="s">
        <v>18</v>
      </c>
      <c r="L125" s="27" t="s">
        <v>16</v>
      </c>
      <c r="M125" s="27" t="s">
        <v>16</v>
      </c>
    </row>
    <row r="126" spans="1:13">
      <c r="A126" s="27" t="s">
        <v>13</v>
      </c>
      <c r="B126" s="27" t="s">
        <v>14</v>
      </c>
      <c r="C126" s="27" t="s">
        <v>164</v>
      </c>
      <c r="D126" s="27" t="s">
        <v>165</v>
      </c>
      <c r="F126" s="27" t="s">
        <v>17</v>
      </c>
      <c r="G126" s="27">
        <v>1.5782099999999999</v>
      </c>
      <c r="H126" s="27" t="s">
        <v>18</v>
      </c>
      <c r="I126" s="27" t="s">
        <v>19</v>
      </c>
      <c r="J126" s="27">
        <v>14.782999999999999</v>
      </c>
      <c r="K126" s="27" t="s">
        <v>18</v>
      </c>
      <c r="L126" s="27" t="s">
        <v>166</v>
      </c>
      <c r="M126" s="27" t="s">
        <v>167</v>
      </c>
    </row>
    <row r="127" spans="1:13">
      <c r="A127" s="27" t="s">
        <v>13</v>
      </c>
      <c r="B127" s="27" t="s">
        <v>14</v>
      </c>
      <c r="C127" s="27" t="s">
        <v>168</v>
      </c>
      <c r="D127" s="27" t="s">
        <v>169</v>
      </c>
      <c r="F127" s="27" t="s">
        <v>17</v>
      </c>
      <c r="G127" s="27">
        <v>1.4273800000000001</v>
      </c>
      <c r="H127" s="27" t="s">
        <v>18</v>
      </c>
      <c r="I127" s="27" t="s">
        <v>19</v>
      </c>
      <c r="J127" s="27">
        <v>30.161999999999999</v>
      </c>
      <c r="K127" s="27" t="s">
        <v>18</v>
      </c>
      <c r="L127" s="27" t="s">
        <v>166</v>
      </c>
      <c r="M127" s="27" t="s">
        <v>170</v>
      </c>
    </row>
    <row r="128" spans="1:13">
      <c r="A128" s="27" t="s">
        <v>13</v>
      </c>
      <c r="B128" s="27" t="s">
        <v>14</v>
      </c>
      <c r="C128" s="27" t="s">
        <v>171</v>
      </c>
      <c r="D128" s="27" t="s">
        <v>172</v>
      </c>
      <c r="F128" s="27" t="s">
        <v>17</v>
      </c>
      <c r="G128" s="27">
        <v>1.5031300000000001</v>
      </c>
      <c r="H128" s="27" t="s">
        <v>18</v>
      </c>
      <c r="I128" s="27" t="s">
        <v>19</v>
      </c>
      <c r="J128" s="27">
        <v>14.981999999999999</v>
      </c>
      <c r="K128" s="27" t="s">
        <v>18</v>
      </c>
      <c r="L128" s="27" t="s">
        <v>166</v>
      </c>
      <c r="M128" s="27" t="s">
        <v>170</v>
      </c>
    </row>
    <row r="129" spans="1:13">
      <c r="A129" s="27" t="s">
        <v>13</v>
      </c>
      <c r="B129" s="27" t="s">
        <v>14</v>
      </c>
      <c r="C129" s="27" t="s">
        <v>173</v>
      </c>
      <c r="D129" s="27" t="s">
        <v>174</v>
      </c>
      <c r="F129" s="27" t="s">
        <v>17</v>
      </c>
      <c r="G129" s="27">
        <v>1.6513199999999999</v>
      </c>
      <c r="H129" s="27" t="s">
        <v>18</v>
      </c>
      <c r="I129" s="27" t="s">
        <v>19</v>
      </c>
      <c r="J129" s="27">
        <v>29.97</v>
      </c>
      <c r="K129" s="27" t="s">
        <v>18</v>
      </c>
      <c r="L129" s="27" t="s">
        <v>166</v>
      </c>
      <c r="M129" s="27" t="s">
        <v>170</v>
      </c>
    </row>
    <row r="130" spans="1:13">
      <c r="A130" s="27" t="s">
        <v>13</v>
      </c>
      <c r="B130" s="27" t="s">
        <v>14</v>
      </c>
      <c r="C130" s="27" t="s">
        <v>175</v>
      </c>
      <c r="D130" s="27" t="s">
        <v>176</v>
      </c>
      <c r="F130" s="27" t="s">
        <v>177</v>
      </c>
      <c r="G130" s="27">
        <v>-17.899999999999999</v>
      </c>
      <c r="H130" s="27" t="s">
        <v>178</v>
      </c>
      <c r="I130" s="27" t="s">
        <v>179</v>
      </c>
      <c r="L130" s="27" t="s">
        <v>16</v>
      </c>
      <c r="M130" s="27" t="s">
        <v>16</v>
      </c>
    </row>
    <row r="131" spans="1:13">
      <c r="A131" s="27" t="s">
        <v>13</v>
      </c>
      <c r="B131" s="27" t="s">
        <v>14</v>
      </c>
      <c r="C131" s="27" t="s">
        <v>180</v>
      </c>
      <c r="D131" s="27" t="s">
        <v>181</v>
      </c>
      <c r="F131" s="27" t="s">
        <v>16</v>
      </c>
      <c r="I131" s="27" t="s">
        <v>16</v>
      </c>
      <c r="L131" s="27" t="s">
        <v>16</v>
      </c>
      <c r="M131" s="27" t="s">
        <v>16</v>
      </c>
    </row>
    <row r="132" spans="1:13">
      <c r="A132" s="27" t="s">
        <v>13</v>
      </c>
      <c r="B132" s="27" t="s">
        <v>14</v>
      </c>
      <c r="C132" s="27" t="s">
        <v>182</v>
      </c>
      <c r="D132" s="27" t="s">
        <v>183</v>
      </c>
      <c r="F132" s="27" t="s">
        <v>16</v>
      </c>
      <c r="I132" s="27" t="s">
        <v>16</v>
      </c>
      <c r="L132" s="27" t="s">
        <v>16</v>
      </c>
      <c r="M132" s="27" t="s">
        <v>16</v>
      </c>
    </row>
    <row r="133" spans="1:13">
      <c r="A133" s="27" t="s">
        <v>13</v>
      </c>
      <c r="B133" s="27" t="s">
        <v>14</v>
      </c>
      <c r="C133" s="27" t="s">
        <v>184</v>
      </c>
      <c r="D133" s="27">
        <v>110</v>
      </c>
      <c r="E133" s="27">
        <v>3</v>
      </c>
      <c r="F133" s="27" t="s">
        <v>17</v>
      </c>
      <c r="G133" s="27">
        <v>1.1486099999999999</v>
      </c>
      <c r="H133" s="27" t="s">
        <v>18</v>
      </c>
      <c r="I133" s="27" t="s">
        <v>19</v>
      </c>
      <c r="J133" s="27">
        <v>46.223999999999997</v>
      </c>
      <c r="K133" s="27" t="s">
        <v>18</v>
      </c>
      <c r="L133" s="27" t="s">
        <v>16</v>
      </c>
      <c r="M133" s="27" t="s">
        <v>16</v>
      </c>
    </row>
    <row r="134" spans="1:13">
      <c r="A134" s="27" t="s">
        <v>13</v>
      </c>
      <c r="B134" s="27" t="s">
        <v>14</v>
      </c>
      <c r="C134" s="27" t="s">
        <v>185</v>
      </c>
      <c r="D134" s="27">
        <v>111</v>
      </c>
      <c r="E134" s="27">
        <v>3</v>
      </c>
      <c r="F134" s="27" t="s">
        <v>17</v>
      </c>
      <c r="G134" s="27">
        <v>1.2588900000000001</v>
      </c>
      <c r="H134" s="27" t="s">
        <v>18</v>
      </c>
      <c r="I134" s="27" t="s">
        <v>19</v>
      </c>
      <c r="J134" s="27">
        <v>11.763999999999999</v>
      </c>
      <c r="K134" s="27" t="s">
        <v>18</v>
      </c>
      <c r="L134" s="27" t="s">
        <v>16</v>
      </c>
      <c r="M134" s="27" t="s">
        <v>16</v>
      </c>
    </row>
    <row r="135" spans="1:13">
      <c r="A135" s="27" t="s">
        <v>13</v>
      </c>
      <c r="B135" s="27" t="s">
        <v>14</v>
      </c>
      <c r="C135" s="27" t="s">
        <v>186</v>
      </c>
      <c r="D135" s="27">
        <v>112</v>
      </c>
      <c r="E135" s="27">
        <v>3</v>
      </c>
      <c r="F135" s="27" t="s">
        <v>17</v>
      </c>
      <c r="G135" s="27">
        <v>1.31548</v>
      </c>
      <c r="H135" s="27" t="s">
        <v>18</v>
      </c>
      <c r="I135" s="27" t="s">
        <v>19</v>
      </c>
      <c r="J135" s="27">
        <v>10.353999999999999</v>
      </c>
      <c r="K135" s="27" t="s">
        <v>18</v>
      </c>
      <c r="L135" s="27" t="s">
        <v>16</v>
      </c>
      <c r="M135" s="27" t="s">
        <v>16</v>
      </c>
    </row>
    <row r="136" spans="1:13">
      <c r="A136" s="27" t="s">
        <v>13</v>
      </c>
      <c r="B136" s="27" t="s">
        <v>14</v>
      </c>
      <c r="C136" s="27" t="s">
        <v>187</v>
      </c>
      <c r="D136" s="27">
        <v>113</v>
      </c>
      <c r="E136" s="27">
        <v>3</v>
      </c>
      <c r="F136" s="27" t="s">
        <v>17</v>
      </c>
      <c r="G136" s="27">
        <v>1.4403300000000001</v>
      </c>
      <c r="H136" s="27" t="s">
        <v>18</v>
      </c>
      <c r="I136" s="27" t="s">
        <v>19</v>
      </c>
      <c r="J136" s="27">
        <v>29.16</v>
      </c>
      <c r="K136" s="27" t="s">
        <v>18</v>
      </c>
      <c r="L136" s="27" t="s">
        <v>16</v>
      </c>
      <c r="M136" s="27" t="s">
        <v>16</v>
      </c>
    </row>
    <row r="137" spans="1:13">
      <c r="A137" s="27" t="s">
        <v>13</v>
      </c>
      <c r="B137" s="27" t="s">
        <v>14</v>
      </c>
      <c r="C137" s="27" t="s">
        <v>188</v>
      </c>
      <c r="D137" s="27">
        <v>114</v>
      </c>
      <c r="E137" s="27">
        <v>3</v>
      </c>
      <c r="F137" s="27" t="s">
        <v>17</v>
      </c>
      <c r="G137" s="27">
        <v>1.29393</v>
      </c>
      <c r="H137" s="27" t="s">
        <v>18</v>
      </c>
      <c r="I137" s="27" t="s">
        <v>19</v>
      </c>
      <c r="J137" s="27">
        <v>44.93</v>
      </c>
      <c r="K137" s="27" t="s">
        <v>18</v>
      </c>
      <c r="L137" s="27" t="s">
        <v>16</v>
      </c>
      <c r="M137" s="27" t="s">
        <v>16</v>
      </c>
    </row>
    <row r="138" spans="1:13">
      <c r="A138" s="27" t="s">
        <v>13</v>
      </c>
      <c r="B138" s="27" t="s">
        <v>14</v>
      </c>
      <c r="C138" s="27" t="s">
        <v>189</v>
      </c>
      <c r="D138" s="27">
        <v>115</v>
      </c>
      <c r="E138" s="27">
        <v>3</v>
      </c>
      <c r="F138" s="27" t="s">
        <v>17</v>
      </c>
      <c r="G138" s="27">
        <v>1.2906500000000001</v>
      </c>
      <c r="H138" s="27" t="s">
        <v>18</v>
      </c>
      <c r="I138" s="27" t="s">
        <v>19</v>
      </c>
      <c r="J138" s="27">
        <v>23.129000000000001</v>
      </c>
      <c r="K138" s="27" t="s">
        <v>18</v>
      </c>
      <c r="L138" s="27" t="s">
        <v>16</v>
      </c>
      <c r="M138" s="27" t="s">
        <v>16</v>
      </c>
    </row>
    <row r="139" spans="1:13">
      <c r="A139" s="27" t="s">
        <v>13</v>
      </c>
      <c r="B139" s="27" t="s">
        <v>14</v>
      </c>
      <c r="C139" s="27" t="s">
        <v>190</v>
      </c>
      <c r="D139" s="27">
        <v>116</v>
      </c>
      <c r="E139" s="27">
        <v>3</v>
      </c>
      <c r="F139" s="27" t="s">
        <v>17</v>
      </c>
      <c r="G139" s="27">
        <v>1.3448199999999999</v>
      </c>
      <c r="H139" s="27" t="s">
        <v>18</v>
      </c>
      <c r="I139" s="27" t="s">
        <v>19</v>
      </c>
      <c r="J139" s="27">
        <v>5.5179999999999998</v>
      </c>
      <c r="K139" s="27" t="s">
        <v>18</v>
      </c>
      <c r="L139" s="27" t="s">
        <v>16</v>
      </c>
      <c r="M139" s="27" t="s">
        <v>16</v>
      </c>
    </row>
    <row r="140" spans="1:13">
      <c r="A140" s="27" t="s">
        <v>13</v>
      </c>
      <c r="B140" s="27" t="s">
        <v>14</v>
      </c>
      <c r="C140" s="27" t="s">
        <v>191</v>
      </c>
      <c r="D140" s="27">
        <v>117</v>
      </c>
      <c r="E140" s="27">
        <v>3</v>
      </c>
      <c r="F140" s="27" t="s">
        <v>17</v>
      </c>
      <c r="G140" s="27">
        <v>1.4037999999999999</v>
      </c>
      <c r="H140" s="27" t="s">
        <v>18</v>
      </c>
      <c r="I140" s="27" t="s">
        <v>19</v>
      </c>
      <c r="J140" s="27">
        <v>15.468</v>
      </c>
      <c r="K140" s="27" t="s">
        <v>18</v>
      </c>
      <c r="L140" s="27" t="s">
        <v>16</v>
      </c>
      <c r="M140" s="27" t="s">
        <v>16</v>
      </c>
    </row>
    <row r="141" spans="1:13">
      <c r="A141" s="27" t="s">
        <v>13</v>
      </c>
      <c r="B141" s="27" t="s">
        <v>14</v>
      </c>
      <c r="C141" s="27" t="s">
        <v>192</v>
      </c>
      <c r="D141" s="27">
        <v>118</v>
      </c>
      <c r="E141" s="27">
        <v>3</v>
      </c>
      <c r="F141" s="27" t="s">
        <v>17</v>
      </c>
      <c r="G141" s="27">
        <v>1.46339</v>
      </c>
      <c r="H141" s="27" t="s">
        <v>18</v>
      </c>
      <c r="I141" s="27" t="s">
        <v>19</v>
      </c>
      <c r="J141" s="27">
        <v>35.289000000000001</v>
      </c>
      <c r="K141" s="27" t="s">
        <v>18</v>
      </c>
      <c r="L141" s="27" t="s">
        <v>16</v>
      </c>
      <c r="M141" s="27" t="s">
        <v>16</v>
      </c>
    </row>
    <row r="142" spans="1:13">
      <c r="A142" s="27" t="s">
        <v>13</v>
      </c>
      <c r="B142" s="27" t="s">
        <v>14</v>
      </c>
      <c r="C142" s="27" t="s">
        <v>193</v>
      </c>
      <c r="D142" s="27">
        <v>119</v>
      </c>
      <c r="E142" s="27">
        <v>3</v>
      </c>
      <c r="F142" s="27" t="s">
        <v>17</v>
      </c>
      <c r="G142" s="27">
        <v>1.23421</v>
      </c>
      <c r="H142" s="27" t="s">
        <v>18</v>
      </c>
      <c r="I142" s="27" t="s">
        <v>19</v>
      </c>
      <c r="J142" s="27">
        <v>46.899000000000001</v>
      </c>
      <c r="K142" s="27" t="s">
        <v>18</v>
      </c>
      <c r="L142" s="27" t="s">
        <v>16</v>
      </c>
      <c r="M142" s="27" t="s">
        <v>16</v>
      </c>
    </row>
    <row r="143" spans="1:13">
      <c r="A143" s="27" t="s">
        <v>13</v>
      </c>
      <c r="B143" s="27" t="s">
        <v>14</v>
      </c>
      <c r="C143" s="27" t="s">
        <v>194</v>
      </c>
      <c r="D143" s="27">
        <v>120</v>
      </c>
      <c r="E143" s="27">
        <v>3</v>
      </c>
      <c r="F143" s="27" t="s">
        <v>17</v>
      </c>
      <c r="G143" s="27">
        <v>1.2953699999999999</v>
      </c>
      <c r="H143" s="27" t="s">
        <v>18</v>
      </c>
      <c r="I143" s="27" t="s">
        <v>19</v>
      </c>
      <c r="J143" s="27">
        <v>26.888000000000002</v>
      </c>
      <c r="K143" s="27" t="s">
        <v>18</v>
      </c>
      <c r="L143" s="27" t="s">
        <v>16</v>
      </c>
      <c r="M143" s="27" t="s">
        <v>16</v>
      </c>
    </row>
    <row r="144" spans="1:13">
      <c r="A144" s="27" t="s">
        <v>13</v>
      </c>
      <c r="B144" s="27" t="s">
        <v>14</v>
      </c>
      <c r="C144" s="27" t="s">
        <v>195</v>
      </c>
      <c r="D144" s="27">
        <v>121</v>
      </c>
      <c r="E144" s="27">
        <v>3</v>
      </c>
      <c r="F144" s="27" t="s">
        <v>17</v>
      </c>
      <c r="G144" s="27">
        <v>1.3569599999999999</v>
      </c>
      <c r="H144" s="27" t="s">
        <v>18</v>
      </c>
      <c r="I144" s="27" t="s">
        <v>19</v>
      </c>
      <c r="J144" s="27">
        <v>7.3479999999999999</v>
      </c>
      <c r="K144" s="27" t="s">
        <v>18</v>
      </c>
      <c r="L144" s="27" t="s">
        <v>16</v>
      </c>
      <c r="M144" s="27" t="s">
        <v>16</v>
      </c>
    </row>
    <row r="145" spans="1:13">
      <c r="A145" s="27" t="s">
        <v>13</v>
      </c>
      <c r="B145" s="27" t="s">
        <v>14</v>
      </c>
      <c r="C145" s="27" t="s">
        <v>196</v>
      </c>
      <c r="D145" s="27">
        <v>122</v>
      </c>
      <c r="E145" s="27">
        <v>3</v>
      </c>
      <c r="F145" s="27" t="s">
        <v>17</v>
      </c>
      <c r="G145" s="27">
        <v>1.41839</v>
      </c>
      <c r="H145" s="27" t="s">
        <v>18</v>
      </c>
      <c r="I145" s="27" t="s">
        <v>19</v>
      </c>
      <c r="J145" s="27">
        <v>13.571</v>
      </c>
      <c r="K145" s="27" t="s">
        <v>18</v>
      </c>
      <c r="L145" s="27" t="s">
        <v>16</v>
      </c>
      <c r="M145" s="27" t="s">
        <v>16</v>
      </c>
    </row>
    <row r="146" spans="1:13">
      <c r="A146" s="27" t="s">
        <v>13</v>
      </c>
      <c r="B146" s="27" t="s">
        <v>14</v>
      </c>
      <c r="C146" s="27" t="s">
        <v>197</v>
      </c>
      <c r="D146" s="27">
        <v>123</v>
      </c>
      <c r="E146" s="27">
        <v>3</v>
      </c>
      <c r="F146" s="27" t="s">
        <v>17</v>
      </c>
      <c r="G146" s="27">
        <v>1.47587</v>
      </c>
      <c r="H146" s="27" t="s">
        <v>18</v>
      </c>
      <c r="I146" s="27" t="s">
        <v>19</v>
      </c>
      <c r="J146" s="27">
        <v>33.384</v>
      </c>
      <c r="K146" s="27" t="s">
        <v>18</v>
      </c>
      <c r="L146" s="27" t="s">
        <v>16</v>
      </c>
      <c r="M146" s="27" t="s">
        <v>16</v>
      </c>
    </row>
    <row r="147" spans="1:13">
      <c r="A147" s="27" t="s">
        <v>13</v>
      </c>
      <c r="B147" s="27" t="s">
        <v>14</v>
      </c>
      <c r="C147" s="27" t="s">
        <v>198</v>
      </c>
      <c r="D147" s="27">
        <v>124</v>
      </c>
      <c r="E147" s="27">
        <v>3</v>
      </c>
      <c r="F147" s="27" t="s">
        <v>17</v>
      </c>
      <c r="G147" s="27">
        <v>1.5338799999999999</v>
      </c>
      <c r="H147" s="27" t="s">
        <v>18</v>
      </c>
      <c r="I147" s="27" t="s">
        <v>19</v>
      </c>
      <c r="J147" s="27">
        <v>53.319000000000003</v>
      </c>
      <c r="K147" s="27" t="s">
        <v>18</v>
      </c>
      <c r="L147" s="27" t="s">
        <v>16</v>
      </c>
      <c r="M147" s="27" t="s">
        <v>16</v>
      </c>
    </row>
    <row r="148" spans="1:13">
      <c r="A148" s="27" t="s">
        <v>13</v>
      </c>
      <c r="B148" s="27" t="s">
        <v>14</v>
      </c>
      <c r="C148" s="27" t="s">
        <v>199</v>
      </c>
      <c r="D148" s="27" t="s">
        <v>163</v>
      </c>
      <c r="F148" s="27" t="s">
        <v>16</v>
      </c>
      <c r="I148" s="27" t="s">
        <v>16</v>
      </c>
      <c r="L148" s="27" t="s">
        <v>16</v>
      </c>
      <c r="M148" s="27" t="s">
        <v>16</v>
      </c>
    </row>
    <row r="149" spans="1:13">
      <c r="A149" s="27" t="s">
        <v>13</v>
      </c>
      <c r="B149" s="27" t="s">
        <v>14</v>
      </c>
      <c r="C149" s="27" t="s">
        <v>200</v>
      </c>
      <c r="D149" s="27">
        <v>125</v>
      </c>
      <c r="E149" s="27">
        <v>3</v>
      </c>
      <c r="F149" s="27" t="s">
        <v>17</v>
      </c>
      <c r="G149" s="27">
        <v>1.2845800000000001</v>
      </c>
      <c r="H149" s="27" t="s">
        <v>18</v>
      </c>
      <c r="I149" s="27" t="s">
        <v>19</v>
      </c>
      <c r="J149" s="27">
        <v>33.484000000000002</v>
      </c>
      <c r="K149" s="27" t="s">
        <v>18</v>
      </c>
      <c r="L149" s="27" t="s">
        <v>16</v>
      </c>
      <c r="M149" s="27" t="s">
        <v>16</v>
      </c>
    </row>
    <row r="150" spans="1:13">
      <c r="A150" s="27" t="s">
        <v>13</v>
      </c>
      <c r="B150" s="27" t="s">
        <v>14</v>
      </c>
      <c r="C150" s="27" t="s">
        <v>201</v>
      </c>
      <c r="D150" s="27">
        <v>126</v>
      </c>
      <c r="E150" s="27">
        <v>3</v>
      </c>
      <c r="F150" s="27" t="s">
        <v>17</v>
      </c>
      <c r="G150" s="27">
        <v>1.3451</v>
      </c>
      <c r="H150" s="27" t="s">
        <v>18</v>
      </c>
      <c r="I150" s="27" t="s">
        <v>19</v>
      </c>
      <c r="J150" s="27">
        <v>13.688000000000001</v>
      </c>
      <c r="K150" s="27" t="s">
        <v>18</v>
      </c>
      <c r="L150" s="27" t="s">
        <v>16</v>
      </c>
      <c r="M150" s="27" t="s">
        <v>16</v>
      </c>
    </row>
    <row r="151" spans="1:13">
      <c r="A151" s="27" t="s">
        <v>13</v>
      </c>
      <c r="B151" s="27" t="s">
        <v>14</v>
      </c>
      <c r="C151" s="27" t="s">
        <v>202</v>
      </c>
      <c r="D151" s="27">
        <v>127</v>
      </c>
      <c r="E151" s="27">
        <v>3</v>
      </c>
      <c r="F151" s="27" t="s">
        <v>17</v>
      </c>
      <c r="G151" s="27">
        <v>1.4036999999999999</v>
      </c>
      <c r="H151" s="27" t="s">
        <v>18</v>
      </c>
      <c r="I151" s="27" t="s">
        <v>19</v>
      </c>
      <c r="J151" s="27">
        <v>7.2</v>
      </c>
      <c r="K151" s="27" t="s">
        <v>18</v>
      </c>
      <c r="L151" s="27" t="s">
        <v>16</v>
      </c>
      <c r="M151" s="27" t="s">
        <v>16</v>
      </c>
    </row>
    <row r="152" spans="1:13">
      <c r="A152" s="27" t="s">
        <v>13</v>
      </c>
      <c r="B152" s="27" t="s">
        <v>14</v>
      </c>
      <c r="C152" s="27" t="s">
        <v>203</v>
      </c>
      <c r="D152" s="27">
        <v>128</v>
      </c>
      <c r="E152" s="27">
        <v>3</v>
      </c>
      <c r="F152" s="27" t="s">
        <v>17</v>
      </c>
      <c r="G152" s="27">
        <v>1.46404</v>
      </c>
      <c r="H152" s="27" t="s">
        <v>18</v>
      </c>
      <c r="I152" s="27" t="s">
        <v>19</v>
      </c>
      <c r="J152" s="27">
        <v>26.760999999999999</v>
      </c>
      <c r="K152" s="27" t="s">
        <v>18</v>
      </c>
      <c r="L152" s="27" t="s">
        <v>16</v>
      </c>
      <c r="M152" s="27" t="s">
        <v>16</v>
      </c>
    </row>
    <row r="153" spans="1:13">
      <c r="A153" s="27" t="s">
        <v>13</v>
      </c>
      <c r="B153" s="27" t="s">
        <v>14</v>
      </c>
      <c r="C153" s="27" t="s">
        <v>204</v>
      </c>
      <c r="D153" s="27">
        <v>55</v>
      </c>
      <c r="E153" s="27">
        <v>3</v>
      </c>
      <c r="F153" s="27" t="s">
        <v>17</v>
      </c>
      <c r="G153" s="27">
        <v>1.5515300000000001</v>
      </c>
      <c r="H153" s="27" t="s">
        <v>18</v>
      </c>
      <c r="I153" s="27" t="s">
        <v>19</v>
      </c>
      <c r="J153" s="27">
        <v>49.814999999999998</v>
      </c>
      <c r="K153" s="27" t="s">
        <v>18</v>
      </c>
      <c r="L153" s="27" t="s">
        <v>16</v>
      </c>
      <c r="M153" s="27" t="s">
        <v>16</v>
      </c>
    </row>
    <row r="154" spans="1:13">
      <c r="A154" s="27" t="s">
        <v>13</v>
      </c>
      <c r="B154" s="27" t="s">
        <v>14</v>
      </c>
      <c r="C154" s="27" t="s">
        <v>205</v>
      </c>
      <c r="D154" s="27">
        <v>56</v>
      </c>
      <c r="E154" s="27">
        <v>1</v>
      </c>
      <c r="F154" s="27" t="s">
        <v>17</v>
      </c>
      <c r="G154" s="27">
        <v>1.4885299999999999</v>
      </c>
      <c r="H154" s="27" t="s">
        <v>18</v>
      </c>
      <c r="I154" s="27" t="s">
        <v>19</v>
      </c>
      <c r="J154" s="27">
        <v>29.792999999999999</v>
      </c>
      <c r="K154" s="27" t="s">
        <v>18</v>
      </c>
      <c r="L154" s="27" t="s">
        <v>16</v>
      </c>
      <c r="M154" s="27" t="s">
        <v>16</v>
      </c>
    </row>
    <row r="155" spans="1:13">
      <c r="A155" s="27" t="s">
        <v>13</v>
      </c>
      <c r="B155" s="27" t="s">
        <v>14</v>
      </c>
      <c r="C155" s="27" t="s">
        <v>206</v>
      </c>
      <c r="D155" s="27">
        <v>131</v>
      </c>
      <c r="E155" s="27">
        <v>3</v>
      </c>
      <c r="F155" s="27" t="s">
        <v>17</v>
      </c>
      <c r="G155" s="27">
        <v>1.42879</v>
      </c>
      <c r="H155" s="27" t="s">
        <v>18</v>
      </c>
      <c r="I155" s="27" t="s">
        <v>19</v>
      </c>
      <c r="J155" s="27">
        <v>10.065</v>
      </c>
      <c r="K155" s="27" t="s">
        <v>18</v>
      </c>
      <c r="L155" s="27" t="s">
        <v>16</v>
      </c>
      <c r="M155" s="27" t="s">
        <v>16</v>
      </c>
    </row>
    <row r="156" spans="1:13">
      <c r="A156" s="27" t="s">
        <v>13</v>
      </c>
      <c r="B156" s="27" t="s">
        <v>14</v>
      </c>
      <c r="C156" s="27" t="s">
        <v>207</v>
      </c>
      <c r="D156" s="27">
        <v>132</v>
      </c>
      <c r="E156" s="27">
        <v>3</v>
      </c>
      <c r="F156" s="27" t="s">
        <v>17</v>
      </c>
      <c r="G156" s="27">
        <v>1.3684499999999999</v>
      </c>
      <c r="H156" s="27" t="s">
        <v>18</v>
      </c>
      <c r="I156" s="27" t="s">
        <v>19</v>
      </c>
      <c r="J156" s="27">
        <v>10.653</v>
      </c>
      <c r="K156" s="27" t="s">
        <v>18</v>
      </c>
      <c r="L156" s="27" t="s">
        <v>16</v>
      </c>
      <c r="M156" s="27" t="s">
        <v>16</v>
      </c>
    </row>
    <row r="157" spans="1:13">
      <c r="A157" s="27" t="s">
        <v>13</v>
      </c>
      <c r="B157" s="27" t="s">
        <v>14</v>
      </c>
      <c r="C157" s="27" t="s">
        <v>208</v>
      </c>
      <c r="D157" s="27" t="s">
        <v>163</v>
      </c>
      <c r="F157" s="27" t="s">
        <v>16</v>
      </c>
      <c r="I157" s="27" t="s">
        <v>16</v>
      </c>
      <c r="L157" s="27" t="s">
        <v>16</v>
      </c>
      <c r="M157" s="27" t="s">
        <v>16</v>
      </c>
    </row>
    <row r="158" spans="1:13">
      <c r="A158" s="27" t="s">
        <v>13</v>
      </c>
      <c r="B158" s="27" t="s">
        <v>14</v>
      </c>
      <c r="C158" s="27" t="s">
        <v>209</v>
      </c>
      <c r="D158" s="27">
        <v>133</v>
      </c>
      <c r="E158" s="27">
        <v>3</v>
      </c>
      <c r="F158" s="27" t="s">
        <v>17</v>
      </c>
      <c r="G158" s="27">
        <v>1.3090299999999999</v>
      </c>
      <c r="H158" s="27" t="s">
        <v>18</v>
      </c>
      <c r="I158" s="27" t="s">
        <v>19</v>
      </c>
      <c r="J158" s="27">
        <v>30.414999999999999</v>
      </c>
      <c r="K158" s="27" t="s">
        <v>18</v>
      </c>
      <c r="L158" s="27" t="s">
        <v>16</v>
      </c>
      <c r="M158" s="27" t="s">
        <v>16</v>
      </c>
    </row>
    <row r="159" spans="1:13">
      <c r="A159" s="27" t="s">
        <v>13</v>
      </c>
      <c r="B159" s="27" t="s">
        <v>14</v>
      </c>
      <c r="C159" s="27" t="s">
        <v>210</v>
      </c>
      <c r="D159" s="27">
        <v>134</v>
      </c>
      <c r="E159" s="27">
        <v>3</v>
      </c>
      <c r="F159" s="27" t="s">
        <v>17</v>
      </c>
      <c r="G159" s="27">
        <v>1.2493700000000001</v>
      </c>
      <c r="H159" s="27" t="s">
        <v>18</v>
      </c>
      <c r="I159" s="27" t="s">
        <v>19</v>
      </c>
      <c r="J159" s="27">
        <v>50.308999999999997</v>
      </c>
      <c r="K159" s="27" t="s">
        <v>18</v>
      </c>
      <c r="L159" s="27" t="s">
        <v>16</v>
      </c>
      <c r="M159" s="27" t="s">
        <v>16</v>
      </c>
    </row>
    <row r="160" spans="1:13">
      <c r="A160" s="27" t="s">
        <v>13</v>
      </c>
      <c r="B160" s="27" t="s">
        <v>14</v>
      </c>
      <c r="C160" s="27" t="s">
        <v>211</v>
      </c>
      <c r="D160" s="27" t="s">
        <v>163</v>
      </c>
      <c r="F160" s="27" t="s">
        <v>16</v>
      </c>
      <c r="I160" s="27" t="s">
        <v>16</v>
      </c>
      <c r="L160" s="27" t="s">
        <v>16</v>
      </c>
      <c r="M160" s="27" t="s">
        <v>16</v>
      </c>
    </row>
    <row r="161" spans="1:13">
      <c r="A161" s="27" t="s">
        <v>13</v>
      </c>
      <c r="B161" s="27" t="s">
        <v>14</v>
      </c>
      <c r="C161" s="27" t="s">
        <v>212</v>
      </c>
      <c r="D161" s="27">
        <v>135</v>
      </c>
      <c r="E161" s="27">
        <v>3</v>
      </c>
      <c r="F161" s="27" t="s">
        <v>17</v>
      </c>
      <c r="G161" s="27">
        <v>1.35808</v>
      </c>
      <c r="H161" s="27" t="s">
        <v>18</v>
      </c>
      <c r="I161" s="27" t="s">
        <v>19</v>
      </c>
      <c r="J161" s="27">
        <v>51.703000000000003</v>
      </c>
      <c r="K161" s="27" t="s">
        <v>18</v>
      </c>
      <c r="L161" s="27" t="s">
        <v>16</v>
      </c>
      <c r="M161" s="27" t="s">
        <v>16</v>
      </c>
    </row>
    <row r="162" spans="1:13">
      <c r="A162" s="27" t="s">
        <v>13</v>
      </c>
      <c r="B162" s="27" t="s">
        <v>14</v>
      </c>
      <c r="C162" s="27" t="s">
        <v>213</v>
      </c>
      <c r="D162" s="27">
        <v>136</v>
      </c>
      <c r="E162" s="27">
        <v>3</v>
      </c>
      <c r="F162" s="27" t="s">
        <v>17</v>
      </c>
      <c r="G162" s="27">
        <v>1.6577200000000001</v>
      </c>
      <c r="H162" s="27" t="s">
        <v>18</v>
      </c>
      <c r="I162" s="27" t="s">
        <v>19</v>
      </c>
      <c r="J162" s="27">
        <v>47.084000000000003</v>
      </c>
      <c r="K162" s="27" t="s">
        <v>18</v>
      </c>
      <c r="L162" s="27" t="s">
        <v>16</v>
      </c>
      <c r="M162" s="27" t="s">
        <v>16</v>
      </c>
    </row>
    <row r="163" spans="1:13">
      <c r="A163" s="27" t="s">
        <v>13</v>
      </c>
      <c r="B163" s="27" t="s">
        <v>14</v>
      </c>
      <c r="C163" s="27" t="s">
        <v>214</v>
      </c>
      <c r="D163" s="27">
        <v>137</v>
      </c>
      <c r="E163" s="27">
        <v>3</v>
      </c>
      <c r="F163" s="27" t="s">
        <v>17</v>
      </c>
      <c r="G163" s="27">
        <v>1.5488</v>
      </c>
      <c r="H163" s="27" t="s">
        <v>18</v>
      </c>
      <c r="I163" s="27" t="s">
        <v>19</v>
      </c>
      <c r="J163" s="27">
        <v>48.667000000000002</v>
      </c>
      <c r="K163" s="27" t="s">
        <v>18</v>
      </c>
      <c r="L163" s="27" t="s">
        <v>16</v>
      </c>
      <c r="M163" s="27" t="s">
        <v>16</v>
      </c>
    </row>
    <row r="164" spans="1:13">
      <c r="A164" s="27" t="s">
        <v>13</v>
      </c>
      <c r="B164" s="27" t="s">
        <v>14</v>
      </c>
      <c r="C164" s="27" t="s">
        <v>215</v>
      </c>
      <c r="D164" s="27">
        <v>138</v>
      </c>
      <c r="E164" s="27">
        <v>3</v>
      </c>
      <c r="F164" s="27" t="s">
        <v>17</v>
      </c>
      <c r="G164" s="27">
        <v>1.4912799999999999</v>
      </c>
      <c r="H164" s="27" t="s">
        <v>18</v>
      </c>
      <c r="I164" s="27" t="s">
        <v>19</v>
      </c>
      <c r="J164" s="27">
        <v>28.667000000000002</v>
      </c>
      <c r="K164" s="27" t="s">
        <v>18</v>
      </c>
      <c r="L164" s="27" t="s">
        <v>16</v>
      </c>
      <c r="M164" s="27" t="s">
        <v>16</v>
      </c>
    </row>
    <row r="165" spans="1:13">
      <c r="A165" s="27" t="s">
        <v>13</v>
      </c>
      <c r="B165" s="27" t="s">
        <v>14</v>
      </c>
      <c r="C165" s="27" t="s">
        <v>216</v>
      </c>
      <c r="D165" s="27">
        <v>139</v>
      </c>
      <c r="E165" s="27">
        <v>3</v>
      </c>
      <c r="F165" s="27" t="s">
        <v>17</v>
      </c>
      <c r="G165" s="27">
        <v>1.4320999999999999</v>
      </c>
      <c r="H165" s="27" t="s">
        <v>18</v>
      </c>
      <c r="I165" s="27" t="s">
        <v>19</v>
      </c>
      <c r="J165" s="27">
        <v>8.9090000000000007</v>
      </c>
      <c r="K165" s="27" t="s">
        <v>18</v>
      </c>
      <c r="L165" s="27" t="s">
        <v>16</v>
      </c>
      <c r="M165" s="27" t="s">
        <v>16</v>
      </c>
    </row>
    <row r="166" spans="1:13">
      <c r="A166" s="27" t="s">
        <v>13</v>
      </c>
      <c r="B166" s="27" t="s">
        <v>14</v>
      </c>
      <c r="C166" s="27" t="s">
        <v>217</v>
      </c>
      <c r="D166" s="27" t="s">
        <v>163</v>
      </c>
      <c r="F166" s="27" t="s">
        <v>16</v>
      </c>
      <c r="I166" s="27" t="s">
        <v>16</v>
      </c>
      <c r="L166" s="27" t="s">
        <v>16</v>
      </c>
      <c r="M166" s="27" t="s">
        <v>16</v>
      </c>
    </row>
    <row r="167" spans="1:13">
      <c r="A167" s="27" t="s">
        <v>13</v>
      </c>
      <c r="B167" s="27" t="s">
        <v>14</v>
      </c>
      <c r="C167" s="27" t="s">
        <v>218</v>
      </c>
      <c r="D167" s="27">
        <v>140</v>
      </c>
      <c r="E167" s="27">
        <v>3</v>
      </c>
      <c r="F167" s="27" t="s">
        <v>17</v>
      </c>
      <c r="G167" s="27">
        <v>1.33955</v>
      </c>
      <c r="H167" s="27" t="s">
        <v>18</v>
      </c>
      <c r="I167" s="27" t="s">
        <v>19</v>
      </c>
      <c r="J167" s="27">
        <v>47.098999999999997</v>
      </c>
      <c r="K167" s="27" t="s">
        <v>18</v>
      </c>
      <c r="L167" s="27" t="s">
        <v>16</v>
      </c>
      <c r="M167" s="27" t="s">
        <v>16</v>
      </c>
    </row>
    <row r="168" spans="1:13">
      <c r="A168" s="27" t="s">
        <v>13</v>
      </c>
      <c r="B168" s="27" t="s">
        <v>14</v>
      </c>
      <c r="C168" s="27" t="s">
        <v>219</v>
      </c>
      <c r="D168" s="27">
        <v>141</v>
      </c>
      <c r="E168" s="27">
        <v>3</v>
      </c>
      <c r="F168" s="27" t="s">
        <v>17</v>
      </c>
      <c r="G168" s="27">
        <v>1.3441399999999999</v>
      </c>
      <c r="H168" s="27" t="s">
        <v>18</v>
      </c>
      <c r="I168" s="27" t="s">
        <v>19</v>
      </c>
      <c r="J168" s="27">
        <v>46.703000000000003</v>
      </c>
      <c r="K168" s="27" t="s">
        <v>18</v>
      </c>
      <c r="L168" s="27" t="s">
        <v>16</v>
      </c>
      <c r="M168" s="27" t="s">
        <v>16</v>
      </c>
    </row>
    <row r="169" spans="1:13">
      <c r="A169" s="27" t="s">
        <v>13</v>
      </c>
      <c r="B169" s="27" t="s">
        <v>14</v>
      </c>
      <c r="C169" s="27" t="s">
        <v>220</v>
      </c>
      <c r="D169" s="27">
        <v>142</v>
      </c>
      <c r="E169" s="27">
        <v>3</v>
      </c>
      <c r="F169" s="27" t="s">
        <v>17</v>
      </c>
      <c r="G169" s="27">
        <v>1.5757399999999999</v>
      </c>
      <c r="H169" s="27" t="s">
        <v>18</v>
      </c>
      <c r="I169" s="27" t="s">
        <v>19</v>
      </c>
      <c r="J169" s="27">
        <v>45.988999999999997</v>
      </c>
      <c r="K169" s="27" t="s">
        <v>18</v>
      </c>
      <c r="L169" s="27" t="s">
        <v>16</v>
      </c>
      <c r="M169" s="27" t="s">
        <v>16</v>
      </c>
    </row>
    <row r="170" spans="1:13">
      <c r="A170" s="27" t="s">
        <v>13</v>
      </c>
      <c r="B170" s="27" t="s">
        <v>14</v>
      </c>
      <c r="C170" s="27" t="s">
        <v>221</v>
      </c>
      <c r="D170" s="27">
        <v>143</v>
      </c>
      <c r="E170" s="27">
        <v>3</v>
      </c>
      <c r="F170" s="27" t="s">
        <v>17</v>
      </c>
      <c r="G170" s="27">
        <v>1.5710200000000001</v>
      </c>
      <c r="H170" s="27" t="s">
        <v>18</v>
      </c>
      <c r="I170" s="27" t="s">
        <v>19</v>
      </c>
      <c r="J170" s="27">
        <v>45.792000000000002</v>
      </c>
      <c r="K170" s="27" t="s">
        <v>18</v>
      </c>
      <c r="L170" s="27" t="s">
        <v>16</v>
      </c>
      <c r="M170" s="27" t="s">
        <v>16</v>
      </c>
    </row>
    <row r="171" spans="1:13">
      <c r="A171" s="27" t="s">
        <v>13</v>
      </c>
      <c r="B171" s="27" t="s">
        <v>14</v>
      </c>
      <c r="C171" s="27" t="s">
        <v>222</v>
      </c>
      <c r="D171" s="27">
        <v>144</v>
      </c>
      <c r="E171" s="27">
        <v>3</v>
      </c>
      <c r="F171" s="27" t="s">
        <v>17</v>
      </c>
      <c r="G171" s="27">
        <v>1.3085100000000001</v>
      </c>
      <c r="H171" s="27" t="s">
        <v>18</v>
      </c>
      <c r="I171" s="27" t="s">
        <v>19</v>
      </c>
      <c r="J171" s="27">
        <v>16.556000000000001</v>
      </c>
      <c r="K171" s="27" t="s">
        <v>18</v>
      </c>
      <c r="L171" s="27" t="s">
        <v>16</v>
      </c>
      <c r="M171" s="27" t="s">
        <v>16</v>
      </c>
    </row>
    <row r="172" spans="1:13">
      <c r="A172" s="27" t="s">
        <v>13</v>
      </c>
      <c r="B172" s="27" t="s">
        <v>14</v>
      </c>
      <c r="C172" s="27" t="s">
        <v>223</v>
      </c>
      <c r="D172" s="27">
        <v>145</v>
      </c>
      <c r="E172" s="27">
        <v>3</v>
      </c>
      <c r="F172" s="27" t="s">
        <v>17</v>
      </c>
      <c r="G172" s="27">
        <v>1.3627100000000001</v>
      </c>
      <c r="H172" s="27" t="s">
        <v>18</v>
      </c>
      <c r="I172" s="27" t="s">
        <v>19</v>
      </c>
      <c r="J172" s="27">
        <v>4.3479999999999999</v>
      </c>
      <c r="K172" s="27" t="s">
        <v>18</v>
      </c>
      <c r="L172" s="27" t="s">
        <v>16</v>
      </c>
      <c r="M172" s="27" t="s">
        <v>16</v>
      </c>
    </row>
    <row r="173" spans="1:13">
      <c r="A173" s="27" t="s">
        <v>13</v>
      </c>
      <c r="B173" s="27" t="s">
        <v>14</v>
      </c>
      <c r="C173" s="27" t="s">
        <v>224</v>
      </c>
      <c r="D173" s="27">
        <v>146</v>
      </c>
      <c r="E173" s="27">
        <v>3</v>
      </c>
      <c r="F173" s="27" t="s">
        <v>17</v>
      </c>
      <c r="G173" s="27">
        <v>1.5072399999999999</v>
      </c>
      <c r="H173" s="27" t="s">
        <v>18</v>
      </c>
      <c r="I173" s="27" t="s">
        <v>19</v>
      </c>
      <c r="J173" s="27">
        <v>46.384999999999998</v>
      </c>
      <c r="K173" s="27" t="s">
        <v>18</v>
      </c>
      <c r="L173" s="27" t="s">
        <v>16</v>
      </c>
      <c r="M173" s="27" t="s">
        <v>16</v>
      </c>
    </row>
    <row r="174" spans="1:13">
      <c r="A174" s="27" t="s">
        <v>13</v>
      </c>
      <c r="B174" s="27" t="s">
        <v>14</v>
      </c>
      <c r="C174" s="27" t="s">
        <v>225</v>
      </c>
      <c r="D174" s="27">
        <v>147</v>
      </c>
      <c r="E174" s="27">
        <v>3</v>
      </c>
      <c r="F174" s="27" t="s">
        <v>17</v>
      </c>
      <c r="G174" s="27">
        <v>1.5081199999999999</v>
      </c>
      <c r="H174" s="27" t="s">
        <v>18</v>
      </c>
      <c r="I174" s="27" t="s">
        <v>19</v>
      </c>
      <c r="J174" s="27">
        <v>46.408999999999999</v>
      </c>
      <c r="K174" s="27" t="s">
        <v>18</v>
      </c>
      <c r="L174" s="27" t="s">
        <v>16</v>
      </c>
      <c r="M174" s="27" t="s">
        <v>16</v>
      </c>
    </row>
    <row r="175" spans="1:13">
      <c r="A175" s="27" t="s">
        <v>13</v>
      </c>
      <c r="B175" s="27" t="s">
        <v>14</v>
      </c>
      <c r="C175" s="27" t="s">
        <v>226</v>
      </c>
      <c r="D175" s="27">
        <v>148</v>
      </c>
      <c r="E175" s="27">
        <v>3</v>
      </c>
      <c r="F175" s="27" t="s">
        <v>17</v>
      </c>
      <c r="G175" s="27">
        <v>1.44597</v>
      </c>
      <c r="H175" s="27" t="s">
        <v>18</v>
      </c>
      <c r="I175" s="27" t="s">
        <v>19</v>
      </c>
      <c r="J175" s="27">
        <v>23.425000000000001</v>
      </c>
      <c r="K175" s="27" t="s">
        <v>18</v>
      </c>
      <c r="L175" s="27" t="s">
        <v>16</v>
      </c>
      <c r="M175" s="27" t="s">
        <v>16</v>
      </c>
    </row>
    <row r="176" spans="1:13">
      <c r="A176" s="27" t="s">
        <v>13</v>
      </c>
      <c r="B176" s="27" t="s">
        <v>14</v>
      </c>
      <c r="C176" s="27" t="s">
        <v>227</v>
      </c>
      <c r="D176" s="27">
        <v>149</v>
      </c>
      <c r="E176" s="27">
        <v>3</v>
      </c>
      <c r="F176" s="27" t="s">
        <v>17</v>
      </c>
      <c r="G176" s="27">
        <v>1.3981300000000001</v>
      </c>
      <c r="H176" s="27" t="s">
        <v>18</v>
      </c>
      <c r="I176" s="27" t="s">
        <v>19</v>
      </c>
      <c r="J176" s="27">
        <v>8.4649999999999999</v>
      </c>
      <c r="K176" s="27" t="s">
        <v>18</v>
      </c>
      <c r="L176" s="27" t="s">
        <v>16</v>
      </c>
      <c r="M176" s="27" t="s">
        <v>16</v>
      </c>
    </row>
    <row r="177" spans="1:13">
      <c r="A177" s="27" t="s">
        <v>13</v>
      </c>
      <c r="B177" s="27" t="s">
        <v>14</v>
      </c>
      <c r="C177" s="27" t="s">
        <v>228</v>
      </c>
      <c r="D177" s="27">
        <v>150</v>
      </c>
      <c r="E177" s="27">
        <v>3</v>
      </c>
      <c r="F177" s="27" t="s">
        <v>17</v>
      </c>
      <c r="G177" s="27">
        <v>1.32792</v>
      </c>
      <c r="H177" s="27" t="s">
        <v>18</v>
      </c>
      <c r="I177" s="27" t="s">
        <v>19</v>
      </c>
      <c r="J177" s="27">
        <v>15.785</v>
      </c>
      <c r="K177" s="27" t="s">
        <v>18</v>
      </c>
      <c r="L177" s="27" t="s">
        <v>16</v>
      </c>
      <c r="M177" s="27" t="s">
        <v>16</v>
      </c>
    </row>
    <row r="178" spans="1:13">
      <c r="A178" s="27" t="s">
        <v>13</v>
      </c>
      <c r="B178" s="27" t="s">
        <v>14</v>
      </c>
      <c r="C178" s="27" t="s">
        <v>229</v>
      </c>
      <c r="D178" s="27">
        <v>151</v>
      </c>
      <c r="E178" s="27">
        <v>3</v>
      </c>
      <c r="F178" s="27" t="s">
        <v>17</v>
      </c>
      <c r="G178" s="27">
        <v>1.2787900000000001</v>
      </c>
      <c r="H178" s="27" t="s">
        <v>18</v>
      </c>
      <c r="I178" s="27" t="s">
        <v>19</v>
      </c>
      <c r="J178" s="27">
        <v>32.981999999999999</v>
      </c>
      <c r="K178" s="27" t="s">
        <v>18</v>
      </c>
      <c r="L178" s="27" t="s">
        <v>16</v>
      </c>
      <c r="M178" s="27" t="s">
        <v>16</v>
      </c>
    </row>
    <row r="179" spans="1:13">
      <c r="A179" s="27" t="s">
        <v>13</v>
      </c>
      <c r="B179" s="27" t="s">
        <v>14</v>
      </c>
      <c r="C179" s="27" t="s">
        <v>230</v>
      </c>
      <c r="D179" s="27">
        <v>152</v>
      </c>
      <c r="E179" s="27">
        <v>3</v>
      </c>
      <c r="F179" s="27" t="s">
        <v>17</v>
      </c>
      <c r="G179" s="27">
        <v>1.5150600000000001</v>
      </c>
      <c r="H179" s="27" t="s">
        <v>18</v>
      </c>
      <c r="I179" s="27" t="s">
        <v>19</v>
      </c>
      <c r="J179" s="27">
        <v>51.128999999999998</v>
      </c>
      <c r="K179" s="27" t="s">
        <v>18</v>
      </c>
      <c r="L179" s="27" t="s">
        <v>16</v>
      </c>
      <c r="M179" s="27" t="s">
        <v>16</v>
      </c>
    </row>
    <row r="180" spans="1:13">
      <c r="A180" s="27" t="s">
        <v>13</v>
      </c>
      <c r="B180" s="27" t="s">
        <v>14</v>
      </c>
      <c r="C180" s="27" t="s">
        <v>231</v>
      </c>
      <c r="D180" s="27">
        <v>153</v>
      </c>
      <c r="E180" s="27">
        <v>3</v>
      </c>
      <c r="F180" s="27" t="s">
        <v>17</v>
      </c>
      <c r="G180" s="27">
        <v>1.3906400000000001</v>
      </c>
      <c r="H180" s="27" t="s">
        <v>18</v>
      </c>
      <c r="I180" s="27" t="s">
        <v>19</v>
      </c>
      <c r="J180" s="27">
        <v>11.266999999999999</v>
      </c>
      <c r="K180" s="27" t="s">
        <v>18</v>
      </c>
      <c r="L180" s="27" t="s">
        <v>16</v>
      </c>
      <c r="M180" s="27" t="s">
        <v>16</v>
      </c>
    </row>
    <row r="181" spans="1:13">
      <c r="A181" s="27" t="s">
        <v>13</v>
      </c>
      <c r="B181" s="27" t="s">
        <v>14</v>
      </c>
      <c r="C181" s="27" t="s">
        <v>232</v>
      </c>
      <c r="D181" s="27">
        <v>154</v>
      </c>
      <c r="E181" s="27">
        <v>3</v>
      </c>
      <c r="F181" s="27" t="s">
        <v>17</v>
      </c>
      <c r="G181" s="27">
        <v>1.31968</v>
      </c>
      <c r="H181" s="27" t="s">
        <v>18</v>
      </c>
      <c r="I181" s="27" t="s">
        <v>19</v>
      </c>
      <c r="J181" s="27">
        <v>11.667</v>
      </c>
      <c r="K181" s="27" t="s">
        <v>18</v>
      </c>
      <c r="L181" s="27" t="s">
        <v>16</v>
      </c>
      <c r="M181" s="27" t="s">
        <v>16</v>
      </c>
    </row>
    <row r="182" spans="1:13">
      <c r="A182" s="27" t="s">
        <v>13</v>
      </c>
      <c r="B182" s="27" t="s">
        <v>14</v>
      </c>
      <c r="C182" s="27" t="s">
        <v>233</v>
      </c>
      <c r="D182" s="27">
        <v>155</v>
      </c>
      <c r="E182" s="27">
        <v>3</v>
      </c>
      <c r="F182" s="27" t="s">
        <v>17</v>
      </c>
      <c r="G182" s="27">
        <v>1.1994100000000001</v>
      </c>
      <c r="H182" s="27" t="s">
        <v>18</v>
      </c>
      <c r="I182" s="27" t="s">
        <v>19</v>
      </c>
      <c r="J182" s="27">
        <v>51.591999999999999</v>
      </c>
      <c r="K182" s="27" t="s">
        <v>18</v>
      </c>
      <c r="L182" s="27" t="s">
        <v>16</v>
      </c>
      <c r="M182" s="27" t="s">
        <v>16</v>
      </c>
    </row>
    <row r="183" spans="1:13">
      <c r="A183" s="27" t="s">
        <v>13</v>
      </c>
      <c r="B183" s="27" t="s">
        <v>14</v>
      </c>
      <c r="C183" s="27" t="s">
        <v>234</v>
      </c>
      <c r="D183" s="27">
        <v>156</v>
      </c>
      <c r="E183" s="27">
        <v>3</v>
      </c>
      <c r="F183" s="27" t="s">
        <v>17</v>
      </c>
      <c r="G183" s="27">
        <v>1.57874</v>
      </c>
      <c r="H183" s="27" t="s">
        <v>18</v>
      </c>
      <c r="I183" s="27" t="s">
        <v>19</v>
      </c>
      <c r="J183" s="27">
        <v>50.021000000000001</v>
      </c>
      <c r="K183" s="27" t="s">
        <v>18</v>
      </c>
      <c r="L183" s="27" t="s">
        <v>16</v>
      </c>
      <c r="M183" s="27" t="s">
        <v>16</v>
      </c>
    </row>
    <row r="184" spans="1:13">
      <c r="A184" s="27" t="s">
        <v>13</v>
      </c>
      <c r="B184" s="27" t="s">
        <v>14</v>
      </c>
      <c r="C184" s="27" t="s">
        <v>235</v>
      </c>
      <c r="D184" s="27">
        <v>157</v>
      </c>
      <c r="E184" s="27">
        <v>3</v>
      </c>
      <c r="F184" s="27" t="s">
        <v>17</v>
      </c>
      <c r="G184" s="27">
        <v>1.5139100000000001</v>
      </c>
      <c r="H184" s="27" t="s">
        <v>18</v>
      </c>
      <c r="I184" s="27" t="s">
        <v>19</v>
      </c>
      <c r="J184" s="27">
        <v>30.044</v>
      </c>
      <c r="K184" s="27" t="s">
        <v>18</v>
      </c>
      <c r="L184" s="27" t="s">
        <v>16</v>
      </c>
      <c r="M184" s="27" t="s">
        <v>16</v>
      </c>
    </row>
    <row r="185" spans="1:13">
      <c r="A185" s="27" t="s">
        <v>13</v>
      </c>
      <c r="B185" s="27" t="s">
        <v>14</v>
      </c>
      <c r="C185" s="27" t="s">
        <v>236</v>
      </c>
      <c r="D185" s="27">
        <v>158</v>
      </c>
      <c r="E185" s="27">
        <v>3</v>
      </c>
      <c r="F185" s="27" t="s">
        <v>17</v>
      </c>
      <c r="G185" s="27">
        <v>1.4542200000000001</v>
      </c>
      <c r="H185" s="27" t="s">
        <v>18</v>
      </c>
      <c r="I185" s="27" t="s">
        <v>19</v>
      </c>
      <c r="J185" s="27">
        <v>10.086</v>
      </c>
      <c r="K185" s="27" t="s">
        <v>18</v>
      </c>
      <c r="L185" s="27" t="s">
        <v>16</v>
      </c>
      <c r="M185" s="27" t="s">
        <v>16</v>
      </c>
    </row>
    <row r="186" spans="1:13">
      <c r="A186" s="27" t="s">
        <v>13</v>
      </c>
      <c r="B186" s="27" t="s">
        <v>14</v>
      </c>
      <c r="C186" s="27" t="s">
        <v>237</v>
      </c>
      <c r="D186" s="27">
        <v>159</v>
      </c>
      <c r="E186" s="27">
        <v>3</v>
      </c>
      <c r="F186" s="27" t="s">
        <v>17</v>
      </c>
      <c r="G186" s="27">
        <v>1.39652</v>
      </c>
      <c r="H186" s="27" t="s">
        <v>18</v>
      </c>
      <c r="I186" s="27" t="s">
        <v>19</v>
      </c>
      <c r="J186" s="27">
        <v>9.9559999999999995</v>
      </c>
      <c r="K186" s="27" t="s">
        <v>18</v>
      </c>
      <c r="L186" s="27" t="s">
        <v>16</v>
      </c>
      <c r="M186" s="27" t="s">
        <v>16</v>
      </c>
    </row>
    <row r="187" spans="1:13">
      <c r="A187" s="27" t="s">
        <v>13</v>
      </c>
      <c r="B187" s="27" t="s">
        <v>14</v>
      </c>
      <c r="C187" s="27" t="s">
        <v>238</v>
      </c>
      <c r="D187" s="27">
        <v>160</v>
      </c>
      <c r="E187" s="27">
        <v>3</v>
      </c>
      <c r="F187" s="27" t="s">
        <v>17</v>
      </c>
      <c r="G187" s="27">
        <v>1.3378000000000001</v>
      </c>
      <c r="H187" s="27" t="s">
        <v>18</v>
      </c>
      <c r="I187" s="27" t="s">
        <v>19</v>
      </c>
      <c r="J187" s="27">
        <v>29.933</v>
      </c>
      <c r="K187" s="27" t="s">
        <v>18</v>
      </c>
      <c r="L187" s="27" t="s">
        <v>16</v>
      </c>
      <c r="M187" s="27" t="s">
        <v>16</v>
      </c>
    </row>
    <row r="188" spans="1:13">
      <c r="A188" s="27" t="s">
        <v>13</v>
      </c>
      <c r="B188" s="27" t="s">
        <v>14</v>
      </c>
      <c r="C188" s="27" t="s">
        <v>239</v>
      </c>
      <c r="D188" s="27">
        <v>161</v>
      </c>
      <c r="E188" s="27">
        <v>3</v>
      </c>
      <c r="F188" s="27" t="s">
        <v>17</v>
      </c>
      <c r="G188" s="27">
        <v>1.2789299999999999</v>
      </c>
      <c r="H188" s="27" t="s">
        <v>18</v>
      </c>
      <c r="I188" s="27" t="s">
        <v>19</v>
      </c>
      <c r="J188" s="27">
        <v>49.933999999999997</v>
      </c>
      <c r="K188" s="27" t="s">
        <v>18</v>
      </c>
      <c r="L188" s="27" t="s">
        <v>16</v>
      </c>
      <c r="M188" s="27" t="s">
        <v>16</v>
      </c>
    </row>
    <row r="189" spans="1:13">
      <c r="A189" s="27" t="s">
        <v>13</v>
      </c>
      <c r="B189" s="27" t="s">
        <v>14</v>
      </c>
      <c r="C189" s="27" t="s">
        <v>240</v>
      </c>
      <c r="D189" s="27">
        <v>162</v>
      </c>
      <c r="E189" s="27">
        <v>3</v>
      </c>
      <c r="F189" s="27" t="s">
        <v>17</v>
      </c>
      <c r="G189" s="27">
        <v>1.5809</v>
      </c>
      <c r="H189" s="27" t="s">
        <v>18</v>
      </c>
      <c r="I189" s="27" t="s">
        <v>19</v>
      </c>
      <c r="J189" s="27">
        <v>48.585000000000001</v>
      </c>
      <c r="K189" s="27" t="s">
        <v>18</v>
      </c>
      <c r="L189" s="27" t="s">
        <v>16</v>
      </c>
      <c r="M189" s="27" t="s">
        <v>16</v>
      </c>
    </row>
    <row r="190" spans="1:13">
      <c r="A190" s="27" t="s">
        <v>13</v>
      </c>
      <c r="B190" s="27" t="s">
        <v>14</v>
      </c>
      <c r="C190" s="27" t="s">
        <v>241</v>
      </c>
      <c r="D190" s="27">
        <v>163</v>
      </c>
      <c r="E190" s="27">
        <v>3</v>
      </c>
      <c r="F190" s="27" t="s">
        <v>17</v>
      </c>
      <c r="G190" s="27">
        <v>1.51772</v>
      </c>
      <c r="H190" s="27" t="s">
        <v>18</v>
      </c>
      <c r="I190" s="27" t="s">
        <v>19</v>
      </c>
      <c r="J190" s="27">
        <v>28.631</v>
      </c>
      <c r="K190" s="27" t="s">
        <v>18</v>
      </c>
      <c r="L190" s="27" t="s">
        <v>16</v>
      </c>
      <c r="M190" s="27" t="s">
        <v>16</v>
      </c>
    </row>
    <row r="191" spans="1:13">
      <c r="A191" s="27" t="s">
        <v>13</v>
      </c>
      <c r="B191" s="27" t="s">
        <v>14</v>
      </c>
      <c r="C191" s="27" t="s">
        <v>242</v>
      </c>
      <c r="D191" s="27">
        <v>164</v>
      </c>
      <c r="E191" s="27">
        <v>3</v>
      </c>
      <c r="F191" s="27" t="s">
        <v>17</v>
      </c>
      <c r="G191" s="27">
        <v>1.4553799999999999</v>
      </c>
      <c r="H191" s="27" t="s">
        <v>18</v>
      </c>
      <c r="I191" s="27" t="s">
        <v>19</v>
      </c>
      <c r="J191" s="27">
        <v>8.6609999999999996</v>
      </c>
      <c r="K191" s="27" t="s">
        <v>18</v>
      </c>
      <c r="L191" s="27" t="s">
        <v>16</v>
      </c>
      <c r="M191" s="27" t="s">
        <v>16</v>
      </c>
    </row>
    <row r="192" spans="1:13">
      <c r="A192" s="27" t="s">
        <v>13</v>
      </c>
      <c r="B192" s="27" t="s">
        <v>14</v>
      </c>
      <c r="C192" s="27" t="s">
        <v>243</v>
      </c>
      <c r="D192" s="27" t="s">
        <v>163</v>
      </c>
      <c r="F192" s="27" t="s">
        <v>16</v>
      </c>
      <c r="I192" s="27" t="s">
        <v>16</v>
      </c>
      <c r="L192" s="27" t="s">
        <v>16</v>
      </c>
      <c r="M192" s="27" t="s">
        <v>16</v>
      </c>
    </row>
    <row r="193" spans="1:13">
      <c r="A193" s="27" t="s">
        <v>13</v>
      </c>
      <c r="B193" s="27" t="s">
        <v>14</v>
      </c>
      <c r="C193" s="27" t="s">
        <v>244</v>
      </c>
      <c r="D193" s="27">
        <v>165</v>
      </c>
      <c r="E193" s="27">
        <v>3</v>
      </c>
      <c r="F193" s="27" t="s">
        <v>17</v>
      </c>
      <c r="G193" s="27">
        <v>1.34735</v>
      </c>
      <c r="H193" s="27" t="s">
        <v>18</v>
      </c>
      <c r="I193" s="27" t="s">
        <v>19</v>
      </c>
      <c r="J193" s="27">
        <v>32.951999999999998</v>
      </c>
      <c r="K193" s="27" t="s">
        <v>18</v>
      </c>
      <c r="L193" s="27" t="s">
        <v>16</v>
      </c>
      <c r="M193" s="27" t="s">
        <v>16</v>
      </c>
    </row>
    <row r="194" spans="1:13">
      <c r="A194" s="27" t="s">
        <v>13</v>
      </c>
      <c r="B194" s="27" t="s">
        <v>14</v>
      </c>
      <c r="C194" s="27" t="s">
        <v>245</v>
      </c>
      <c r="D194" s="27">
        <v>168</v>
      </c>
      <c r="E194" s="27">
        <v>3</v>
      </c>
      <c r="F194" s="27" t="s">
        <v>17</v>
      </c>
      <c r="G194" s="27">
        <v>1.7796000000000001</v>
      </c>
      <c r="H194" s="27" t="s">
        <v>18</v>
      </c>
      <c r="I194" s="27" t="s">
        <v>19</v>
      </c>
      <c r="J194" s="27">
        <v>48.91</v>
      </c>
      <c r="K194" s="27" t="s">
        <v>18</v>
      </c>
      <c r="L194" s="27" t="s">
        <v>16</v>
      </c>
      <c r="M194" s="27" t="s">
        <v>16</v>
      </c>
    </row>
    <row r="195" spans="1:13">
      <c r="A195" s="27" t="s">
        <v>13</v>
      </c>
      <c r="B195" s="27" t="s">
        <v>14</v>
      </c>
      <c r="C195" s="27" t="s">
        <v>246</v>
      </c>
      <c r="D195" s="27">
        <v>169</v>
      </c>
      <c r="E195" s="27">
        <v>3</v>
      </c>
      <c r="F195" s="27" t="s">
        <v>17</v>
      </c>
      <c r="G195" s="27">
        <v>1.2831699999999999</v>
      </c>
      <c r="H195" s="27" t="s">
        <v>18</v>
      </c>
      <c r="I195" s="27" t="s">
        <v>19</v>
      </c>
      <c r="J195" s="27">
        <v>2.194</v>
      </c>
      <c r="K195" s="27" t="s">
        <v>18</v>
      </c>
      <c r="L195" s="27" t="s">
        <v>16</v>
      </c>
      <c r="M195" s="27" t="s">
        <v>16</v>
      </c>
    </row>
    <row r="196" spans="1:13">
      <c r="A196" s="27" t="s">
        <v>13</v>
      </c>
      <c r="B196" s="27" t="s">
        <v>14</v>
      </c>
      <c r="C196" s="27" t="s">
        <v>247</v>
      </c>
      <c r="D196" s="27">
        <v>170</v>
      </c>
      <c r="E196" s="27">
        <v>3</v>
      </c>
      <c r="F196" s="27" t="s">
        <v>17</v>
      </c>
      <c r="G196" s="27">
        <v>0.91395999999999999</v>
      </c>
      <c r="H196" s="27" t="s">
        <v>18</v>
      </c>
      <c r="I196" s="27" t="s">
        <v>19</v>
      </c>
      <c r="J196" s="27">
        <v>38.164000000000001</v>
      </c>
      <c r="K196" s="27" t="s">
        <v>18</v>
      </c>
      <c r="L196" s="27" t="s">
        <v>16</v>
      </c>
      <c r="M196" s="27" t="s">
        <v>16</v>
      </c>
    </row>
    <row r="197" spans="1:13">
      <c r="A197" s="27" t="s">
        <v>13</v>
      </c>
      <c r="B197" s="27" t="s">
        <v>14</v>
      </c>
      <c r="C197" s="27" t="s">
        <v>248</v>
      </c>
      <c r="D197" s="27">
        <v>171</v>
      </c>
      <c r="E197" s="27">
        <v>3</v>
      </c>
      <c r="F197" s="27" t="s">
        <v>17</v>
      </c>
      <c r="G197" s="27">
        <v>1.7719800000000001</v>
      </c>
      <c r="H197" s="27" t="s">
        <v>18</v>
      </c>
      <c r="I197" s="27" t="s">
        <v>19</v>
      </c>
      <c r="J197" s="27">
        <v>46.076000000000001</v>
      </c>
      <c r="K197" s="27" t="s">
        <v>18</v>
      </c>
      <c r="L197" s="27" t="s">
        <v>16</v>
      </c>
      <c r="M197" s="27" t="s">
        <v>16</v>
      </c>
    </row>
    <row r="198" spans="1:13">
      <c r="A198" s="27" t="s">
        <v>13</v>
      </c>
      <c r="B198" s="27" t="s">
        <v>14</v>
      </c>
      <c r="C198" s="27" t="s">
        <v>249</v>
      </c>
      <c r="D198" s="27" t="s">
        <v>163</v>
      </c>
      <c r="F198" s="27" t="s">
        <v>16</v>
      </c>
      <c r="I198" s="27" t="s">
        <v>16</v>
      </c>
      <c r="L198" s="27" t="s">
        <v>16</v>
      </c>
      <c r="M198" s="27" t="s">
        <v>16</v>
      </c>
    </row>
    <row r="199" spans="1:13">
      <c r="A199" s="27" t="s">
        <v>13</v>
      </c>
      <c r="B199" s="27" t="s">
        <v>14</v>
      </c>
      <c r="C199" s="27" t="s">
        <v>250</v>
      </c>
      <c r="D199" s="27">
        <v>172</v>
      </c>
      <c r="E199" s="27">
        <v>3</v>
      </c>
      <c r="F199" s="27" t="s">
        <v>17</v>
      </c>
      <c r="G199" s="27">
        <v>1.63632</v>
      </c>
      <c r="H199" s="27" t="s">
        <v>18</v>
      </c>
      <c r="I199" s="27" t="s">
        <v>19</v>
      </c>
      <c r="J199" s="27">
        <v>33.021000000000001</v>
      </c>
      <c r="K199" s="27" t="s">
        <v>18</v>
      </c>
      <c r="L199" s="27" t="s">
        <v>16</v>
      </c>
      <c r="M199" s="27" t="s">
        <v>16</v>
      </c>
    </row>
    <row r="200" spans="1:13">
      <c r="A200" s="27" t="s">
        <v>13</v>
      </c>
      <c r="B200" s="27" t="s">
        <v>14</v>
      </c>
      <c r="C200" s="27" t="s">
        <v>251</v>
      </c>
      <c r="D200" s="27">
        <v>173</v>
      </c>
      <c r="E200" s="27">
        <v>3</v>
      </c>
      <c r="F200" s="27" t="s">
        <v>17</v>
      </c>
      <c r="G200" s="27">
        <v>1.46499</v>
      </c>
      <c r="H200" s="27" t="s">
        <v>18</v>
      </c>
      <c r="I200" s="27" t="s">
        <v>19</v>
      </c>
      <c r="J200" s="27">
        <v>16.125</v>
      </c>
      <c r="K200" s="27" t="s">
        <v>18</v>
      </c>
      <c r="L200" s="27" t="s">
        <v>16</v>
      </c>
      <c r="M200" s="27" t="s">
        <v>16</v>
      </c>
    </row>
    <row r="201" spans="1:13">
      <c r="A201" s="27" t="s">
        <v>13</v>
      </c>
      <c r="B201" s="27" t="s">
        <v>14</v>
      </c>
      <c r="C201" s="27" t="s">
        <v>252</v>
      </c>
      <c r="D201" s="27">
        <v>174</v>
      </c>
      <c r="E201" s="27">
        <v>3</v>
      </c>
      <c r="F201" s="27" t="s">
        <v>17</v>
      </c>
      <c r="G201" s="27">
        <v>1.2497199999999999</v>
      </c>
      <c r="H201" s="27" t="s">
        <v>18</v>
      </c>
      <c r="I201" s="27" t="s">
        <v>19</v>
      </c>
      <c r="J201" s="27">
        <v>4.37</v>
      </c>
      <c r="K201" s="27" t="s">
        <v>18</v>
      </c>
      <c r="L201" s="27" t="s">
        <v>16</v>
      </c>
      <c r="M201" s="27" t="s">
        <v>16</v>
      </c>
    </row>
    <row r="202" spans="1:13">
      <c r="A202" s="27" t="s">
        <v>13</v>
      </c>
      <c r="B202" s="27" t="s">
        <v>14</v>
      </c>
      <c r="C202" s="27" t="s">
        <v>253</v>
      </c>
      <c r="D202" s="27">
        <v>175</v>
      </c>
      <c r="E202" s="27">
        <v>3</v>
      </c>
      <c r="F202" s="27" t="s">
        <v>17</v>
      </c>
      <c r="G202" s="27">
        <v>1.0564499999999999</v>
      </c>
      <c r="H202" s="27" t="s">
        <v>18</v>
      </c>
      <c r="I202" s="27" t="s">
        <v>19</v>
      </c>
      <c r="J202" s="27">
        <v>23.016999999999999</v>
      </c>
      <c r="K202" s="27" t="s">
        <v>18</v>
      </c>
      <c r="L202" s="27" t="s">
        <v>16</v>
      </c>
      <c r="M202" s="27" t="s">
        <v>16</v>
      </c>
    </row>
    <row r="203" spans="1:13">
      <c r="A203" s="27" t="s">
        <v>13</v>
      </c>
      <c r="B203" s="27" t="s">
        <v>14</v>
      </c>
      <c r="C203" s="27" t="s">
        <v>254</v>
      </c>
      <c r="D203" s="27">
        <v>176</v>
      </c>
      <c r="E203" s="27">
        <v>3</v>
      </c>
      <c r="F203" s="27" t="s">
        <v>17</v>
      </c>
      <c r="G203" s="27">
        <v>1.0416099999999999</v>
      </c>
      <c r="H203" s="27" t="s">
        <v>18</v>
      </c>
      <c r="I203" s="27" t="s">
        <v>19</v>
      </c>
      <c r="J203" s="27">
        <v>24.047999999999998</v>
      </c>
      <c r="K203" s="27" t="s">
        <v>18</v>
      </c>
      <c r="L203" s="27" t="s">
        <v>16</v>
      </c>
      <c r="M203" s="27" t="s">
        <v>16</v>
      </c>
    </row>
    <row r="204" spans="1:13">
      <c r="A204" s="27" t="s">
        <v>13</v>
      </c>
      <c r="B204" s="27" t="s">
        <v>14</v>
      </c>
      <c r="C204" s="27" t="s">
        <v>255</v>
      </c>
      <c r="D204" s="27">
        <v>177</v>
      </c>
      <c r="E204" s="27">
        <v>3</v>
      </c>
      <c r="F204" s="27" t="s">
        <v>17</v>
      </c>
      <c r="G204" s="27">
        <v>0.83565999999999996</v>
      </c>
      <c r="H204" s="27" t="s">
        <v>18</v>
      </c>
      <c r="I204" s="27" t="s">
        <v>19</v>
      </c>
      <c r="J204" s="27">
        <v>44.012999999999998</v>
      </c>
      <c r="K204" s="27" t="s">
        <v>18</v>
      </c>
      <c r="L204" s="27" t="s">
        <v>16</v>
      </c>
      <c r="M204" s="27" t="s">
        <v>16</v>
      </c>
    </row>
    <row r="205" spans="1:13">
      <c r="A205" s="27" t="s">
        <v>13</v>
      </c>
      <c r="B205" s="27" t="s">
        <v>14</v>
      </c>
      <c r="C205" s="27" t="s">
        <v>256</v>
      </c>
      <c r="D205" s="27" t="s">
        <v>163</v>
      </c>
      <c r="F205" s="27" t="s">
        <v>16</v>
      </c>
      <c r="I205" s="27" t="s">
        <v>16</v>
      </c>
      <c r="L205" s="27" t="s">
        <v>16</v>
      </c>
      <c r="M205" s="27" t="s">
        <v>16</v>
      </c>
    </row>
    <row r="206" spans="1:13">
      <c r="A206" s="27" t="s">
        <v>13</v>
      </c>
      <c r="B206" s="27" t="s">
        <v>14</v>
      </c>
      <c r="C206" s="27" t="s">
        <v>257</v>
      </c>
      <c r="D206" s="27">
        <v>178</v>
      </c>
      <c r="E206" s="27">
        <v>3</v>
      </c>
      <c r="F206" s="27" t="s">
        <v>17</v>
      </c>
      <c r="G206" s="27">
        <v>1.81504</v>
      </c>
      <c r="H206" s="27" t="s">
        <v>18</v>
      </c>
      <c r="I206" s="27" t="s">
        <v>19</v>
      </c>
      <c r="J206" s="27">
        <v>51.981999999999999</v>
      </c>
      <c r="K206" s="27" t="s">
        <v>18</v>
      </c>
      <c r="L206" s="27" t="s">
        <v>16</v>
      </c>
      <c r="M206" s="27" t="s">
        <v>16</v>
      </c>
    </row>
    <row r="207" spans="1:13">
      <c r="A207" s="27" t="s">
        <v>13</v>
      </c>
      <c r="B207" s="27" t="s">
        <v>14</v>
      </c>
      <c r="C207" s="27" t="s">
        <v>258</v>
      </c>
      <c r="D207" s="27">
        <v>179</v>
      </c>
      <c r="E207" s="27">
        <v>3</v>
      </c>
      <c r="F207" s="27" t="s">
        <v>17</v>
      </c>
      <c r="G207" s="27">
        <v>1.6249800000000001</v>
      </c>
      <c r="H207" s="27" t="s">
        <v>18</v>
      </c>
      <c r="I207" s="27" t="s">
        <v>19</v>
      </c>
      <c r="J207" s="27">
        <v>31.9</v>
      </c>
      <c r="K207" s="27" t="s">
        <v>18</v>
      </c>
      <c r="L207" s="27" t="s">
        <v>16</v>
      </c>
      <c r="M207" s="27" t="s">
        <v>16</v>
      </c>
    </row>
    <row r="208" spans="1:13">
      <c r="A208" s="27" t="s">
        <v>13</v>
      </c>
      <c r="B208" s="27" t="s">
        <v>14</v>
      </c>
      <c r="C208" s="27" t="s">
        <v>259</v>
      </c>
      <c r="D208" s="27">
        <v>180</v>
      </c>
      <c r="E208" s="27">
        <v>3</v>
      </c>
      <c r="F208" s="27" t="s">
        <v>17</v>
      </c>
      <c r="G208" s="27">
        <v>1.6129</v>
      </c>
      <c r="H208" s="27" t="s">
        <v>18</v>
      </c>
      <c r="I208" s="27" t="s">
        <v>19</v>
      </c>
      <c r="J208" s="27">
        <v>30.262</v>
      </c>
      <c r="K208" s="27" t="s">
        <v>18</v>
      </c>
      <c r="L208" s="27" t="s">
        <v>16</v>
      </c>
      <c r="M208" s="27" t="s">
        <v>16</v>
      </c>
    </row>
    <row r="209" spans="1:13">
      <c r="A209" s="27" t="s">
        <v>13</v>
      </c>
      <c r="B209" s="27" t="s">
        <v>14</v>
      </c>
      <c r="C209" s="27" t="s">
        <v>260</v>
      </c>
      <c r="D209" s="27">
        <v>181</v>
      </c>
      <c r="E209" s="27">
        <v>3</v>
      </c>
      <c r="F209" s="27" t="s">
        <v>17</v>
      </c>
      <c r="G209" s="27">
        <v>1.4328000000000001</v>
      </c>
      <c r="H209" s="27" t="s">
        <v>18</v>
      </c>
      <c r="I209" s="27" t="s">
        <v>19</v>
      </c>
      <c r="J209" s="27">
        <v>12.021000000000001</v>
      </c>
      <c r="K209" s="27" t="s">
        <v>18</v>
      </c>
      <c r="L209" s="27" t="s">
        <v>16</v>
      </c>
      <c r="M209" s="27" t="s">
        <v>16</v>
      </c>
    </row>
    <row r="210" spans="1:13">
      <c r="A210" s="27" t="s">
        <v>13</v>
      </c>
      <c r="B210" s="27" t="s">
        <v>14</v>
      </c>
      <c r="C210" s="27" t="s">
        <v>261</v>
      </c>
      <c r="D210" s="27">
        <v>182</v>
      </c>
      <c r="E210" s="27">
        <v>3</v>
      </c>
      <c r="F210" s="27" t="s">
        <v>17</v>
      </c>
      <c r="G210" s="27">
        <v>1.24136</v>
      </c>
      <c r="H210" s="27" t="s">
        <v>18</v>
      </c>
      <c r="I210" s="27" t="s">
        <v>19</v>
      </c>
      <c r="J210" s="27">
        <v>8.2970000000000006</v>
      </c>
      <c r="K210" s="27" t="s">
        <v>18</v>
      </c>
      <c r="L210" s="27" t="s">
        <v>16</v>
      </c>
      <c r="M210" s="27" t="s">
        <v>16</v>
      </c>
    </row>
    <row r="211" spans="1:13">
      <c r="A211" s="27" t="s">
        <v>13</v>
      </c>
      <c r="B211" s="27" t="s">
        <v>14</v>
      </c>
      <c r="C211" s="27" t="s">
        <v>262</v>
      </c>
      <c r="D211" s="27">
        <v>183</v>
      </c>
      <c r="E211" s="27">
        <v>3</v>
      </c>
      <c r="F211" s="27" t="s">
        <v>17</v>
      </c>
      <c r="G211" s="27">
        <v>1.04453</v>
      </c>
      <c r="H211" s="27" t="s">
        <v>18</v>
      </c>
      <c r="I211" s="27" t="s">
        <v>19</v>
      </c>
      <c r="J211" s="27">
        <v>28.155000000000001</v>
      </c>
      <c r="K211" s="27" t="s">
        <v>18</v>
      </c>
      <c r="L211" s="27" t="s">
        <v>16</v>
      </c>
      <c r="M211" s="27" t="s">
        <v>16</v>
      </c>
    </row>
    <row r="212" spans="1:13">
      <c r="A212" s="27" t="s">
        <v>13</v>
      </c>
      <c r="B212" s="27" t="s">
        <v>14</v>
      </c>
      <c r="C212" s="27" t="s">
        <v>263</v>
      </c>
      <c r="D212" s="27">
        <v>184</v>
      </c>
      <c r="E212" s="27">
        <v>3</v>
      </c>
      <c r="F212" s="27" t="s">
        <v>17</v>
      </c>
      <c r="G212" s="27">
        <v>0.87478</v>
      </c>
      <c r="H212" s="27" t="s">
        <v>18</v>
      </c>
      <c r="I212" s="27" t="s">
        <v>19</v>
      </c>
      <c r="J212" s="27">
        <v>49.802</v>
      </c>
      <c r="K212" s="27" t="s">
        <v>18</v>
      </c>
      <c r="L212" s="27" t="s">
        <v>16</v>
      </c>
      <c r="M212" s="27" t="s">
        <v>16</v>
      </c>
    </row>
    <row r="213" spans="1:13">
      <c r="A213" s="27" t="s">
        <v>13</v>
      </c>
      <c r="B213" s="27" t="s">
        <v>14</v>
      </c>
      <c r="C213" s="27" t="s">
        <v>264</v>
      </c>
      <c r="D213" s="27">
        <v>185</v>
      </c>
      <c r="E213" s="27">
        <v>3</v>
      </c>
      <c r="F213" s="27" t="s">
        <v>17</v>
      </c>
      <c r="G213" s="27">
        <v>1.5682100000000001</v>
      </c>
      <c r="H213" s="27" t="s">
        <v>18</v>
      </c>
      <c r="I213" s="27" t="s">
        <v>19</v>
      </c>
      <c r="J213" s="27">
        <v>46.363</v>
      </c>
      <c r="K213" s="27" t="s">
        <v>18</v>
      </c>
      <c r="L213" s="27" t="s">
        <v>16</v>
      </c>
      <c r="M213" s="27" t="s">
        <v>16</v>
      </c>
    </row>
    <row r="214" spans="1:13">
      <c r="A214" s="27" t="s">
        <v>13</v>
      </c>
      <c r="B214" s="27" t="s">
        <v>14</v>
      </c>
      <c r="C214" s="27" t="s">
        <v>265</v>
      </c>
      <c r="D214" s="27">
        <v>186</v>
      </c>
      <c r="E214" s="27">
        <v>3</v>
      </c>
      <c r="F214" s="27" t="s">
        <v>17</v>
      </c>
      <c r="G214" s="27">
        <v>1.46638</v>
      </c>
      <c r="H214" s="27" t="s">
        <v>18</v>
      </c>
      <c r="I214" s="27" t="s">
        <v>19</v>
      </c>
      <c r="J214" s="27">
        <v>26.282</v>
      </c>
      <c r="K214" s="27" t="s">
        <v>18</v>
      </c>
      <c r="L214" s="27" t="s">
        <v>16</v>
      </c>
      <c r="M214" s="27" t="s">
        <v>16</v>
      </c>
    </row>
    <row r="215" spans="1:13">
      <c r="A215" s="27" t="s">
        <v>13</v>
      </c>
      <c r="B215" s="27" t="s">
        <v>14</v>
      </c>
      <c r="C215" s="27" t="s">
        <v>266</v>
      </c>
      <c r="D215" s="27">
        <v>187</v>
      </c>
      <c r="E215" s="27">
        <v>3</v>
      </c>
      <c r="F215" s="27" t="s">
        <v>17</v>
      </c>
      <c r="G215" s="27">
        <v>1.2218800000000001</v>
      </c>
      <c r="H215" s="27" t="s">
        <v>18</v>
      </c>
      <c r="I215" s="27" t="s">
        <v>19</v>
      </c>
      <c r="J215" s="27">
        <v>23.814</v>
      </c>
      <c r="K215" s="27" t="s">
        <v>18</v>
      </c>
      <c r="L215" s="27" t="s">
        <v>16</v>
      </c>
      <c r="M215" s="27" t="s">
        <v>16</v>
      </c>
    </row>
    <row r="216" spans="1:13">
      <c r="A216" s="27" t="s">
        <v>13</v>
      </c>
      <c r="B216" s="27" t="s">
        <v>14</v>
      </c>
      <c r="C216" s="27" t="s">
        <v>267</v>
      </c>
      <c r="D216" s="27">
        <v>188</v>
      </c>
      <c r="E216" s="27">
        <v>3</v>
      </c>
      <c r="F216" s="27" t="s">
        <v>17</v>
      </c>
      <c r="G216" s="27">
        <v>1.1421300000000001</v>
      </c>
      <c r="H216" s="27" t="s">
        <v>18</v>
      </c>
      <c r="I216" s="27" t="s">
        <v>19</v>
      </c>
      <c r="J216" s="27">
        <v>64.614000000000004</v>
      </c>
      <c r="K216" s="27" t="s">
        <v>18</v>
      </c>
      <c r="L216" s="27" t="s">
        <v>16</v>
      </c>
      <c r="M216" s="27" t="s">
        <v>16</v>
      </c>
    </row>
    <row r="217" spans="1:13">
      <c r="A217" s="27" t="s">
        <v>13</v>
      </c>
      <c r="B217" s="27" t="s">
        <v>14</v>
      </c>
      <c r="C217" s="27" t="s">
        <v>268</v>
      </c>
      <c r="D217" s="27">
        <v>189</v>
      </c>
      <c r="E217" s="27">
        <v>3</v>
      </c>
      <c r="F217" s="27" t="s">
        <v>17</v>
      </c>
      <c r="G217" s="27">
        <v>1.68093</v>
      </c>
      <c r="H217" s="27" t="s">
        <v>18</v>
      </c>
      <c r="I217" s="27" t="s">
        <v>19</v>
      </c>
      <c r="J217" s="27">
        <v>44.829000000000001</v>
      </c>
      <c r="K217" s="27" t="s">
        <v>18</v>
      </c>
      <c r="L217" s="27" t="s">
        <v>16</v>
      </c>
      <c r="M217" s="27" t="s">
        <v>16</v>
      </c>
    </row>
    <row r="218" spans="1:13">
      <c r="A218" s="27" t="s">
        <v>13</v>
      </c>
      <c r="B218" s="27" t="s">
        <v>14</v>
      </c>
      <c r="C218" s="27" t="s">
        <v>269</v>
      </c>
      <c r="D218" s="27">
        <v>190</v>
      </c>
      <c r="E218" s="27">
        <v>3</v>
      </c>
      <c r="F218" s="27" t="s">
        <v>17</v>
      </c>
      <c r="G218" s="27">
        <v>1.4071899999999999</v>
      </c>
      <c r="H218" s="27" t="s">
        <v>18</v>
      </c>
      <c r="I218" s="27" t="s">
        <v>19</v>
      </c>
      <c r="J218" s="27">
        <v>16.216999999999999</v>
      </c>
      <c r="K218" s="27" t="s">
        <v>18</v>
      </c>
      <c r="L218" s="27" t="s">
        <v>16</v>
      </c>
      <c r="M218" s="27" t="s">
        <v>16</v>
      </c>
    </row>
    <row r="219" spans="1:13">
      <c r="A219" s="27" t="s">
        <v>13</v>
      </c>
      <c r="B219" s="27" t="s">
        <v>14</v>
      </c>
      <c r="C219" s="27" t="s">
        <v>270</v>
      </c>
      <c r="D219" s="27">
        <v>191</v>
      </c>
      <c r="E219" s="27">
        <v>3</v>
      </c>
      <c r="F219" s="27" t="s">
        <v>17</v>
      </c>
      <c r="G219" s="27">
        <v>1.30749</v>
      </c>
      <c r="H219" s="27" t="s">
        <v>18</v>
      </c>
      <c r="I219" s="27" t="s">
        <v>19</v>
      </c>
      <c r="J219" s="27">
        <v>4.7</v>
      </c>
      <c r="K219" s="27" t="s">
        <v>18</v>
      </c>
      <c r="L219" s="27" t="s">
        <v>16</v>
      </c>
      <c r="M219" s="27" t="s">
        <v>16</v>
      </c>
    </row>
    <row r="220" spans="1:13">
      <c r="A220" s="27" t="s">
        <v>13</v>
      </c>
      <c r="B220" s="27" t="s">
        <v>14</v>
      </c>
      <c r="C220" s="27" t="s">
        <v>271</v>
      </c>
      <c r="D220" s="27">
        <v>192</v>
      </c>
      <c r="E220" s="27">
        <v>3</v>
      </c>
      <c r="F220" s="27" t="s">
        <v>17</v>
      </c>
      <c r="G220" s="27">
        <v>1.21787</v>
      </c>
      <c r="H220" s="27" t="s">
        <v>18</v>
      </c>
      <c r="I220" s="27" t="s">
        <v>19</v>
      </c>
      <c r="J220" s="27">
        <v>22.381</v>
      </c>
      <c r="K220" s="27" t="s">
        <v>18</v>
      </c>
      <c r="L220" s="27" t="s">
        <v>16</v>
      </c>
      <c r="M220" s="27" t="s">
        <v>16</v>
      </c>
    </row>
    <row r="221" spans="1:13">
      <c r="A221" s="27" t="s">
        <v>13</v>
      </c>
      <c r="B221" s="27" t="s">
        <v>14</v>
      </c>
      <c r="C221" s="27" t="s">
        <v>272</v>
      </c>
      <c r="D221" s="27">
        <v>193</v>
      </c>
      <c r="E221" s="27">
        <v>3</v>
      </c>
      <c r="F221" s="27" t="s">
        <v>17</v>
      </c>
      <c r="G221" s="27">
        <v>1.11436</v>
      </c>
      <c r="H221" s="27" t="s">
        <v>18</v>
      </c>
      <c r="I221" s="27" t="s">
        <v>19</v>
      </c>
      <c r="J221" s="27">
        <v>42.357999999999997</v>
      </c>
      <c r="K221" s="27" t="s">
        <v>18</v>
      </c>
      <c r="L221" s="27" t="s">
        <v>16</v>
      </c>
      <c r="M221" s="27" t="s">
        <v>16</v>
      </c>
    </row>
    <row r="222" spans="1:13">
      <c r="A222" s="27" t="s">
        <v>13</v>
      </c>
      <c r="B222" s="27" t="s">
        <v>14</v>
      </c>
      <c r="C222" s="27" t="s">
        <v>273</v>
      </c>
      <c r="D222" s="27">
        <v>194</v>
      </c>
      <c r="E222" s="27">
        <v>3</v>
      </c>
      <c r="F222" s="27" t="s">
        <v>17</v>
      </c>
      <c r="G222" s="27">
        <v>1.4015500000000001</v>
      </c>
      <c r="H222" s="27" t="s">
        <v>18</v>
      </c>
      <c r="I222" s="27" t="s">
        <v>19</v>
      </c>
      <c r="J222" s="27">
        <v>45.701000000000001</v>
      </c>
      <c r="K222" s="27" t="s">
        <v>18</v>
      </c>
      <c r="L222" s="27" t="s">
        <v>16</v>
      </c>
      <c r="M222" s="27" t="s">
        <v>16</v>
      </c>
    </row>
    <row r="223" spans="1:13">
      <c r="A223" s="27" t="s">
        <v>13</v>
      </c>
      <c r="B223" s="27" t="s">
        <v>14</v>
      </c>
      <c r="C223" s="27" t="s">
        <v>274</v>
      </c>
      <c r="D223" s="27">
        <v>195</v>
      </c>
      <c r="E223" s="27">
        <v>3</v>
      </c>
      <c r="F223" s="27" t="s">
        <v>17</v>
      </c>
      <c r="G223" s="27">
        <v>1.2944800000000001</v>
      </c>
      <c r="H223" s="27" t="s">
        <v>18</v>
      </c>
      <c r="I223" s="27" t="s">
        <v>19</v>
      </c>
      <c r="J223" s="27">
        <v>24.145</v>
      </c>
      <c r="K223" s="27" t="s">
        <v>18</v>
      </c>
      <c r="L223" s="27" t="s">
        <v>16</v>
      </c>
      <c r="M223" s="27" t="s">
        <v>16</v>
      </c>
    </row>
    <row r="224" spans="1:13">
      <c r="A224" s="27" t="s">
        <v>13</v>
      </c>
      <c r="B224" s="27" t="s">
        <v>14</v>
      </c>
      <c r="C224" s="27" t="s">
        <v>275</v>
      </c>
      <c r="D224" s="27">
        <v>196</v>
      </c>
      <c r="E224" s="27">
        <v>3</v>
      </c>
      <c r="F224" s="27" t="s">
        <v>17</v>
      </c>
      <c r="G224" s="27">
        <v>1.2029099999999999</v>
      </c>
      <c r="H224" s="27" t="s">
        <v>18</v>
      </c>
      <c r="I224" s="27" t="s">
        <v>19</v>
      </c>
      <c r="J224" s="27">
        <v>6.0339999999999998</v>
      </c>
      <c r="K224" s="27" t="s">
        <v>18</v>
      </c>
      <c r="L224" s="27" t="s">
        <v>16</v>
      </c>
      <c r="M224" s="27" t="s">
        <v>16</v>
      </c>
    </row>
    <row r="225" spans="1:13">
      <c r="A225" s="27" t="s">
        <v>13</v>
      </c>
      <c r="B225" s="27" t="s">
        <v>14</v>
      </c>
      <c r="C225" s="27" t="s">
        <v>276</v>
      </c>
      <c r="D225" s="27">
        <v>197</v>
      </c>
      <c r="E225" s="27">
        <v>3</v>
      </c>
      <c r="F225" s="27" t="s">
        <v>17</v>
      </c>
      <c r="G225" s="27">
        <v>1.10331</v>
      </c>
      <c r="H225" s="27" t="s">
        <v>18</v>
      </c>
      <c r="I225" s="27" t="s">
        <v>19</v>
      </c>
      <c r="J225" s="27">
        <v>14.404</v>
      </c>
      <c r="K225" s="27" t="s">
        <v>18</v>
      </c>
      <c r="L225" s="27" t="s">
        <v>16</v>
      </c>
      <c r="M225" s="27" t="s">
        <v>16</v>
      </c>
    </row>
    <row r="226" spans="1:13">
      <c r="A226" s="27" t="s">
        <v>13</v>
      </c>
      <c r="B226" s="27" t="s">
        <v>14</v>
      </c>
      <c r="C226" s="27" t="s">
        <v>277</v>
      </c>
      <c r="D226" s="27">
        <v>198</v>
      </c>
      <c r="E226" s="27">
        <v>3</v>
      </c>
      <c r="F226" s="27" t="s">
        <v>17</v>
      </c>
      <c r="G226" s="27">
        <v>1.0037400000000001</v>
      </c>
      <c r="H226" s="27" t="s">
        <v>18</v>
      </c>
      <c r="I226" s="27" t="s">
        <v>19</v>
      </c>
      <c r="J226" s="27">
        <v>34.293999999999997</v>
      </c>
      <c r="K226" s="27" t="s">
        <v>18</v>
      </c>
      <c r="L226" s="27" t="s">
        <v>16</v>
      </c>
      <c r="M226" s="27" t="s">
        <v>16</v>
      </c>
    </row>
    <row r="227" spans="1:13">
      <c r="A227" s="27" t="s">
        <v>13</v>
      </c>
      <c r="B227" s="27" t="s">
        <v>14</v>
      </c>
      <c r="C227" s="27" t="s">
        <v>278</v>
      </c>
      <c r="D227" s="27">
        <v>199</v>
      </c>
      <c r="E227" s="27">
        <v>3</v>
      </c>
      <c r="F227" s="27" t="s">
        <v>17</v>
      </c>
      <c r="G227" s="27">
        <v>0.90139000000000002</v>
      </c>
      <c r="H227" s="27" t="s">
        <v>18</v>
      </c>
      <c r="I227" s="27" t="s">
        <v>19</v>
      </c>
      <c r="J227" s="27">
        <v>54.286999999999999</v>
      </c>
      <c r="K227" s="27" t="s">
        <v>18</v>
      </c>
      <c r="L227" s="27" t="s">
        <v>16</v>
      </c>
      <c r="M227" s="27" t="s">
        <v>16</v>
      </c>
    </row>
    <row r="228" spans="1:13">
      <c r="A228" s="27" t="s">
        <v>13</v>
      </c>
      <c r="B228" s="27" t="s">
        <v>14</v>
      </c>
      <c r="C228" s="27" t="s">
        <v>279</v>
      </c>
      <c r="D228" s="27">
        <v>200</v>
      </c>
      <c r="E228" s="27">
        <v>3</v>
      </c>
      <c r="F228" s="27" t="s">
        <v>17</v>
      </c>
      <c r="G228" s="27">
        <v>1.4581599999999999</v>
      </c>
      <c r="H228" s="27" t="s">
        <v>18</v>
      </c>
      <c r="I228" s="27" t="s">
        <v>19</v>
      </c>
      <c r="J228" s="27">
        <v>46.853000000000002</v>
      </c>
      <c r="K228" s="27" t="s">
        <v>18</v>
      </c>
      <c r="L228" s="27" t="s">
        <v>16</v>
      </c>
      <c r="M228" s="27" t="s">
        <v>16</v>
      </c>
    </row>
    <row r="229" spans="1:13">
      <c r="A229" s="27" t="s">
        <v>13</v>
      </c>
      <c r="B229" s="27" t="s">
        <v>14</v>
      </c>
      <c r="C229" s="27" t="s">
        <v>280</v>
      </c>
      <c r="D229" s="27">
        <v>201</v>
      </c>
      <c r="E229" s="27">
        <v>3</v>
      </c>
      <c r="F229" s="27" t="s">
        <v>17</v>
      </c>
      <c r="G229" s="27">
        <v>1.3532299999999999</v>
      </c>
      <c r="H229" s="27" t="s">
        <v>18</v>
      </c>
      <c r="I229" s="27" t="s">
        <v>19</v>
      </c>
      <c r="J229" s="27">
        <v>26.204000000000001</v>
      </c>
      <c r="K229" s="27" t="s">
        <v>18</v>
      </c>
      <c r="L229" s="27" t="s">
        <v>16</v>
      </c>
      <c r="M229" s="27" t="s">
        <v>16</v>
      </c>
    </row>
    <row r="230" spans="1:13">
      <c r="A230" s="27" t="s">
        <v>13</v>
      </c>
      <c r="B230" s="27" t="s">
        <v>14</v>
      </c>
      <c r="C230" s="27" t="s">
        <v>281</v>
      </c>
      <c r="D230" s="27">
        <v>202</v>
      </c>
      <c r="E230" s="27">
        <v>3</v>
      </c>
      <c r="F230" s="27" t="s">
        <v>17</v>
      </c>
      <c r="G230" s="27">
        <v>1.2557400000000001</v>
      </c>
      <c r="H230" s="27" t="s">
        <v>18</v>
      </c>
      <c r="I230" s="27" t="s">
        <v>19</v>
      </c>
      <c r="J230" s="27">
        <v>7.8209999999999997</v>
      </c>
      <c r="K230" s="27" t="s">
        <v>18</v>
      </c>
      <c r="L230" s="27" t="s">
        <v>16</v>
      </c>
      <c r="M230" s="27" t="s">
        <v>16</v>
      </c>
    </row>
    <row r="231" spans="1:13">
      <c r="A231" s="27" t="s">
        <v>13</v>
      </c>
      <c r="B231" s="27" t="s">
        <v>14</v>
      </c>
      <c r="C231" s="27" t="s">
        <v>282</v>
      </c>
      <c r="D231" s="27">
        <v>203</v>
      </c>
      <c r="E231" s="27">
        <v>3</v>
      </c>
      <c r="F231" s="27" t="s">
        <v>17</v>
      </c>
      <c r="G231" s="27">
        <v>1.1561399999999999</v>
      </c>
      <c r="H231" s="27" t="s">
        <v>18</v>
      </c>
      <c r="I231" s="27" t="s">
        <v>19</v>
      </c>
      <c r="J231" s="27">
        <v>13.965</v>
      </c>
      <c r="K231" s="27" t="s">
        <v>18</v>
      </c>
      <c r="L231" s="27" t="s">
        <v>16</v>
      </c>
      <c r="M231" s="27" t="s">
        <v>16</v>
      </c>
    </row>
    <row r="232" spans="1:13">
      <c r="A232" s="27" t="s">
        <v>13</v>
      </c>
      <c r="B232" s="27" t="s">
        <v>14</v>
      </c>
      <c r="C232" s="27" t="s">
        <v>283</v>
      </c>
      <c r="D232" s="27">
        <v>204</v>
      </c>
      <c r="E232" s="27">
        <v>3</v>
      </c>
      <c r="F232" s="27" t="s">
        <v>17</v>
      </c>
      <c r="G232" s="27">
        <v>1.06006</v>
      </c>
      <c r="H232" s="27" t="s">
        <v>18</v>
      </c>
      <c r="I232" s="27" t="s">
        <v>19</v>
      </c>
      <c r="J232" s="27">
        <v>33.569000000000003</v>
      </c>
      <c r="K232" s="27" t="s">
        <v>18</v>
      </c>
      <c r="L232" s="27" t="s">
        <v>16</v>
      </c>
      <c r="M232" s="27" t="s">
        <v>16</v>
      </c>
    </row>
    <row r="233" spans="1:13">
      <c r="A233" s="27" t="s">
        <v>13</v>
      </c>
      <c r="B233" s="27" t="s">
        <v>14</v>
      </c>
      <c r="C233" s="27" t="s">
        <v>284</v>
      </c>
      <c r="D233" s="27">
        <v>205</v>
      </c>
      <c r="E233" s="27">
        <v>3</v>
      </c>
      <c r="F233" s="27" t="s">
        <v>17</v>
      </c>
      <c r="G233" s="27">
        <v>0.96026</v>
      </c>
      <c r="H233" s="27" t="s">
        <v>18</v>
      </c>
      <c r="I233" s="27" t="s">
        <v>19</v>
      </c>
      <c r="J233" s="27">
        <v>53.441000000000003</v>
      </c>
      <c r="K233" s="27" t="s">
        <v>18</v>
      </c>
      <c r="L233" s="27" t="s">
        <v>16</v>
      </c>
      <c r="M233" s="27" t="s">
        <v>16</v>
      </c>
    </row>
    <row r="234" spans="1:13">
      <c r="A234" s="27" t="s">
        <v>13</v>
      </c>
      <c r="B234" s="27" t="s">
        <v>14</v>
      </c>
      <c r="C234" s="27" t="s">
        <v>285</v>
      </c>
      <c r="D234" s="27">
        <v>206</v>
      </c>
      <c r="E234" s="27">
        <v>3</v>
      </c>
      <c r="F234" s="27" t="s">
        <v>17</v>
      </c>
      <c r="G234" s="27">
        <v>1.4174500000000001</v>
      </c>
      <c r="H234" s="27" t="s">
        <v>18</v>
      </c>
      <c r="I234" s="27" t="s">
        <v>19</v>
      </c>
      <c r="J234" s="27">
        <v>47.865000000000002</v>
      </c>
      <c r="K234" s="27" t="s">
        <v>18</v>
      </c>
      <c r="L234" s="27" t="s">
        <v>16</v>
      </c>
      <c r="M234" s="27" t="s">
        <v>16</v>
      </c>
    </row>
    <row r="235" spans="1:13">
      <c r="A235" s="27" t="s">
        <v>13</v>
      </c>
      <c r="B235" s="27" t="s">
        <v>14</v>
      </c>
      <c r="C235" s="27" t="s">
        <v>286</v>
      </c>
      <c r="D235" s="27">
        <v>207</v>
      </c>
      <c r="E235" s="27">
        <v>3</v>
      </c>
      <c r="F235" s="27" t="s">
        <v>17</v>
      </c>
      <c r="G235" s="27">
        <v>1.31874</v>
      </c>
      <c r="H235" s="27" t="s">
        <v>18</v>
      </c>
      <c r="I235" s="27" t="s">
        <v>19</v>
      </c>
      <c r="J235" s="27">
        <v>27.552</v>
      </c>
      <c r="K235" s="27" t="s">
        <v>18</v>
      </c>
      <c r="L235" s="27" t="s">
        <v>16</v>
      </c>
      <c r="M235" s="27" t="s">
        <v>16</v>
      </c>
    </row>
    <row r="236" spans="1:13">
      <c r="A236" s="27" t="s">
        <v>13</v>
      </c>
      <c r="B236" s="27" t="s">
        <v>14</v>
      </c>
      <c r="C236" s="27" t="s">
        <v>287</v>
      </c>
      <c r="D236" s="27" t="s">
        <v>163</v>
      </c>
      <c r="F236" s="27" t="s">
        <v>16</v>
      </c>
      <c r="I236" s="27" t="s">
        <v>16</v>
      </c>
      <c r="L236" s="27" t="s">
        <v>16</v>
      </c>
      <c r="M236" s="27" t="s">
        <v>16</v>
      </c>
    </row>
    <row r="237" spans="1:13">
      <c r="A237" s="27" t="s">
        <v>13</v>
      </c>
      <c r="B237" s="27" t="s">
        <v>14</v>
      </c>
      <c r="C237" s="27" t="s">
        <v>288</v>
      </c>
      <c r="D237" s="27">
        <v>208</v>
      </c>
      <c r="E237" s="27">
        <v>3</v>
      </c>
      <c r="F237" s="27" t="s">
        <v>17</v>
      </c>
      <c r="G237" s="27">
        <v>1.0187600000000001</v>
      </c>
      <c r="H237" s="27" t="s">
        <v>18</v>
      </c>
      <c r="I237" s="27" t="s">
        <v>19</v>
      </c>
      <c r="J237" s="27">
        <v>33.158000000000001</v>
      </c>
      <c r="K237" s="27" t="s">
        <v>18</v>
      </c>
      <c r="L237" s="27" t="s">
        <v>16</v>
      </c>
      <c r="M237" s="27" t="s">
        <v>16</v>
      </c>
    </row>
    <row r="238" spans="1:13">
      <c r="A238" s="27" t="s">
        <v>13</v>
      </c>
      <c r="B238" s="27" t="s">
        <v>14</v>
      </c>
      <c r="C238" s="27" t="s">
        <v>289</v>
      </c>
      <c r="D238" s="27">
        <v>209</v>
      </c>
      <c r="E238" s="27">
        <v>3</v>
      </c>
      <c r="F238" s="27" t="s">
        <v>17</v>
      </c>
      <c r="G238" s="27">
        <v>1.5619799999999999</v>
      </c>
      <c r="H238" s="27" t="s">
        <v>18</v>
      </c>
      <c r="I238" s="27" t="s">
        <v>19</v>
      </c>
      <c r="J238" s="27">
        <v>49.22</v>
      </c>
      <c r="K238" s="27" t="s">
        <v>18</v>
      </c>
      <c r="L238" s="27" t="s">
        <v>16</v>
      </c>
      <c r="M238" s="27" t="s">
        <v>16</v>
      </c>
    </row>
    <row r="239" spans="1:13">
      <c r="A239" s="27" t="s">
        <v>13</v>
      </c>
      <c r="B239" s="27" t="s">
        <v>14</v>
      </c>
      <c r="C239" s="27" t="s">
        <v>290</v>
      </c>
      <c r="D239" s="27">
        <v>210</v>
      </c>
      <c r="E239" s="27">
        <v>3</v>
      </c>
      <c r="F239" s="27" t="s">
        <v>17</v>
      </c>
      <c r="G239" s="27">
        <v>1.4612400000000001</v>
      </c>
      <c r="H239" s="27" t="s">
        <v>18</v>
      </c>
      <c r="I239" s="27" t="s">
        <v>19</v>
      </c>
      <c r="J239" s="27">
        <v>29.332000000000001</v>
      </c>
      <c r="K239" s="27" t="s">
        <v>18</v>
      </c>
      <c r="L239" s="27" t="s">
        <v>16</v>
      </c>
      <c r="M239" s="27" t="s">
        <v>16</v>
      </c>
    </row>
    <row r="240" spans="1:13">
      <c r="A240" s="27" t="s">
        <v>13</v>
      </c>
      <c r="B240" s="27" t="s">
        <v>14</v>
      </c>
      <c r="C240" s="27" t="s">
        <v>291</v>
      </c>
      <c r="D240" s="27">
        <v>211</v>
      </c>
      <c r="E240" s="27">
        <v>3</v>
      </c>
      <c r="F240" s="27" t="s">
        <v>17</v>
      </c>
      <c r="G240" s="27">
        <v>1.3633999999999999</v>
      </c>
      <c r="H240" s="27" t="s">
        <v>18</v>
      </c>
      <c r="I240" s="27" t="s">
        <v>19</v>
      </c>
      <c r="J240" s="27">
        <v>9.4420000000000002</v>
      </c>
      <c r="K240" s="27" t="s">
        <v>18</v>
      </c>
      <c r="L240" s="27" t="s">
        <v>16</v>
      </c>
      <c r="M240" s="27" t="s">
        <v>16</v>
      </c>
    </row>
    <row r="241" spans="1:13">
      <c r="A241" s="27" t="s">
        <v>13</v>
      </c>
      <c r="B241" s="27" t="s">
        <v>14</v>
      </c>
      <c r="C241" s="27" t="s">
        <v>292</v>
      </c>
      <c r="D241" s="27">
        <v>212</v>
      </c>
      <c r="E241" s="27">
        <v>3</v>
      </c>
      <c r="F241" s="27" t="s">
        <v>17</v>
      </c>
      <c r="G241" s="27">
        <v>1.2625999999999999</v>
      </c>
      <c r="H241" s="27" t="s">
        <v>18</v>
      </c>
      <c r="I241" s="27" t="s">
        <v>19</v>
      </c>
      <c r="J241" s="27">
        <v>10.85</v>
      </c>
      <c r="K241" s="27" t="s">
        <v>18</v>
      </c>
      <c r="L241" s="27" t="s">
        <v>16</v>
      </c>
      <c r="M241" s="27" t="s">
        <v>16</v>
      </c>
    </row>
    <row r="242" spans="1:13">
      <c r="A242" s="27" t="s">
        <v>13</v>
      </c>
      <c r="B242" s="27" t="s">
        <v>14</v>
      </c>
      <c r="C242" s="27" t="s">
        <v>293</v>
      </c>
      <c r="D242" s="27">
        <v>213</v>
      </c>
      <c r="E242" s="27">
        <v>3</v>
      </c>
      <c r="F242" s="27" t="s">
        <v>17</v>
      </c>
      <c r="G242" s="27">
        <v>1.1613599999999999</v>
      </c>
      <c r="H242" s="27" t="s">
        <v>18</v>
      </c>
      <c r="I242" s="27" t="s">
        <v>19</v>
      </c>
      <c r="J242" s="27">
        <v>30.765999999999998</v>
      </c>
      <c r="K242" s="27" t="s">
        <v>18</v>
      </c>
      <c r="L242" s="27" t="s">
        <v>16</v>
      </c>
      <c r="M242" s="27" t="s">
        <v>16</v>
      </c>
    </row>
    <row r="243" spans="1:13">
      <c r="A243" s="27" t="s">
        <v>13</v>
      </c>
      <c r="B243" s="27" t="s">
        <v>14</v>
      </c>
      <c r="C243" s="27" t="s">
        <v>294</v>
      </c>
      <c r="D243" s="27">
        <v>214</v>
      </c>
      <c r="E243" s="27">
        <v>3</v>
      </c>
      <c r="F243" s="27" t="s">
        <v>17</v>
      </c>
      <c r="G243" s="27">
        <v>1.5429299999999999</v>
      </c>
      <c r="H243" s="27" t="s">
        <v>18</v>
      </c>
      <c r="I243" s="27" t="s">
        <v>19</v>
      </c>
      <c r="J243" s="27">
        <v>50.831000000000003</v>
      </c>
      <c r="K243" s="27" t="s">
        <v>18</v>
      </c>
      <c r="L243" s="27" t="s">
        <v>16</v>
      </c>
      <c r="M243" s="27" t="s">
        <v>16</v>
      </c>
    </row>
    <row r="244" spans="1:13">
      <c r="A244" s="27" t="s">
        <v>13</v>
      </c>
      <c r="B244" s="27" t="s">
        <v>14</v>
      </c>
      <c r="C244" s="27" t="s">
        <v>295</v>
      </c>
      <c r="D244" s="27">
        <v>215</v>
      </c>
      <c r="E244" s="27">
        <v>3</v>
      </c>
      <c r="F244" s="27" t="s">
        <v>17</v>
      </c>
      <c r="G244" s="27">
        <v>1.44143</v>
      </c>
      <c r="H244" s="27" t="s">
        <v>18</v>
      </c>
      <c r="I244" s="27" t="s">
        <v>19</v>
      </c>
      <c r="J244" s="27">
        <v>30.872</v>
      </c>
      <c r="K244" s="27" t="s">
        <v>18</v>
      </c>
      <c r="L244" s="27" t="s">
        <v>16</v>
      </c>
      <c r="M244" s="27" t="s">
        <v>16</v>
      </c>
    </row>
    <row r="245" spans="1:13">
      <c r="A245" s="27" t="s">
        <v>13</v>
      </c>
      <c r="B245" s="27" t="s">
        <v>14</v>
      </c>
      <c r="C245" s="27" t="s">
        <v>296</v>
      </c>
      <c r="D245" s="27">
        <v>216</v>
      </c>
      <c r="E245" s="27">
        <v>3</v>
      </c>
      <c r="F245" s="27" t="s">
        <v>17</v>
      </c>
      <c r="G245" s="27">
        <v>1.54525</v>
      </c>
      <c r="H245" s="27" t="s">
        <v>18</v>
      </c>
      <c r="I245" s="27" t="s">
        <v>19</v>
      </c>
      <c r="J245" s="27">
        <v>47.627000000000002</v>
      </c>
      <c r="K245" s="27" t="s">
        <v>18</v>
      </c>
      <c r="L245" s="27" t="s">
        <v>16</v>
      </c>
      <c r="M245" s="27" t="s">
        <v>16</v>
      </c>
    </row>
    <row r="246" spans="1:13">
      <c r="A246" s="27" t="s">
        <v>13</v>
      </c>
      <c r="B246" s="27" t="s">
        <v>14</v>
      </c>
      <c r="C246" s="27" t="s">
        <v>297</v>
      </c>
      <c r="D246" s="27">
        <v>217</v>
      </c>
      <c r="E246" s="27">
        <v>3</v>
      </c>
      <c r="F246" s="27" t="s">
        <v>17</v>
      </c>
      <c r="G246" s="27">
        <v>1.44024</v>
      </c>
      <c r="H246" s="27" t="s">
        <v>18</v>
      </c>
      <c r="I246" s="27" t="s">
        <v>19</v>
      </c>
      <c r="J246" s="27">
        <v>27.689</v>
      </c>
      <c r="K246" s="27" t="s">
        <v>18</v>
      </c>
      <c r="L246" s="27" t="s">
        <v>16</v>
      </c>
      <c r="M246" s="27" t="s">
        <v>16</v>
      </c>
    </row>
    <row r="247" spans="1:13">
      <c r="A247" s="27" t="s">
        <v>13</v>
      </c>
      <c r="B247" s="27" t="s">
        <v>14</v>
      </c>
      <c r="C247" s="27" t="s">
        <v>298</v>
      </c>
      <c r="D247" s="27">
        <v>218</v>
      </c>
      <c r="E247" s="27">
        <v>3</v>
      </c>
      <c r="F247" s="27" t="s">
        <v>17</v>
      </c>
      <c r="G247" s="27">
        <v>1.3435600000000001</v>
      </c>
      <c r="H247" s="27" t="s">
        <v>18</v>
      </c>
      <c r="I247" s="27" t="s">
        <v>19</v>
      </c>
      <c r="J247" s="27">
        <v>7.8360000000000003</v>
      </c>
      <c r="K247" s="27" t="s">
        <v>18</v>
      </c>
      <c r="L247" s="27" t="s">
        <v>16</v>
      </c>
      <c r="M247" s="27" t="s">
        <v>16</v>
      </c>
    </row>
    <row r="248" spans="1:13">
      <c r="A248" s="27" t="s">
        <v>13</v>
      </c>
      <c r="B248" s="27" t="s">
        <v>14</v>
      </c>
      <c r="C248" s="27" t="s">
        <v>299</v>
      </c>
      <c r="D248" s="27">
        <v>219</v>
      </c>
      <c r="E248" s="27">
        <v>3</v>
      </c>
      <c r="F248" s="27" t="s">
        <v>17</v>
      </c>
      <c r="G248" s="27">
        <v>1.24404</v>
      </c>
      <c r="H248" s="27" t="s">
        <v>18</v>
      </c>
      <c r="I248" s="27" t="s">
        <v>19</v>
      </c>
      <c r="J248" s="27">
        <v>12.473000000000001</v>
      </c>
      <c r="K248" s="27" t="s">
        <v>18</v>
      </c>
      <c r="L248" s="27" t="s">
        <v>16</v>
      </c>
      <c r="M248" s="27" t="s">
        <v>16</v>
      </c>
    </row>
    <row r="249" spans="1:13">
      <c r="A249" s="27" t="s">
        <v>13</v>
      </c>
      <c r="B249" s="27" t="s">
        <v>14</v>
      </c>
      <c r="C249" s="27" t="s">
        <v>300</v>
      </c>
      <c r="D249" s="27">
        <v>220</v>
      </c>
      <c r="E249" s="27">
        <v>3</v>
      </c>
      <c r="F249" s="27" t="s">
        <v>17</v>
      </c>
      <c r="G249" s="27">
        <v>1.14615</v>
      </c>
      <c r="H249" s="27" t="s">
        <v>18</v>
      </c>
      <c r="I249" s="27" t="s">
        <v>19</v>
      </c>
      <c r="J249" s="27">
        <v>32.398000000000003</v>
      </c>
      <c r="K249" s="27" t="s">
        <v>18</v>
      </c>
      <c r="L249" s="27" t="s">
        <v>16</v>
      </c>
      <c r="M249" s="27" t="s">
        <v>16</v>
      </c>
    </row>
    <row r="250" spans="1:13">
      <c r="A250" s="27" t="s">
        <v>13</v>
      </c>
      <c r="B250" s="27" t="s">
        <v>14</v>
      </c>
      <c r="C250" s="27" t="s">
        <v>301</v>
      </c>
      <c r="D250" s="27">
        <v>221</v>
      </c>
      <c r="E250" s="27">
        <v>3</v>
      </c>
      <c r="F250" s="27" t="s">
        <v>17</v>
      </c>
      <c r="G250" s="27">
        <v>1.3530500000000001</v>
      </c>
      <c r="H250" s="27" t="s">
        <v>18</v>
      </c>
      <c r="I250" s="27" t="s">
        <v>19</v>
      </c>
      <c r="J250" s="27">
        <v>15.117000000000001</v>
      </c>
      <c r="K250" s="27" t="s">
        <v>18</v>
      </c>
      <c r="L250" s="27" t="s">
        <v>16</v>
      </c>
      <c r="M250" s="27" t="s">
        <v>16</v>
      </c>
    </row>
    <row r="251" spans="1:13">
      <c r="A251" s="27" t="s">
        <v>13</v>
      </c>
      <c r="B251" s="27" t="s">
        <v>14</v>
      </c>
      <c r="C251" s="27" t="s">
        <v>302</v>
      </c>
      <c r="D251" s="27">
        <v>222</v>
      </c>
      <c r="E251" s="27">
        <v>3</v>
      </c>
      <c r="F251" s="27" t="s">
        <v>17</v>
      </c>
      <c r="G251" s="27">
        <v>1.3519399999999999</v>
      </c>
      <c r="H251" s="27" t="s">
        <v>18</v>
      </c>
      <c r="I251" s="27" t="s">
        <v>19</v>
      </c>
      <c r="J251" s="27">
        <v>3.65</v>
      </c>
      <c r="K251" s="27" t="s">
        <v>18</v>
      </c>
      <c r="L251" s="27" t="s">
        <v>16</v>
      </c>
      <c r="M251" s="27" t="s">
        <v>16</v>
      </c>
    </row>
    <row r="252" spans="1:13">
      <c r="A252" s="27" t="s">
        <v>13</v>
      </c>
      <c r="B252" s="27" t="s">
        <v>14</v>
      </c>
      <c r="C252" s="27" t="s">
        <v>303</v>
      </c>
      <c r="D252" s="27">
        <v>223</v>
      </c>
      <c r="E252" s="27">
        <v>3</v>
      </c>
      <c r="F252" s="27" t="s">
        <v>17</v>
      </c>
      <c r="G252" s="27">
        <v>1.4517899999999999</v>
      </c>
      <c r="H252" s="27" t="s">
        <v>18</v>
      </c>
      <c r="I252" s="27" t="s">
        <v>19</v>
      </c>
      <c r="J252" s="27">
        <v>23.303999999999998</v>
      </c>
      <c r="K252" s="27" t="s">
        <v>18</v>
      </c>
      <c r="L252" s="27" t="s">
        <v>16</v>
      </c>
      <c r="M252" s="27" t="s">
        <v>16</v>
      </c>
    </row>
    <row r="253" spans="1:13">
      <c r="A253" s="27" t="s">
        <v>13</v>
      </c>
      <c r="B253" s="27" t="s">
        <v>14</v>
      </c>
      <c r="C253" s="27" t="s">
        <v>304</v>
      </c>
      <c r="D253" s="27">
        <v>300</v>
      </c>
      <c r="E253" s="27">
        <v>1</v>
      </c>
      <c r="F253" s="27" t="s">
        <v>17</v>
      </c>
      <c r="G253" s="27">
        <v>1.27233</v>
      </c>
      <c r="H253" s="27" t="s">
        <v>18</v>
      </c>
      <c r="I253" s="27" t="s">
        <v>19</v>
      </c>
      <c r="J253" s="27">
        <v>42.155000000000001</v>
      </c>
      <c r="K253" s="27" t="s">
        <v>18</v>
      </c>
      <c r="L253" s="27" t="s">
        <v>16</v>
      </c>
      <c r="M253" s="27" t="s">
        <v>16</v>
      </c>
    </row>
    <row r="254" spans="1:13">
      <c r="A254" s="27" t="s">
        <v>13</v>
      </c>
      <c r="B254" s="27" t="s">
        <v>14</v>
      </c>
      <c r="C254" s="27" t="s">
        <v>305</v>
      </c>
      <c r="D254" s="27">
        <v>301</v>
      </c>
      <c r="E254" s="27">
        <v>1</v>
      </c>
      <c r="F254" s="27" t="s">
        <v>17</v>
      </c>
      <c r="G254" s="27">
        <v>1.4784900000000001</v>
      </c>
      <c r="H254" s="27" t="s">
        <v>18</v>
      </c>
      <c r="I254" s="27" t="s">
        <v>19</v>
      </c>
      <c r="J254" s="27">
        <v>37.856999999999999</v>
      </c>
      <c r="K254" s="27" t="s">
        <v>18</v>
      </c>
      <c r="L254" s="27" t="s">
        <v>16</v>
      </c>
      <c r="M254" s="27" t="s">
        <v>16</v>
      </c>
    </row>
    <row r="255" spans="1:13">
      <c r="A255" s="27" t="s">
        <v>13</v>
      </c>
      <c r="B255" s="27" t="s">
        <v>14</v>
      </c>
      <c r="C255" s="27" t="s">
        <v>306</v>
      </c>
      <c r="D255" s="27">
        <v>302</v>
      </c>
      <c r="E255" s="27">
        <v>1</v>
      </c>
      <c r="F255" s="27" t="s">
        <v>17</v>
      </c>
      <c r="G255" s="27">
        <v>1.4661299999999999</v>
      </c>
      <c r="H255" s="27" t="s">
        <v>18</v>
      </c>
      <c r="I255" s="27" t="s">
        <v>19</v>
      </c>
      <c r="J255" s="27">
        <v>16.18</v>
      </c>
      <c r="K255" s="27" t="s">
        <v>18</v>
      </c>
      <c r="L255" s="27" t="s">
        <v>16</v>
      </c>
      <c r="M255" s="27" t="s">
        <v>16</v>
      </c>
    </row>
    <row r="256" spans="1:13">
      <c r="A256" s="27" t="s">
        <v>13</v>
      </c>
      <c r="B256" s="27" t="s">
        <v>14</v>
      </c>
      <c r="C256" s="27" t="s">
        <v>307</v>
      </c>
      <c r="D256" s="27">
        <v>303</v>
      </c>
      <c r="E256" s="27">
        <v>1</v>
      </c>
      <c r="F256" s="27" t="s">
        <v>17</v>
      </c>
      <c r="G256" s="27">
        <v>1.4589099999999999</v>
      </c>
      <c r="H256" s="27" t="s">
        <v>18</v>
      </c>
      <c r="I256" s="27" t="s">
        <v>19</v>
      </c>
      <c r="J256" s="27">
        <v>13.882999999999999</v>
      </c>
      <c r="K256" s="27" t="s">
        <v>18</v>
      </c>
      <c r="L256" s="27" t="s">
        <v>16</v>
      </c>
      <c r="M256" s="27" t="s">
        <v>16</v>
      </c>
    </row>
    <row r="257" spans="1:13">
      <c r="A257" s="27" t="s">
        <v>13</v>
      </c>
      <c r="B257" s="27" t="s">
        <v>14</v>
      </c>
      <c r="C257" s="27" t="s">
        <v>308</v>
      </c>
      <c r="D257" s="27">
        <v>304</v>
      </c>
      <c r="E257" s="27">
        <v>1</v>
      </c>
      <c r="F257" s="27" t="s">
        <v>17</v>
      </c>
      <c r="G257" s="27">
        <v>1.34884</v>
      </c>
      <c r="H257" s="27" t="s">
        <v>18</v>
      </c>
      <c r="I257" s="27" t="s">
        <v>19</v>
      </c>
      <c r="J257" s="27">
        <v>6.383</v>
      </c>
      <c r="K257" s="27" t="s">
        <v>18</v>
      </c>
      <c r="L257" s="27" t="s">
        <v>16</v>
      </c>
      <c r="M257" s="27" t="s">
        <v>16</v>
      </c>
    </row>
    <row r="258" spans="1:13">
      <c r="A258" s="27" t="s">
        <v>13</v>
      </c>
      <c r="B258" s="27" t="s">
        <v>14</v>
      </c>
      <c r="C258" s="27" t="s">
        <v>309</v>
      </c>
      <c r="D258" s="27">
        <v>305</v>
      </c>
      <c r="E258" s="27">
        <v>1</v>
      </c>
      <c r="F258" s="27" t="s">
        <v>17</v>
      </c>
      <c r="G258" s="27">
        <v>1.4071400000000001</v>
      </c>
      <c r="H258" s="27" t="s">
        <v>18</v>
      </c>
      <c r="I258" s="27" t="s">
        <v>19</v>
      </c>
      <c r="J258" s="27">
        <v>11.108000000000001</v>
      </c>
      <c r="K258" s="27" t="s">
        <v>18</v>
      </c>
      <c r="L258" s="27" t="s">
        <v>16</v>
      </c>
      <c r="M258" s="27" t="s">
        <v>16</v>
      </c>
    </row>
    <row r="259" spans="1:13">
      <c r="A259" s="27" t="s">
        <v>13</v>
      </c>
      <c r="B259" s="27" t="s">
        <v>14</v>
      </c>
      <c r="C259" s="27" t="s">
        <v>310</v>
      </c>
      <c r="D259" s="27">
        <v>306</v>
      </c>
      <c r="E259" s="27">
        <v>1</v>
      </c>
      <c r="F259" s="27" t="s">
        <v>17</v>
      </c>
      <c r="G259" s="27">
        <v>1.5930899999999999</v>
      </c>
      <c r="H259" s="27" t="s">
        <v>18</v>
      </c>
      <c r="I259" s="27" t="s">
        <v>19</v>
      </c>
      <c r="J259" s="27">
        <v>46.023000000000003</v>
      </c>
      <c r="K259" s="27" t="s">
        <v>18</v>
      </c>
      <c r="L259" s="27" t="s">
        <v>16</v>
      </c>
      <c r="M259" s="27" t="s">
        <v>16</v>
      </c>
    </row>
    <row r="260" spans="1:13">
      <c r="A260" s="27" t="s">
        <v>13</v>
      </c>
      <c r="B260" s="27" t="s">
        <v>14</v>
      </c>
      <c r="C260" s="27" t="s">
        <v>311</v>
      </c>
      <c r="D260" s="27">
        <v>307</v>
      </c>
      <c r="E260" s="27">
        <v>1</v>
      </c>
      <c r="F260" s="27" t="s">
        <v>17</v>
      </c>
      <c r="G260" s="27">
        <v>1.3970499999999999</v>
      </c>
      <c r="H260" s="27" t="s">
        <v>18</v>
      </c>
      <c r="I260" s="27" t="s">
        <v>19</v>
      </c>
      <c r="J260" s="27">
        <v>6.2679999999999998</v>
      </c>
      <c r="K260" s="27" t="s">
        <v>18</v>
      </c>
      <c r="L260" s="27" t="s">
        <v>16</v>
      </c>
      <c r="M260" s="27" t="s">
        <v>16</v>
      </c>
    </row>
    <row r="261" spans="1:13">
      <c r="A261" s="27" t="s">
        <v>13</v>
      </c>
      <c r="B261" s="27" t="s">
        <v>14</v>
      </c>
      <c r="C261" s="27" t="s">
        <v>312</v>
      </c>
      <c r="D261" s="27" t="s">
        <v>163</v>
      </c>
      <c r="F261" s="27" t="s">
        <v>16</v>
      </c>
      <c r="I261" s="27" t="s">
        <v>16</v>
      </c>
      <c r="L261" s="27" t="s">
        <v>16</v>
      </c>
      <c r="M261" s="27" t="s">
        <v>16</v>
      </c>
    </row>
    <row r="262" spans="1:13">
      <c r="A262" s="27" t="s">
        <v>13</v>
      </c>
      <c r="B262" s="27" t="s">
        <v>14</v>
      </c>
      <c r="C262" s="27" t="s">
        <v>313</v>
      </c>
      <c r="D262" s="27">
        <v>308</v>
      </c>
      <c r="E262" s="27">
        <v>1</v>
      </c>
      <c r="F262" s="27" t="s">
        <v>17</v>
      </c>
      <c r="G262" s="27">
        <v>1.00292</v>
      </c>
      <c r="H262" s="27" t="s">
        <v>18</v>
      </c>
      <c r="I262" s="27" t="s">
        <v>19</v>
      </c>
      <c r="J262" s="27">
        <v>33.816000000000003</v>
      </c>
      <c r="K262" s="27" t="s">
        <v>18</v>
      </c>
      <c r="L262" s="27" t="s">
        <v>16</v>
      </c>
      <c r="M262" s="27" t="s">
        <v>16</v>
      </c>
    </row>
    <row r="263" spans="1:13">
      <c r="A263" s="27" t="s">
        <v>13</v>
      </c>
      <c r="B263" s="27" t="s">
        <v>14</v>
      </c>
      <c r="C263" s="27" t="s">
        <v>314</v>
      </c>
      <c r="D263" s="27" t="s">
        <v>163</v>
      </c>
      <c r="F263" s="27" t="s">
        <v>16</v>
      </c>
      <c r="I263" s="27" t="s">
        <v>16</v>
      </c>
      <c r="L263" s="27" t="s">
        <v>16</v>
      </c>
      <c r="M263" s="27" t="s">
        <v>16</v>
      </c>
    </row>
    <row r="264" spans="1:13">
      <c r="A264" s="27" t="s">
        <v>13</v>
      </c>
      <c r="B264" s="27" t="s">
        <v>14</v>
      </c>
      <c r="C264" s="27" t="s">
        <v>315</v>
      </c>
      <c r="D264" s="27">
        <v>309</v>
      </c>
      <c r="E264" s="27">
        <v>1</v>
      </c>
      <c r="F264" s="27" t="s">
        <v>17</v>
      </c>
      <c r="G264" s="27">
        <v>1.8316399999999999</v>
      </c>
      <c r="H264" s="27" t="s">
        <v>18</v>
      </c>
      <c r="I264" s="27" t="s">
        <v>19</v>
      </c>
      <c r="J264" s="27">
        <v>49.155000000000001</v>
      </c>
      <c r="K264" s="27" t="s">
        <v>18</v>
      </c>
      <c r="L264" s="27" t="s">
        <v>16</v>
      </c>
      <c r="M264" s="27" t="s">
        <v>16</v>
      </c>
    </row>
    <row r="265" spans="1:13">
      <c r="A265" s="27" t="s">
        <v>13</v>
      </c>
      <c r="B265" s="27" t="s">
        <v>14</v>
      </c>
      <c r="C265" s="27" t="s">
        <v>316</v>
      </c>
      <c r="D265" s="27">
        <v>310</v>
      </c>
      <c r="E265" s="27">
        <v>1</v>
      </c>
      <c r="F265" s="27" t="s">
        <v>17</v>
      </c>
      <c r="G265" s="27">
        <v>1.4360999999999999</v>
      </c>
      <c r="H265" s="27" t="s">
        <v>18</v>
      </c>
      <c r="I265" s="27" t="s">
        <v>19</v>
      </c>
      <c r="J265" s="27">
        <v>10.076000000000001</v>
      </c>
      <c r="K265" s="27" t="s">
        <v>18</v>
      </c>
      <c r="L265" s="27" t="s">
        <v>16</v>
      </c>
      <c r="M265" s="27" t="s">
        <v>16</v>
      </c>
    </row>
    <row r="266" spans="1:13">
      <c r="A266" s="27" t="s">
        <v>13</v>
      </c>
      <c r="B266" s="27" t="s">
        <v>14</v>
      </c>
      <c r="C266" s="27" t="s">
        <v>317</v>
      </c>
      <c r="D266" s="27">
        <v>311</v>
      </c>
      <c r="E266" s="27">
        <v>1</v>
      </c>
      <c r="F266" s="27" t="s">
        <v>17</v>
      </c>
      <c r="G266" s="27">
        <v>1.22977</v>
      </c>
      <c r="H266" s="27" t="s">
        <v>18</v>
      </c>
      <c r="I266" s="27" t="s">
        <v>19</v>
      </c>
      <c r="J266" s="27">
        <v>10.551</v>
      </c>
      <c r="K266" s="27" t="s">
        <v>18</v>
      </c>
      <c r="L266" s="27" t="s">
        <v>16</v>
      </c>
      <c r="M266" s="27" t="s">
        <v>16</v>
      </c>
    </row>
    <row r="267" spans="1:13">
      <c r="A267" s="27" t="s">
        <v>13</v>
      </c>
      <c r="B267" s="27" t="s">
        <v>14</v>
      </c>
      <c r="C267" s="27" t="s">
        <v>318</v>
      </c>
      <c r="D267" s="27">
        <v>312</v>
      </c>
      <c r="E267" s="27">
        <v>1</v>
      </c>
      <c r="F267" s="27" t="s">
        <v>17</v>
      </c>
      <c r="G267" s="27">
        <v>0.98226000000000002</v>
      </c>
      <c r="H267" s="27" t="s">
        <v>18</v>
      </c>
      <c r="I267" s="27" t="s">
        <v>19</v>
      </c>
      <c r="J267" s="27">
        <v>45.273000000000003</v>
      </c>
      <c r="K267" s="27" t="s">
        <v>18</v>
      </c>
      <c r="L267" s="27" t="s">
        <v>16</v>
      </c>
      <c r="M267" s="27" t="s">
        <v>16</v>
      </c>
    </row>
    <row r="268" spans="1:13">
      <c r="A268" s="27" t="s">
        <v>13</v>
      </c>
      <c r="B268" s="27" t="s">
        <v>14</v>
      </c>
      <c r="C268" s="27" t="s">
        <v>319</v>
      </c>
      <c r="D268" s="27" t="s">
        <v>163</v>
      </c>
      <c r="F268" s="27" t="s">
        <v>16</v>
      </c>
      <c r="I268" s="27" t="s">
        <v>16</v>
      </c>
      <c r="L268" s="27" t="s">
        <v>16</v>
      </c>
      <c r="M268" s="27" t="s">
        <v>16</v>
      </c>
    </row>
    <row r="269" spans="1:13">
      <c r="A269" s="27" t="s">
        <v>13</v>
      </c>
      <c r="B269" s="27" t="s">
        <v>14</v>
      </c>
      <c r="C269" s="27" t="s">
        <v>320</v>
      </c>
      <c r="D269" s="27">
        <v>313</v>
      </c>
      <c r="E269" s="27">
        <v>1</v>
      </c>
      <c r="F269" s="27" t="s">
        <v>17</v>
      </c>
      <c r="G269" s="27">
        <v>1.9022300000000001</v>
      </c>
      <c r="H269" s="27" t="s">
        <v>18</v>
      </c>
      <c r="I269" s="27" t="s">
        <v>19</v>
      </c>
      <c r="J269" s="27">
        <v>50.442</v>
      </c>
      <c r="K269" s="27" t="s">
        <v>18</v>
      </c>
      <c r="L269" s="27" t="s">
        <v>16</v>
      </c>
      <c r="M269" s="27" t="s">
        <v>16</v>
      </c>
    </row>
    <row r="270" spans="1:13">
      <c r="A270" s="27" t="s">
        <v>13</v>
      </c>
      <c r="B270" s="27" t="s">
        <v>14</v>
      </c>
      <c r="C270" s="27" t="s">
        <v>321</v>
      </c>
      <c r="D270" s="27">
        <v>314</v>
      </c>
      <c r="E270" s="27">
        <v>1</v>
      </c>
      <c r="F270" s="27" t="s">
        <v>17</v>
      </c>
      <c r="G270" s="27">
        <v>0.94572999999999996</v>
      </c>
      <c r="H270" s="27" t="s">
        <v>18</v>
      </c>
      <c r="I270" s="27" t="s">
        <v>19</v>
      </c>
      <c r="J270" s="27">
        <v>49.439</v>
      </c>
      <c r="K270" s="27" t="s">
        <v>18</v>
      </c>
      <c r="L270" s="27" t="s">
        <v>16</v>
      </c>
      <c r="M270" s="27" t="s">
        <v>16</v>
      </c>
    </row>
    <row r="271" spans="1:13">
      <c r="A271" s="27" t="s">
        <v>13</v>
      </c>
      <c r="B271" s="27" t="s">
        <v>14</v>
      </c>
      <c r="C271" s="27" t="s">
        <v>322</v>
      </c>
      <c r="D271" s="27" t="s">
        <v>163</v>
      </c>
      <c r="F271" s="27" t="s">
        <v>16</v>
      </c>
      <c r="I271" s="27" t="s">
        <v>16</v>
      </c>
      <c r="L271" s="27" t="s">
        <v>16</v>
      </c>
      <c r="M271" s="27" t="s">
        <v>16</v>
      </c>
    </row>
    <row r="272" spans="1:13">
      <c r="A272" s="27" t="s">
        <v>13</v>
      </c>
      <c r="B272" s="27" t="s">
        <v>14</v>
      </c>
      <c r="C272" s="27" t="s">
        <v>323</v>
      </c>
      <c r="D272" s="27">
        <v>315</v>
      </c>
      <c r="E272" s="27">
        <v>1</v>
      </c>
      <c r="F272" s="27" t="s">
        <v>17</v>
      </c>
      <c r="G272" s="27">
        <v>1.9029799999999999</v>
      </c>
      <c r="H272" s="27" t="s">
        <v>18</v>
      </c>
      <c r="I272" s="27" t="s">
        <v>19</v>
      </c>
      <c r="J272" s="27">
        <v>51.064</v>
      </c>
      <c r="K272" s="27" t="s">
        <v>18</v>
      </c>
      <c r="L272" s="27" t="s">
        <v>16</v>
      </c>
      <c r="M272" s="27" t="s">
        <v>16</v>
      </c>
    </row>
    <row r="273" spans="1:13">
      <c r="A273" s="27" t="s">
        <v>13</v>
      </c>
      <c r="B273" s="27" t="s">
        <v>14</v>
      </c>
      <c r="C273" s="27" t="s">
        <v>324</v>
      </c>
      <c r="D273" s="27">
        <v>316</v>
      </c>
      <c r="E273" s="27">
        <v>1</v>
      </c>
      <c r="F273" s="27" t="s">
        <v>17</v>
      </c>
      <c r="G273" s="27">
        <v>1.1206700000000001</v>
      </c>
      <c r="H273" s="27" t="s">
        <v>18</v>
      </c>
      <c r="I273" s="27" t="s">
        <v>19</v>
      </c>
      <c r="J273" s="27">
        <v>14.663</v>
      </c>
      <c r="K273" s="27" t="s">
        <v>18</v>
      </c>
      <c r="L273" s="27" t="s">
        <v>16</v>
      </c>
      <c r="M273" s="27" t="s">
        <v>16</v>
      </c>
    </row>
    <row r="274" spans="1:13">
      <c r="A274" s="27" t="s">
        <v>13</v>
      </c>
      <c r="B274" s="27" t="s">
        <v>14</v>
      </c>
      <c r="C274" s="27" t="s">
        <v>325</v>
      </c>
      <c r="D274" s="27">
        <v>317</v>
      </c>
      <c r="E274" s="27">
        <v>1</v>
      </c>
      <c r="F274" s="27" t="s">
        <v>17</v>
      </c>
      <c r="G274" s="27">
        <v>0.92957000000000001</v>
      </c>
      <c r="H274" s="27" t="s">
        <v>18</v>
      </c>
      <c r="I274" s="27" t="s">
        <v>19</v>
      </c>
      <c r="J274" s="27">
        <v>32.856999999999999</v>
      </c>
      <c r="K274" s="27" t="s">
        <v>18</v>
      </c>
      <c r="L274" s="27" t="s">
        <v>16</v>
      </c>
      <c r="M274" s="27" t="s">
        <v>16</v>
      </c>
    </row>
    <row r="275" spans="1:13">
      <c r="A275" s="27" t="s">
        <v>13</v>
      </c>
      <c r="B275" s="27" t="s">
        <v>14</v>
      </c>
      <c r="C275" s="27" t="s">
        <v>326</v>
      </c>
      <c r="D275" s="27" t="s">
        <v>163</v>
      </c>
      <c r="F275" s="27" t="s">
        <v>16</v>
      </c>
      <c r="I275" s="27" t="s">
        <v>16</v>
      </c>
      <c r="L275" s="27" t="s">
        <v>16</v>
      </c>
      <c r="M275" s="27" t="s">
        <v>16</v>
      </c>
    </row>
    <row r="276" spans="1:13">
      <c r="A276" s="27" t="s">
        <v>13</v>
      </c>
      <c r="B276" s="27" t="s">
        <v>14</v>
      </c>
      <c r="C276" s="27" t="s">
        <v>327</v>
      </c>
      <c r="D276" s="27">
        <v>318</v>
      </c>
      <c r="E276" s="27">
        <v>1</v>
      </c>
      <c r="F276" s="27" t="s">
        <v>17</v>
      </c>
      <c r="G276" s="27">
        <v>1.86178</v>
      </c>
      <c r="H276" s="27" t="s">
        <v>18</v>
      </c>
      <c r="I276" s="27" t="s">
        <v>19</v>
      </c>
      <c r="J276" s="27">
        <v>46.756999999999998</v>
      </c>
      <c r="K276" s="27" t="s">
        <v>18</v>
      </c>
      <c r="L276" s="27" t="s">
        <v>16</v>
      </c>
      <c r="M276" s="27" t="s">
        <v>16</v>
      </c>
    </row>
    <row r="277" spans="1:13">
      <c r="A277" s="27" t="s">
        <v>13</v>
      </c>
      <c r="B277" s="27" t="s">
        <v>14</v>
      </c>
      <c r="C277" s="27" t="s">
        <v>328</v>
      </c>
      <c r="D277" s="27">
        <v>319</v>
      </c>
      <c r="E277" s="27">
        <v>1</v>
      </c>
      <c r="F277" s="27" t="s">
        <v>17</v>
      </c>
      <c r="G277" s="27">
        <v>1.6573599999999999</v>
      </c>
      <c r="H277" s="27" t="s">
        <v>18</v>
      </c>
      <c r="I277" s="27" t="s">
        <v>19</v>
      </c>
      <c r="J277" s="27">
        <v>26.805</v>
      </c>
      <c r="K277" s="27" t="s">
        <v>18</v>
      </c>
      <c r="L277" s="27" t="s">
        <v>16</v>
      </c>
      <c r="M277" s="27" t="s">
        <v>16</v>
      </c>
    </row>
    <row r="278" spans="1:13">
      <c r="A278" s="27" t="s">
        <v>13</v>
      </c>
      <c r="B278" s="27" t="s">
        <v>14</v>
      </c>
      <c r="C278" s="27" t="s">
        <v>329</v>
      </c>
      <c r="D278" s="27">
        <v>320</v>
      </c>
      <c r="E278" s="27">
        <v>1</v>
      </c>
      <c r="F278" s="27" t="s">
        <v>17</v>
      </c>
      <c r="G278" s="27">
        <v>1.4407300000000001</v>
      </c>
      <c r="H278" s="27" t="s">
        <v>18</v>
      </c>
      <c r="I278" s="27" t="s">
        <v>19</v>
      </c>
      <c r="J278" s="27">
        <v>5.4580000000000002</v>
      </c>
      <c r="K278" s="27" t="s">
        <v>18</v>
      </c>
      <c r="L278" s="27" t="s">
        <v>16</v>
      </c>
      <c r="M278" s="27" t="s">
        <v>16</v>
      </c>
    </row>
    <row r="279" spans="1:13">
      <c r="A279" s="27" t="s">
        <v>13</v>
      </c>
      <c r="B279" s="27" t="s">
        <v>14</v>
      </c>
      <c r="C279" s="27" t="s">
        <v>330</v>
      </c>
      <c r="D279" s="27">
        <v>321</v>
      </c>
      <c r="E279" s="27">
        <v>1</v>
      </c>
      <c r="F279" s="27" t="s">
        <v>17</v>
      </c>
      <c r="G279" s="27">
        <v>1.2988599999999999</v>
      </c>
      <c r="H279" s="27" t="s">
        <v>18</v>
      </c>
      <c r="I279" s="27" t="s">
        <v>19</v>
      </c>
      <c r="J279" s="27">
        <v>14.964</v>
      </c>
      <c r="K279" s="27" t="s">
        <v>18</v>
      </c>
      <c r="L279" s="27" t="s">
        <v>16</v>
      </c>
      <c r="M279" s="27" t="s">
        <v>16</v>
      </c>
    </row>
    <row r="280" spans="1:13">
      <c r="A280" s="27" t="s">
        <v>13</v>
      </c>
      <c r="B280" s="27" t="s">
        <v>14</v>
      </c>
      <c r="C280" s="27" t="s">
        <v>331</v>
      </c>
      <c r="D280" s="27">
        <v>322</v>
      </c>
      <c r="E280" s="27">
        <v>1</v>
      </c>
      <c r="F280" s="27" t="s">
        <v>17</v>
      </c>
      <c r="G280" s="27">
        <v>1.19858</v>
      </c>
      <c r="H280" s="27" t="s">
        <v>18</v>
      </c>
      <c r="I280" s="27" t="s">
        <v>19</v>
      </c>
      <c r="J280" s="27">
        <v>34.996000000000002</v>
      </c>
      <c r="K280" s="27" t="s">
        <v>18</v>
      </c>
      <c r="L280" s="27" t="s">
        <v>16</v>
      </c>
      <c r="M280" s="27" t="s">
        <v>16</v>
      </c>
    </row>
    <row r="281" spans="1:13">
      <c r="A281" s="27" t="s">
        <v>13</v>
      </c>
      <c r="B281" s="27" t="s">
        <v>14</v>
      </c>
      <c r="C281" s="27" t="s">
        <v>332</v>
      </c>
      <c r="D281" s="27">
        <v>323</v>
      </c>
      <c r="E281" s="27">
        <v>1</v>
      </c>
      <c r="F281" s="27" t="s">
        <v>17</v>
      </c>
      <c r="G281" s="27">
        <v>1.5384100000000001</v>
      </c>
      <c r="H281" s="27" t="s">
        <v>18</v>
      </c>
      <c r="I281" s="27" t="s">
        <v>19</v>
      </c>
      <c r="J281" s="27">
        <v>29.402000000000001</v>
      </c>
      <c r="K281" s="27" t="s">
        <v>18</v>
      </c>
      <c r="L281" s="27" t="s">
        <v>16</v>
      </c>
      <c r="M281" s="27" t="s">
        <v>16</v>
      </c>
    </row>
    <row r="282" spans="1:13">
      <c r="A282" s="27" t="s">
        <v>13</v>
      </c>
      <c r="B282" s="27" t="s">
        <v>14</v>
      </c>
      <c r="C282" s="27" t="s">
        <v>333</v>
      </c>
      <c r="D282" s="27" t="s">
        <v>163</v>
      </c>
      <c r="F282" s="27" t="s">
        <v>16</v>
      </c>
      <c r="I282" s="27" t="s">
        <v>16</v>
      </c>
      <c r="L282" s="27" t="s">
        <v>16</v>
      </c>
      <c r="M282" s="27" t="s">
        <v>16</v>
      </c>
    </row>
    <row r="283" spans="1:13">
      <c r="A283" s="27" t="s">
        <v>13</v>
      </c>
      <c r="B283" s="27" t="s">
        <v>14</v>
      </c>
      <c r="C283" s="27" t="s">
        <v>334</v>
      </c>
      <c r="D283" s="27">
        <v>324</v>
      </c>
      <c r="E283" s="27">
        <v>1</v>
      </c>
      <c r="F283" s="27" t="s">
        <v>17</v>
      </c>
      <c r="G283" s="27">
        <v>1.2942899999999999</v>
      </c>
      <c r="H283" s="27" t="s">
        <v>18</v>
      </c>
      <c r="I283" s="27" t="s">
        <v>19</v>
      </c>
      <c r="J283" s="27">
        <v>20.693000000000001</v>
      </c>
      <c r="K283" s="27" t="s">
        <v>18</v>
      </c>
      <c r="L283" s="27" t="s">
        <v>16</v>
      </c>
      <c r="M283" s="27" t="s">
        <v>16</v>
      </c>
    </row>
    <row r="284" spans="1:13">
      <c r="A284" s="27" t="s">
        <v>13</v>
      </c>
      <c r="B284" s="27" t="s">
        <v>14</v>
      </c>
      <c r="C284" s="27" t="s">
        <v>335</v>
      </c>
      <c r="D284" s="27">
        <v>325</v>
      </c>
      <c r="E284" s="27">
        <v>1</v>
      </c>
      <c r="F284" s="27" t="s">
        <v>17</v>
      </c>
      <c r="G284" s="27">
        <v>1.2629900000000001</v>
      </c>
      <c r="H284" s="27" t="s">
        <v>18</v>
      </c>
      <c r="I284" s="27" t="s">
        <v>19</v>
      </c>
      <c r="J284" s="27">
        <v>50.981999999999999</v>
      </c>
      <c r="K284" s="27" t="s">
        <v>18</v>
      </c>
      <c r="L284" s="27" t="s">
        <v>16</v>
      </c>
      <c r="M284" s="27" t="s">
        <v>16</v>
      </c>
    </row>
    <row r="285" spans="1:13">
      <c r="A285" s="27" t="s">
        <v>13</v>
      </c>
      <c r="B285" s="27" t="s">
        <v>14</v>
      </c>
      <c r="C285" s="27" t="s">
        <v>336</v>
      </c>
      <c r="D285" s="27">
        <v>326</v>
      </c>
      <c r="E285" s="27">
        <v>1</v>
      </c>
      <c r="F285" s="27" t="s">
        <v>17</v>
      </c>
      <c r="G285" s="27">
        <v>1.6550800000000001</v>
      </c>
      <c r="H285" s="27" t="s">
        <v>18</v>
      </c>
      <c r="I285" s="27" t="s">
        <v>19</v>
      </c>
      <c r="J285" s="27">
        <v>47.716999999999999</v>
      </c>
      <c r="K285" s="27" t="s">
        <v>18</v>
      </c>
      <c r="L285" s="27" t="s">
        <v>16</v>
      </c>
      <c r="M285" s="27" t="s">
        <v>16</v>
      </c>
    </row>
    <row r="286" spans="1:13">
      <c r="A286" s="27" t="s">
        <v>13</v>
      </c>
      <c r="B286" s="27" t="s">
        <v>14</v>
      </c>
      <c r="C286" s="27" t="s">
        <v>337</v>
      </c>
      <c r="D286" s="27">
        <v>327</v>
      </c>
      <c r="E286" s="27">
        <v>1</v>
      </c>
      <c r="F286" s="27" t="s">
        <v>17</v>
      </c>
      <c r="G286" s="27">
        <v>1.33239</v>
      </c>
      <c r="H286" s="27" t="s">
        <v>18</v>
      </c>
      <c r="I286" s="27" t="s">
        <v>19</v>
      </c>
      <c r="J286" s="27">
        <v>8.5030000000000001</v>
      </c>
      <c r="K286" s="27" t="s">
        <v>18</v>
      </c>
      <c r="L286" s="27" t="s">
        <v>16</v>
      </c>
      <c r="M286" s="27" t="s">
        <v>16</v>
      </c>
    </row>
    <row r="287" spans="1:13">
      <c r="A287" s="27" t="s">
        <v>13</v>
      </c>
      <c r="B287" s="27" t="s">
        <v>14</v>
      </c>
      <c r="C287" s="27" t="s">
        <v>338</v>
      </c>
      <c r="D287" s="27">
        <v>328</v>
      </c>
      <c r="E287" s="27">
        <v>1</v>
      </c>
      <c r="F287" s="27" t="s">
        <v>17</v>
      </c>
      <c r="G287" s="27">
        <v>1.23217</v>
      </c>
      <c r="H287" s="27" t="s">
        <v>18</v>
      </c>
      <c r="I287" s="27" t="s">
        <v>19</v>
      </c>
      <c r="J287" s="27">
        <v>12.147</v>
      </c>
      <c r="K287" s="27" t="s">
        <v>18</v>
      </c>
      <c r="L287" s="27" t="s">
        <v>16</v>
      </c>
      <c r="M287" s="27" t="s">
        <v>16</v>
      </c>
    </row>
    <row r="288" spans="1:13">
      <c r="A288" s="27" t="s">
        <v>13</v>
      </c>
      <c r="B288" s="27" t="s">
        <v>14</v>
      </c>
      <c r="C288" s="27" t="s">
        <v>339</v>
      </c>
      <c r="D288" s="27">
        <v>329</v>
      </c>
      <c r="E288" s="27">
        <v>1</v>
      </c>
      <c r="F288" s="27" t="s">
        <v>17</v>
      </c>
      <c r="G288" s="27">
        <v>1.13741</v>
      </c>
      <c r="H288" s="27" t="s">
        <v>18</v>
      </c>
      <c r="I288" s="27" t="s">
        <v>19</v>
      </c>
      <c r="J288" s="27">
        <v>31.94</v>
      </c>
      <c r="K288" s="27" t="s">
        <v>18</v>
      </c>
      <c r="L288" s="27" t="s">
        <v>16</v>
      </c>
      <c r="M288" s="27" t="s">
        <v>16</v>
      </c>
    </row>
    <row r="289" spans="1:13">
      <c r="A289" s="27" t="s">
        <v>13</v>
      </c>
      <c r="B289" s="27" t="s">
        <v>14</v>
      </c>
      <c r="C289" s="27" t="s">
        <v>340</v>
      </c>
      <c r="D289" s="27">
        <v>330</v>
      </c>
      <c r="E289" s="27">
        <v>1</v>
      </c>
      <c r="F289" s="27" t="s">
        <v>17</v>
      </c>
      <c r="G289" s="27">
        <v>1.03677</v>
      </c>
      <c r="H289" s="27" t="s">
        <v>18</v>
      </c>
      <c r="I289" s="27" t="s">
        <v>19</v>
      </c>
      <c r="J289" s="27">
        <v>51.859000000000002</v>
      </c>
      <c r="K289" s="27" t="s">
        <v>18</v>
      </c>
      <c r="L289" s="27" t="s">
        <v>16</v>
      </c>
      <c r="M289" s="27" t="s">
        <v>16</v>
      </c>
    </row>
    <row r="290" spans="1:13">
      <c r="A290" s="27" t="s">
        <v>13</v>
      </c>
      <c r="B290" s="27" t="s">
        <v>14</v>
      </c>
      <c r="C290" s="27" t="s">
        <v>341</v>
      </c>
      <c r="D290" s="27">
        <v>331</v>
      </c>
      <c r="E290" s="27">
        <v>1</v>
      </c>
      <c r="F290" s="27" t="s">
        <v>17</v>
      </c>
      <c r="G290" s="27">
        <v>1.6412899999999999</v>
      </c>
      <c r="H290" s="27" t="s">
        <v>18</v>
      </c>
      <c r="I290" s="27" t="s">
        <v>19</v>
      </c>
      <c r="J290" s="27">
        <v>49.274000000000001</v>
      </c>
      <c r="K290" s="27" t="s">
        <v>18</v>
      </c>
      <c r="L290" s="27" t="s">
        <v>16</v>
      </c>
      <c r="M290" s="27" t="s">
        <v>16</v>
      </c>
    </row>
    <row r="291" spans="1:13">
      <c r="A291" s="27" t="s">
        <v>13</v>
      </c>
      <c r="B291" s="27" t="s">
        <v>14</v>
      </c>
      <c r="C291" s="27" t="s">
        <v>342</v>
      </c>
      <c r="D291" s="27">
        <v>332</v>
      </c>
      <c r="E291" s="27">
        <v>1</v>
      </c>
      <c r="F291" s="27" t="s">
        <v>17</v>
      </c>
      <c r="G291" s="27">
        <v>1.54057</v>
      </c>
      <c r="H291" s="27" t="s">
        <v>18</v>
      </c>
      <c r="I291" s="27" t="s">
        <v>19</v>
      </c>
      <c r="J291" s="27">
        <v>29.26</v>
      </c>
      <c r="K291" s="27" t="s">
        <v>18</v>
      </c>
      <c r="L291" s="27" t="s">
        <v>16</v>
      </c>
      <c r="M291" s="27" t="s">
        <v>16</v>
      </c>
    </row>
    <row r="292" spans="1:13">
      <c r="A292" s="27" t="s">
        <v>13</v>
      </c>
      <c r="B292" s="27" t="s">
        <v>14</v>
      </c>
      <c r="C292" s="27" t="s">
        <v>343</v>
      </c>
      <c r="D292" s="27">
        <v>333</v>
      </c>
      <c r="E292" s="27">
        <v>1</v>
      </c>
      <c r="F292" s="27" t="s">
        <v>17</v>
      </c>
      <c r="G292" s="27">
        <v>1.4408099999999999</v>
      </c>
      <c r="H292" s="27" t="s">
        <v>18</v>
      </c>
      <c r="I292" s="27" t="s">
        <v>19</v>
      </c>
      <c r="J292" s="27">
        <v>9.5210000000000008</v>
      </c>
      <c r="K292" s="27" t="s">
        <v>18</v>
      </c>
      <c r="L292" s="27" t="s">
        <v>16</v>
      </c>
      <c r="M292" s="27" t="s">
        <v>16</v>
      </c>
    </row>
    <row r="293" spans="1:13">
      <c r="A293" s="27" t="s">
        <v>13</v>
      </c>
      <c r="B293" s="27" t="s">
        <v>14</v>
      </c>
      <c r="C293" s="27" t="s">
        <v>344</v>
      </c>
      <c r="D293" s="27">
        <v>334</v>
      </c>
      <c r="E293" s="27">
        <v>1</v>
      </c>
      <c r="F293" s="27" t="s">
        <v>17</v>
      </c>
      <c r="G293" s="27">
        <v>1.15503</v>
      </c>
      <c r="H293" s="27" t="s">
        <v>18</v>
      </c>
      <c r="I293" s="27" t="s">
        <v>19</v>
      </c>
      <c r="J293" s="27">
        <v>46.988999999999997</v>
      </c>
      <c r="K293" s="27" t="s">
        <v>18</v>
      </c>
      <c r="L293" s="27" t="s">
        <v>16</v>
      </c>
      <c r="M293" s="27" t="s">
        <v>16</v>
      </c>
    </row>
    <row r="294" spans="1:13">
      <c r="A294" s="27" t="s">
        <v>13</v>
      </c>
      <c r="B294" s="27" t="s">
        <v>14</v>
      </c>
      <c r="C294" s="27" t="s">
        <v>345</v>
      </c>
      <c r="D294" s="27">
        <v>335</v>
      </c>
      <c r="E294" s="27">
        <v>1</v>
      </c>
      <c r="F294" s="27" t="s">
        <v>17</v>
      </c>
      <c r="G294" s="27">
        <v>1.5650500000000001</v>
      </c>
      <c r="H294" s="27" t="s">
        <v>18</v>
      </c>
      <c r="I294" s="27" t="s">
        <v>19</v>
      </c>
      <c r="J294" s="27">
        <v>49.546999999999997</v>
      </c>
      <c r="K294" s="27" t="s">
        <v>18</v>
      </c>
      <c r="L294" s="27" t="s">
        <v>16</v>
      </c>
      <c r="M294" s="27" t="s">
        <v>16</v>
      </c>
    </row>
    <row r="295" spans="1:13">
      <c r="A295" s="27" t="s">
        <v>13</v>
      </c>
      <c r="B295" s="27" t="s">
        <v>14</v>
      </c>
      <c r="C295" s="27" t="s">
        <v>346</v>
      </c>
      <c r="D295" s="27">
        <v>336</v>
      </c>
      <c r="E295" s="27">
        <v>1</v>
      </c>
      <c r="F295" s="27" t="s">
        <v>17</v>
      </c>
      <c r="G295" s="27">
        <v>1.4403300000000001</v>
      </c>
      <c r="H295" s="27" t="s">
        <v>18</v>
      </c>
      <c r="I295" s="27" t="s">
        <v>19</v>
      </c>
      <c r="J295" s="27">
        <v>25.69</v>
      </c>
      <c r="K295" s="27" t="s">
        <v>18</v>
      </c>
      <c r="L295" s="27" t="s">
        <v>16</v>
      </c>
      <c r="M295" s="27" t="s">
        <v>16</v>
      </c>
    </row>
    <row r="296" spans="1:13">
      <c r="A296" s="27" t="s">
        <v>13</v>
      </c>
      <c r="B296" s="27" t="s">
        <v>14</v>
      </c>
      <c r="C296" s="27" t="s">
        <v>347</v>
      </c>
      <c r="D296" s="27">
        <v>337</v>
      </c>
      <c r="E296" s="27">
        <v>1</v>
      </c>
      <c r="F296" s="27" t="s">
        <v>17</v>
      </c>
      <c r="G296" s="27">
        <v>1.3358699999999999</v>
      </c>
      <c r="H296" s="27" t="s">
        <v>18</v>
      </c>
      <c r="I296" s="27" t="s">
        <v>19</v>
      </c>
      <c r="J296" s="27">
        <v>5.1580000000000004</v>
      </c>
      <c r="K296" s="27" t="s">
        <v>18</v>
      </c>
      <c r="L296" s="27" t="s">
        <v>16</v>
      </c>
      <c r="M296" s="27" t="s">
        <v>16</v>
      </c>
    </row>
    <row r="297" spans="1:13">
      <c r="A297" s="27" t="s">
        <v>13</v>
      </c>
      <c r="B297" s="27" t="s">
        <v>14</v>
      </c>
      <c r="C297" s="27" t="s">
        <v>348</v>
      </c>
      <c r="D297" s="27">
        <v>338</v>
      </c>
      <c r="E297" s="27">
        <v>1</v>
      </c>
      <c r="F297" s="27" t="s">
        <v>17</v>
      </c>
      <c r="G297" s="27">
        <v>1.2607900000000001</v>
      </c>
      <c r="H297" s="27" t="s">
        <v>18</v>
      </c>
      <c r="I297" s="27" t="s">
        <v>19</v>
      </c>
      <c r="J297" s="27">
        <v>10.833</v>
      </c>
      <c r="K297" s="27" t="s">
        <v>18</v>
      </c>
      <c r="L297" s="27" t="s">
        <v>16</v>
      </c>
      <c r="M297" s="27" t="s">
        <v>16</v>
      </c>
    </row>
    <row r="298" spans="1:13">
      <c r="A298" s="27" t="s">
        <v>13</v>
      </c>
      <c r="B298" s="27" t="s">
        <v>14</v>
      </c>
      <c r="C298" s="27" t="s">
        <v>349</v>
      </c>
      <c r="D298" s="27">
        <v>339</v>
      </c>
      <c r="E298" s="27">
        <v>1</v>
      </c>
      <c r="F298" s="27" t="s">
        <v>17</v>
      </c>
      <c r="G298" s="27">
        <v>1.2147699999999999</v>
      </c>
      <c r="H298" s="27" t="s">
        <v>18</v>
      </c>
      <c r="I298" s="27" t="s">
        <v>19</v>
      </c>
      <c r="J298" s="27">
        <v>45.552999999999997</v>
      </c>
      <c r="K298" s="27" t="s">
        <v>18</v>
      </c>
      <c r="L298" s="27" t="s">
        <v>16</v>
      </c>
      <c r="M298" s="27" t="s">
        <v>16</v>
      </c>
    </row>
    <row r="299" spans="1:13">
      <c r="A299" s="27" t="s">
        <v>13</v>
      </c>
      <c r="B299" s="27" t="s">
        <v>14</v>
      </c>
      <c r="C299" s="27" t="s">
        <v>350</v>
      </c>
      <c r="D299" s="27">
        <v>340</v>
      </c>
      <c r="E299" s="27">
        <v>1</v>
      </c>
      <c r="F299" s="27" t="s">
        <v>17</v>
      </c>
      <c r="G299" s="27">
        <v>1.65909</v>
      </c>
      <c r="H299" s="27" t="s">
        <v>18</v>
      </c>
      <c r="I299" s="27" t="s">
        <v>19</v>
      </c>
      <c r="J299" s="27">
        <v>41.188000000000002</v>
      </c>
      <c r="K299" s="27" t="s">
        <v>18</v>
      </c>
      <c r="L299" s="27" t="s">
        <v>16</v>
      </c>
      <c r="M299" s="27" t="s">
        <v>16</v>
      </c>
    </row>
    <row r="300" spans="1:13">
      <c r="A300" s="27" t="s">
        <v>13</v>
      </c>
      <c r="B300" s="27" t="s">
        <v>14</v>
      </c>
      <c r="C300" s="27" t="s">
        <v>351</v>
      </c>
      <c r="D300" s="27">
        <v>341</v>
      </c>
      <c r="E300" s="27">
        <v>1</v>
      </c>
      <c r="F300" s="27" t="s">
        <v>17</v>
      </c>
      <c r="G300" s="27">
        <v>1.06494</v>
      </c>
      <c r="H300" s="27" t="s">
        <v>18</v>
      </c>
      <c r="I300" s="27" t="s">
        <v>19</v>
      </c>
      <c r="J300" s="27">
        <v>53.899000000000001</v>
      </c>
      <c r="K300" s="27" t="s">
        <v>18</v>
      </c>
      <c r="L300" s="27" t="s">
        <v>16</v>
      </c>
      <c r="M300" s="27" t="s">
        <v>16</v>
      </c>
    </row>
    <row r="301" spans="1:13">
      <c r="A301" s="27" t="s">
        <v>13</v>
      </c>
      <c r="B301" s="27" t="s">
        <v>14</v>
      </c>
      <c r="C301" s="27" t="s">
        <v>352</v>
      </c>
      <c r="D301" s="27">
        <v>342</v>
      </c>
      <c r="E301" s="27">
        <v>1</v>
      </c>
      <c r="F301" s="27" t="s">
        <v>17</v>
      </c>
      <c r="G301" s="27">
        <v>1.52216</v>
      </c>
      <c r="H301" s="27" t="s">
        <v>18</v>
      </c>
      <c r="I301" s="27" t="s">
        <v>19</v>
      </c>
      <c r="J301" s="27">
        <v>42.494</v>
      </c>
      <c r="K301" s="27" t="s">
        <v>18</v>
      </c>
      <c r="L301" s="27" t="s">
        <v>16</v>
      </c>
      <c r="M301" s="27" t="s">
        <v>16</v>
      </c>
    </row>
    <row r="302" spans="1:13">
      <c r="A302" s="27" t="s">
        <v>13</v>
      </c>
      <c r="B302" s="27" t="s">
        <v>14</v>
      </c>
      <c r="C302" s="27" t="s">
        <v>353</v>
      </c>
      <c r="D302" s="27">
        <v>343</v>
      </c>
      <c r="E302" s="27">
        <v>1</v>
      </c>
      <c r="F302" s="27" t="s">
        <v>17</v>
      </c>
      <c r="G302" s="27">
        <v>1.44817</v>
      </c>
      <c r="H302" s="27" t="s">
        <v>18</v>
      </c>
      <c r="I302" s="27" t="s">
        <v>19</v>
      </c>
      <c r="J302" s="27">
        <v>27.53</v>
      </c>
      <c r="K302" s="27" t="s">
        <v>18</v>
      </c>
      <c r="L302" s="27" t="s">
        <v>16</v>
      </c>
      <c r="M302" s="27" t="s">
        <v>16</v>
      </c>
    </row>
    <row r="303" spans="1:13">
      <c r="A303" s="27" t="s">
        <v>13</v>
      </c>
      <c r="B303" s="27" t="s">
        <v>14</v>
      </c>
      <c r="C303" s="27" t="s">
        <v>354</v>
      </c>
      <c r="D303" s="27">
        <v>344</v>
      </c>
      <c r="E303" s="27">
        <v>1</v>
      </c>
      <c r="F303" s="27" t="s">
        <v>17</v>
      </c>
      <c r="G303" s="27">
        <v>1.3554999999999999</v>
      </c>
      <c r="H303" s="27" t="s">
        <v>18</v>
      </c>
      <c r="I303" s="27" t="s">
        <v>19</v>
      </c>
      <c r="J303" s="27">
        <v>8.7520000000000007</v>
      </c>
      <c r="K303" s="27" t="s">
        <v>18</v>
      </c>
      <c r="L303" s="27" t="s">
        <v>16</v>
      </c>
      <c r="M303" s="27" t="s">
        <v>16</v>
      </c>
    </row>
    <row r="304" spans="1:13">
      <c r="A304" s="27" t="s">
        <v>13</v>
      </c>
      <c r="B304" s="27" t="s">
        <v>14</v>
      </c>
      <c r="C304" s="27" t="s">
        <v>355</v>
      </c>
      <c r="D304" s="27">
        <v>345</v>
      </c>
      <c r="E304" s="27">
        <v>1</v>
      </c>
      <c r="F304" s="27" t="s">
        <v>17</v>
      </c>
      <c r="G304" s="27">
        <v>1.25299</v>
      </c>
      <c r="H304" s="27" t="s">
        <v>18</v>
      </c>
      <c r="I304" s="27" t="s">
        <v>19</v>
      </c>
      <c r="J304" s="27">
        <v>11.522</v>
      </c>
      <c r="K304" s="27" t="s">
        <v>18</v>
      </c>
      <c r="L304" s="27" t="s">
        <v>16</v>
      </c>
      <c r="M304" s="27" t="s">
        <v>16</v>
      </c>
    </row>
    <row r="305" spans="1:13">
      <c r="A305" s="27" t="s">
        <v>13</v>
      </c>
      <c r="B305" s="27" t="s">
        <v>14</v>
      </c>
      <c r="C305" s="27" t="s">
        <v>356</v>
      </c>
      <c r="D305" s="27">
        <v>346</v>
      </c>
      <c r="E305" s="27">
        <v>1</v>
      </c>
      <c r="F305" s="27" t="s">
        <v>17</v>
      </c>
      <c r="G305" s="27">
        <v>1.1528799999999999</v>
      </c>
      <c r="H305" s="27" t="s">
        <v>18</v>
      </c>
      <c r="I305" s="27" t="s">
        <v>19</v>
      </c>
      <c r="J305" s="27">
        <v>31.408999999999999</v>
      </c>
      <c r="K305" s="27" t="s">
        <v>18</v>
      </c>
      <c r="L305" s="27" t="s">
        <v>16</v>
      </c>
      <c r="M305" s="27" t="s">
        <v>16</v>
      </c>
    </row>
    <row r="306" spans="1:13">
      <c r="A306" s="27" t="s">
        <v>13</v>
      </c>
      <c r="B306" s="27" t="s">
        <v>14</v>
      </c>
      <c r="C306" s="27" t="s">
        <v>357</v>
      </c>
      <c r="D306" s="27">
        <v>347</v>
      </c>
      <c r="E306" s="27">
        <v>1</v>
      </c>
      <c r="F306" s="27" t="s">
        <v>17</v>
      </c>
      <c r="G306" s="27">
        <v>1.0531600000000001</v>
      </c>
      <c r="H306" s="27" t="s">
        <v>18</v>
      </c>
      <c r="I306" s="27" t="s">
        <v>19</v>
      </c>
      <c r="J306" s="27">
        <v>51.430999999999997</v>
      </c>
      <c r="K306" s="27" t="s">
        <v>18</v>
      </c>
      <c r="L306" s="27" t="s">
        <v>16</v>
      </c>
      <c r="M306" s="27" t="s">
        <v>16</v>
      </c>
    </row>
    <row r="307" spans="1:13">
      <c r="A307" s="27" t="s">
        <v>13</v>
      </c>
      <c r="B307" s="27" t="s">
        <v>14</v>
      </c>
      <c r="C307" s="27" t="s">
        <v>358</v>
      </c>
      <c r="D307" s="27">
        <v>348</v>
      </c>
      <c r="E307" s="27">
        <v>1</v>
      </c>
      <c r="F307" s="27" t="s">
        <v>17</v>
      </c>
      <c r="G307" s="27">
        <v>1.5760799999999999</v>
      </c>
      <c r="H307" s="27" t="s">
        <v>18</v>
      </c>
      <c r="I307" s="27" t="s">
        <v>19</v>
      </c>
      <c r="J307" s="27">
        <v>26.193000000000001</v>
      </c>
      <c r="K307" s="27" t="s">
        <v>18</v>
      </c>
      <c r="L307" s="27" t="s">
        <v>16</v>
      </c>
      <c r="M307" s="27" t="s">
        <v>16</v>
      </c>
    </row>
    <row r="308" spans="1:13">
      <c r="A308" s="27" t="s">
        <v>13</v>
      </c>
      <c r="B308" s="27" t="s">
        <v>14</v>
      </c>
      <c r="C308" s="27" t="s">
        <v>359</v>
      </c>
      <c r="D308" s="27">
        <v>349</v>
      </c>
      <c r="E308" s="27">
        <v>1</v>
      </c>
      <c r="F308" s="27" t="s">
        <v>17</v>
      </c>
      <c r="G308" s="27">
        <v>1.4742999999999999</v>
      </c>
      <c r="H308" s="27" t="s">
        <v>18</v>
      </c>
      <c r="I308" s="27" t="s">
        <v>19</v>
      </c>
      <c r="J308" s="27">
        <v>6.2249999999999996</v>
      </c>
      <c r="K308" s="27" t="s">
        <v>18</v>
      </c>
      <c r="L308" s="27" t="s">
        <v>16</v>
      </c>
      <c r="M308" s="27" t="s">
        <v>16</v>
      </c>
    </row>
    <row r="309" spans="1:13">
      <c r="A309" s="27" t="s">
        <v>13</v>
      </c>
      <c r="B309" s="27" t="s">
        <v>14</v>
      </c>
      <c r="C309" s="27" t="s">
        <v>360</v>
      </c>
      <c r="D309" s="27">
        <v>350</v>
      </c>
      <c r="E309" s="27">
        <v>1</v>
      </c>
      <c r="F309" s="27" t="s">
        <v>17</v>
      </c>
      <c r="G309" s="27">
        <v>1.3743000000000001</v>
      </c>
      <c r="H309" s="27" t="s">
        <v>18</v>
      </c>
      <c r="I309" s="27" t="s">
        <v>19</v>
      </c>
      <c r="J309" s="27">
        <v>13.756</v>
      </c>
      <c r="K309" s="27" t="s">
        <v>18</v>
      </c>
      <c r="L309" s="27" t="s">
        <v>16</v>
      </c>
      <c r="M309" s="27" t="s">
        <v>16</v>
      </c>
    </row>
    <row r="310" spans="1:13">
      <c r="A310" s="27" t="s">
        <v>13</v>
      </c>
      <c r="B310" s="27" t="s">
        <v>14</v>
      </c>
      <c r="C310" s="27" t="s">
        <v>361</v>
      </c>
      <c r="D310" s="27" t="s">
        <v>163</v>
      </c>
      <c r="F310" s="27" t="s">
        <v>16</v>
      </c>
      <c r="I310" s="27" t="s">
        <v>16</v>
      </c>
      <c r="L310" s="27" t="s">
        <v>16</v>
      </c>
      <c r="M310" s="27" t="s">
        <v>16</v>
      </c>
    </row>
    <row r="311" spans="1:13">
      <c r="A311" s="27" t="s">
        <v>13</v>
      </c>
      <c r="B311" s="27" t="s">
        <v>14</v>
      </c>
      <c r="C311" s="27" t="s">
        <v>362</v>
      </c>
      <c r="D311" s="27">
        <v>351</v>
      </c>
      <c r="E311" s="27">
        <v>1</v>
      </c>
      <c r="F311" s="27" t="s">
        <v>17</v>
      </c>
      <c r="G311" s="27">
        <v>1.2756099999999999</v>
      </c>
      <c r="H311" s="27" t="s">
        <v>18</v>
      </c>
      <c r="I311" s="27" t="s">
        <v>19</v>
      </c>
      <c r="J311" s="27">
        <v>33.773000000000003</v>
      </c>
      <c r="K311" s="27" t="s">
        <v>18</v>
      </c>
      <c r="L311" s="27" t="s">
        <v>16</v>
      </c>
      <c r="M311" s="27" t="s">
        <v>16</v>
      </c>
    </row>
    <row r="312" spans="1:13">
      <c r="A312" s="27" t="s">
        <v>13</v>
      </c>
      <c r="B312" s="27" t="s">
        <v>14</v>
      </c>
      <c r="C312" s="27" t="s">
        <v>417</v>
      </c>
      <c r="D312" s="27">
        <v>400</v>
      </c>
      <c r="E312" s="27">
        <v>1</v>
      </c>
      <c r="F312" s="27" t="s">
        <v>17</v>
      </c>
      <c r="G312" s="27">
        <v>1.5497399999999999</v>
      </c>
      <c r="H312" s="27" t="s">
        <v>18</v>
      </c>
      <c r="I312" s="27" t="s">
        <v>19</v>
      </c>
      <c r="J312" s="27">
        <v>21.247</v>
      </c>
      <c r="K312" s="27" t="s">
        <v>18</v>
      </c>
      <c r="L312" s="27" t="s">
        <v>16</v>
      </c>
      <c r="M312" s="27" t="s">
        <v>16</v>
      </c>
    </row>
    <row r="313" spans="1:13">
      <c r="A313" s="27" t="s">
        <v>13</v>
      </c>
      <c r="B313" s="27" t="s">
        <v>14</v>
      </c>
      <c r="C313" s="27" t="s">
        <v>418</v>
      </c>
      <c r="D313" s="27">
        <v>401</v>
      </c>
      <c r="E313" s="27">
        <v>1</v>
      </c>
      <c r="F313" s="27" t="s">
        <v>17</v>
      </c>
      <c r="G313" s="27">
        <v>1.45017</v>
      </c>
      <c r="H313" s="27" t="s">
        <v>18</v>
      </c>
      <c r="I313" s="27" t="s">
        <v>19</v>
      </c>
      <c r="J313" s="27">
        <v>1.335</v>
      </c>
      <c r="K313" s="27" t="s">
        <v>18</v>
      </c>
      <c r="L313" s="27" t="s">
        <v>16</v>
      </c>
      <c r="M313" s="27" t="s">
        <v>16</v>
      </c>
    </row>
    <row r="314" spans="1:13">
      <c r="A314" s="27" t="s">
        <v>13</v>
      </c>
      <c r="B314" s="27" t="s">
        <v>14</v>
      </c>
      <c r="C314" s="27" t="s">
        <v>419</v>
      </c>
      <c r="D314" s="27">
        <v>402</v>
      </c>
      <c r="E314" s="27">
        <v>1</v>
      </c>
      <c r="F314" s="27" t="s">
        <v>17</v>
      </c>
      <c r="G314" s="27">
        <v>1.3349</v>
      </c>
      <c r="H314" s="27" t="s">
        <v>18</v>
      </c>
      <c r="I314" s="27" t="s">
        <v>19</v>
      </c>
      <c r="J314" s="27">
        <v>20.632999999999999</v>
      </c>
      <c r="K314" s="27" t="s">
        <v>18</v>
      </c>
      <c r="L314" s="27" t="s">
        <v>16</v>
      </c>
      <c r="M314" s="27" t="s">
        <v>16</v>
      </c>
    </row>
    <row r="315" spans="1:13">
      <c r="A315" s="27" t="s">
        <v>13</v>
      </c>
      <c r="B315" s="27" t="s">
        <v>14</v>
      </c>
      <c r="C315" s="27" t="s">
        <v>420</v>
      </c>
      <c r="D315" s="27">
        <v>403</v>
      </c>
      <c r="E315" s="27">
        <v>1</v>
      </c>
      <c r="F315" s="27" t="s">
        <v>17</v>
      </c>
      <c r="G315" s="27">
        <v>1.2426999999999999</v>
      </c>
      <c r="H315" s="27" t="s">
        <v>18</v>
      </c>
      <c r="I315" s="27" t="s">
        <v>19</v>
      </c>
      <c r="J315" s="27">
        <v>38.67</v>
      </c>
      <c r="K315" s="27" t="s">
        <v>18</v>
      </c>
      <c r="L315" s="27" t="s">
        <v>16</v>
      </c>
      <c r="M315" s="27" t="s">
        <v>16</v>
      </c>
    </row>
    <row r="316" spans="1:13">
      <c r="A316" s="27" t="s">
        <v>13</v>
      </c>
      <c r="B316" s="27" t="s">
        <v>14</v>
      </c>
      <c r="C316" s="27" t="s">
        <v>421</v>
      </c>
      <c r="D316" s="27">
        <v>404</v>
      </c>
      <c r="E316" s="27">
        <v>1</v>
      </c>
      <c r="F316" s="27" t="s">
        <v>17</v>
      </c>
      <c r="G316" s="27">
        <v>1.6128100000000001</v>
      </c>
      <c r="H316" s="27" t="s">
        <v>18</v>
      </c>
      <c r="I316" s="27" t="s">
        <v>19</v>
      </c>
      <c r="J316" s="27">
        <v>53.817999999999998</v>
      </c>
      <c r="K316" s="27" t="s">
        <v>18</v>
      </c>
      <c r="L316" s="27" t="s">
        <v>16</v>
      </c>
      <c r="M316" s="27" t="s">
        <v>16</v>
      </c>
    </row>
    <row r="317" spans="1:13">
      <c r="A317" s="27" t="s">
        <v>13</v>
      </c>
      <c r="B317" s="27" t="s">
        <v>14</v>
      </c>
      <c r="C317" s="27" t="s">
        <v>422</v>
      </c>
      <c r="D317" s="27">
        <v>405</v>
      </c>
      <c r="E317" s="27">
        <v>1</v>
      </c>
      <c r="F317" s="27" t="s">
        <v>17</v>
      </c>
      <c r="G317" s="27">
        <v>1.5050300000000001</v>
      </c>
      <c r="H317" s="27" t="s">
        <v>18</v>
      </c>
      <c r="I317" s="27" t="s">
        <v>19</v>
      </c>
      <c r="J317" s="27">
        <v>31.905999999999999</v>
      </c>
      <c r="K317" s="27" t="s">
        <v>18</v>
      </c>
      <c r="L317" s="27" t="s">
        <v>16</v>
      </c>
      <c r="M317" s="27" t="s">
        <v>16</v>
      </c>
    </row>
    <row r="318" spans="1:13">
      <c r="A318" s="27" t="s">
        <v>13</v>
      </c>
      <c r="B318" s="27" t="s">
        <v>14</v>
      </c>
      <c r="C318" s="27" t="s">
        <v>423</v>
      </c>
      <c r="D318" s="27">
        <v>406</v>
      </c>
      <c r="E318" s="27">
        <v>1</v>
      </c>
      <c r="F318" s="27" t="s">
        <v>17</v>
      </c>
      <c r="G318" s="27">
        <v>1.4034800000000001</v>
      </c>
      <c r="H318" s="27" t="s">
        <v>18</v>
      </c>
      <c r="I318" s="27" t="s">
        <v>19</v>
      </c>
      <c r="J318" s="27">
        <v>12.132999999999999</v>
      </c>
      <c r="K318" s="27" t="s">
        <v>18</v>
      </c>
      <c r="L318" s="27" t="s">
        <v>16</v>
      </c>
      <c r="M318" s="27" t="s">
        <v>16</v>
      </c>
    </row>
    <row r="319" spans="1:13">
      <c r="A319" s="27" t="s">
        <v>13</v>
      </c>
      <c r="B319" s="27" t="s">
        <v>14</v>
      </c>
      <c r="C319" s="27" t="s">
        <v>424</v>
      </c>
      <c r="D319" s="27">
        <v>407</v>
      </c>
      <c r="E319" s="27">
        <v>1</v>
      </c>
      <c r="F319" s="27" t="s">
        <v>17</v>
      </c>
      <c r="G319" s="27">
        <v>1.3083199999999999</v>
      </c>
      <c r="H319" s="27" t="s">
        <v>18</v>
      </c>
      <c r="I319" s="27" t="s">
        <v>19</v>
      </c>
      <c r="J319" s="27">
        <v>7.67</v>
      </c>
      <c r="K319" s="27" t="s">
        <v>18</v>
      </c>
      <c r="L319" s="27" t="s">
        <v>16</v>
      </c>
      <c r="M319" s="27" t="s">
        <v>16</v>
      </c>
    </row>
    <row r="320" spans="1:13">
      <c r="A320" s="27" t="s">
        <v>13</v>
      </c>
      <c r="B320" s="27" t="s">
        <v>14</v>
      </c>
      <c r="C320" s="27" t="s">
        <v>425</v>
      </c>
      <c r="D320" s="27">
        <v>408</v>
      </c>
      <c r="E320" s="27">
        <v>1</v>
      </c>
      <c r="F320" s="27" t="s">
        <v>17</v>
      </c>
      <c r="G320" s="27">
        <v>1.20851</v>
      </c>
      <c r="H320" s="27" t="s">
        <v>18</v>
      </c>
      <c r="I320" s="27" t="s">
        <v>19</v>
      </c>
      <c r="J320" s="27">
        <v>27.425999999999998</v>
      </c>
      <c r="K320" s="27" t="s">
        <v>18</v>
      </c>
      <c r="L320" s="27" t="s">
        <v>16</v>
      </c>
      <c r="M320" s="27" t="s">
        <v>16</v>
      </c>
    </row>
    <row r="321" spans="1:13">
      <c r="A321" s="27" t="s">
        <v>13</v>
      </c>
      <c r="B321" s="27" t="s">
        <v>14</v>
      </c>
      <c r="C321" s="27" t="s">
        <v>426</v>
      </c>
      <c r="D321" s="27">
        <v>409</v>
      </c>
      <c r="E321" s="27">
        <v>1</v>
      </c>
      <c r="F321" s="27" t="s">
        <v>17</v>
      </c>
      <c r="G321" s="27">
        <v>1.1076900000000001</v>
      </c>
      <c r="H321" s="27" t="s">
        <v>18</v>
      </c>
      <c r="I321" s="27" t="s">
        <v>19</v>
      </c>
      <c r="J321" s="27">
        <v>47.396000000000001</v>
      </c>
      <c r="K321" s="27" t="s">
        <v>18</v>
      </c>
      <c r="L321" s="27" t="s">
        <v>16</v>
      </c>
      <c r="M321" s="27" t="s">
        <v>16</v>
      </c>
    </row>
    <row r="322" spans="1:13">
      <c r="A322" s="27" t="s">
        <v>13</v>
      </c>
      <c r="B322" s="27" t="s">
        <v>14</v>
      </c>
      <c r="C322" s="27" t="s">
        <v>427</v>
      </c>
      <c r="D322" s="27">
        <v>410</v>
      </c>
      <c r="E322" s="27">
        <v>1</v>
      </c>
      <c r="F322" s="27" t="s">
        <v>17</v>
      </c>
      <c r="G322" s="27">
        <v>1.5519000000000001</v>
      </c>
      <c r="H322" s="27" t="s">
        <v>18</v>
      </c>
      <c r="I322" s="27" t="s">
        <v>19</v>
      </c>
      <c r="J322" s="27">
        <v>44.704000000000001</v>
      </c>
      <c r="K322" s="27" t="s">
        <v>18</v>
      </c>
      <c r="L322" s="27" t="s">
        <v>16</v>
      </c>
      <c r="M322" s="27" t="s">
        <v>16</v>
      </c>
    </row>
    <row r="323" spans="1:13">
      <c r="A323" s="27" t="s">
        <v>13</v>
      </c>
      <c r="B323" s="27" t="s">
        <v>14</v>
      </c>
      <c r="C323" s="27" t="s">
        <v>428</v>
      </c>
      <c r="D323" s="27">
        <v>411</v>
      </c>
      <c r="E323" s="27">
        <v>1</v>
      </c>
      <c r="F323" s="27" t="s">
        <v>17</v>
      </c>
      <c r="G323" s="27">
        <v>1.4520900000000001</v>
      </c>
      <c r="H323" s="27" t="s">
        <v>18</v>
      </c>
      <c r="I323" s="27" t="s">
        <v>19</v>
      </c>
      <c r="J323" s="27">
        <v>24.785</v>
      </c>
      <c r="K323" s="27" t="s">
        <v>18</v>
      </c>
      <c r="L323" s="27" t="s">
        <v>16</v>
      </c>
      <c r="M323" s="27" t="s">
        <v>16</v>
      </c>
    </row>
    <row r="324" spans="1:13">
      <c r="A324" s="27" t="s">
        <v>13</v>
      </c>
      <c r="B324" s="27" t="s">
        <v>14</v>
      </c>
      <c r="C324" s="27" t="s">
        <v>429</v>
      </c>
      <c r="D324" s="27">
        <v>412</v>
      </c>
      <c r="E324" s="27">
        <v>1</v>
      </c>
      <c r="F324" s="27" t="s">
        <v>17</v>
      </c>
      <c r="G324" s="27">
        <v>1.3519699999999999</v>
      </c>
      <c r="H324" s="27" t="s">
        <v>18</v>
      </c>
      <c r="I324" s="27" t="s">
        <v>19</v>
      </c>
      <c r="J324" s="27">
        <v>5.2960000000000003</v>
      </c>
      <c r="K324" s="27" t="s">
        <v>18</v>
      </c>
      <c r="L324" s="27" t="s">
        <v>16</v>
      </c>
      <c r="M324" s="27" t="s">
        <v>16</v>
      </c>
    </row>
    <row r="325" spans="1:13">
      <c r="A325" s="27" t="s">
        <v>13</v>
      </c>
      <c r="B325" s="27" t="s">
        <v>14</v>
      </c>
      <c r="C325" s="27" t="s">
        <v>430</v>
      </c>
      <c r="D325" s="27">
        <v>413</v>
      </c>
      <c r="E325" s="27">
        <v>1</v>
      </c>
      <c r="F325" s="27" t="s">
        <v>17</v>
      </c>
      <c r="G325" s="27">
        <v>1.2287999999999999</v>
      </c>
      <c r="H325" s="27" t="s">
        <v>18</v>
      </c>
      <c r="I325" s="27" t="s">
        <v>19</v>
      </c>
      <c r="J325" s="27">
        <v>18.206</v>
      </c>
      <c r="K325" s="27" t="s">
        <v>18</v>
      </c>
      <c r="L325" s="27" t="s">
        <v>16</v>
      </c>
      <c r="M325" s="27" t="s">
        <v>16</v>
      </c>
    </row>
    <row r="326" spans="1:13">
      <c r="A326" s="27" t="s">
        <v>13</v>
      </c>
      <c r="B326" s="27" t="s">
        <v>14</v>
      </c>
      <c r="C326" s="27" t="s">
        <v>431</v>
      </c>
      <c r="D326" s="27">
        <v>414</v>
      </c>
      <c r="E326" s="27">
        <v>1</v>
      </c>
      <c r="F326" s="27" t="s">
        <v>17</v>
      </c>
      <c r="G326" s="27">
        <v>1.1150500000000001</v>
      </c>
      <c r="H326" s="27" t="s">
        <v>18</v>
      </c>
      <c r="I326" s="27" t="s">
        <v>19</v>
      </c>
      <c r="J326" s="27">
        <v>38.137999999999998</v>
      </c>
      <c r="K326" s="27" t="s">
        <v>18</v>
      </c>
      <c r="L326" s="27" t="s">
        <v>16</v>
      </c>
      <c r="M326" s="27" t="s">
        <v>16</v>
      </c>
    </row>
    <row r="327" spans="1:13">
      <c r="A327" s="27" t="s">
        <v>13</v>
      </c>
      <c r="B327" s="27" t="s">
        <v>14</v>
      </c>
      <c r="C327" s="27" t="s">
        <v>432</v>
      </c>
      <c r="D327" s="27">
        <v>415</v>
      </c>
      <c r="E327" s="27">
        <v>1</v>
      </c>
      <c r="F327" s="27" t="s">
        <v>17</v>
      </c>
      <c r="G327" s="27">
        <v>1.5752200000000001</v>
      </c>
      <c r="H327" s="27" t="s">
        <v>18</v>
      </c>
      <c r="I327" s="27" t="s">
        <v>19</v>
      </c>
      <c r="J327" s="27">
        <v>51.935000000000002</v>
      </c>
      <c r="K327" s="27" t="s">
        <v>18</v>
      </c>
      <c r="L327" s="27" t="s">
        <v>16</v>
      </c>
      <c r="M327" s="27" t="s">
        <v>16</v>
      </c>
    </row>
    <row r="328" spans="1:13">
      <c r="A328" s="27" t="s">
        <v>13</v>
      </c>
      <c r="B328" s="27" t="s">
        <v>14</v>
      </c>
      <c r="C328" s="27" t="s">
        <v>433</v>
      </c>
      <c r="D328" s="27">
        <v>416</v>
      </c>
      <c r="E328" s="27">
        <v>1</v>
      </c>
      <c r="F328" s="27" t="s">
        <v>17</v>
      </c>
      <c r="G328" s="27">
        <v>1.4757100000000001</v>
      </c>
      <c r="H328" s="27" t="s">
        <v>18</v>
      </c>
      <c r="I328" s="27" t="s">
        <v>19</v>
      </c>
      <c r="J328" s="27">
        <v>34.704000000000001</v>
      </c>
      <c r="K328" s="27" t="s">
        <v>18</v>
      </c>
      <c r="L328" s="27" t="s">
        <v>16</v>
      </c>
      <c r="M328" s="27" t="s">
        <v>16</v>
      </c>
    </row>
    <row r="329" spans="1:13">
      <c r="A329" s="27" t="s">
        <v>13</v>
      </c>
      <c r="B329" s="27" t="s">
        <v>14</v>
      </c>
      <c r="C329" s="27" t="s">
        <v>434</v>
      </c>
      <c r="D329" s="27">
        <v>417</v>
      </c>
      <c r="E329" s="27">
        <v>1</v>
      </c>
      <c r="F329" s="27" t="s">
        <v>17</v>
      </c>
      <c r="G329" s="27">
        <v>1.37486</v>
      </c>
      <c r="H329" s="27" t="s">
        <v>18</v>
      </c>
      <c r="I329" s="27" t="s">
        <v>19</v>
      </c>
      <c r="J329" s="27">
        <v>17.099</v>
      </c>
      <c r="K329" s="27" t="s">
        <v>18</v>
      </c>
      <c r="L329" s="27" t="s">
        <v>16</v>
      </c>
      <c r="M329" s="27" t="s">
        <v>16</v>
      </c>
    </row>
    <row r="330" spans="1:13">
      <c r="A330" s="27" t="s">
        <v>13</v>
      </c>
      <c r="B330" s="27" t="s">
        <v>14</v>
      </c>
      <c r="C330" s="27" t="s">
        <v>435</v>
      </c>
      <c r="D330" s="27">
        <v>418</v>
      </c>
      <c r="E330" s="27">
        <v>1</v>
      </c>
      <c r="F330" s="27" t="s">
        <v>17</v>
      </c>
      <c r="G330" s="27">
        <v>1.2613000000000001</v>
      </c>
      <c r="H330" s="27" t="s">
        <v>18</v>
      </c>
      <c r="I330" s="27" t="s">
        <v>19</v>
      </c>
      <c r="J330" s="27">
        <v>4.0570000000000004</v>
      </c>
      <c r="K330" s="27" t="s">
        <v>18</v>
      </c>
      <c r="L330" s="27" t="s">
        <v>16</v>
      </c>
      <c r="M330" s="27" t="s">
        <v>16</v>
      </c>
    </row>
    <row r="331" spans="1:13">
      <c r="A331" s="27" t="s">
        <v>13</v>
      </c>
      <c r="B331" s="27" t="s">
        <v>14</v>
      </c>
      <c r="C331" s="27" t="s">
        <v>436</v>
      </c>
      <c r="D331" s="27">
        <v>419</v>
      </c>
      <c r="E331" s="27">
        <v>1</v>
      </c>
      <c r="F331" s="27" t="s">
        <v>17</v>
      </c>
      <c r="G331" s="27">
        <v>1.15167</v>
      </c>
      <c r="H331" s="27" t="s">
        <v>18</v>
      </c>
      <c r="I331" s="27" t="s">
        <v>19</v>
      </c>
      <c r="J331" s="27">
        <v>22.052</v>
      </c>
      <c r="K331" s="27" t="s">
        <v>18</v>
      </c>
      <c r="L331" s="27" t="s">
        <v>16</v>
      </c>
      <c r="M331" s="27" t="s">
        <v>16</v>
      </c>
    </row>
    <row r="332" spans="1:13">
      <c r="A332" s="27" t="s">
        <v>13</v>
      </c>
      <c r="B332" s="27" t="s">
        <v>14</v>
      </c>
      <c r="C332" s="27" t="s">
        <v>437</v>
      </c>
      <c r="D332" s="27" t="s">
        <v>163</v>
      </c>
      <c r="F332" s="27" t="s">
        <v>16</v>
      </c>
      <c r="I332" s="27" t="s">
        <v>16</v>
      </c>
      <c r="L332" s="27" t="s">
        <v>16</v>
      </c>
      <c r="M332" s="27" t="s">
        <v>16</v>
      </c>
    </row>
    <row r="333" spans="1:13">
      <c r="A333" s="27" t="s">
        <v>13</v>
      </c>
      <c r="B333" s="27" t="s">
        <v>14</v>
      </c>
      <c r="C333" s="27" t="s">
        <v>438</v>
      </c>
      <c r="D333" s="27">
        <v>420</v>
      </c>
      <c r="E333" s="27">
        <v>1</v>
      </c>
      <c r="F333" s="27" t="s">
        <v>17</v>
      </c>
      <c r="G333" s="27">
        <v>1.8434299999999999</v>
      </c>
      <c r="H333" s="27" t="s">
        <v>18</v>
      </c>
      <c r="I333" s="27" t="s">
        <v>19</v>
      </c>
      <c r="J333" s="27">
        <v>37.527000000000001</v>
      </c>
      <c r="K333" s="27" t="s">
        <v>18</v>
      </c>
      <c r="L333" s="27" t="s">
        <v>16</v>
      </c>
      <c r="M333" s="27" t="s">
        <v>16</v>
      </c>
    </row>
    <row r="334" spans="1:13">
      <c r="A334" s="27" t="s">
        <v>13</v>
      </c>
      <c r="B334" s="27" t="s">
        <v>14</v>
      </c>
      <c r="C334" s="27" t="s">
        <v>439</v>
      </c>
      <c r="D334" s="27">
        <v>421</v>
      </c>
      <c r="E334" s="27">
        <v>1</v>
      </c>
      <c r="F334" s="27" t="s">
        <v>17</v>
      </c>
      <c r="G334" s="27">
        <v>1.59975</v>
      </c>
      <c r="H334" s="27" t="s">
        <v>18</v>
      </c>
      <c r="I334" s="27" t="s">
        <v>19</v>
      </c>
      <c r="J334" s="27">
        <v>16.436</v>
      </c>
      <c r="K334" s="27" t="s">
        <v>18</v>
      </c>
      <c r="L334" s="27" t="s">
        <v>16</v>
      </c>
      <c r="M334" s="27" t="s">
        <v>16</v>
      </c>
    </row>
    <row r="335" spans="1:13">
      <c r="A335" s="27" t="s">
        <v>13</v>
      </c>
      <c r="B335" s="27" t="s">
        <v>14</v>
      </c>
      <c r="C335" s="27" t="s">
        <v>440</v>
      </c>
      <c r="D335" s="27">
        <v>422</v>
      </c>
      <c r="E335" s="27">
        <v>1</v>
      </c>
      <c r="F335" s="27" t="s">
        <v>17</v>
      </c>
      <c r="G335" s="27">
        <v>1.5907500000000001</v>
      </c>
      <c r="H335" s="27" t="s">
        <v>18</v>
      </c>
      <c r="I335" s="27" t="s">
        <v>19</v>
      </c>
      <c r="J335" s="27">
        <v>16.574999999999999</v>
      </c>
      <c r="K335" s="27" t="s">
        <v>18</v>
      </c>
      <c r="L335" s="27" t="s">
        <v>16</v>
      </c>
      <c r="M335" s="27" t="s">
        <v>16</v>
      </c>
    </row>
    <row r="336" spans="1:13">
      <c r="A336" s="27" t="s">
        <v>13</v>
      </c>
      <c r="B336" s="27" t="s">
        <v>14</v>
      </c>
      <c r="C336" s="27" t="s">
        <v>441</v>
      </c>
      <c r="D336" s="27">
        <v>423</v>
      </c>
      <c r="E336" s="27">
        <v>1</v>
      </c>
      <c r="F336" s="27" t="s">
        <v>17</v>
      </c>
      <c r="G336" s="27">
        <v>1.18875</v>
      </c>
      <c r="H336" s="27" t="s">
        <v>18</v>
      </c>
      <c r="I336" s="27" t="s">
        <v>19</v>
      </c>
      <c r="J336" s="27">
        <v>6.633</v>
      </c>
      <c r="K336" s="27" t="s">
        <v>18</v>
      </c>
      <c r="L336" s="27" t="s">
        <v>16</v>
      </c>
      <c r="M336" s="27" t="s">
        <v>16</v>
      </c>
    </row>
    <row r="337" spans="1:13">
      <c r="A337" s="27" t="s">
        <v>13</v>
      </c>
      <c r="B337" s="27" t="s">
        <v>14</v>
      </c>
      <c r="C337" s="27" t="s">
        <v>442</v>
      </c>
      <c r="D337" s="27">
        <v>424</v>
      </c>
      <c r="E337" s="27">
        <v>1</v>
      </c>
      <c r="F337" s="27" t="s">
        <v>17</v>
      </c>
      <c r="G337" s="27">
        <v>0.63885999999999998</v>
      </c>
      <c r="H337" s="27" t="s">
        <v>18</v>
      </c>
      <c r="I337" s="27" t="s">
        <v>19</v>
      </c>
      <c r="J337" s="27">
        <v>27.673999999999999</v>
      </c>
      <c r="K337" s="27" t="s">
        <v>18</v>
      </c>
      <c r="L337" s="27" t="s">
        <v>16</v>
      </c>
      <c r="M337" s="27" t="s">
        <v>16</v>
      </c>
    </row>
    <row r="338" spans="1:13">
      <c r="A338" s="27" t="s">
        <v>13</v>
      </c>
      <c r="B338" s="27" t="s">
        <v>14</v>
      </c>
      <c r="C338" s="27" t="s">
        <v>443</v>
      </c>
      <c r="D338" s="27" t="s">
        <v>163</v>
      </c>
      <c r="F338" s="27" t="s">
        <v>16</v>
      </c>
      <c r="I338" s="27" t="s">
        <v>16</v>
      </c>
      <c r="L338" s="27" t="s">
        <v>16</v>
      </c>
      <c r="M338" s="27" t="s">
        <v>16</v>
      </c>
    </row>
    <row r="339" spans="1:13">
      <c r="A339" s="27" t="s">
        <v>13</v>
      </c>
      <c r="B339" s="27" t="s">
        <v>14</v>
      </c>
      <c r="C339" s="27" t="s">
        <v>444</v>
      </c>
      <c r="D339" s="27">
        <v>425</v>
      </c>
      <c r="E339" s="27">
        <v>1</v>
      </c>
      <c r="F339" s="27" t="s">
        <v>17</v>
      </c>
      <c r="G339" s="27">
        <v>0.11791</v>
      </c>
      <c r="H339" s="27" t="s">
        <v>18</v>
      </c>
      <c r="I339" s="27" t="s">
        <v>19</v>
      </c>
      <c r="J339" s="27">
        <v>43.884</v>
      </c>
      <c r="K339" s="27" t="s">
        <v>18</v>
      </c>
      <c r="L339" s="27" t="s">
        <v>16</v>
      </c>
      <c r="M339" s="27" t="s">
        <v>16</v>
      </c>
    </row>
    <row r="340" spans="1:13">
      <c r="A340" s="27" t="s">
        <v>13</v>
      </c>
      <c r="B340" s="27" t="s">
        <v>14</v>
      </c>
      <c r="C340" s="27" t="s">
        <v>445</v>
      </c>
      <c r="D340" s="27" t="s">
        <v>163</v>
      </c>
      <c r="F340" s="27" t="s">
        <v>16</v>
      </c>
      <c r="I340" s="27" t="s">
        <v>16</v>
      </c>
      <c r="L340" s="27" t="s">
        <v>16</v>
      </c>
      <c r="M340" s="27" t="s">
        <v>16</v>
      </c>
    </row>
    <row r="341" spans="1:13">
      <c r="A341" s="27" t="s">
        <v>13</v>
      </c>
      <c r="B341" s="27" t="s">
        <v>14</v>
      </c>
      <c r="C341" s="27" t="s">
        <v>446</v>
      </c>
      <c r="D341" s="27">
        <v>426</v>
      </c>
      <c r="E341" s="27">
        <v>1</v>
      </c>
      <c r="F341" s="27" t="s">
        <v>17</v>
      </c>
      <c r="G341" s="27">
        <v>1.82996</v>
      </c>
      <c r="H341" s="27" t="s">
        <v>18</v>
      </c>
      <c r="I341" s="27" t="s">
        <v>19</v>
      </c>
      <c r="J341" s="27">
        <v>14.956</v>
      </c>
      <c r="K341" s="27" t="s">
        <v>18</v>
      </c>
      <c r="L341" s="27" t="s">
        <v>16</v>
      </c>
      <c r="M341" s="27" t="s">
        <v>16</v>
      </c>
    </row>
    <row r="342" spans="1:13">
      <c r="A342" s="27" t="s">
        <v>13</v>
      </c>
      <c r="B342" s="27" t="s">
        <v>14</v>
      </c>
      <c r="C342" s="27" t="s">
        <v>447</v>
      </c>
      <c r="D342" s="27">
        <v>427</v>
      </c>
      <c r="E342" s="27">
        <v>1</v>
      </c>
      <c r="F342" s="27" t="s">
        <v>17</v>
      </c>
      <c r="G342" s="27">
        <v>1.1182000000000001</v>
      </c>
      <c r="H342" s="27" t="s">
        <v>18</v>
      </c>
      <c r="I342" s="27" t="s">
        <v>19</v>
      </c>
      <c r="J342" s="27">
        <v>5.4109999999999996</v>
      </c>
      <c r="K342" s="27" t="s">
        <v>18</v>
      </c>
      <c r="L342" s="27" t="s">
        <v>16</v>
      </c>
      <c r="M342" s="27" t="s">
        <v>16</v>
      </c>
    </row>
    <row r="343" spans="1:13">
      <c r="A343" s="27" t="s">
        <v>13</v>
      </c>
      <c r="B343" s="27" t="s">
        <v>14</v>
      </c>
      <c r="C343" s="27" t="s">
        <v>448</v>
      </c>
      <c r="D343" s="27">
        <v>428</v>
      </c>
      <c r="E343" s="27">
        <v>1</v>
      </c>
      <c r="F343" s="27" t="s">
        <v>17</v>
      </c>
      <c r="G343" s="27">
        <v>0.82762000000000002</v>
      </c>
      <c r="H343" s="27" t="s">
        <v>18</v>
      </c>
      <c r="I343" s="27" t="s">
        <v>19</v>
      </c>
      <c r="J343" s="27">
        <v>13.414999999999999</v>
      </c>
      <c r="K343" s="27" t="s">
        <v>18</v>
      </c>
      <c r="L343" s="27" t="s">
        <v>16</v>
      </c>
      <c r="M343" s="27" t="s">
        <v>16</v>
      </c>
    </row>
    <row r="344" spans="1:13">
      <c r="A344" s="27" t="s">
        <v>13</v>
      </c>
      <c r="B344" s="27" t="s">
        <v>14</v>
      </c>
      <c r="C344" s="27" t="s">
        <v>449</v>
      </c>
      <c r="D344" s="27">
        <v>429</v>
      </c>
      <c r="E344" s="27">
        <v>1</v>
      </c>
      <c r="F344" s="27" t="s">
        <v>17</v>
      </c>
      <c r="G344" s="27">
        <v>0.64742</v>
      </c>
      <c r="H344" s="27" t="s">
        <v>18</v>
      </c>
      <c r="I344" s="27" t="s">
        <v>19</v>
      </c>
      <c r="J344" s="27">
        <v>18.37</v>
      </c>
      <c r="K344" s="27" t="s">
        <v>18</v>
      </c>
      <c r="L344" s="27" t="s">
        <v>16</v>
      </c>
      <c r="M344" s="27" t="s">
        <v>16</v>
      </c>
    </row>
    <row r="345" spans="1:13">
      <c r="A345" s="27" t="s">
        <v>13</v>
      </c>
      <c r="B345" s="27" t="s">
        <v>14</v>
      </c>
      <c r="C345" s="27" t="s">
        <v>450</v>
      </c>
      <c r="D345" s="27">
        <v>430</v>
      </c>
      <c r="E345" s="27">
        <v>1</v>
      </c>
      <c r="F345" s="27" t="s">
        <v>17</v>
      </c>
      <c r="G345" s="27">
        <v>0.28322999999999998</v>
      </c>
      <c r="H345" s="27" t="s">
        <v>18</v>
      </c>
      <c r="I345" s="27" t="s">
        <v>19</v>
      </c>
      <c r="J345" s="27">
        <v>28.442</v>
      </c>
      <c r="K345" s="27" t="s">
        <v>18</v>
      </c>
      <c r="L345" s="27" t="s">
        <v>16</v>
      </c>
      <c r="M345" s="27" t="s">
        <v>16</v>
      </c>
    </row>
    <row r="346" spans="1:13">
      <c r="A346" s="27" t="s">
        <v>13</v>
      </c>
      <c r="B346" s="27" t="s">
        <v>14</v>
      </c>
      <c r="C346" s="27" t="s">
        <v>451</v>
      </c>
      <c r="D346" s="27" t="s">
        <v>163</v>
      </c>
      <c r="F346" s="27" t="s">
        <v>16</v>
      </c>
      <c r="I346" s="27" t="s">
        <v>16</v>
      </c>
      <c r="L346" s="27" t="s">
        <v>16</v>
      </c>
      <c r="M346" s="27" t="s">
        <v>16</v>
      </c>
    </row>
    <row r="347" spans="1:13">
      <c r="A347" s="27" t="s">
        <v>13</v>
      </c>
      <c r="B347" s="27" t="s">
        <v>14</v>
      </c>
      <c r="C347" s="27" t="s">
        <v>452</v>
      </c>
      <c r="D347" s="27">
        <v>431</v>
      </c>
      <c r="E347" s="27">
        <v>1</v>
      </c>
      <c r="F347" s="27" t="s">
        <v>17</v>
      </c>
      <c r="G347" s="27">
        <v>1.8289</v>
      </c>
      <c r="H347" s="27" t="s">
        <v>18</v>
      </c>
      <c r="I347" s="27" t="s">
        <v>19</v>
      </c>
      <c r="J347" s="27">
        <v>15.474</v>
      </c>
      <c r="K347" s="27" t="s">
        <v>18</v>
      </c>
      <c r="L347" s="27" t="s">
        <v>16</v>
      </c>
      <c r="M347" s="27" t="s">
        <v>16</v>
      </c>
    </row>
    <row r="348" spans="1:13">
      <c r="A348" s="27" t="s">
        <v>13</v>
      </c>
      <c r="B348" s="27" t="s">
        <v>14</v>
      </c>
      <c r="C348" s="27" t="s">
        <v>453</v>
      </c>
      <c r="D348" s="27" t="s">
        <v>163</v>
      </c>
      <c r="F348" s="27" t="s">
        <v>16</v>
      </c>
      <c r="I348" s="27" t="s">
        <v>16</v>
      </c>
      <c r="L348" s="27" t="s">
        <v>16</v>
      </c>
      <c r="M348" s="27" t="s">
        <v>16</v>
      </c>
    </row>
    <row r="349" spans="1:13">
      <c r="A349" s="27" t="s">
        <v>13</v>
      </c>
      <c r="B349" s="27" t="s">
        <v>14</v>
      </c>
      <c r="C349" s="27" t="s">
        <v>454</v>
      </c>
      <c r="D349" s="27">
        <v>432</v>
      </c>
      <c r="E349" s="27">
        <v>1</v>
      </c>
      <c r="F349" s="27" t="s">
        <v>17</v>
      </c>
      <c r="G349" s="27">
        <v>0.18944</v>
      </c>
      <c r="H349" s="27" t="s">
        <v>18</v>
      </c>
      <c r="I349" s="27" t="s">
        <v>19</v>
      </c>
      <c r="J349" s="27">
        <v>37.637999999999998</v>
      </c>
      <c r="K349" s="27" t="s">
        <v>18</v>
      </c>
      <c r="L349" s="27" t="s">
        <v>16</v>
      </c>
      <c r="M349" s="27" t="s">
        <v>16</v>
      </c>
    </row>
    <row r="350" spans="1:13">
      <c r="A350" s="27" t="s">
        <v>13</v>
      </c>
      <c r="B350" s="27" t="s">
        <v>14</v>
      </c>
      <c r="C350" s="27" t="s">
        <v>455</v>
      </c>
      <c r="D350" s="27" t="s">
        <v>163</v>
      </c>
      <c r="F350" s="27" t="s">
        <v>16</v>
      </c>
      <c r="I350" s="27" t="s">
        <v>16</v>
      </c>
      <c r="L350" s="27" t="s">
        <v>16</v>
      </c>
      <c r="M350" s="27" t="s">
        <v>16</v>
      </c>
    </row>
    <row r="351" spans="1:13">
      <c r="A351" s="27" t="s">
        <v>13</v>
      </c>
      <c r="B351" s="27" t="s">
        <v>14</v>
      </c>
      <c r="C351" s="27" t="s">
        <v>456</v>
      </c>
      <c r="D351" s="27">
        <v>433</v>
      </c>
      <c r="E351" s="27">
        <v>1</v>
      </c>
      <c r="F351" s="27" t="s">
        <v>17</v>
      </c>
      <c r="G351" s="27">
        <v>1.9018699999999999</v>
      </c>
      <c r="H351" s="27" t="s">
        <v>18</v>
      </c>
      <c r="I351" s="27" t="s">
        <v>19</v>
      </c>
      <c r="J351" s="27">
        <v>10.24</v>
      </c>
      <c r="K351" s="27" t="s">
        <v>18</v>
      </c>
      <c r="L351" s="27" t="s">
        <v>16</v>
      </c>
      <c r="M351" s="27" t="s">
        <v>16</v>
      </c>
    </row>
    <row r="352" spans="1:13">
      <c r="A352" s="27" t="s">
        <v>13</v>
      </c>
      <c r="B352" s="27" t="s">
        <v>14</v>
      </c>
      <c r="C352" s="27" t="s">
        <v>457</v>
      </c>
      <c r="D352" s="27">
        <v>434</v>
      </c>
      <c r="E352" s="27">
        <v>1</v>
      </c>
      <c r="F352" s="27" t="s">
        <v>17</v>
      </c>
      <c r="G352" s="27">
        <v>0.89563999999999999</v>
      </c>
      <c r="H352" s="27" t="s">
        <v>18</v>
      </c>
      <c r="I352" s="27" t="s">
        <v>19</v>
      </c>
      <c r="J352" s="27">
        <v>11.536</v>
      </c>
      <c r="K352" s="27" t="s">
        <v>18</v>
      </c>
      <c r="L352" s="27" t="s">
        <v>16</v>
      </c>
      <c r="M352" s="27" t="s">
        <v>16</v>
      </c>
    </row>
    <row r="353" spans="1:13">
      <c r="A353" s="27" t="s">
        <v>13</v>
      </c>
      <c r="B353" s="27" t="s">
        <v>14</v>
      </c>
      <c r="C353" s="27" t="s">
        <v>458</v>
      </c>
      <c r="D353" s="27" t="s">
        <v>163</v>
      </c>
      <c r="F353" s="27" t="s">
        <v>16</v>
      </c>
      <c r="I353" s="27" t="s">
        <v>16</v>
      </c>
      <c r="L353" s="27" t="s">
        <v>16</v>
      </c>
      <c r="M353" s="27" t="s">
        <v>16</v>
      </c>
    </row>
    <row r="354" spans="1:13">
      <c r="A354" s="27" t="s">
        <v>13</v>
      </c>
      <c r="B354" s="27" t="s">
        <v>14</v>
      </c>
      <c r="C354" s="27" t="s">
        <v>459</v>
      </c>
      <c r="D354" s="27">
        <v>435</v>
      </c>
      <c r="E354" s="27">
        <v>1</v>
      </c>
      <c r="F354" s="27" t="s">
        <v>17</v>
      </c>
      <c r="G354" s="27">
        <v>0.20244999999999999</v>
      </c>
      <c r="H354" s="27" t="s">
        <v>18</v>
      </c>
      <c r="I354" s="27" t="s">
        <v>19</v>
      </c>
      <c r="J354" s="27">
        <v>31.571000000000002</v>
      </c>
      <c r="K354" s="27" t="s">
        <v>18</v>
      </c>
      <c r="L354" s="27" t="s">
        <v>16</v>
      </c>
      <c r="M354" s="27" t="s">
        <v>16</v>
      </c>
    </row>
    <row r="355" spans="1:13">
      <c r="A355" s="27" t="s">
        <v>13</v>
      </c>
      <c r="B355" s="27" t="s">
        <v>14</v>
      </c>
      <c r="C355" s="27" t="s">
        <v>460</v>
      </c>
      <c r="D355" s="27" t="s">
        <v>163</v>
      </c>
      <c r="F355" s="27" t="s">
        <v>16</v>
      </c>
      <c r="I355" s="27" t="s">
        <v>16</v>
      </c>
      <c r="L355" s="27" t="s">
        <v>16</v>
      </c>
      <c r="M355" s="27" t="s">
        <v>16</v>
      </c>
    </row>
    <row r="356" spans="1:13">
      <c r="A356" s="27" t="s">
        <v>13</v>
      </c>
      <c r="B356" s="27" t="s">
        <v>14</v>
      </c>
      <c r="C356" s="27" t="s">
        <v>461</v>
      </c>
      <c r="D356" s="27">
        <v>436</v>
      </c>
      <c r="E356" s="27">
        <v>1</v>
      </c>
      <c r="F356" s="27" t="s">
        <v>17</v>
      </c>
      <c r="G356" s="27">
        <v>1.8765499999999999</v>
      </c>
      <c r="H356" s="27" t="s">
        <v>18</v>
      </c>
      <c r="I356" s="27" t="s">
        <v>19</v>
      </c>
      <c r="J356" s="27">
        <v>17.43</v>
      </c>
      <c r="K356" s="27" t="s">
        <v>18</v>
      </c>
      <c r="L356" s="27" t="s">
        <v>16</v>
      </c>
      <c r="M356" s="27" t="s">
        <v>16</v>
      </c>
    </row>
    <row r="357" spans="1:13">
      <c r="A357" s="27" t="s">
        <v>13</v>
      </c>
      <c r="B357" s="27" t="s">
        <v>14</v>
      </c>
      <c r="C357" s="27" t="s">
        <v>462</v>
      </c>
      <c r="D357" s="27">
        <v>437</v>
      </c>
      <c r="E357" s="27">
        <v>1</v>
      </c>
      <c r="F357" s="27" t="s">
        <v>17</v>
      </c>
      <c r="G357" s="27">
        <v>1.06874</v>
      </c>
      <c r="H357" s="27" t="s">
        <v>18</v>
      </c>
      <c r="I357" s="27" t="s">
        <v>19</v>
      </c>
      <c r="J357" s="27">
        <v>6.7610000000000001</v>
      </c>
      <c r="K357" s="27" t="s">
        <v>18</v>
      </c>
      <c r="L357" s="27" t="s">
        <v>16</v>
      </c>
      <c r="M357" s="27" t="s">
        <v>16</v>
      </c>
    </row>
    <row r="358" spans="1:13">
      <c r="A358" s="27" t="s">
        <v>13</v>
      </c>
      <c r="B358" s="27" t="s">
        <v>14</v>
      </c>
      <c r="C358" s="27" t="s">
        <v>463</v>
      </c>
      <c r="D358" s="27">
        <v>438</v>
      </c>
      <c r="E358" s="27">
        <v>1</v>
      </c>
      <c r="F358" s="27" t="s">
        <v>17</v>
      </c>
      <c r="G358" s="27">
        <v>0.51802999999999999</v>
      </c>
      <c r="H358" s="27" t="s">
        <v>18</v>
      </c>
      <c r="I358" s="27" t="s">
        <v>19</v>
      </c>
      <c r="J358" s="27">
        <v>22.780999999999999</v>
      </c>
      <c r="K358" s="27" t="s">
        <v>18</v>
      </c>
      <c r="L358" s="27" t="s">
        <v>16</v>
      </c>
      <c r="M358" s="27" t="s">
        <v>16</v>
      </c>
    </row>
    <row r="359" spans="1:13">
      <c r="A359" s="27" t="s">
        <v>13</v>
      </c>
      <c r="B359" s="27" t="s">
        <v>14</v>
      </c>
      <c r="C359" s="27" t="s">
        <v>464</v>
      </c>
      <c r="D359" s="27" t="s">
        <v>163</v>
      </c>
      <c r="F359" s="27" t="s">
        <v>16</v>
      </c>
      <c r="I359" s="27" t="s">
        <v>16</v>
      </c>
      <c r="L359" s="27" t="s">
        <v>16</v>
      </c>
      <c r="M359" s="27" t="s">
        <v>16</v>
      </c>
    </row>
    <row r="360" spans="1:13">
      <c r="A360" s="27" t="s">
        <v>13</v>
      </c>
      <c r="B360" s="27" t="s">
        <v>14</v>
      </c>
      <c r="C360" s="27" t="s">
        <v>465</v>
      </c>
      <c r="D360" s="27">
        <v>439</v>
      </c>
      <c r="E360" s="27">
        <v>1</v>
      </c>
      <c r="F360" s="27" t="s">
        <v>17</v>
      </c>
      <c r="G360" s="27">
        <v>1.8927</v>
      </c>
      <c r="H360" s="27" t="s">
        <v>18</v>
      </c>
      <c r="I360" s="27" t="s">
        <v>19</v>
      </c>
      <c r="J360" s="27">
        <v>16.831</v>
      </c>
      <c r="K360" s="27" t="s">
        <v>18</v>
      </c>
      <c r="L360" s="27" t="s">
        <v>16</v>
      </c>
      <c r="M360" s="27" t="s">
        <v>16</v>
      </c>
    </row>
    <row r="361" spans="1:13">
      <c r="A361" s="27" t="s">
        <v>13</v>
      </c>
      <c r="B361" s="27" t="s">
        <v>14</v>
      </c>
      <c r="C361" s="27" t="s">
        <v>466</v>
      </c>
      <c r="D361" s="27">
        <v>440</v>
      </c>
      <c r="E361" s="27">
        <v>1</v>
      </c>
      <c r="F361" s="27" t="s">
        <v>17</v>
      </c>
      <c r="G361" s="27">
        <v>1.20183</v>
      </c>
      <c r="H361" s="27" t="s">
        <v>18</v>
      </c>
      <c r="I361" s="27" t="s">
        <v>19</v>
      </c>
      <c r="J361" s="27">
        <v>3.69</v>
      </c>
      <c r="K361" s="27" t="s">
        <v>18</v>
      </c>
      <c r="L361" s="27" t="s">
        <v>16</v>
      </c>
      <c r="M361" s="27" t="s">
        <v>16</v>
      </c>
    </row>
    <row r="362" spans="1:13">
      <c r="A362" s="27" t="s">
        <v>13</v>
      </c>
      <c r="B362" s="27" t="s">
        <v>14</v>
      </c>
      <c r="C362" s="27" t="s">
        <v>467</v>
      </c>
      <c r="D362" s="27">
        <v>441</v>
      </c>
      <c r="E362" s="27">
        <v>1</v>
      </c>
      <c r="F362" s="27" t="s">
        <v>17</v>
      </c>
      <c r="G362" s="27">
        <v>0.47837000000000002</v>
      </c>
      <c r="H362" s="27" t="s">
        <v>18</v>
      </c>
      <c r="I362" s="27" t="s">
        <v>19</v>
      </c>
      <c r="J362" s="27">
        <v>24.318000000000001</v>
      </c>
      <c r="K362" s="27" t="s">
        <v>18</v>
      </c>
      <c r="L362" s="27" t="s">
        <v>16</v>
      </c>
      <c r="M362" s="27" t="s">
        <v>16</v>
      </c>
    </row>
    <row r="363" spans="1:13">
      <c r="A363" s="27" t="s">
        <v>13</v>
      </c>
      <c r="B363" s="27" t="s">
        <v>14</v>
      </c>
      <c r="C363" s="27" t="s">
        <v>468</v>
      </c>
      <c r="D363" s="27">
        <v>442</v>
      </c>
      <c r="E363" s="27">
        <v>1</v>
      </c>
      <c r="F363" s="27" t="s">
        <v>17</v>
      </c>
      <c r="G363" s="27">
        <v>1.7851699999999999</v>
      </c>
      <c r="H363" s="27" t="s">
        <v>18</v>
      </c>
      <c r="I363" s="27" t="s">
        <v>19</v>
      </c>
      <c r="J363" s="27">
        <v>13.98</v>
      </c>
      <c r="K363" s="27" t="s">
        <v>18</v>
      </c>
      <c r="L363" s="27" t="s">
        <v>16</v>
      </c>
      <c r="M363" s="27" t="s">
        <v>16</v>
      </c>
    </row>
    <row r="364" spans="1:13">
      <c r="A364" s="27" t="s">
        <v>13</v>
      </c>
      <c r="B364" s="27" t="s">
        <v>14</v>
      </c>
      <c r="C364" s="27" t="s">
        <v>469</v>
      </c>
      <c r="D364" s="27">
        <v>443</v>
      </c>
      <c r="E364" s="27">
        <v>1</v>
      </c>
      <c r="F364" s="27" t="s">
        <v>17</v>
      </c>
      <c r="G364" s="27">
        <v>1.1681900000000001</v>
      </c>
      <c r="H364" s="27" t="s">
        <v>18</v>
      </c>
      <c r="I364" s="27" t="s">
        <v>19</v>
      </c>
      <c r="J364" s="27">
        <v>6.3760000000000003</v>
      </c>
      <c r="K364" s="27" t="s">
        <v>18</v>
      </c>
      <c r="L364" s="27" t="s">
        <v>16</v>
      </c>
      <c r="M364" s="27" t="s">
        <v>16</v>
      </c>
    </row>
    <row r="365" spans="1:13">
      <c r="A365" s="27" t="s">
        <v>13</v>
      </c>
      <c r="B365" s="27" t="s">
        <v>14</v>
      </c>
      <c r="C365" s="27" t="s">
        <v>470</v>
      </c>
      <c r="D365" s="27">
        <v>444</v>
      </c>
      <c r="E365" s="27">
        <v>1</v>
      </c>
      <c r="F365" s="27" t="s">
        <v>17</v>
      </c>
      <c r="G365" s="27">
        <v>0.69559000000000004</v>
      </c>
      <c r="H365" s="27" t="s">
        <v>18</v>
      </c>
      <c r="I365" s="27" t="s">
        <v>19</v>
      </c>
      <c r="J365" s="27">
        <v>28.934999999999999</v>
      </c>
      <c r="K365" s="27" t="s">
        <v>18</v>
      </c>
      <c r="L365" s="27" t="s">
        <v>16</v>
      </c>
      <c r="M365" s="27" t="s">
        <v>16</v>
      </c>
    </row>
    <row r="366" spans="1:13">
      <c r="A366" s="27" t="s">
        <v>13</v>
      </c>
      <c r="B366" s="27" t="s">
        <v>14</v>
      </c>
      <c r="C366" s="27" t="s">
        <v>471</v>
      </c>
      <c r="D366" s="27">
        <v>445</v>
      </c>
      <c r="E366" s="27">
        <v>1</v>
      </c>
      <c r="F366" s="27" t="s">
        <v>17</v>
      </c>
      <c r="G366" s="27">
        <v>1.78976</v>
      </c>
      <c r="H366" s="27" t="s">
        <v>18</v>
      </c>
      <c r="I366" s="27" t="s">
        <v>19</v>
      </c>
      <c r="J366" s="27">
        <v>15.590999999999999</v>
      </c>
      <c r="K366" s="27" t="s">
        <v>18</v>
      </c>
      <c r="L366" s="27" t="s">
        <v>16</v>
      </c>
      <c r="M366" s="27" t="s">
        <v>16</v>
      </c>
    </row>
    <row r="367" spans="1:13">
      <c r="A367" s="27" t="s">
        <v>13</v>
      </c>
      <c r="B367" s="27" t="s">
        <v>14</v>
      </c>
      <c r="C367" s="27" t="s">
        <v>472</v>
      </c>
      <c r="D367" s="27">
        <v>446</v>
      </c>
      <c r="E367" s="27">
        <v>1</v>
      </c>
      <c r="F367" s="27" t="s">
        <v>17</v>
      </c>
      <c r="G367" s="27">
        <v>1.26166</v>
      </c>
      <c r="H367" s="27" t="s">
        <v>18</v>
      </c>
      <c r="I367" s="27" t="s">
        <v>19</v>
      </c>
      <c r="J367" s="27">
        <v>2.38</v>
      </c>
      <c r="K367" s="27" t="s">
        <v>18</v>
      </c>
      <c r="L367" s="27" t="s">
        <v>16</v>
      </c>
      <c r="M367" s="27" t="s">
        <v>16</v>
      </c>
    </row>
    <row r="368" spans="1:13">
      <c r="A368" s="27" t="s">
        <v>13</v>
      </c>
      <c r="B368" s="27" t="s">
        <v>14</v>
      </c>
      <c r="C368" s="27" t="s">
        <v>473</v>
      </c>
      <c r="D368" s="27">
        <v>447</v>
      </c>
      <c r="E368" s="27">
        <v>1</v>
      </c>
      <c r="F368" s="27" t="s">
        <v>17</v>
      </c>
      <c r="G368" s="27">
        <v>0.87602000000000002</v>
      </c>
      <c r="H368" s="27" t="s">
        <v>18</v>
      </c>
      <c r="I368" s="27" t="s">
        <v>19</v>
      </c>
      <c r="J368" s="27">
        <v>21.635999999999999</v>
      </c>
      <c r="K368" s="27" t="s">
        <v>18</v>
      </c>
      <c r="L368" s="27" t="s">
        <v>16</v>
      </c>
      <c r="M368" s="27" t="s">
        <v>16</v>
      </c>
    </row>
    <row r="369" spans="1:13">
      <c r="A369" s="27" t="s">
        <v>13</v>
      </c>
      <c r="B369" s="27" t="s">
        <v>14</v>
      </c>
      <c r="C369" s="27" t="s">
        <v>474</v>
      </c>
      <c r="D369" s="27">
        <v>448</v>
      </c>
      <c r="E369" s="27">
        <v>1</v>
      </c>
      <c r="F369" s="27" t="s">
        <v>17</v>
      </c>
      <c r="G369" s="27">
        <v>1.5691299999999999</v>
      </c>
      <c r="H369" s="27" t="s">
        <v>18</v>
      </c>
      <c r="I369" s="27" t="s">
        <v>19</v>
      </c>
      <c r="J369" s="27">
        <v>14.538</v>
      </c>
      <c r="K369" s="27" t="s">
        <v>18</v>
      </c>
      <c r="L369" s="27" t="s">
        <v>16</v>
      </c>
      <c r="M369" s="27" t="s">
        <v>16</v>
      </c>
    </row>
    <row r="370" spans="1:13">
      <c r="A370" s="27" t="s">
        <v>13</v>
      </c>
      <c r="B370" s="27" t="s">
        <v>14</v>
      </c>
      <c r="C370" s="27" t="s">
        <v>475</v>
      </c>
      <c r="D370" s="27">
        <v>449</v>
      </c>
      <c r="E370" s="27">
        <v>1</v>
      </c>
      <c r="F370" s="27" t="s">
        <v>17</v>
      </c>
      <c r="G370" s="27">
        <v>1.27058</v>
      </c>
      <c r="H370" s="27" t="s">
        <v>18</v>
      </c>
      <c r="I370" s="27" t="s">
        <v>19</v>
      </c>
      <c r="J370" s="27">
        <v>5.8940000000000001</v>
      </c>
      <c r="K370" s="27" t="s">
        <v>18</v>
      </c>
      <c r="L370" s="27" t="s">
        <v>16</v>
      </c>
      <c r="M370" s="27" t="s">
        <v>16</v>
      </c>
    </row>
    <row r="371" spans="1:13">
      <c r="A371" s="27" t="s">
        <v>13</v>
      </c>
      <c r="B371" s="27" t="s">
        <v>14</v>
      </c>
      <c r="C371" s="27" t="s">
        <v>476</v>
      </c>
      <c r="D371" s="27">
        <v>450</v>
      </c>
      <c r="E371" s="27">
        <v>1</v>
      </c>
      <c r="F371" s="27" t="s">
        <v>17</v>
      </c>
      <c r="G371" s="27">
        <v>1.0318400000000001</v>
      </c>
      <c r="H371" s="27" t="s">
        <v>18</v>
      </c>
      <c r="I371" s="27" t="s">
        <v>19</v>
      </c>
      <c r="J371" s="27">
        <v>25.640999999999998</v>
      </c>
      <c r="K371" s="27" t="s">
        <v>18</v>
      </c>
      <c r="L371" s="27" t="s">
        <v>16</v>
      </c>
      <c r="M371" s="27" t="s">
        <v>16</v>
      </c>
    </row>
    <row r="372" spans="1:13">
      <c r="A372" s="27" t="s">
        <v>13</v>
      </c>
      <c r="B372" s="27" t="s">
        <v>14</v>
      </c>
      <c r="C372" s="27" t="s">
        <v>477</v>
      </c>
      <c r="D372" s="27">
        <v>451</v>
      </c>
      <c r="E372" s="27">
        <v>1</v>
      </c>
      <c r="F372" s="27" t="s">
        <v>17</v>
      </c>
      <c r="G372" s="27">
        <v>0.85918000000000005</v>
      </c>
      <c r="H372" s="27" t="s">
        <v>18</v>
      </c>
      <c r="I372" s="27" t="s">
        <v>19</v>
      </c>
      <c r="J372" s="27">
        <v>48.329000000000001</v>
      </c>
      <c r="K372" s="27" t="s">
        <v>18</v>
      </c>
      <c r="L372" s="27" t="s">
        <v>16</v>
      </c>
      <c r="M372" s="27" t="s">
        <v>16</v>
      </c>
    </row>
    <row r="373" spans="1:13">
      <c r="A373" s="27" t="s">
        <v>13</v>
      </c>
      <c r="B373" s="27" t="s">
        <v>14</v>
      </c>
      <c r="C373" s="27" t="s">
        <v>478</v>
      </c>
      <c r="D373" s="27">
        <v>452</v>
      </c>
      <c r="E373" s="27">
        <v>1</v>
      </c>
      <c r="F373" s="27" t="s">
        <v>17</v>
      </c>
      <c r="G373" s="27">
        <v>1.5242100000000001</v>
      </c>
      <c r="H373" s="27" t="s">
        <v>18</v>
      </c>
      <c r="I373" s="27" t="s">
        <v>19</v>
      </c>
      <c r="J373" s="27">
        <v>46.051000000000002</v>
      </c>
      <c r="K373" s="27" t="s">
        <v>18</v>
      </c>
      <c r="L373" s="27" t="s">
        <v>16</v>
      </c>
      <c r="M373" s="27" t="s">
        <v>16</v>
      </c>
    </row>
    <row r="374" spans="1:13">
      <c r="A374" s="27" t="s">
        <v>13</v>
      </c>
      <c r="B374" s="27" t="s">
        <v>14</v>
      </c>
      <c r="C374" s="27" t="s">
        <v>479</v>
      </c>
      <c r="D374" s="27">
        <v>453</v>
      </c>
      <c r="E374" s="27">
        <v>1</v>
      </c>
      <c r="F374" s="27" t="s">
        <v>17</v>
      </c>
      <c r="G374" s="27">
        <v>1.4579299999999999</v>
      </c>
      <c r="H374" s="27" t="s">
        <v>18</v>
      </c>
      <c r="I374" s="27" t="s">
        <v>19</v>
      </c>
      <c r="J374" s="27">
        <v>32.418999999999997</v>
      </c>
      <c r="K374" s="27" t="s">
        <v>18</v>
      </c>
      <c r="L374" s="27" t="s">
        <v>16</v>
      </c>
      <c r="M374" s="27" t="s">
        <v>16</v>
      </c>
    </row>
    <row r="375" spans="1:13">
      <c r="A375" s="27" t="s">
        <v>13</v>
      </c>
      <c r="B375" s="27" t="s">
        <v>14</v>
      </c>
      <c r="C375" s="27" t="s">
        <v>480</v>
      </c>
      <c r="D375" s="27">
        <v>454</v>
      </c>
      <c r="E375" s="27">
        <v>1</v>
      </c>
      <c r="F375" s="27" t="s">
        <v>17</v>
      </c>
      <c r="G375" s="27">
        <v>1.2884500000000001</v>
      </c>
      <c r="H375" s="27" t="s">
        <v>18</v>
      </c>
      <c r="I375" s="27" t="s">
        <v>19</v>
      </c>
      <c r="J375" s="27">
        <v>3.085</v>
      </c>
      <c r="K375" s="27" t="s">
        <v>18</v>
      </c>
      <c r="L375" s="27" t="s">
        <v>16</v>
      </c>
      <c r="M375" s="27" t="s">
        <v>16</v>
      </c>
    </row>
    <row r="376" spans="1:13">
      <c r="A376" s="27" t="s">
        <v>13</v>
      </c>
      <c r="B376" s="27" t="s">
        <v>14</v>
      </c>
      <c r="C376" s="27" t="s">
        <v>481</v>
      </c>
      <c r="D376" s="27">
        <v>455</v>
      </c>
      <c r="E376" s="27">
        <v>1</v>
      </c>
      <c r="F376" s="27" t="s">
        <v>17</v>
      </c>
      <c r="G376" s="27">
        <v>1.1838500000000001</v>
      </c>
      <c r="H376" s="27" t="s">
        <v>18</v>
      </c>
      <c r="I376" s="27" t="s">
        <v>19</v>
      </c>
      <c r="J376" s="27">
        <v>17.529</v>
      </c>
      <c r="K376" s="27" t="s">
        <v>18</v>
      </c>
      <c r="L376" s="27" t="s">
        <v>16</v>
      </c>
      <c r="M376" s="27" t="s">
        <v>16</v>
      </c>
    </row>
    <row r="377" spans="1:13">
      <c r="A377" s="27" t="s">
        <v>13</v>
      </c>
      <c r="B377" s="27" t="s">
        <v>14</v>
      </c>
      <c r="C377" s="27" t="s">
        <v>482</v>
      </c>
      <c r="D377" s="27">
        <v>456</v>
      </c>
      <c r="E377" s="27">
        <v>1</v>
      </c>
      <c r="F377" s="27" t="s">
        <v>17</v>
      </c>
      <c r="G377" s="27">
        <v>1.0894999999999999</v>
      </c>
      <c r="H377" s="27" t="s">
        <v>18</v>
      </c>
      <c r="I377" s="27" t="s">
        <v>19</v>
      </c>
      <c r="J377" s="27">
        <v>37.456000000000003</v>
      </c>
      <c r="K377" s="27" t="s">
        <v>18</v>
      </c>
      <c r="L377" s="27" t="s">
        <v>16</v>
      </c>
      <c r="M377" s="27" t="s">
        <v>16</v>
      </c>
    </row>
    <row r="378" spans="1:13">
      <c r="A378" s="27" t="s">
        <v>13</v>
      </c>
      <c r="B378" s="27" t="s">
        <v>14</v>
      </c>
      <c r="C378" s="27" t="s">
        <v>483</v>
      </c>
      <c r="D378" s="27">
        <v>457</v>
      </c>
      <c r="E378" s="27">
        <v>1</v>
      </c>
      <c r="F378" s="27" t="s">
        <v>17</v>
      </c>
      <c r="G378" s="27">
        <v>1.00301</v>
      </c>
      <c r="H378" s="27" t="s">
        <v>18</v>
      </c>
      <c r="I378" s="27" t="s">
        <v>19</v>
      </c>
      <c r="J378" s="27">
        <v>53.637</v>
      </c>
      <c r="K378" s="27" t="s">
        <v>18</v>
      </c>
      <c r="L378" s="27" t="s">
        <v>16</v>
      </c>
      <c r="M378" s="27" t="s">
        <v>16</v>
      </c>
    </row>
    <row r="379" spans="1:13">
      <c r="A379" s="27" t="s">
        <v>13</v>
      </c>
      <c r="B379" s="27" t="s">
        <v>14</v>
      </c>
      <c r="C379" s="27" t="s">
        <v>484</v>
      </c>
      <c r="D379" s="27">
        <v>458</v>
      </c>
      <c r="E379" s="27">
        <v>1</v>
      </c>
      <c r="F379" s="27" t="s">
        <v>17</v>
      </c>
      <c r="G379" s="27">
        <v>1.5149900000000001</v>
      </c>
      <c r="H379" s="27" t="s">
        <v>18</v>
      </c>
      <c r="I379" s="27" t="s">
        <v>19</v>
      </c>
      <c r="J379" s="27">
        <v>46.968000000000004</v>
      </c>
      <c r="K379" s="27" t="s">
        <v>18</v>
      </c>
      <c r="L379" s="27" t="s">
        <v>16</v>
      </c>
      <c r="M379" s="27" t="s">
        <v>16</v>
      </c>
    </row>
    <row r="380" spans="1:13">
      <c r="A380" s="27" t="s">
        <v>13</v>
      </c>
      <c r="B380" s="27" t="s">
        <v>14</v>
      </c>
      <c r="C380" s="27" t="s">
        <v>485</v>
      </c>
      <c r="D380" s="27">
        <v>459</v>
      </c>
      <c r="E380" s="27">
        <v>1</v>
      </c>
      <c r="F380" s="27" t="s">
        <v>17</v>
      </c>
      <c r="G380" s="27">
        <v>1.44983</v>
      </c>
      <c r="H380" s="27" t="s">
        <v>18</v>
      </c>
      <c r="I380" s="27" t="s">
        <v>19</v>
      </c>
      <c r="J380" s="27">
        <v>33.287999999999997</v>
      </c>
      <c r="K380" s="27" t="s">
        <v>18</v>
      </c>
      <c r="L380" s="27" t="s">
        <v>16</v>
      </c>
      <c r="M380" s="27" t="s">
        <v>16</v>
      </c>
    </row>
    <row r="381" spans="1:13">
      <c r="A381" s="27" t="s">
        <v>13</v>
      </c>
      <c r="B381" s="27" t="s">
        <v>14</v>
      </c>
      <c r="C381" s="27" t="s">
        <v>486</v>
      </c>
      <c r="D381" s="27">
        <v>460</v>
      </c>
      <c r="E381" s="27">
        <v>1</v>
      </c>
      <c r="F381" s="27" t="s">
        <v>17</v>
      </c>
      <c r="G381" s="27">
        <v>1.3502799999999999</v>
      </c>
      <c r="H381" s="27" t="s">
        <v>18</v>
      </c>
      <c r="I381" s="27" t="s">
        <v>19</v>
      </c>
      <c r="J381" s="27">
        <v>13.448</v>
      </c>
      <c r="K381" s="27" t="s">
        <v>18</v>
      </c>
      <c r="L381" s="27" t="s">
        <v>16</v>
      </c>
      <c r="M381" s="27" t="s">
        <v>16</v>
      </c>
    </row>
    <row r="382" spans="1:13">
      <c r="A382" s="27" t="s">
        <v>13</v>
      </c>
      <c r="B382" s="27" t="s">
        <v>14</v>
      </c>
      <c r="C382" s="27" t="s">
        <v>487</v>
      </c>
      <c r="D382" s="27">
        <v>461</v>
      </c>
      <c r="E382" s="27">
        <v>1</v>
      </c>
      <c r="F382" s="27" t="s">
        <v>17</v>
      </c>
      <c r="G382" s="27">
        <v>1.24163</v>
      </c>
      <c r="H382" s="27" t="s">
        <v>18</v>
      </c>
      <c r="I382" s="27" t="s">
        <v>19</v>
      </c>
      <c r="J382" s="27">
        <v>6.8680000000000003</v>
      </c>
      <c r="K382" s="27" t="s">
        <v>18</v>
      </c>
      <c r="L382" s="27" t="s">
        <v>16</v>
      </c>
      <c r="M382" s="27" t="s">
        <v>16</v>
      </c>
    </row>
    <row r="383" spans="1:13">
      <c r="A383" s="27" t="s">
        <v>13</v>
      </c>
      <c r="B383" s="27" t="s">
        <v>14</v>
      </c>
      <c r="C383" s="27" t="s">
        <v>488</v>
      </c>
      <c r="D383" s="27">
        <v>462</v>
      </c>
      <c r="E383" s="27">
        <v>1</v>
      </c>
      <c r="F383" s="27" t="s">
        <v>17</v>
      </c>
      <c r="G383" s="27">
        <v>1.1440999999999999</v>
      </c>
      <c r="H383" s="27" t="s">
        <v>18</v>
      </c>
      <c r="I383" s="27" t="s">
        <v>19</v>
      </c>
      <c r="J383" s="27">
        <v>26.574999999999999</v>
      </c>
      <c r="K383" s="27" t="s">
        <v>18</v>
      </c>
      <c r="L383" s="27" t="s">
        <v>16</v>
      </c>
      <c r="M383" s="27" t="s">
        <v>16</v>
      </c>
    </row>
    <row r="384" spans="1:13">
      <c r="A384" s="27" t="s">
        <v>13</v>
      </c>
      <c r="B384" s="27" t="s">
        <v>14</v>
      </c>
      <c r="C384" s="27" t="s">
        <v>489</v>
      </c>
      <c r="D384" s="27">
        <v>463</v>
      </c>
      <c r="E384" s="27">
        <v>1</v>
      </c>
      <c r="F384" s="27" t="s">
        <v>17</v>
      </c>
      <c r="G384" s="27">
        <v>1.0203500000000001</v>
      </c>
      <c r="H384" s="27" t="s">
        <v>18</v>
      </c>
      <c r="I384" s="27" t="s">
        <v>19</v>
      </c>
      <c r="J384" s="27">
        <v>52.606999999999999</v>
      </c>
      <c r="K384" s="27" t="s">
        <v>18</v>
      </c>
      <c r="L384" s="27" t="s">
        <v>16</v>
      </c>
      <c r="M384" s="27" t="s">
        <v>16</v>
      </c>
    </row>
    <row r="385" spans="1:13">
      <c r="A385" s="27" t="s">
        <v>13</v>
      </c>
      <c r="B385" s="27" t="s">
        <v>14</v>
      </c>
      <c r="C385" s="27" t="s">
        <v>490</v>
      </c>
      <c r="D385" s="27">
        <v>464</v>
      </c>
      <c r="E385" s="27">
        <v>1</v>
      </c>
      <c r="F385" s="27" t="s">
        <v>17</v>
      </c>
      <c r="G385" s="27">
        <v>1.54305</v>
      </c>
      <c r="H385" s="27" t="s">
        <v>18</v>
      </c>
      <c r="I385" s="27" t="s">
        <v>19</v>
      </c>
      <c r="J385" s="27">
        <v>49.328000000000003</v>
      </c>
      <c r="K385" s="27" t="s">
        <v>18</v>
      </c>
      <c r="L385" s="27" t="s">
        <v>16</v>
      </c>
      <c r="M385" s="27" t="s">
        <v>16</v>
      </c>
    </row>
    <row r="386" spans="1:13">
      <c r="A386" s="27" t="s">
        <v>13</v>
      </c>
      <c r="B386" s="27" t="s">
        <v>14</v>
      </c>
      <c r="C386" s="27" t="s">
        <v>491</v>
      </c>
      <c r="D386" s="27">
        <v>465</v>
      </c>
      <c r="E386" s="27">
        <v>1</v>
      </c>
      <c r="F386" s="27" t="s">
        <v>17</v>
      </c>
      <c r="G386" s="27">
        <v>1.4724600000000001</v>
      </c>
      <c r="H386" s="27" t="s">
        <v>18</v>
      </c>
      <c r="I386" s="27" t="s">
        <v>19</v>
      </c>
      <c r="J386" s="27">
        <v>35.668999999999997</v>
      </c>
      <c r="K386" s="27" t="s">
        <v>18</v>
      </c>
      <c r="L386" s="27" t="s">
        <v>16</v>
      </c>
      <c r="M386" s="27" t="s">
        <v>16</v>
      </c>
    </row>
    <row r="387" spans="1:13">
      <c r="A387" s="27" t="s">
        <v>13</v>
      </c>
      <c r="B387" s="27" t="s">
        <v>14</v>
      </c>
      <c r="C387" s="27" t="s">
        <v>492</v>
      </c>
      <c r="D387" s="27">
        <v>466</v>
      </c>
      <c r="E387" s="27">
        <v>1</v>
      </c>
      <c r="F387" s="27" t="s">
        <v>17</v>
      </c>
      <c r="G387" s="27">
        <v>1.3745499999999999</v>
      </c>
      <c r="H387" s="27" t="s">
        <v>18</v>
      </c>
      <c r="I387" s="27" t="s">
        <v>19</v>
      </c>
      <c r="J387" s="27">
        <v>15.728</v>
      </c>
      <c r="K387" s="27" t="s">
        <v>18</v>
      </c>
      <c r="L387" s="27" t="s">
        <v>16</v>
      </c>
      <c r="M387" s="27" t="s">
        <v>16</v>
      </c>
    </row>
    <row r="388" spans="1:13">
      <c r="A388" s="27" t="s">
        <v>13</v>
      </c>
      <c r="B388" s="27" t="s">
        <v>14</v>
      </c>
      <c r="C388" s="27" t="s">
        <v>493</v>
      </c>
      <c r="D388" s="27">
        <v>467</v>
      </c>
      <c r="E388" s="27">
        <v>1</v>
      </c>
      <c r="F388" s="27" t="s">
        <v>17</v>
      </c>
      <c r="G388" s="27">
        <v>1.2292700000000001</v>
      </c>
      <c r="H388" s="27" t="s">
        <v>18</v>
      </c>
      <c r="I388" s="27" t="s">
        <v>19</v>
      </c>
      <c r="J388" s="27">
        <v>10.589</v>
      </c>
      <c r="K388" s="27" t="s">
        <v>18</v>
      </c>
      <c r="L388" s="27" t="s">
        <v>16</v>
      </c>
      <c r="M388" s="27" t="s">
        <v>16</v>
      </c>
    </row>
    <row r="389" spans="1:13">
      <c r="A389" s="27" t="s">
        <v>13</v>
      </c>
      <c r="B389" s="27" t="s">
        <v>14</v>
      </c>
      <c r="C389" s="27" t="s">
        <v>494</v>
      </c>
      <c r="D389" s="27">
        <v>468</v>
      </c>
      <c r="E389" s="27">
        <v>1</v>
      </c>
      <c r="F389" s="27" t="s">
        <v>17</v>
      </c>
      <c r="G389" s="27">
        <v>1.00413</v>
      </c>
      <c r="H389" s="27" t="s">
        <v>18</v>
      </c>
      <c r="I389" s="27" t="s">
        <v>19</v>
      </c>
      <c r="J389" s="27">
        <v>34.198999999999998</v>
      </c>
      <c r="K389" s="27" t="s">
        <v>18</v>
      </c>
      <c r="L389" s="27" t="s">
        <v>16</v>
      </c>
      <c r="M389" s="27" t="s">
        <v>16</v>
      </c>
    </row>
    <row r="390" spans="1:13">
      <c r="A390" s="27" t="s">
        <v>13</v>
      </c>
      <c r="B390" s="27" t="s">
        <v>14</v>
      </c>
      <c r="C390" s="27" t="s">
        <v>495</v>
      </c>
      <c r="D390" s="27">
        <v>469</v>
      </c>
      <c r="E390" s="27">
        <v>1</v>
      </c>
      <c r="F390" s="27" t="s">
        <v>17</v>
      </c>
      <c r="G390" s="27">
        <v>0.84509000000000001</v>
      </c>
      <c r="H390" s="27" t="s">
        <v>18</v>
      </c>
      <c r="I390" s="27" t="s">
        <v>19</v>
      </c>
      <c r="J390" s="27">
        <v>50.338000000000001</v>
      </c>
      <c r="K390" s="27" t="s">
        <v>18</v>
      </c>
      <c r="L390" s="27" t="s">
        <v>16</v>
      </c>
      <c r="M390" s="27" t="s">
        <v>16</v>
      </c>
    </row>
    <row r="391" spans="1:13">
      <c r="A391" s="27" t="s">
        <v>13</v>
      </c>
      <c r="B391" s="27" t="s">
        <v>14</v>
      </c>
      <c r="C391" s="27" t="s">
        <v>496</v>
      </c>
      <c r="D391" s="27">
        <v>470</v>
      </c>
      <c r="E391" s="27">
        <v>1</v>
      </c>
      <c r="F391" s="27" t="s">
        <v>17</v>
      </c>
      <c r="G391" s="27">
        <v>0.94913999999999998</v>
      </c>
      <c r="H391" s="27" t="s">
        <v>18</v>
      </c>
      <c r="I391" s="27" t="s">
        <v>19</v>
      </c>
      <c r="J391" s="27">
        <v>34.968000000000004</v>
      </c>
      <c r="K391" s="27" t="s">
        <v>18</v>
      </c>
      <c r="L391" s="27" t="s">
        <v>16</v>
      </c>
      <c r="M391" s="27" t="s">
        <v>16</v>
      </c>
    </row>
    <row r="392" spans="1:13">
      <c r="A392" s="27" t="s">
        <v>13</v>
      </c>
      <c r="B392" s="27" t="s">
        <v>14</v>
      </c>
      <c r="C392" s="27" t="s">
        <v>497</v>
      </c>
      <c r="D392" s="27">
        <v>471</v>
      </c>
      <c r="E392" s="27">
        <v>1</v>
      </c>
      <c r="F392" s="27" t="s">
        <v>17</v>
      </c>
      <c r="G392" s="27">
        <v>1.1099600000000001</v>
      </c>
      <c r="H392" s="27" t="s">
        <v>18</v>
      </c>
      <c r="I392" s="27" t="s">
        <v>19</v>
      </c>
      <c r="J392" s="27">
        <v>18.745000000000001</v>
      </c>
      <c r="K392" s="27" t="s">
        <v>18</v>
      </c>
      <c r="L392" s="27" t="s">
        <v>16</v>
      </c>
      <c r="M392" s="27" t="s">
        <v>16</v>
      </c>
    </row>
    <row r="393" spans="1:13">
      <c r="A393" s="27" t="s">
        <v>13</v>
      </c>
      <c r="B393" s="27" t="s">
        <v>14</v>
      </c>
      <c r="C393" s="27" t="s">
        <v>498</v>
      </c>
      <c r="D393" s="27">
        <v>472</v>
      </c>
      <c r="E393" s="27">
        <v>1</v>
      </c>
      <c r="F393" s="27" t="s">
        <v>17</v>
      </c>
      <c r="G393" s="27">
        <v>1.3331200000000001</v>
      </c>
      <c r="H393" s="27" t="s">
        <v>18</v>
      </c>
      <c r="I393" s="27" t="s">
        <v>19</v>
      </c>
      <c r="J393" s="27">
        <v>5.4180000000000001</v>
      </c>
      <c r="K393" s="27" t="s">
        <v>18</v>
      </c>
      <c r="L393" s="27" t="s">
        <v>16</v>
      </c>
      <c r="M393" s="27" t="s">
        <v>16</v>
      </c>
    </row>
    <row r="394" spans="1:13">
      <c r="A394" s="27" t="s">
        <v>13</v>
      </c>
      <c r="B394" s="27" t="s">
        <v>14</v>
      </c>
      <c r="C394" s="27" t="s">
        <v>499</v>
      </c>
      <c r="D394" s="27">
        <v>473</v>
      </c>
      <c r="E394" s="27">
        <v>1</v>
      </c>
      <c r="F394" s="27" t="s">
        <v>17</v>
      </c>
      <c r="G394" s="27">
        <v>1.4801500000000001</v>
      </c>
      <c r="H394" s="27" t="s">
        <v>18</v>
      </c>
      <c r="I394" s="27" t="s">
        <v>19</v>
      </c>
      <c r="J394" s="27">
        <v>31.228000000000002</v>
      </c>
      <c r="K394" s="27" t="s">
        <v>18</v>
      </c>
      <c r="L394" s="27" t="s">
        <v>16</v>
      </c>
      <c r="M394" s="27" t="s">
        <v>16</v>
      </c>
    </row>
    <row r="395" spans="1:13">
      <c r="A395" s="27" t="s">
        <v>13</v>
      </c>
      <c r="B395" s="27" t="s">
        <v>14</v>
      </c>
      <c r="C395" s="27" t="s">
        <v>500</v>
      </c>
      <c r="D395" s="27">
        <v>474</v>
      </c>
      <c r="E395" s="27">
        <v>1</v>
      </c>
      <c r="F395" s="27" t="s">
        <v>17</v>
      </c>
      <c r="G395" s="27">
        <v>1.57985</v>
      </c>
      <c r="H395" s="27" t="s">
        <v>18</v>
      </c>
      <c r="I395" s="27" t="s">
        <v>19</v>
      </c>
      <c r="J395" s="27">
        <v>51.283999999999999</v>
      </c>
      <c r="K395" s="27" t="s">
        <v>18</v>
      </c>
      <c r="L395" s="27" t="s">
        <v>16</v>
      </c>
      <c r="M395" s="27" t="s">
        <v>16</v>
      </c>
    </row>
    <row r="396" spans="1:13">
      <c r="A396" s="27" t="s">
        <v>13</v>
      </c>
      <c r="B396" s="27" t="s">
        <v>14</v>
      </c>
      <c r="C396" s="27" t="s">
        <v>501</v>
      </c>
      <c r="D396" s="27">
        <v>475</v>
      </c>
      <c r="E396" s="27">
        <v>1</v>
      </c>
      <c r="F396" s="27" t="s">
        <v>17</v>
      </c>
      <c r="G396" s="27">
        <v>1.05453</v>
      </c>
      <c r="H396" s="27" t="s">
        <v>18</v>
      </c>
      <c r="I396" s="27" t="s">
        <v>19</v>
      </c>
      <c r="J396" s="27">
        <v>45.057000000000002</v>
      </c>
      <c r="K396" s="27" t="s">
        <v>18</v>
      </c>
      <c r="L396" s="27" t="s">
        <v>16</v>
      </c>
      <c r="M396" s="27" t="s">
        <v>16</v>
      </c>
    </row>
    <row r="397" spans="1:13">
      <c r="A397" s="27" t="s">
        <v>13</v>
      </c>
      <c r="B397" s="27" t="s">
        <v>14</v>
      </c>
      <c r="C397" s="27" t="s">
        <v>502</v>
      </c>
      <c r="D397" s="27">
        <v>476</v>
      </c>
      <c r="E397" s="27">
        <v>1</v>
      </c>
      <c r="F397" s="27" t="s">
        <v>17</v>
      </c>
      <c r="G397" s="27">
        <v>1.1207100000000001</v>
      </c>
      <c r="H397" s="27" t="s">
        <v>18</v>
      </c>
      <c r="I397" s="27" t="s">
        <v>19</v>
      </c>
      <c r="J397" s="27">
        <v>31.356000000000002</v>
      </c>
      <c r="K397" s="27" t="s">
        <v>18</v>
      </c>
      <c r="L397" s="27" t="s">
        <v>16</v>
      </c>
      <c r="M397" s="27" t="s">
        <v>16</v>
      </c>
    </row>
    <row r="398" spans="1:13">
      <c r="A398" s="27" t="s">
        <v>13</v>
      </c>
      <c r="B398" s="27" t="s">
        <v>14</v>
      </c>
      <c r="C398" s="27" t="s">
        <v>503</v>
      </c>
      <c r="D398" s="27">
        <v>477</v>
      </c>
      <c r="E398" s="27">
        <v>1</v>
      </c>
      <c r="F398" s="27" t="s">
        <v>17</v>
      </c>
      <c r="G398" s="27">
        <v>1.24977</v>
      </c>
      <c r="H398" s="27" t="s">
        <v>18</v>
      </c>
      <c r="I398" s="27" t="s">
        <v>19</v>
      </c>
      <c r="J398" s="27">
        <v>5.4029999999999996</v>
      </c>
      <c r="K398" s="27" t="s">
        <v>18</v>
      </c>
      <c r="L398" s="27" t="s">
        <v>16</v>
      </c>
      <c r="M398" s="27" t="s">
        <v>16</v>
      </c>
    </row>
    <row r="399" spans="1:13">
      <c r="A399" s="27" t="s">
        <v>13</v>
      </c>
      <c r="B399" s="27" t="s">
        <v>14</v>
      </c>
      <c r="C399" s="27" t="s">
        <v>504</v>
      </c>
      <c r="D399" s="27">
        <v>478</v>
      </c>
      <c r="E399" s="27">
        <v>1</v>
      </c>
      <c r="F399" s="27" t="s">
        <v>17</v>
      </c>
      <c r="G399" s="27">
        <v>1.3496600000000001</v>
      </c>
      <c r="H399" s="27" t="s">
        <v>18</v>
      </c>
      <c r="I399" s="27" t="s">
        <v>19</v>
      </c>
      <c r="J399" s="27">
        <v>14.936</v>
      </c>
      <c r="K399" s="27" t="s">
        <v>18</v>
      </c>
      <c r="L399" s="27" t="s">
        <v>16</v>
      </c>
      <c r="M399" s="27" t="s">
        <v>16</v>
      </c>
    </row>
    <row r="400" spans="1:13">
      <c r="A400" s="27" t="s">
        <v>13</v>
      </c>
      <c r="B400" s="27" t="s">
        <v>14</v>
      </c>
      <c r="C400" s="27" t="s">
        <v>505</v>
      </c>
      <c r="D400" s="27">
        <v>479</v>
      </c>
      <c r="E400" s="27">
        <v>1</v>
      </c>
      <c r="F400" s="27" t="s">
        <v>17</v>
      </c>
      <c r="G400" s="27">
        <v>1.4563299999999999</v>
      </c>
      <c r="H400" s="27" t="s">
        <v>18</v>
      </c>
      <c r="I400" s="27" t="s">
        <v>19</v>
      </c>
      <c r="J400" s="27">
        <v>34.825000000000003</v>
      </c>
      <c r="K400" s="27" t="s">
        <v>18</v>
      </c>
      <c r="L400" s="27" t="s">
        <v>16</v>
      </c>
      <c r="M400" s="27" t="s">
        <v>16</v>
      </c>
    </row>
    <row r="401" spans="1:13">
      <c r="A401" s="27" t="s">
        <v>13</v>
      </c>
      <c r="B401" s="27" t="s">
        <v>14</v>
      </c>
      <c r="C401" s="27" t="s">
        <v>506</v>
      </c>
      <c r="D401" s="27">
        <v>480</v>
      </c>
      <c r="E401" s="27">
        <v>1</v>
      </c>
      <c r="F401" s="27" t="s">
        <v>17</v>
      </c>
      <c r="G401" s="27">
        <v>1.5551299999999999</v>
      </c>
      <c r="H401" s="27" t="s">
        <v>18</v>
      </c>
      <c r="I401" s="27" t="s">
        <v>19</v>
      </c>
      <c r="J401" s="27">
        <v>54.753999999999998</v>
      </c>
      <c r="K401" s="27" t="s">
        <v>18</v>
      </c>
      <c r="L401" s="27" t="s">
        <v>16</v>
      </c>
      <c r="M401" s="27" t="s">
        <v>16</v>
      </c>
    </row>
    <row r="402" spans="1:13">
      <c r="A402" s="27" t="s">
        <v>13</v>
      </c>
      <c r="B402" s="27" t="s">
        <v>14</v>
      </c>
      <c r="C402" s="27" t="s">
        <v>507</v>
      </c>
      <c r="D402" s="27">
        <v>481</v>
      </c>
      <c r="E402" s="27">
        <v>1</v>
      </c>
      <c r="F402" s="27" t="s">
        <v>17</v>
      </c>
      <c r="G402" s="27">
        <v>1.04911</v>
      </c>
      <c r="H402" s="27" t="s">
        <v>18</v>
      </c>
      <c r="I402" s="27" t="s">
        <v>19</v>
      </c>
      <c r="J402" s="27">
        <v>49.612000000000002</v>
      </c>
      <c r="K402" s="27" t="s">
        <v>18</v>
      </c>
      <c r="L402" s="27" t="s">
        <v>16</v>
      </c>
      <c r="M402" s="27" t="s">
        <v>16</v>
      </c>
    </row>
    <row r="403" spans="1:13">
      <c r="A403" s="27" t="s">
        <v>13</v>
      </c>
      <c r="B403" s="27" t="s">
        <v>14</v>
      </c>
      <c r="C403" s="27" t="s">
        <v>508</v>
      </c>
      <c r="D403" s="27">
        <v>482</v>
      </c>
      <c r="E403" s="27">
        <v>1</v>
      </c>
      <c r="F403" s="27" t="s">
        <v>17</v>
      </c>
      <c r="G403" s="27">
        <v>1.1176299999999999</v>
      </c>
      <c r="H403" s="27" t="s">
        <v>18</v>
      </c>
      <c r="I403" s="27" t="s">
        <v>19</v>
      </c>
      <c r="J403" s="27">
        <v>35.887999999999998</v>
      </c>
      <c r="K403" s="27" t="s">
        <v>18</v>
      </c>
      <c r="L403" s="27" t="s">
        <v>16</v>
      </c>
      <c r="M403" s="27" t="s">
        <v>16</v>
      </c>
    </row>
    <row r="404" spans="1:13">
      <c r="A404" s="27" t="s">
        <v>13</v>
      </c>
      <c r="B404" s="27" t="s">
        <v>14</v>
      </c>
      <c r="C404" s="27" t="s">
        <v>509</v>
      </c>
      <c r="D404" s="27">
        <v>483</v>
      </c>
      <c r="E404" s="27">
        <v>1</v>
      </c>
      <c r="F404" s="27" t="s">
        <v>17</v>
      </c>
      <c r="G404" s="27">
        <v>1.2057199999999999</v>
      </c>
      <c r="H404" s="27" t="s">
        <v>18</v>
      </c>
      <c r="I404" s="27" t="s">
        <v>19</v>
      </c>
      <c r="J404" s="27">
        <v>19.753</v>
      </c>
      <c r="K404" s="27" t="s">
        <v>18</v>
      </c>
      <c r="L404" s="27" t="s">
        <v>16</v>
      </c>
      <c r="M404" s="27" t="s">
        <v>16</v>
      </c>
    </row>
    <row r="405" spans="1:13">
      <c r="A405" s="27" t="s">
        <v>13</v>
      </c>
      <c r="B405" s="27" t="s">
        <v>14</v>
      </c>
      <c r="C405" s="27" t="s">
        <v>510</v>
      </c>
      <c r="D405" s="27">
        <v>484</v>
      </c>
      <c r="E405" s="27">
        <v>1</v>
      </c>
      <c r="F405" s="27" t="s">
        <v>17</v>
      </c>
      <c r="G405" s="27">
        <v>1.29891</v>
      </c>
      <c r="H405" s="27" t="s">
        <v>18</v>
      </c>
      <c r="I405" s="27" t="s">
        <v>19</v>
      </c>
      <c r="J405" s="27">
        <v>1.9410000000000001</v>
      </c>
      <c r="K405" s="27" t="s">
        <v>18</v>
      </c>
      <c r="L405" s="27" t="s">
        <v>16</v>
      </c>
      <c r="M405" s="27" t="s">
        <v>16</v>
      </c>
    </row>
    <row r="406" spans="1:13">
      <c r="A406" s="27" t="s">
        <v>13</v>
      </c>
      <c r="B406" s="27" t="s">
        <v>14</v>
      </c>
      <c r="C406" s="27" t="s">
        <v>511</v>
      </c>
      <c r="D406" s="27">
        <v>485</v>
      </c>
      <c r="E406" s="27">
        <v>1</v>
      </c>
      <c r="F406" s="27" t="s">
        <v>17</v>
      </c>
      <c r="G406" s="27">
        <v>1.4023099999999999</v>
      </c>
      <c r="H406" s="27" t="s">
        <v>18</v>
      </c>
      <c r="I406" s="27" t="s">
        <v>19</v>
      </c>
      <c r="J406" s="27">
        <v>20.378</v>
      </c>
      <c r="K406" s="27" t="s">
        <v>18</v>
      </c>
      <c r="L406" s="27" t="s">
        <v>16</v>
      </c>
      <c r="M406" s="27" t="s">
        <v>16</v>
      </c>
    </row>
    <row r="407" spans="1:13">
      <c r="A407" s="27" t="s">
        <v>13</v>
      </c>
      <c r="B407" s="27" t="s">
        <v>14</v>
      </c>
      <c r="C407" s="27" t="s">
        <v>512</v>
      </c>
      <c r="D407" s="27">
        <v>486</v>
      </c>
      <c r="E407" s="27">
        <v>1</v>
      </c>
      <c r="F407" s="27" t="s">
        <v>17</v>
      </c>
      <c r="G407" s="27">
        <v>1.56969</v>
      </c>
      <c r="H407" s="27" t="s">
        <v>18</v>
      </c>
      <c r="I407" s="27" t="s">
        <v>19</v>
      </c>
      <c r="J407" s="27">
        <v>50.265000000000001</v>
      </c>
      <c r="K407" s="27" t="s">
        <v>18</v>
      </c>
      <c r="L407" s="27" t="s">
        <v>16</v>
      </c>
      <c r="M407" s="27" t="s">
        <v>16</v>
      </c>
    </row>
    <row r="408" spans="1:13">
      <c r="A408" s="27" t="s">
        <v>13</v>
      </c>
      <c r="B408" s="27" t="s">
        <v>14</v>
      </c>
      <c r="C408" s="27" t="s">
        <v>513</v>
      </c>
      <c r="D408" s="27">
        <v>487</v>
      </c>
      <c r="E408" s="27">
        <v>1</v>
      </c>
      <c r="F408" s="27" t="s">
        <v>17</v>
      </c>
      <c r="G408" s="27">
        <v>0.98538999999999999</v>
      </c>
      <c r="H408" s="27" t="s">
        <v>18</v>
      </c>
      <c r="I408" s="27" t="s">
        <v>19</v>
      </c>
      <c r="J408" s="27">
        <v>49.195</v>
      </c>
      <c r="K408" s="27" t="s">
        <v>18</v>
      </c>
      <c r="L408" s="27" t="s">
        <v>16</v>
      </c>
      <c r="M408" s="27" t="s">
        <v>16</v>
      </c>
    </row>
    <row r="409" spans="1:13">
      <c r="A409" s="27" t="s">
        <v>13</v>
      </c>
      <c r="B409" s="27" t="s">
        <v>14</v>
      </c>
      <c r="C409" s="27" t="s">
        <v>514</v>
      </c>
      <c r="D409" s="27">
        <v>488</v>
      </c>
      <c r="E409" s="27">
        <v>1</v>
      </c>
      <c r="F409" s="27" t="s">
        <v>17</v>
      </c>
      <c r="G409" s="27">
        <v>1.05826</v>
      </c>
      <c r="H409" s="27" t="s">
        <v>18</v>
      </c>
      <c r="I409" s="27" t="s">
        <v>19</v>
      </c>
      <c r="J409" s="27">
        <v>35.484999999999999</v>
      </c>
      <c r="K409" s="27" t="s">
        <v>18</v>
      </c>
      <c r="L409" s="27" t="s">
        <v>16</v>
      </c>
      <c r="M409" s="27" t="s">
        <v>16</v>
      </c>
    </row>
    <row r="410" spans="1:13">
      <c r="A410" s="27" t="s">
        <v>13</v>
      </c>
      <c r="B410" s="27" t="s">
        <v>14</v>
      </c>
      <c r="C410" s="27" t="s">
        <v>515</v>
      </c>
      <c r="D410" s="27">
        <v>489</v>
      </c>
      <c r="E410" s="27">
        <v>1</v>
      </c>
      <c r="F410" s="27" t="s">
        <v>17</v>
      </c>
      <c r="G410" s="27">
        <v>1.2257899999999999</v>
      </c>
      <c r="H410" s="27" t="s">
        <v>18</v>
      </c>
      <c r="I410" s="27" t="s">
        <v>19</v>
      </c>
      <c r="J410" s="27">
        <v>12.8</v>
      </c>
      <c r="K410" s="27" t="s">
        <v>18</v>
      </c>
      <c r="L410" s="27" t="s">
        <v>16</v>
      </c>
      <c r="M410" s="27" t="s">
        <v>16</v>
      </c>
    </row>
    <row r="411" spans="1:13">
      <c r="A411" s="27" t="s">
        <v>13</v>
      </c>
      <c r="B411" s="27" t="s">
        <v>14</v>
      </c>
      <c r="C411" s="27" t="s">
        <v>516</v>
      </c>
      <c r="D411" s="27">
        <v>490</v>
      </c>
      <c r="E411" s="27">
        <v>1</v>
      </c>
      <c r="F411" s="27" t="s">
        <v>17</v>
      </c>
      <c r="G411" s="27">
        <v>1.4650000000000001</v>
      </c>
      <c r="H411" s="27" t="s">
        <v>18</v>
      </c>
      <c r="I411" s="27" t="s">
        <v>19</v>
      </c>
      <c r="J411" s="27">
        <v>7.5369999999999999</v>
      </c>
      <c r="K411" s="27" t="s">
        <v>18</v>
      </c>
      <c r="L411" s="27" t="s">
        <v>16</v>
      </c>
      <c r="M411" s="27" t="s">
        <v>16</v>
      </c>
    </row>
    <row r="412" spans="1:13">
      <c r="A412" s="27" t="s">
        <v>13</v>
      </c>
      <c r="B412" s="27" t="s">
        <v>14</v>
      </c>
      <c r="C412" s="27" t="s">
        <v>517</v>
      </c>
      <c r="D412" s="27">
        <v>491</v>
      </c>
      <c r="E412" s="27">
        <v>1</v>
      </c>
      <c r="F412" s="27" t="s">
        <v>17</v>
      </c>
      <c r="G412" s="27">
        <v>1.7617100000000001</v>
      </c>
      <c r="H412" s="27" t="s">
        <v>18</v>
      </c>
      <c r="I412" s="27" t="s">
        <v>19</v>
      </c>
      <c r="J412" s="27">
        <v>27.366</v>
      </c>
      <c r="K412" s="27" t="s">
        <v>18</v>
      </c>
      <c r="L412" s="27" t="s">
        <v>16</v>
      </c>
      <c r="M412" s="27" t="s">
        <v>16</v>
      </c>
    </row>
    <row r="413" spans="1:13">
      <c r="A413" s="27" t="s">
        <v>13</v>
      </c>
      <c r="B413" s="27" t="s">
        <v>14</v>
      </c>
      <c r="C413" s="27" t="s">
        <v>518</v>
      </c>
      <c r="D413" s="27">
        <v>492</v>
      </c>
      <c r="E413" s="27">
        <v>1</v>
      </c>
      <c r="F413" s="27" t="s">
        <v>17</v>
      </c>
      <c r="G413" s="27">
        <v>0.36548999999999998</v>
      </c>
      <c r="H413" s="27" t="s">
        <v>18</v>
      </c>
      <c r="I413" s="27" t="s">
        <v>19</v>
      </c>
      <c r="J413" s="27">
        <v>44.045999999999999</v>
      </c>
      <c r="K413" s="27" t="s">
        <v>18</v>
      </c>
      <c r="L413" s="27" t="s">
        <v>16</v>
      </c>
      <c r="M413" s="27" t="s">
        <v>16</v>
      </c>
    </row>
    <row r="414" spans="1:13">
      <c r="A414" s="27" t="s">
        <v>13</v>
      </c>
      <c r="B414" s="27" t="s">
        <v>14</v>
      </c>
      <c r="C414" s="27" t="s">
        <v>519</v>
      </c>
      <c r="D414" s="27">
        <v>493</v>
      </c>
      <c r="E414" s="27">
        <v>1</v>
      </c>
      <c r="F414" s="27" t="s">
        <v>17</v>
      </c>
      <c r="G414" s="27">
        <v>0.74922</v>
      </c>
      <c r="H414" s="27" t="s">
        <v>18</v>
      </c>
      <c r="I414" s="27" t="s">
        <v>19</v>
      </c>
      <c r="J414" s="27">
        <v>24.129000000000001</v>
      </c>
      <c r="K414" s="27" t="s">
        <v>18</v>
      </c>
      <c r="L414" s="27" t="s">
        <v>16</v>
      </c>
      <c r="M414" s="27" t="s">
        <v>16</v>
      </c>
    </row>
    <row r="415" spans="1:13">
      <c r="A415" s="27" t="s">
        <v>13</v>
      </c>
      <c r="B415" s="27" t="s">
        <v>14</v>
      </c>
      <c r="C415" s="27" t="s">
        <v>520</v>
      </c>
      <c r="D415" s="27">
        <v>494</v>
      </c>
      <c r="E415" s="27">
        <v>1</v>
      </c>
      <c r="F415" s="27" t="s">
        <v>17</v>
      </c>
      <c r="G415" s="27">
        <v>1.14133</v>
      </c>
      <c r="H415" s="27" t="s">
        <v>18</v>
      </c>
      <c r="I415" s="27" t="s">
        <v>19</v>
      </c>
      <c r="J415" s="27">
        <v>7.0910000000000002</v>
      </c>
      <c r="K415" s="27" t="s">
        <v>18</v>
      </c>
      <c r="L415" s="27" t="s">
        <v>16</v>
      </c>
      <c r="M415" s="27" t="s">
        <v>16</v>
      </c>
    </row>
    <row r="416" spans="1:13">
      <c r="A416" s="27" t="s">
        <v>13</v>
      </c>
      <c r="B416" s="27" t="s">
        <v>14</v>
      </c>
      <c r="C416" s="27" t="s">
        <v>521</v>
      </c>
      <c r="D416" s="27">
        <v>495</v>
      </c>
      <c r="E416" s="27">
        <v>1</v>
      </c>
      <c r="F416" s="27" t="s">
        <v>17</v>
      </c>
      <c r="G416" s="27">
        <v>1.7462500000000001</v>
      </c>
      <c r="H416" s="27" t="s">
        <v>18</v>
      </c>
      <c r="I416" s="27" t="s">
        <v>19</v>
      </c>
      <c r="J416" s="27">
        <v>16.045000000000002</v>
      </c>
      <c r="K416" s="27" t="s">
        <v>18</v>
      </c>
      <c r="L416" s="27" t="s">
        <v>16</v>
      </c>
      <c r="M416" s="27" t="s">
        <v>16</v>
      </c>
    </row>
    <row r="417" spans="1:13">
      <c r="A417" s="27" t="s">
        <v>13</v>
      </c>
      <c r="B417" s="27" t="s">
        <v>14</v>
      </c>
      <c r="C417" s="27" t="s">
        <v>522</v>
      </c>
      <c r="D417" s="27" t="s">
        <v>163</v>
      </c>
      <c r="F417" s="27" t="s">
        <v>16</v>
      </c>
      <c r="I417" s="27" t="s">
        <v>16</v>
      </c>
      <c r="L417" s="27" t="s">
        <v>16</v>
      </c>
      <c r="M417" s="27" t="s">
        <v>16</v>
      </c>
    </row>
    <row r="418" spans="1:13">
      <c r="A418" s="27" t="s">
        <v>13</v>
      </c>
      <c r="B418" s="27" t="s">
        <v>14</v>
      </c>
      <c r="C418" s="27" t="s">
        <v>523</v>
      </c>
      <c r="D418" s="27">
        <v>496</v>
      </c>
      <c r="E418" s="27">
        <v>1</v>
      </c>
      <c r="F418" s="27" t="s">
        <v>17</v>
      </c>
      <c r="G418" s="27">
        <v>0.17791000000000001</v>
      </c>
      <c r="H418" s="27" t="s">
        <v>18</v>
      </c>
      <c r="I418" s="27" t="s">
        <v>19</v>
      </c>
      <c r="J418" s="27">
        <v>36.99</v>
      </c>
      <c r="K418" s="27" t="s">
        <v>18</v>
      </c>
      <c r="L418" s="27" t="s">
        <v>16</v>
      </c>
      <c r="M418" s="27" t="s">
        <v>16</v>
      </c>
    </row>
    <row r="419" spans="1:13">
      <c r="A419" s="27" t="s">
        <v>13</v>
      </c>
      <c r="B419" s="27" t="s">
        <v>14</v>
      </c>
      <c r="C419" s="27" t="s">
        <v>524</v>
      </c>
      <c r="D419" s="27">
        <v>497</v>
      </c>
      <c r="E419" s="27">
        <v>1</v>
      </c>
      <c r="F419" s="27" t="s">
        <v>17</v>
      </c>
      <c r="G419" s="27">
        <v>0.79427999999999999</v>
      </c>
      <c r="H419" s="27" t="s">
        <v>18</v>
      </c>
      <c r="I419" s="27" t="s">
        <v>19</v>
      </c>
      <c r="J419" s="27">
        <v>17.010999999999999</v>
      </c>
      <c r="K419" s="27" t="s">
        <v>18</v>
      </c>
      <c r="L419" s="27" t="s">
        <v>16</v>
      </c>
      <c r="M419" s="27" t="s">
        <v>16</v>
      </c>
    </row>
    <row r="420" spans="1:13">
      <c r="A420" s="27" t="s">
        <v>13</v>
      </c>
      <c r="B420" s="27" t="s">
        <v>14</v>
      </c>
      <c r="C420" s="27" t="s">
        <v>525</v>
      </c>
      <c r="D420" s="27">
        <v>498</v>
      </c>
      <c r="E420" s="27">
        <v>1</v>
      </c>
      <c r="F420" s="27" t="s">
        <v>17</v>
      </c>
      <c r="G420" s="27">
        <v>1.5148999999999999</v>
      </c>
      <c r="H420" s="27" t="s">
        <v>18</v>
      </c>
      <c r="I420" s="27" t="s">
        <v>19</v>
      </c>
      <c r="J420" s="27">
        <v>4.0140000000000002</v>
      </c>
      <c r="K420" s="27" t="s">
        <v>18</v>
      </c>
      <c r="L420" s="27" t="s">
        <v>16</v>
      </c>
      <c r="M420" s="27" t="s">
        <v>16</v>
      </c>
    </row>
    <row r="421" spans="1:13">
      <c r="A421" s="27" t="s">
        <v>13</v>
      </c>
      <c r="B421" s="27" t="s">
        <v>14</v>
      </c>
      <c r="C421" s="27" t="s">
        <v>526</v>
      </c>
      <c r="D421" s="27">
        <v>499</v>
      </c>
      <c r="E421" s="27">
        <v>1</v>
      </c>
      <c r="F421" s="27" t="s">
        <v>17</v>
      </c>
      <c r="G421" s="27">
        <v>0.28877999999999998</v>
      </c>
      <c r="H421" s="27" t="s">
        <v>18</v>
      </c>
      <c r="I421" s="27" t="s">
        <v>19</v>
      </c>
      <c r="J421" s="27">
        <v>31.51</v>
      </c>
      <c r="K421" s="27" t="s">
        <v>18</v>
      </c>
      <c r="L421" s="27" t="s">
        <v>16</v>
      </c>
      <c r="M421" s="27" t="s">
        <v>16</v>
      </c>
    </row>
    <row r="422" spans="1:13">
      <c r="A422" s="27" t="s">
        <v>13</v>
      </c>
      <c r="B422" s="27" t="s">
        <v>14</v>
      </c>
      <c r="C422" s="27" t="s">
        <v>527</v>
      </c>
      <c r="D422" s="27">
        <v>500</v>
      </c>
      <c r="E422" s="27">
        <v>1</v>
      </c>
      <c r="F422" s="27" t="s">
        <v>17</v>
      </c>
      <c r="G422" s="27">
        <v>0.97775999999999996</v>
      </c>
      <c r="H422" s="27" t="s">
        <v>18</v>
      </c>
      <c r="I422" s="27" t="s">
        <v>19</v>
      </c>
      <c r="J422" s="27">
        <v>11.523</v>
      </c>
      <c r="K422" s="27" t="s">
        <v>18</v>
      </c>
      <c r="L422" s="27" t="s">
        <v>16</v>
      </c>
      <c r="M422" s="27" t="s">
        <v>16</v>
      </c>
    </row>
    <row r="423" spans="1:13">
      <c r="A423" s="27" t="s">
        <v>13</v>
      </c>
      <c r="B423" s="27" t="s">
        <v>14</v>
      </c>
      <c r="C423" s="27" t="s">
        <v>528</v>
      </c>
      <c r="D423" s="27">
        <v>501</v>
      </c>
      <c r="E423" s="27">
        <v>1</v>
      </c>
      <c r="F423" s="27" t="s">
        <v>17</v>
      </c>
      <c r="G423" s="27">
        <v>1.52833</v>
      </c>
      <c r="H423" s="27" t="s">
        <v>18</v>
      </c>
      <c r="I423" s="27" t="s">
        <v>19</v>
      </c>
      <c r="J423" s="27">
        <v>4.6260000000000003</v>
      </c>
      <c r="K423" s="27" t="s">
        <v>18</v>
      </c>
      <c r="L423" s="27" t="s">
        <v>16</v>
      </c>
      <c r="M423" s="27" t="s">
        <v>16</v>
      </c>
    </row>
    <row r="424" spans="1:13">
      <c r="A424" s="27" t="s">
        <v>13</v>
      </c>
      <c r="B424" s="27" t="s">
        <v>14</v>
      </c>
      <c r="C424" s="27" t="s">
        <v>529</v>
      </c>
      <c r="D424" s="27" t="s">
        <v>163</v>
      </c>
      <c r="F424" s="27" t="s">
        <v>16</v>
      </c>
      <c r="I424" s="27" t="s">
        <v>16</v>
      </c>
      <c r="L424" s="27" t="s">
        <v>16</v>
      </c>
      <c r="M424" s="27" t="s">
        <v>16</v>
      </c>
    </row>
    <row r="425" spans="1:13">
      <c r="A425" s="27" t="s">
        <v>13</v>
      </c>
      <c r="B425" s="27" t="s">
        <v>14</v>
      </c>
      <c r="C425" s="27" t="s">
        <v>530</v>
      </c>
      <c r="D425" s="27">
        <v>502</v>
      </c>
      <c r="E425" s="27">
        <v>1</v>
      </c>
      <c r="F425" s="27" t="s">
        <v>17</v>
      </c>
      <c r="G425" s="27">
        <v>0.15669</v>
      </c>
      <c r="H425" s="27" t="s">
        <v>18</v>
      </c>
      <c r="I425" s="27" t="s">
        <v>19</v>
      </c>
      <c r="J425" s="27">
        <v>37.338999999999999</v>
      </c>
      <c r="K425" s="27" t="s">
        <v>18</v>
      </c>
      <c r="L425" s="27" t="s">
        <v>16</v>
      </c>
      <c r="M425" s="27" t="s">
        <v>16</v>
      </c>
    </row>
    <row r="426" spans="1:13">
      <c r="A426" s="27" t="s">
        <v>13</v>
      </c>
      <c r="B426" s="27" t="s">
        <v>14</v>
      </c>
      <c r="C426" s="27" t="s">
        <v>531</v>
      </c>
      <c r="D426" s="27">
        <v>503</v>
      </c>
      <c r="E426" s="27">
        <v>1</v>
      </c>
      <c r="F426" s="27" t="s">
        <v>17</v>
      </c>
      <c r="G426" s="27">
        <v>0.96267999999999998</v>
      </c>
      <c r="H426" s="27" t="s">
        <v>18</v>
      </c>
      <c r="I426" s="27" t="s">
        <v>19</v>
      </c>
      <c r="J426" s="27">
        <v>13.462999999999999</v>
      </c>
      <c r="K426" s="27" t="s">
        <v>18</v>
      </c>
      <c r="L426" s="27" t="s">
        <v>16</v>
      </c>
      <c r="M426" s="27" t="s">
        <v>16</v>
      </c>
    </row>
    <row r="427" spans="1:13">
      <c r="A427" s="27" t="s">
        <v>13</v>
      </c>
      <c r="B427" s="27" t="s">
        <v>14</v>
      </c>
      <c r="C427" s="27" t="s">
        <v>532</v>
      </c>
      <c r="D427" s="27">
        <v>504</v>
      </c>
      <c r="E427" s="27">
        <v>1</v>
      </c>
      <c r="F427" s="27" t="s">
        <v>17</v>
      </c>
      <c r="G427" s="27">
        <v>1.6479999999999999</v>
      </c>
      <c r="H427" s="27" t="s">
        <v>18</v>
      </c>
      <c r="I427" s="27" t="s">
        <v>19</v>
      </c>
      <c r="J427" s="27">
        <v>6.59</v>
      </c>
      <c r="K427" s="27" t="s">
        <v>18</v>
      </c>
      <c r="L427" s="27" t="s">
        <v>16</v>
      </c>
      <c r="M427" s="27" t="s">
        <v>16</v>
      </c>
    </row>
    <row r="428" spans="1:13">
      <c r="A428" s="27" t="s">
        <v>13</v>
      </c>
      <c r="B428" s="27" t="s">
        <v>14</v>
      </c>
      <c r="C428" s="27" t="s">
        <v>533</v>
      </c>
      <c r="D428" s="27">
        <v>505</v>
      </c>
      <c r="E428" s="27">
        <v>1</v>
      </c>
      <c r="F428" s="27" t="s">
        <v>17</v>
      </c>
      <c r="G428" s="27">
        <v>0.20646999999999999</v>
      </c>
      <c r="H428" s="27" t="s">
        <v>18</v>
      </c>
      <c r="I428" s="27" t="s">
        <v>19</v>
      </c>
      <c r="J428" s="27">
        <v>30.064</v>
      </c>
      <c r="K428" s="27" t="s">
        <v>18</v>
      </c>
      <c r="L428" s="27" t="s">
        <v>16</v>
      </c>
      <c r="M428" s="27" t="s">
        <v>16</v>
      </c>
    </row>
    <row r="429" spans="1:13">
      <c r="A429" s="27" t="s">
        <v>13</v>
      </c>
      <c r="B429" s="27" t="s">
        <v>14</v>
      </c>
      <c r="C429" s="27" t="s">
        <v>534</v>
      </c>
      <c r="D429" s="27">
        <v>506</v>
      </c>
      <c r="E429" s="27">
        <v>1</v>
      </c>
      <c r="F429" s="27" t="s">
        <v>17</v>
      </c>
      <c r="G429" s="27">
        <v>0.90490000000000004</v>
      </c>
      <c r="H429" s="27" t="s">
        <v>18</v>
      </c>
      <c r="I429" s="27" t="s">
        <v>19</v>
      </c>
      <c r="J429" s="27">
        <v>10.093999999999999</v>
      </c>
      <c r="K429" s="27" t="s">
        <v>18</v>
      </c>
      <c r="L429" s="27" t="s">
        <v>16</v>
      </c>
      <c r="M429" s="27" t="s">
        <v>16</v>
      </c>
    </row>
    <row r="430" spans="1:13">
      <c r="A430" s="27" t="s">
        <v>13</v>
      </c>
      <c r="B430" s="27" t="s">
        <v>14</v>
      </c>
      <c r="C430" s="27" t="s">
        <v>535</v>
      </c>
      <c r="D430" s="27">
        <v>507</v>
      </c>
      <c r="E430" s="27">
        <v>1</v>
      </c>
      <c r="F430" s="27" t="s">
        <v>17</v>
      </c>
      <c r="G430" s="27">
        <v>1.5069600000000001</v>
      </c>
      <c r="H430" s="27" t="s">
        <v>18</v>
      </c>
      <c r="I430" s="27" t="s">
        <v>19</v>
      </c>
      <c r="J430" s="27">
        <v>7.6260000000000003</v>
      </c>
      <c r="K430" s="27" t="s">
        <v>18</v>
      </c>
      <c r="L430" s="27" t="s">
        <v>16</v>
      </c>
      <c r="M430" s="27" t="s">
        <v>16</v>
      </c>
    </row>
    <row r="431" spans="1:13">
      <c r="A431" s="27" t="s">
        <v>13</v>
      </c>
      <c r="B431" s="27" t="s">
        <v>14</v>
      </c>
      <c r="C431" s="27" t="s">
        <v>536</v>
      </c>
      <c r="D431" s="27">
        <v>508</v>
      </c>
      <c r="E431" s="27">
        <v>1</v>
      </c>
      <c r="F431" s="27" t="s">
        <v>17</v>
      </c>
      <c r="G431" s="27">
        <v>0.40655999999999998</v>
      </c>
      <c r="H431" s="27" t="s">
        <v>18</v>
      </c>
      <c r="I431" s="27" t="s">
        <v>19</v>
      </c>
      <c r="J431" s="27">
        <v>24.821000000000002</v>
      </c>
      <c r="K431" s="27" t="s">
        <v>18</v>
      </c>
      <c r="L431" s="27" t="s">
        <v>16</v>
      </c>
      <c r="M431" s="27" t="s">
        <v>16</v>
      </c>
    </row>
    <row r="432" spans="1:13">
      <c r="A432" s="27" t="s">
        <v>13</v>
      </c>
      <c r="B432" s="27" t="s">
        <v>14</v>
      </c>
      <c r="C432" s="27" t="s">
        <v>537</v>
      </c>
      <c r="D432" s="27">
        <v>509</v>
      </c>
      <c r="E432" s="27">
        <v>1</v>
      </c>
      <c r="F432" s="27" t="s">
        <v>17</v>
      </c>
      <c r="G432" s="27">
        <v>1.09169</v>
      </c>
      <c r="H432" s="27" t="s">
        <v>18</v>
      </c>
      <c r="I432" s="27" t="s">
        <v>19</v>
      </c>
      <c r="J432" s="27">
        <v>5.9909999999999997</v>
      </c>
      <c r="K432" s="27" t="s">
        <v>18</v>
      </c>
      <c r="L432" s="27" t="s">
        <v>16</v>
      </c>
      <c r="M432" s="27" t="s">
        <v>16</v>
      </c>
    </row>
    <row r="433" spans="1:13">
      <c r="A433" s="27" t="s">
        <v>13</v>
      </c>
      <c r="B433" s="27" t="s">
        <v>14</v>
      </c>
      <c r="C433" s="27" t="s">
        <v>538</v>
      </c>
      <c r="D433" s="27">
        <v>510</v>
      </c>
      <c r="E433" s="27">
        <v>1</v>
      </c>
      <c r="F433" s="27" t="s">
        <v>17</v>
      </c>
      <c r="G433" s="27">
        <v>1.5874200000000001</v>
      </c>
      <c r="H433" s="27" t="s">
        <v>18</v>
      </c>
      <c r="I433" s="27" t="s">
        <v>19</v>
      </c>
      <c r="J433" s="27">
        <v>8.3680000000000003</v>
      </c>
      <c r="K433" s="27" t="s">
        <v>18</v>
      </c>
      <c r="L433" s="27" t="s">
        <v>16</v>
      </c>
      <c r="M433" s="27" t="s">
        <v>16</v>
      </c>
    </row>
    <row r="434" spans="1:13">
      <c r="A434" s="27" t="s">
        <v>13</v>
      </c>
      <c r="B434" s="27" t="s">
        <v>14</v>
      </c>
      <c r="C434" s="27" t="s">
        <v>539</v>
      </c>
      <c r="D434" s="27">
        <v>511</v>
      </c>
      <c r="E434" s="27">
        <v>1</v>
      </c>
      <c r="F434" s="27" t="s">
        <v>17</v>
      </c>
      <c r="G434" s="27">
        <v>0.49217</v>
      </c>
      <c r="H434" s="27" t="s">
        <v>18</v>
      </c>
      <c r="I434" s="27" t="s">
        <v>19</v>
      </c>
      <c r="J434" s="27">
        <v>22.773</v>
      </c>
      <c r="K434" s="27" t="s">
        <v>18</v>
      </c>
      <c r="L434" s="27" t="s">
        <v>16</v>
      </c>
      <c r="M434" s="27" t="s">
        <v>16</v>
      </c>
    </row>
    <row r="435" spans="1:13">
      <c r="A435" s="27" t="s">
        <v>13</v>
      </c>
      <c r="B435" s="27" t="s">
        <v>14</v>
      </c>
      <c r="C435" s="27" t="s">
        <v>540</v>
      </c>
      <c r="D435" s="27">
        <v>512</v>
      </c>
      <c r="E435" s="27">
        <v>1</v>
      </c>
      <c r="F435" s="27" t="s">
        <v>17</v>
      </c>
      <c r="G435" s="27">
        <v>1.0315700000000001</v>
      </c>
      <c r="H435" s="27" t="s">
        <v>18</v>
      </c>
      <c r="I435" s="27" t="s">
        <v>19</v>
      </c>
      <c r="J435" s="27">
        <v>7.9089999999999998</v>
      </c>
      <c r="K435" s="27" t="s">
        <v>18</v>
      </c>
      <c r="L435" s="27" t="s">
        <v>16</v>
      </c>
      <c r="M435" s="27" t="s">
        <v>16</v>
      </c>
    </row>
    <row r="436" spans="1:13">
      <c r="A436" s="27" t="s">
        <v>13</v>
      </c>
      <c r="B436" s="27" t="s">
        <v>14</v>
      </c>
      <c r="C436" s="27" t="s">
        <v>541</v>
      </c>
      <c r="D436" s="27">
        <v>513</v>
      </c>
      <c r="E436" s="27">
        <v>1</v>
      </c>
      <c r="F436" s="27" t="s">
        <v>17</v>
      </c>
      <c r="G436" s="27">
        <v>1.46932</v>
      </c>
      <c r="H436" s="27" t="s">
        <v>18</v>
      </c>
      <c r="I436" s="27" t="s">
        <v>19</v>
      </c>
      <c r="J436" s="27">
        <v>4.9119999999999999</v>
      </c>
      <c r="K436" s="27" t="s">
        <v>18</v>
      </c>
      <c r="L436" s="27" t="s">
        <v>16</v>
      </c>
      <c r="M436" s="27" t="s">
        <v>16</v>
      </c>
    </row>
    <row r="437" spans="1:13">
      <c r="A437" s="27" t="s">
        <v>13</v>
      </c>
      <c r="B437" s="27" t="s">
        <v>14</v>
      </c>
      <c r="C437" s="27" t="s">
        <v>542</v>
      </c>
      <c r="D437" s="27">
        <v>514</v>
      </c>
      <c r="E437" s="27">
        <v>1</v>
      </c>
      <c r="F437" s="27" t="s">
        <v>17</v>
      </c>
      <c r="G437" s="27">
        <v>0.43387999999999999</v>
      </c>
      <c r="H437" s="27" t="s">
        <v>18</v>
      </c>
      <c r="I437" s="27" t="s">
        <v>19</v>
      </c>
      <c r="J437" s="27">
        <v>25.058</v>
      </c>
      <c r="K437" s="27" t="s">
        <v>18</v>
      </c>
      <c r="L437" s="27" t="s">
        <v>16</v>
      </c>
      <c r="M437" s="27" t="s">
        <v>16</v>
      </c>
    </row>
    <row r="438" spans="1:13">
      <c r="A438" s="27" t="s">
        <v>13</v>
      </c>
      <c r="B438" s="27" t="s">
        <v>14</v>
      </c>
      <c r="C438" s="27" t="s">
        <v>543</v>
      </c>
      <c r="D438" s="27">
        <v>515</v>
      </c>
      <c r="E438" s="27">
        <v>1</v>
      </c>
      <c r="F438" s="27" t="s">
        <v>17</v>
      </c>
      <c r="G438" s="27">
        <v>1.15435</v>
      </c>
      <c r="H438" s="27" t="s">
        <v>18</v>
      </c>
      <c r="I438" s="27" t="s">
        <v>19</v>
      </c>
      <c r="J438" s="27">
        <v>4.9029999999999996</v>
      </c>
      <c r="K438" s="27" t="s">
        <v>18</v>
      </c>
      <c r="L438" s="27" t="s">
        <v>16</v>
      </c>
      <c r="M438" s="27" t="s">
        <v>16</v>
      </c>
    </row>
    <row r="439" spans="1:13">
      <c r="A439" s="27" t="s">
        <v>13</v>
      </c>
      <c r="B439" s="27" t="s">
        <v>14</v>
      </c>
      <c r="C439" s="27" t="s">
        <v>544</v>
      </c>
      <c r="D439" s="27">
        <v>516</v>
      </c>
      <c r="E439" s="27">
        <v>1</v>
      </c>
      <c r="F439" s="27" t="s">
        <v>17</v>
      </c>
      <c r="G439" s="27">
        <v>1.70617</v>
      </c>
      <c r="H439" s="27" t="s">
        <v>18</v>
      </c>
      <c r="I439" s="27" t="s">
        <v>19</v>
      </c>
      <c r="J439" s="27">
        <v>12.909000000000001</v>
      </c>
      <c r="K439" s="27" t="s">
        <v>18</v>
      </c>
      <c r="L439" s="27" t="s">
        <v>16</v>
      </c>
      <c r="M439" s="27" t="s">
        <v>16</v>
      </c>
    </row>
    <row r="440" spans="1:13">
      <c r="A440" s="27" t="s">
        <v>13</v>
      </c>
      <c r="B440" s="27" t="s">
        <v>14</v>
      </c>
      <c r="C440" s="27" t="s">
        <v>545</v>
      </c>
      <c r="D440" s="27">
        <v>517</v>
      </c>
      <c r="E440" s="27">
        <v>1</v>
      </c>
      <c r="F440" s="27" t="s">
        <v>17</v>
      </c>
      <c r="G440" s="27">
        <v>0.62251999999999996</v>
      </c>
      <c r="H440" s="27" t="s">
        <v>18</v>
      </c>
      <c r="I440" s="27" t="s">
        <v>19</v>
      </c>
      <c r="J440" s="27">
        <v>27.762</v>
      </c>
      <c r="K440" s="27" t="s">
        <v>18</v>
      </c>
      <c r="L440" s="27" t="s">
        <v>16</v>
      </c>
      <c r="M440" s="27" t="s">
        <v>16</v>
      </c>
    </row>
    <row r="441" spans="1:13">
      <c r="A441" s="27" t="s">
        <v>13</v>
      </c>
      <c r="B441" s="27" t="s">
        <v>14</v>
      </c>
      <c r="C441" s="27" t="s">
        <v>546</v>
      </c>
      <c r="D441" s="27">
        <v>518</v>
      </c>
      <c r="E441" s="27">
        <v>1</v>
      </c>
      <c r="F441" s="27" t="s">
        <v>17</v>
      </c>
      <c r="G441" s="27">
        <v>1.1637</v>
      </c>
      <c r="H441" s="27" t="s">
        <v>18</v>
      </c>
      <c r="I441" s="27" t="s">
        <v>19</v>
      </c>
      <c r="J441" s="27">
        <v>6.71</v>
      </c>
      <c r="K441" s="27" t="s">
        <v>18</v>
      </c>
      <c r="L441" s="27" t="s">
        <v>16</v>
      </c>
      <c r="M441" s="27" t="s">
        <v>16</v>
      </c>
    </row>
    <row r="442" spans="1:13">
      <c r="A442" s="27" t="s">
        <v>13</v>
      </c>
      <c r="B442" s="27" t="s">
        <v>14</v>
      </c>
      <c r="C442" s="27" t="s">
        <v>547</v>
      </c>
      <c r="D442" s="27">
        <v>519</v>
      </c>
      <c r="E442" s="27">
        <v>1</v>
      </c>
      <c r="F442" s="27" t="s">
        <v>17</v>
      </c>
      <c r="G442" s="27">
        <v>1.56694</v>
      </c>
      <c r="H442" s="27" t="s">
        <v>18</v>
      </c>
      <c r="I442" s="27" t="s">
        <v>19</v>
      </c>
      <c r="J442" s="27">
        <v>15.263</v>
      </c>
      <c r="K442" s="27" t="s">
        <v>18</v>
      </c>
      <c r="L442" s="27" t="s">
        <v>16</v>
      </c>
      <c r="M442" s="27" t="s">
        <v>16</v>
      </c>
    </row>
    <row r="443" spans="1:13">
      <c r="A443" s="27" t="s">
        <v>13</v>
      </c>
      <c r="B443" s="27" t="s">
        <v>14</v>
      </c>
      <c r="C443" s="27" t="s">
        <v>548</v>
      </c>
      <c r="D443" s="27">
        <v>520</v>
      </c>
      <c r="E443" s="27">
        <v>1</v>
      </c>
      <c r="F443" s="27" t="s">
        <v>17</v>
      </c>
      <c r="G443" s="27">
        <v>0.88385000000000002</v>
      </c>
      <c r="H443" s="27" t="s">
        <v>18</v>
      </c>
      <c r="I443" s="27" t="s">
        <v>19</v>
      </c>
      <c r="J443" s="27">
        <v>43.548999999999999</v>
      </c>
      <c r="K443" s="27" t="s">
        <v>18</v>
      </c>
      <c r="L443" s="27" t="s">
        <v>16</v>
      </c>
      <c r="M443" s="27" t="s">
        <v>16</v>
      </c>
    </row>
    <row r="444" spans="1:13">
      <c r="A444" s="27" t="s">
        <v>13</v>
      </c>
      <c r="B444" s="27" t="s">
        <v>14</v>
      </c>
      <c r="C444" s="27" t="s">
        <v>549</v>
      </c>
      <c r="D444" s="27">
        <v>521</v>
      </c>
      <c r="E444" s="27">
        <v>1</v>
      </c>
      <c r="F444" s="27" t="s">
        <v>17</v>
      </c>
      <c r="G444" s="27">
        <v>1.1233299999999999</v>
      </c>
      <c r="H444" s="27" t="s">
        <v>18</v>
      </c>
      <c r="I444" s="27" t="s">
        <v>19</v>
      </c>
      <c r="J444" s="27">
        <v>23.491</v>
      </c>
      <c r="K444" s="27" t="s">
        <v>18</v>
      </c>
      <c r="L444" s="27" t="s">
        <v>16</v>
      </c>
      <c r="M444" s="27" t="s">
        <v>16</v>
      </c>
    </row>
    <row r="445" spans="1:13">
      <c r="A445" s="27" t="s">
        <v>13</v>
      </c>
      <c r="B445" s="27" t="s">
        <v>14</v>
      </c>
      <c r="C445" s="27" t="s">
        <v>550</v>
      </c>
      <c r="D445" s="27">
        <v>522</v>
      </c>
      <c r="E445" s="27">
        <v>1</v>
      </c>
      <c r="F445" s="27" t="s">
        <v>17</v>
      </c>
      <c r="G445" s="27">
        <v>1.2486900000000001</v>
      </c>
      <c r="H445" s="27" t="s">
        <v>18</v>
      </c>
      <c r="I445" s="27" t="s">
        <v>19</v>
      </c>
      <c r="J445" s="27">
        <v>4.0810000000000004</v>
      </c>
      <c r="K445" s="27" t="s">
        <v>18</v>
      </c>
      <c r="L445" s="27" t="s">
        <v>16</v>
      </c>
      <c r="M445" s="27" t="s">
        <v>16</v>
      </c>
    </row>
    <row r="446" spans="1:13">
      <c r="A446" s="27" t="s">
        <v>13</v>
      </c>
      <c r="B446" s="27" t="s">
        <v>14</v>
      </c>
      <c r="C446" s="27" t="s">
        <v>551</v>
      </c>
      <c r="D446" s="27">
        <v>523</v>
      </c>
      <c r="E446" s="27">
        <v>1</v>
      </c>
      <c r="F446" s="27" t="s">
        <v>17</v>
      </c>
      <c r="G446" s="27">
        <v>1.34823</v>
      </c>
      <c r="H446" s="27" t="s">
        <v>18</v>
      </c>
      <c r="I446" s="27" t="s">
        <v>19</v>
      </c>
      <c r="J446" s="27">
        <v>16.975999999999999</v>
      </c>
      <c r="K446" s="27" t="s">
        <v>18</v>
      </c>
      <c r="L446" s="27" t="s">
        <v>16</v>
      </c>
      <c r="M446" s="27" t="s">
        <v>16</v>
      </c>
    </row>
    <row r="447" spans="1:13">
      <c r="A447" s="27" t="s">
        <v>13</v>
      </c>
      <c r="B447" s="27" t="s">
        <v>14</v>
      </c>
      <c r="C447" s="27" t="s">
        <v>552</v>
      </c>
      <c r="D447" s="27">
        <v>524</v>
      </c>
      <c r="E447" s="27">
        <v>1</v>
      </c>
      <c r="F447" s="27" t="s">
        <v>17</v>
      </c>
      <c r="G447" s="27">
        <v>1.44408</v>
      </c>
      <c r="H447" s="27" t="s">
        <v>18</v>
      </c>
      <c r="I447" s="27" t="s">
        <v>19</v>
      </c>
      <c r="J447" s="27">
        <v>35.481999999999999</v>
      </c>
      <c r="K447" s="27" t="s">
        <v>18</v>
      </c>
      <c r="L447" s="27" t="s">
        <v>16</v>
      </c>
      <c r="M447" s="27" t="s">
        <v>16</v>
      </c>
    </row>
    <row r="448" spans="1:13">
      <c r="A448" s="27" t="s">
        <v>13</v>
      </c>
      <c r="B448" s="27" t="s">
        <v>14</v>
      </c>
      <c r="C448" s="27" t="s">
        <v>553</v>
      </c>
      <c r="D448" s="27">
        <v>525</v>
      </c>
      <c r="E448" s="27">
        <v>1</v>
      </c>
      <c r="F448" s="27" t="s">
        <v>17</v>
      </c>
      <c r="G448" s="27">
        <v>1.57192</v>
      </c>
      <c r="H448" s="27" t="s">
        <v>18</v>
      </c>
      <c r="I448" s="27" t="s">
        <v>19</v>
      </c>
      <c r="J448" s="27">
        <v>57.076000000000001</v>
      </c>
      <c r="K448" s="27" t="s">
        <v>18</v>
      </c>
      <c r="L448" s="27" t="s">
        <v>16</v>
      </c>
      <c r="M448" s="27" t="s">
        <v>16</v>
      </c>
    </row>
    <row r="449" spans="1:13">
      <c r="A449" s="27" t="s">
        <v>13</v>
      </c>
      <c r="B449" s="27" t="s">
        <v>14</v>
      </c>
      <c r="C449" s="27" t="s">
        <v>554</v>
      </c>
      <c r="D449" s="27">
        <v>526</v>
      </c>
      <c r="E449" s="27">
        <v>1</v>
      </c>
      <c r="F449" s="27" t="s">
        <v>17</v>
      </c>
      <c r="G449" s="27">
        <v>1.02271</v>
      </c>
      <c r="H449" s="27" t="s">
        <v>18</v>
      </c>
      <c r="I449" s="27" t="s">
        <v>19</v>
      </c>
      <c r="J449" s="27">
        <v>50.026000000000003</v>
      </c>
      <c r="K449" s="27" t="s">
        <v>18</v>
      </c>
      <c r="L449" s="27" t="s">
        <v>16</v>
      </c>
      <c r="M449" s="27" t="s">
        <v>16</v>
      </c>
    </row>
    <row r="450" spans="1:13">
      <c r="A450" s="27" t="s">
        <v>13</v>
      </c>
      <c r="B450" s="27" t="s">
        <v>14</v>
      </c>
      <c r="C450" s="27" t="s">
        <v>555</v>
      </c>
      <c r="D450" s="27">
        <v>527</v>
      </c>
      <c r="E450" s="27">
        <v>1</v>
      </c>
      <c r="F450" s="27" t="s">
        <v>17</v>
      </c>
      <c r="G450" s="27">
        <v>1.1363000000000001</v>
      </c>
      <c r="H450" s="27" t="s">
        <v>18</v>
      </c>
      <c r="I450" s="27" t="s">
        <v>19</v>
      </c>
      <c r="J450" s="27">
        <v>30.039000000000001</v>
      </c>
      <c r="K450" s="27" t="s">
        <v>18</v>
      </c>
      <c r="L450" s="27" t="s">
        <v>16</v>
      </c>
      <c r="M450" s="27" t="s">
        <v>16</v>
      </c>
    </row>
    <row r="451" spans="1:13">
      <c r="A451" s="27" t="s">
        <v>13</v>
      </c>
      <c r="B451" s="27" t="s">
        <v>14</v>
      </c>
      <c r="C451" s="27" t="s">
        <v>556</v>
      </c>
      <c r="D451" s="27">
        <v>528</v>
      </c>
      <c r="E451" s="27">
        <v>1</v>
      </c>
      <c r="F451" s="27" t="s">
        <v>17</v>
      </c>
      <c r="G451" s="27">
        <v>1.2555400000000001</v>
      </c>
      <c r="H451" s="27" t="s">
        <v>18</v>
      </c>
      <c r="I451" s="27" t="s">
        <v>19</v>
      </c>
      <c r="J451" s="27">
        <v>10.214</v>
      </c>
      <c r="K451" s="27" t="s">
        <v>18</v>
      </c>
      <c r="L451" s="27" t="s">
        <v>16</v>
      </c>
      <c r="M451" s="27" t="s">
        <v>16</v>
      </c>
    </row>
    <row r="452" spans="1:13">
      <c r="A452" s="27" t="s">
        <v>13</v>
      </c>
      <c r="B452" s="27" t="s">
        <v>14</v>
      </c>
      <c r="C452" s="27" t="s">
        <v>557</v>
      </c>
      <c r="D452" s="27">
        <v>529</v>
      </c>
      <c r="E452" s="27">
        <v>1</v>
      </c>
      <c r="F452" s="27" t="s">
        <v>17</v>
      </c>
      <c r="G452" s="27">
        <v>1.45</v>
      </c>
      <c r="H452" s="27" t="s">
        <v>18</v>
      </c>
      <c r="I452" s="27" t="s">
        <v>19</v>
      </c>
      <c r="J452" s="27">
        <v>28.571000000000002</v>
      </c>
      <c r="K452" s="27" t="s">
        <v>18</v>
      </c>
      <c r="L452" s="27" t="s">
        <v>16</v>
      </c>
      <c r="M452" s="27" t="s">
        <v>16</v>
      </c>
    </row>
    <row r="453" spans="1:13">
      <c r="A453" s="27" t="s">
        <v>13</v>
      </c>
      <c r="B453" s="27" t="s">
        <v>14</v>
      </c>
      <c r="C453" s="27" t="s">
        <v>558</v>
      </c>
      <c r="D453" s="27">
        <v>530</v>
      </c>
      <c r="E453" s="27">
        <v>1</v>
      </c>
      <c r="F453" s="27" t="s">
        <v>17</v>
      </c>
      <c r="G453" s="27">
        <v>1.54958</v>
      </c>
      <c r="H453" s="27" t="s">
        <v>18</v>
      </c>
      <c r="I453" s="27" t="s">
        <v>19</v>
      </c>
      <c r="J453" s="27">
        <v>50.137</v>
      </c>
      <c r="K453" s="27" t="s">
        <v>18</v>
      </c>
      <c r="L453" s="27" t="s">
        <v>16</v>
      </c>
      <c r="M453" s="27" t="s">
        <v>16</v>
      </c>
    </row>
    <row r="454" spans="1:13">
      <c r="A454" s="27" t="s">
        <v>13</v>
      </c>
      <c r="B454" s="27" t="s">
        <v>14</v>
      </c>
      <c r="C454" s="27" t="s">
        <v>559</v>
      </c>
      <c r="D454" s="27">
        <v>531</v>
      </c>
      <c r="E454" s="27">
        <v>1</v>
      </c>
      <c r="F454" s="27" t="s">
        <v>17</v>
      </c>
      <c r="G454" s="27">
        <v>1.0472399999999999</v>
      </c>
      <c r="H454" s="27" t="s">
        <v>18</v>
      </c>
      <c r="I454" s="27" t="s">
        <v>19</v>
      </c>
      <c r="J454" s="27">
        <v>50.523000000000003</v>
      </c>
      <c r="K454" s="27" t="s">
        <v>18</v>
      </c>
      <c r="L454" s="27" t="s">
        <v>16</v>
      </c>
      <c r="M454" s="27" t="s">
        <v>16</v>
      </c>
    </row>
    <row r="455" spans="1:13">
      <c r="A455" s="27" t="s">
        <v>13</v>
      </c>
      <c r="B455" s="27" t="s">
        <v>14</v>
      </c>
      <c r="C455" s="27" t="s">
        <v>560</v>
      </c>
      <c r="D455" s="27">
        <v>532</v>
      </c>
      <c r="E455" s="27">
        <v>1</v>
      </c>
      <c r="F455" s="27" t="s">
        <v>17</v>
      </c>
      <c r="G455" s="27">
        <v>1.1351599999999999</v>
      </c>
      <c r="H455" s="27" t="s">
        <v>18</v>
      </c>
      <c r="I455" s="27" t="s">
        <v>19</v>
      </c>
      <c r="J455" s="27">
        <v>30.568999999999999</v>
      </c>
      <c r="K455" s="27" t="s">
        <v>18</v>
      </c>
      <c r="L455" s="27" t="s">
        <v>16</v>
      </c>
      <c r="M455" s="27" t="s">
        <v>16</v>
      </c>
    </row>
    <row r="456" spans="1:13">
      <c r="A456" s="27" t="s">
        <v>13</v>
      </c>
      <c r="B456" s="27" t="s">
        <v>14</v>
      </c>
      <c r="C456" s="27" t="s">
        <v>561</v>
      </c>
      <c r="D456" s="27">
        <v>533</v>
      </c>
      <c r="E456" s="27">
        <v>1</v>
      </c>
      <c r="F456" s="27" t="s">
        <v>17</v>
      </c>
      <c r="G456" s="27">
        <v>1.33152</v>
      </c>
      <c r="H456" s="27" t="s">
        <v>18</v>
      </c>
      <c r="I456" s="27" t="s">
        <v>19</v>
      </c>
      <c r="J456" s="27">
        <v>9.8840000000000003</v>
      </c>
      <c r="K456" s="27" t="s">
        <v>18</v>
      </c>
      <c r="L456" s="27" t="s">
        <v>16</v>
      </c>
      <c r="M456" s="27" t="s">
        <v>16</v>
      </c>
    </row>
    <row r="457" spans="1:13">
      <c r="A457" s="27" t="s">
        <v>13</v>
      </c>
      <c r="B457" s="27" t="s">
        <v>14</v>
      </c>
      <c r="C457" s="27" t="s">
        <v>562</v>
      </c>
      <c r="D457" s="27">
        <v>534</v>
      </c>
      <c r="E457" s="27">
        <v>1</v>
      </c>
      <c r="F457" s="27" t="s">
        <v>17</v>
      </c>
      <c r="G457" s="27">
        <v>1.43455</v>
      </c>
      <c r="H457" s="27" t="s">
        <v>18</v>
      </c>
      <c r="I457" s="27" t="s">
        <v>19</v>
      </c>
      <c r="J457" s="27">
        <v>28.07</v>
      </c>
      <c r="K457" s="27" t="s">
        <v>18</v>
      </c>
      <c r="L457" s="27" t="s">
        <v>16</v>
      </c>
      <c r="M457" s="27" t="s">
        <v>16</v>
      </c>
    </row>
    <row r="458" spans="1:13">
      <c r="A458" s="27" t="s">
        <v>13</v>
      </c>
      <c r="B458" s="27" t="s">
        <v>14</v>
      </c>
      <c r="C458" s="27" t="s">
        <v>563</v>
      </c>
      <c r="D458" s="27">
        <v>535</v>
      </c>
      <c r="E458" s="27">
        <v>1</v>
      </c>
      <c r="F458" s="27" t="s">
        <v>17</v>
      </c>
      <c r="G458" s="27">
        <v>1.5529999999999999</v>
      </c>
      <c r="H458" s="27" t="s">
        <v>18</v>
      </c>
      <c r="I458" s="27" t="s">
        <v>19</v>
      </c>
      <c r="J458" s="27">
        <v>49.59</v>
      </c>
      <c r="K458" s="27" t="s">
        <v>18</v>
      </c>
      <c r="L458" s="27" t="s">
        <v>16</v>
      </c>
      <c r="M458" s="27" t="s">
        <v>16</v>
      </c>
    </row>
    <row r="459" spans="1:13">
      <c r="A459" s="27" t="s">
        <v>13</v>
      </c>
      <c r="B459" s="27" t="s">
        <v>14</v>
      </c>
      <c r="C459" s="27" t="s">
        <v>564</v>
      </c>
      <c r="D459" s="27">
        <v>536</v>
      </c>
      <c r="E459" s="27">
        <v>1</v>
      </c>
      <c r="F459" s="27" t="s">
        <v>17</v>
      </c>
      <c r="G459" s="27">
        <v>1.2070000000000001</v>
      </c>
      <c r="H459" s="27" t="s">
        <v>18</v>
      </c>
      <c r="I459" s="27" t="s">
        <v>19</v>
      </c>
      <c r="J459" s="27">
        <v>21.824000000000002</v>
      </c>
      <c r="K459" s="27" t="s">
        <v>18</v>
      </c>
      <c r="L459" s="27" t="s">
        <v>16</v>
      </c>
      <c r="M459" s="27" t="s">
        <v>16</v>
      </c>
    </row>
    <row r="460" spans="1:13">
      <c r="A460" s="27" t="s">
        <v>13</v>
      </c>
      <c r="B460" s="27" t="s">
        <v>14</v>
      </c>
      <c r="C460" s="27" t="s">
        <v>565</v>
      </c>
      <c r="D460" s="27">
        <v>537</v>
      </c>
      <c r="E460" s="27">
        <v>1</v>
      </c>
      <c r="F460" s="27" t="s">
        <v>17</v>
      </c>
      <c r="G460" s="27">
        <v>1.3199700000000001</v>
      </c>
      <c r="H460" s="27" t="s">
        <v>18</v>
      </c>
      <c r="I460" s="27" t="s">
        <v>19</v>
      </c>
      <c r="J460" s="27">
        <v>2.2400000000000002</v>
      </c>
      <c r="K460" s="27" t="s">
        <v>18</v>
      </c>
      <c r="L460" s="27" t="s">
        <v>16</v>
      </c>
      <c r="M460" s="27" t="s">
        <v>16</v>
      </c>
    </row>
    <row r="461" spans="1:13">
      <c r="A461" s="27" t="s">
        <v>13</v>
      </c>
      <c r="B461" s="27" t="s">
        <v>14</v>
      </c>
      <c r="C461" s="27" t="s">
        <v>566</v>
      </c>
      <c r="D461" s="27">
        <v>538</v>
      </c>
      <c r="E461" s="27">
        <v>1</v>
      </c>
      <c r="F461" s="27" t="s">
        <v>17</v>
      </c>
      <c r="G461" s="27">
        <v>1.4113800000000001</v>
      </c>
      <c r="H461" s="27" t="s">
        <v>18</v>
      </c>
      <c r="I461" s="27" t="s">
        <v>19</v>
      </c>
      <c r="J461" s="27">
        <v>16.696000000000002</v>
      </c>
      <c r="K461" s="27" t="s">
        <v>18</v>
      </c>
      <c r="L461" s="27" t="s">
        <v>16</v>
      </c>
      <c r="M461" s="27" t="s">
        <v>16</v>
      </c>
    </row>
    <row r="462" spans="1:13">
      <c r="A462" s="27" t="s">
        <v>13</v>
      </c>
      <c r="B462" s="27" t="s">
        <v>14</v>
      </c>
      <c r="C462" s="27" t="s">
        <v>567</v>
      </c>
      <c r="D462" s="27">
        <v>539</v>
      </c>
      <c r="E462" s="27">
        <v>1</v>
      </c>
      <c r="F462" s="27" t="s">
        <v>17</v>
      </c>
      <c r="G462" s="27">
        <v>1.51145</v>
      </c>
      <c r="H462" s="27" t="s">
        <v>18</v>
      </c>
      <c r="I462" s="27" t="s">
        <v>19</v>
      </c>
      <c r="J462" s="27">
        <v>36.628</v>
      </c>
      <c r="K462" s="27" t="s">
        <v>18</v>
      </c>
      <c r="L462" s="27" t="s">
        <v>16</v>
      </c>
      <c r="M462" s="27" t="s">
        <v>16</v>
      </c>
    </row>
    <row r="463" spans="1:13">
      <c r="A463" s="27" t="s">
        <v>13</v>
      </c>
      <c r="B463" s="27" t="s">
        <v>14</v>
      </c>
      <c r="C463" s="27" t="s">
        <v>568</v>
      </c>
      <c r="D463" s="27" t="s">
        <v>165</v>
      </c>
      <c r="F463" s="27" t="s">
        <v>17</v>
      </c>
      <c r="G463" s="27">
        <v>1.56012</v>
      </c>
      <c r="H463" s="27" t="s">
        <v>18</v>
      </c>
      <c r="I463" s="27" t="s">
        <v>19</v>
      </c>
      <c r="J463" s="27">
        <v>15.365</v>
      </c>
      <c r="K463" s="27" t="s">
        <v>18</v>
      </c>
      <c r="L463" s="27" t="s">
        <v>16</v>
      </c>
      <c r="M463" s="27" t="s">
        <v>16</v>
      </c>
    </row>
    <row r="464" spans="1:13">
      <c r="A464" s="27" t="s">
        <v>13</v>
      </c>
      <c r="B464" s="27" t="s">
        <v>14</v>
      </c>
      <c r="C464" s="27" t="s">
        <v>569</v>
      </c>
      <c r="D464" s="27" t="s">
        <v>169</v>
      </c>
      <c r="F464" s="27" t="s">
        <v>17</v>
      </c>
      <c r="G464" s="27">
        <v>1.6742699999999999</v>
      </c>
      <c r="H464" s="27" t="s">
        <v>18</v>
      </c>
      <c r="I464" s="27" t="s">
        <v>19</v>
      </c>
      <c r="J464" s="27">
        <v>29.545000000000002</v>
      </c>
      <c r="K464" s="27" t="s">
        <v>18</v>
      </c>
      <c r="L464" s="27" t="s">
        <v>16</v>
      </c>
      <c r="M464" s="27" t="s">
        <v>16</v>
      </c>
    </row>
    <row r="465" spans="1:13">
      <c r="A465" s="27" t="s">
        <v>13</v>
      </c>
      <c r="B465" s="27" t="s">
        <v>14</v>
      </c>
      <c r="C465" s="27" t="s">
        <v>570</v>
      </c>
      <c r="D465" s="27" t="s">
        <v>172</v>
      </c>
      <c r="F465" s="27" t="s">
        <v>17</v>
      </c>
      <c r="G465" s="27">
        <v>1.5294700000000001</v>
      </c>
      <c r="H465" s="27" t="s">
        <v>18</v>
      </c>
      <c r="I465" s="27" t="s">
        <v>19</v>
      </c>
      <c r="J465" s="27">
        <v>15.047000000000001</v>
      </c>
      <c r="K465" s="27" t="s">
        <v>18</v>
      </c>
      <c r="L465" s="27" t="s">
        <v>16</v>
      </c>
      <c r="M465" s="27" t="s">
        <v>16</v>
      </c>
    </row>
    <row r="466" spans="1:13">
      <c r="A466" s="27" t="s">
        <v>13</v>
      </c>
      <c r="B466" s="27" t="s">
        <v>14</v>
      </c>
      <c r="C466" s="27" t="s">
        <v>571</v>
      </c>
      <c r="D466" s="27" t="s">
        <v>174</v>
      </c>
      <c r="F466" s="27" t="s">
        <v>17</v>
      </c>
      <c r="G466" s="27">
        <v>1.4123000000000001</v>
      </c>
      <c r="H466" s="27" t="s">
        <v>18</v>
      </c>
      <c r="I466" s="27" t="s">
        <v>19</v>
      </c>
      <c r="J466" s="27">
        <v>29.856000000000002</v>
      </c>
      <c r="K466" s="27" t="s">
        <v>18</v>
      </c>
      <c r="L466" s="27" t="s">
        <v>16</v>
      </c>
      <c r="M466" s="27" t="s">
        <v>16</v>
      </c>
    </row>
    <row r="467" spans="1:13">
      <c r="A467" s="27" t="s">
        <v>13</v>
      </c>
      <c r="B467" s="27" t="s">
        <v>14</v>
      </c>
      <c r="C467" s="27" t="s">
        <v>572</v>
      </c>
      <c r="D467" s="27" t="s">
        <v>176</v>
      </c>
      <c r="F467" s="27" t="s">
        <v>177</v>
      </c>
      <c r="G467" s="27">
        <v>-21.5</v>
      </c>
      <c r="H467" s="27" t="s">
        <v>178</v>
      </c>
      <c r="I467" s="27" t="s">
        <v>179</v>
      </c>
      <c r="L467" s="27" t="s">
        <v>16</v>
      </c>
      <c r="M467" s="27" t="s">
        <v>16</v>
      </c>
    </row>
    <row r="468" spans="1:13">
      <c r="A468" s="27" t="s">
        <v>13</v>
      </c>
      <c r="B468" s="27" t="s">
        <v>14</v>
      </c>
      <c r="C468" s="27" t="s">
        <v>573</v>
      </c>
      <c r="D468" s="27" t="s">
        <v>574</v>
      </c>
      <c r="F468" s="27" t="s">
        <v>16</v>
      </c>
      <c r="I468" s="27" t="s">
        <v>16</v>
      </c>
      <c r="L468" s="27" t="s">
        <v>16</v>
      </c>
      <c r="M468" s="27" t="s">
        <v>16</v>
      </c>
    </row>
    <row r="469" spans="1:13">
      <c r="A469" s="27" t="s">
        <v>13</v>
      </c>
      <c r="B469" s="27" t="s">
        <v>14</v>
      </c>
      <c r="C469" s="27" t="s">
        <v>575</v>
      </c>
      <c r="D469" s="27" t="s">
        <v>183</v>
      </c>
      <c r="F469" s="27" t="s">
        <v>16</v>
      </c>
      <c r="I469" s="27" t="s">
        <v>16</v>
      </c>
      <c r="L469" s="27" t="s">
        <v>16</v>
      </c>
      <c r="M469" s="27" t="s">
        <v>16</v>
      </c>
    </row>
    <row r="470" spans="1:13">
      <c r="A470" s="27" t="s">
        <v>13</v>
      </c>
      <c r="B470" s="27" t="s">
        <v>14</v>
      </c>
      <c r="C470" s="27" t="s">
        <v>576</v>
      </c>
      <c r="D470" s="27" t="s">
        <v>577</v>
      </c>
      <c r="F470" s="27" t="s">
        <v>578</v>
      </c>
      <c r="I470" s="27" t="s">
        <v>16</v>
      </c>
      <c r="L470" s="27" t="s">
        <v>16</v>
      </c>
      <c r="M470" s="27" t="s">
        <v>16</v>
      </c>
    </row>
    <row r="471" spans="1:13">
      <c r="A471" s="27" t="s">
        <v>13</v>
      </c>
      <c r="B471" s="27" t="s">
        <v>14</v>
      </c>
      <c r="C471" s="27" t="s">
        <v>579</v>
      </c>
      <c r="D471" s="27">
        <v>1</v>
      </c>
      <c r="F471" s="27" t="s">
        <v>578</v>
      </c>
      <c r="I471" s="27" t="s">
        <v>16</v>
      </c>
      <c r="L471" s="27" t="s">
        <v>372</v>
      </c>
      <c r="M471" s="27" t="s">
        <v>167</v>
      </c>
    </row>
    <row r="472" spans="1:13">
      <c r="A472" s="27" t="s">
        <v>13</v>
      </c>
      <c r="B472" s="27" t="s">
        <v>14</v>
      </c>
      <c r="C472" s="27" t="s">
        <v>580</v>
      </c>
      <c r="D472" s="27">
        <v>1</v>
      </c>
      <c r="E472" s="27">
        <v>1</v>
      </c>
      <c r="F472" s="27" t="s">
        <v>581</v>
      </c>
      <c r="G472" s="27">
        <v>1.5950200000000001</v>
      </c>
      <c r="H472" s="27" t="s">
        <v>18</v>
      </c>
      <c r="I472" s="27" t="s">
        <v>19</v>
      </c>
      <c r="J472" s="27">
        <v>49.945</v>
      </c>
      <c r="K472" s="27" t="s">
        <v>18</v>
      </c>
      <c r="L472" s="27" t="s">
        <v>16</v>
      </c>
      <c r="M472" s="27" t="s">
        <v>16</v>
      </c>
    </row>
    <row r="473" spans="1:13">
      <c r="A473" s="27" t="s">
        <v>13</v>
      </c>
      <c r="B473" s="27" t="s">
        <v>14</v>
      </c>
      <c r="C473" s="27" t="s">
        <v>582</v>
      </c>
      <c r="D473" s="27">
        <v>2</v>
      </c>
      <c r="E473" s="27">
        <v>1</v>
      </c>
      <c r="F473" s="27" t="s">
        <v>583</v>
      </c>
      <c r="G473" s="27">
        <v>1.40717</v>
      </c>
      <c r="H473" s="27" t="s">
        <v>18</v>
      </c>
      <c r="I473" s="27" t="s">
        <v>19</v>
      </c>
      <c r="J473" s="27">
        <v>10.276</v>
      </c>
      <c r="K473" s="27" t="s">
        <v>18</v>
      </c>
      <c r="L473" s="27" t="s">
        <v>16</v>
      </c>
      <c r="M473" s="27" t="s">
        <v>16</v>
      </c>
    </row>
    <row r="474" spans="1:13">
      <c r="A474" s="27" t="s">
        <v>13</v>
      </c>
      <c r="B474" s="27" t="s">
        <v>14</v>
      </c>
      <c r="C474" s="27" t="s">
        <v>584</v>
      </c>
      <c r="D474" s="27">
        <v>2</v>
      </c>
      <c r="F474" s="27" t="s">
        <v>578</v>
      </c>
      <c r="I474" s="27" t="s">
        <v>16</v>
      </c>
      <c r="L474" s="27" t="s">
        <v>372</v>
      </c>
      <c r="M474" s="27" t="s">
        <v>585</v>
      </c>
    </row>
    <row r="475" spans="1:13">
      <c r="A475" s="27" t="s">
        <v>13</v>
      </c>
      <c r="B475" s="27" t="s">
        <v>14</v>
      </c>
      <c r="C475" s="27" t="s">
        <v>586</v>
      </c>
      <c r="D475" s="27">
        <v>2</v>
      </c>
      <c r="F475" s="27" t="s">
        <v>587</v>
      </c>
      <c r="G475" s="27">
        <v>0.18784999999999999</v>
      </c>
      <c r="H475" s="27" t="s">
        <v>18</v>
      </c>
      <c r="I475" s="27" t="s">
        <v>16</v>
      </c>
      <c r="L475" s="27" t="s">
        <v>16</v>
      </c>
      <c r="M475" s="27" t="s">
        <v>16</v>
      </c>
    </row>
    <row r="476" spans="1:13">
      <c r="A476" s="27" t="s">
        <v>13</v>
      </c>
      <c r="B476" s="27" t="s">
        <v>14</v>
      </c>
      <c r="C476" s="27" t="s">
        <v>588</v>
      </c>
      <c r="D476" s="27" t="s">
        <v>589</v>
      </c>
      <c r="F476" s="27" t="s">
        <v>590</v>
      </c>
      <c r="G476" s="27">
        <v>49.95</v>
      </c>
      <c r="H476" s="27" t="s">
        <v>18</v>
      </c>
      <c r="I476" s="27" t="s">
        <v>591</v>
      </c>
      <c r="J476" s="27">
        <v>10.28</v>
      </c>
      <c r="K476" s="27" t="s">
        <v>18</v>
      </c>
      <c r="L476" s="27" t="s">
        <v>372</v>
      </c>
      <c r="M476" s="27" t="s">
        <v>585</v>
      </c>
    </row>
    <row r="477" spans="1:13">
      <c r="A477" s="27" t="s">
        <v>13</v>
      </c>
      <c r="B477" s="27" t="s">
        <v>14</v>
      </c>
      <c r="C477" s="27" t="s">
        <v>592</v>
      </c>
      <c r="D477" s="27" t="s">
        <v>593</v>
      </c>
      <c r="F477" s="27" t="s">
        <v>578</v>
      </c>
      <c r="I477" s="27" t="s">
        <v>16</v>
      </c>
      <c r="L477" s="27" t="s">
        <v>16</v>
      </c>
      <c r="M477" s="27" t="s">
        <v>16</v>
      </c>
    </row>
    <row r="478" spans="1:13">
      <c r="A478" s="27" t="s">
        <v>13</v>
      </c>
      <c r="B478" s="27" t="s">
        <v>14</v>
      </c>
      <c r="C478" s="27" t="s">
        <v>594</v>
      </c>
      <c r="D478" s="27">
        <v>800</v>
      </c>
      <c r="E478" s="27">
        <v>1</v>
      </c>
      <c r="F478" s="27" t="s">
        <v>17</v>
      </c>
      <c r="G478" s="27">
        <v>1.2686299999999999</v>
      </c>
      <c r="H478" s="27" t="s">
        <v>18</v>
      </c>
      <c r="I478" s="27" t="s">
        <v>19</v>
      </c>
      <c r="J478" s="27">
        <v>50.862000000000002</v>
      </c>
      <c r="K478" s="27" t="s">
        <v>18</v>
      </c>
      <c r="L478" s="27" t="s">
        <v>16</v>
      </c>
      <c r="M478" s="27" t="s">
        <v>16</v>
      </c>
    </row>
    <row r="479" spans="1:13">
      <c r="A479" s="27" t="s">
        <v>13</v>
      </c>
      <c r="B479" s="27" t="s">
        <v>14</v>
      </c>
      <c r="C479" s="27" t="s">
        <v>595</v>
      </c>
      <c r="D479" s="27">
        <v>801</v>
      </c>
      <c r="E479" s="27">
        <v>1</v>
      </c>
      <c r="F479" s="27" t="s">
        <v>17</v>
      </c>
      <c r="G479" s="27">
        <v>1.4630300000000001</v>
      </c>
      <c r="H479" s="27" t="s">
        <v>18</v>
      </c>
      <c r="I479" s="27" t="s">
        <v>19</v>
      </c>
      <c r="J479" s="27">
        <v>11.946999999999999</v>
      </c>
      <c r="K479" s="27" t="s">
        <v>18</v>
      </c>
      <c r="L479" s="27" t="s">
        <v>16</v>
      </c>
      <c r="M479" s="27" t="s">
        <v>16</v>
      </c>
    </row>
    <row r="480" spans="1:13">
      <c r="A480" s="27" t="s">
        <v>13</v>
      </c>
      <c r="B480" s="27" t="s">
        <v>14</v>
      </c>
      <c r="C480" s="27" t="s">
        <v>596</v>
      </c>
      <c r="D480" s="27">
        <v>802</v>
      </c>
      <c r="E480" s="27">
        <v>1</v>
      </c>
      <c r="F480" s="27" t="s">
        <v>17</v>
      </c>
      <c r="G480" s="27">
        <v>1.5128699999999999</v>
      </c>
      <c r="H480" s="27" t="s">
        <v>18</v>
      </c>
      <c r="I480" s="27" t="s">
        <v>19</v>
      </c>
      <c r="J480" s="27">
        <v>29.148</v>
      </c>
      <c r="K480" s="27" t="s">
        <v>18</v>
      </c>
      <c r="L480" s="27" t="s">
        <v>16</v>
      </c>
      <c r="M480" s="27" t="s">
        <v>16</v>
      </c>
    </row>
    <row r="481" spans="1:13">
      <c r="A481" s="27" t="s">
        <v>13</v>
      </c>
      <c r="B481" s="27" t="s">
        <v>14</v>
      </c>
      <c r="C481" s="27" t="s">
        <v>597</v>
      </c>
      <c r="D481" s="27">
        <v>803</v>
      </c>
      <c r="E481" s="27">
        <v>1</v>
      </c>
      <c r="F481" s="27" t="s">
        <v>17</v>
      </c>
      <c r="G481" s="27">
        <v>1.58361</v>
      </c>
      <c r="H481" s="27" t="s">
        <v>18</v>
      </c>
      <c r="I481" s="27" t="s">
        <v>19</v>
      </c>
      <c r="J481" s="27">
        <v>53.25</v>
      </c>
      <c r="K481" s="27" t="s">
        <v>18</v>
      </c>
      <c r="L481" s="27" t="s">
        <v>16</v>
      </c>
      <c r="M481" s="27" t="s">
        <v>16</v>
      </c>
    </row>
    <row r="482" spans="1:13">
      <c r="A482" s="27" t="s">
        <v>13</v>
      </c>
      <c r="B482" s="27" t="s">
        <v>14</v>
      </c>
      <c r="C482" s="27" t="s">
        <v>598</v>
      </c>
      <c r="D482" s="27">
        <v>804</v>
      </c>
      <c r="E482" s="27">
        <v>1</v>
      </c>
      <c r="F482" s="27" t="s">
        <v>17</v>
      </c>
      <c r="G482" s="27">
        <v>1.24556</v>
      </c>
      <c r="H482" s="27" t="s">
        <v>18</v>
      </c>
      <c r="I482" s="27" t="s">
        <v>19</v>
      </c>
      <c r="J482" s="27">
        <v>49.290999999999997</v>
      </c>
      <c r="K482" s="27" t="s">
        <v>18</v>
      </c>
      <c r="L482" s="27" t="s">
        <v>16</v>
      </c>
      <c r="M482" s="27" t="s">
        <v>16</v>
      </c>
    </row>
    <row r="483" spans="1:13">
      <c r="A483" s="27" t="s">
        <v>13</v>
      </c>
      <c r="B483" s="27" t="s">
        <v>14</v>
      </c>
      <c r="C483" s="27" t="s">
        <v>599</v>
      </c>
      <c r="D483" s="27">
        <v>805</v>
      </c>
      <c r="E483" s="27">
        <v>1</v>
      </c>
      <c r="F483" s="27" t="s">
        <v>17</v>
      </c>
      <c r="G483" s="27">
        <v>1.35249</v>
      </c>
      <c r="H483" s="27" t="s">
        <v>18</v>
      </c>
      <c r="I483" s="27" t="s">
        <v>19</v>
      </c>
      <c r="J483" s="27">
        <v>14.509</v>
      </c>
      <c r="K483" s="27" t="s">
        <v>18</v>
      </c>
      <c r="L483" s="27" t="s">
        <v>16</v>
      </c>
      <c r="M483" s="27" t="s">
        <v>16</v>
      </c>
    </row>
    <row r="484" spans="1:13">
      <c r="A484" s="27" t="s">
        <v>13</v>
      </c>
      <c r="B484" s="27" t="s">
        <v>14</v>
      </c>
      <c r="C484" s="27" t="s">
        <v>600</v>
      </c>
      <c r="D484" s="27">
        <v>806</v>
      </c>
      <c r="E484" s="27">
        <v>1</v>
      </c>
      <c r="F484" s="27" t="s">
        <v>17</v>
      </c>
      <c r="G484" s="27">
        <v>1.4120999999999999</v>
      </c>
      <c r="H484" s="27" t="s">
        <v>18</v>
      </c>
      <c r="I484" s="27" t="s">
        <v>19</v>
      </c>
      <c r="J484" s="27">
        <v>6.4859999999999998</v>
      </c>
      <c r="K484" s="27" t="s">
        <v>18</v>
      </c>
      <c r="L484" s="27" t="s">
        <v>16</v>
      </c>
      <c r="M484" s="27" t="s">
        <v>16</v>
      </c>
    </row>
    <row r="485" spans="1:13">
      <c r="A485" s="27" t="s">
        <v>13</v>
      </c>
      <c r="B485" s="27" t="s">
        <v>14</v>
      </c>
      <c r="C485" s="27" t="s">
        <v>601</v>
      </c>
      <c r="D485" s="27">
        <v>807</v>
      </c>
      <c r="E485" s="27">
        <v>1</v>
      </c>
      <c r="F485" s="27" t="s">
        <v>17</v>
      </c>
      <c r="G485" s="27">
        <v>1.46936</v>
      </c>
      <c r="H485" s="27" t="s">
        <v>18</v>
      </c>
      <c r="I485" s="27" t="s">
        <v>19</v>
      </c>
      <c r="J485" s="27">
        <v>26.742000000000001</v>
      </c>
      <c r="K485" s="27" t="s">
        <v>18</v>
      </c>
      <c r="L485" s="27" t="s">
        <v>16</v>
      </c>
      <c r="M485" s="27" t="s">
        <v>16</v>
      </c>
    </row>
    <row r="486" spans="1:13">
      <c r="A486" s="27" t="s">
        <v>13</v>
      </c>
      <c r="B486" s="27" t="s">
        <v>14</v>
      </c>
      <c r="C486" s="27" t="s">
        <v>602</v>
      </c>
      <c r="D486" s="27">
        <v>808</v>
      </c>
      <c r="E486" s="27">
        <v>1</v>
      </c>
      <c r="F486" s="27" t="s">
        <v>17</v>
      </c>
      <c r="G486" s="27">
        <v>1.5287999999999999</v>
      </c>
      <c r="H486" s="27" t="s">
        <v>18</v>
      </c>
      <c r="I486" s="27" t="s">
        <v>19</v>
      </c>
      <c r="J486" s="27">
        <v>46.526000000000003</v>
      </c>
      <c r="K486" s="27" t="s">
        <v>18</v>
      </c>
      <c r="L486" s="27" t="s">
        <v>16</v>
      </c>
      <c r="M486" s="27" t="s">
        <v>16</v>
      </c>
    </row>
    <row r="487" spans="1:13">
      <c r="A487" s="27" t="s">
        <v>13</v>
      </c>
      <c r="B487" s="27" t="s">
        <v>14</v>
      </c>
      <c r="C487" s="27" t="s">
        <v>603</v>
      </c>
      <c r="D487" s="27">
        <v>809</v>
      </c>
      <c r="E487" s="27">
        <v>1</v>
      </c>
      <c r="F487" s="27" t="s">
        <v>17</v>
      </c>
      <c r="G487" s="27">
        <v>1.2783100000000001</v>
      </c>
      <c r="H487" s="27" t="s">
        <v>18</v>
      </c>
      <c r="I487" s="27" t="s">
        <v>19</v>
      </c>
      <c r="J487" s="27">
        <v>50.978000000000002</v>
      </c>
      <c r="K487" s="27" t="s">
        <v>18</v>
      </c>
      <c r="L487" s="27" t="s">
        <v>16</v>
      </c>
      <c r="M487" s="27" t="s">
        <v>16</v>
      </c>
    </row>
    <row r="488" spans="1:13">
      <c r="A488" s="27" t="s">
        <v>13</v>
      </c>
      <c r="B488" s="27" t="s">
        <v>14</v>
      </c>
      <c r="C488" s="27" t="s">
        <v>604</v>
      </c>
      <c r="D488" s="27">
        <v>810</v>
      </c>
      <c r="E488" s="27">
        <v>1</v>
      </c>
      <c r="F488" s="27" t="s">
        <v>17</v>
      </c>
      <c r="G488" s="27">
        <v>1.33778</v>
      </c>
      <c r="H488" s="27" t="s">
        <v>18</v>
      </c>
      <c r="I488" s="27" t="s">
        <v>19</v>
      </c>
      <c r="J488" s="27">
        <v>30.995999999999999</v>
      </c>
      <c r="K488" s="27" t="s">
        <v>18</v>
      </c>
      <c r="L488" s="27" t="s">
        <v>16</v>
      </c>
      <c r="M488" s="27" t="s">
        <v>16</v>
      </c>
    </row>
    <row r="489" spans="1:13">
      <c r="A489" s="27" t="s">
        <v>13</v>
      </c>
      <c r="B489" s="27" t="s">
        <v>14</v>
      </c>
      <c r="C489" s="27" t="s">
        <v>605</v>
      </c>
      <c r="D489" s="27">
        <v>811</v>
      </c>
      <c r="E489" s="27">
        <v>1</v>
      </c>
      <c r="F489" s="27" t="s">
        <v>17</v>
      </c>
      <c r="G489" s="27">
        <v>1.4643900000000001</v>
      </c>
      <c r="H489" s="27" t="s">
        <v>18</v>
      </c>
      <c r="I489" s="27" t="s">
        <v>19</v>
      </c>
      <c r="J489" s="27">
        <v>9.1419999999999995</v>
      </c>
      <c r="K489" s="27" t="s">
        <v>18</v>
      </c>
      <c r="L489" s="27" t="s">
        <v>16</v>
      </c>
      <c r="M489" s="27" t="s">
        <v>16</v>
      </c>
    </row>
    <row r="490" spans="1:13">
      <c r="A490" s="27" t="s">
        <v>13</v>
      </c>
      <c r="B490" s="27" t="s">
        <v>14</v>
      </c>
      <c r="C490" s="27" t="s">
        <v>606</v>
      </c>
      <c r="D490" s="27">
        <v>812</v>
      </c>
      <c r="E490" s="27">
        <v>1</v>
      </c>
      <c r="F490" s="27" t="s">
        <v>17</v>
      </c>
      <c r="G490" s="27">
        <v>1.52016</v>
      </c>
      <c r="H490" s="27" t="s">
        <v>18</v>
      </c>
      <c r="I490" s="27" t="s">
        <v>19</v>
      </c>
      <c r="J490" s="27">
        <v>29.088000000000001</v>
      </c>
      <c r="K490" s="27" t="s">
        <v>18</v>
      </c>
      <c r="L490" s="27" t="s">
        <v>16</v>
      </c>
      <c r="M490" s="27" t="s">
        <v>16</v>
      </c>
    </row>
    <row r="491" spans="1:13">
      <c r="A491" s="27" t="s">
        <v>13</v>
      </c>
      <c r="B491" s="27" t="s">
        <v>14</v>
      </c>
      <c r="C491" s="27" t="s">
        <v>607</v>
      </c>
      <c r="D491" s="27">
        <v>813</v>
      </c>
      <c r="E491" s="27">
        <v>1</v>
      </c>
      <c r="F491" s="27" t="s">
        <v>17</v>
      </c>
      <c r="G491" s="27">
        <v>1.57968</v>
      </c>
      <c r="H491" s="27" t="s">
        <v>18</v>
      </c>
      <c r="I491" s="27" t="s">
        <v>19</v>
      </c>
      <c r="J491" s="27">
        <v>49.048000000000002</v>
      </c>
      <c r="K491" s="27" t="s">
        <v>18</v>
      </c>
      <c r="L491" s="27" t="s">
        <v>16</v>
      </c>
      <c r="M491" s="27" t="s">
        <v>16</v>
      </c>
    </row>
    <row r="492" spans="1:13">
      <c r="A492" s="27" t="s">
        <v>13</v>
      </c>
      <c r="B492" s="27" t="s">
        <v>14</v>
      </c>
      <c r="C492" s="27" t="s">
        <v>608</v>
      </c>
      <c r="D492" s="27">
        <v>814</v>
      </c>
      <c r="E492" s="27">
        <v>1</v>
      </c>
      <c r="F492" s="27" t="s">
        <v>17</v>
      </c>
      <c r="G492" s="27">
        <v>1.2980400000000001</v>
      </c>
      <c r="H492" s="27" t="s">
        <v>18</v>
      </c>
      <c r="I492" s="27" t="s">
        <v>19</v>
      </c>
      <c r="J492" s="27">
        <v>49.67</v>
      </c>
      <c r="K492" s="27" t="s">
        <v>18</v>
      </c>
      <c r="L492" s="27" t="s">
        <v>16</v>
      </c>
      <c r="M492" s="27" t="s">
        <v>16</v>
      </c>
    </row>
    <row r="493" spans="1:13">
      <c r="A493" s="27" t="s">
        <v>13</v>
      </c>
      <c r="B493" s="27" t="s">
        <v>14</v>
      </c>
      <c r="C493" s="27" t="s">
        <v>609</v>
      </c>
      <c r="D493" s="27" t="s">
        <v>163</v>
      </c>
      <c r="F493" s="27" t="s">
        <v>16</v>
      </c>
      <c r="I493" s="27" t="s">
        <v>16</v>
      </c>
      <c r="L493" s="27" t="s">
        <v>16</v>
      </c>
      <c r="M493" s="27" t="s">
        <v>16</v>
      </c>
    </row>
    <row r="494" spans="1:13">
      <c r="A494" s="27" t="s">
        <v>13</v>
      </c>
      <c r="B494" s="27" t="s">
        <v>14</v>
      </c>
      <c r="C494" s="27" t="s">
        <v>610</v>
      </c>
      <c r="D494" s="27">
        <v>815</v>
      </c>
      <c r="E494" s="27">
        <v>1</v>
      </c>
      <c r="F494" s="27" t="s">
        <v>17</v>
      </c>
      <c r="G494" s="27">
        <v>1.3555999999999999</v>
      </c>
      <c r="H494" s="27" t="s">
        <v>18</v>
      </c>
      <c r="I494" s="27" t="s">
        <v>19</v>
      </c>
      <c r="J494" s="27">
        <v>29.724</v>
      </c>
      <c r="K494" s="27" t="s">
        <v>18</v>
      </c>
      <c r="L494" s="27" t="s">
        <v>16</v>
      </c>
      <c r="M494" s="27" t="s">
        <v>16</v>
      </c>
    </row>
    <row r="495" spans="1:13">
      <c r="A495" s="27" t="s">
        <v>13</v>
      </c>
      <c r="B495" s="27" t="s">
        <v>14</v>
      </c>
      <c r="C495" s="27" t="s">
        <v>611</v>
      </c>
      <c r="D495" s="27">
        <v>816</v>
      </c>
      <c r="E495" s="27">
        <v>1</v>
      </c>
      <c r="F495" s="27" t="s">
        <v>17</v>
      </c>
      <c r="G495" s="27">
        <v>1.4150400000000001</v>
      </c>
      <c r="H495" s="27" t="s">
        <v>18</v>
      </c>
      <c r="I495" s="27" t="s">
        <v>19</v>
      </c>
      <c r="J495" s="27">
        <v>9.9909999999999997</v>
      </c>
      <c r="K495" s="27" t="s">
        <v>18</v>
      </c>
      <c r="L495" s="27" t="s">
        <v>16</v>
      </c>
      <c r="M495" s="27" t="s">
        <v>16</v>
      </c>
    </row>
    <row r="496" spans="1:13">
      <c r="A496" s="27" t="s">
        <v>13</v>
      </c>
      <c r="B496" s="27" t="s">
        <v>14</v>
      </c>
      <c r="C496" s="27" t="s">
        <v>612</v>
      </c>
      <c r="D496" s="27">
        <v>817</v>
      </c>
      <c r="E496" s="27">
        <v>1</v>
      </c>
      <c r="F496" s="27" t="s">
        <v>17</v>
      </c>
      <c r="G496" s="27">
        <v>1.47451</v>
      </c>
      <c r="H496" s="27" t="s">
        <v>18</v>
      </c>
      <c r="I496" s="27" t="s">
        <v>19</v>
      </c>
      <c r="J496" s="27">
        <v>10.682</v>
      </c>
      <c r="K496" s="27" t="s">
        <v>18</v>
      </c>
      <c r="L496" s="27" t="s">
        <v>16</v>
      </c>
      <c r="M496" s="27" t="s">
        <v>16</v>
      </c>
    </row>
    <row r="497" spans="1:13">
      <c r="A497" s="27" t="s">
        <v>13</v>
      </c>
      <c r="B497" s="27" t="s">
        <v>14</v>
      </c>
      <c r="C497" s="27" t="s">
        <v>613</v>
      </c>
      <c r="D497" s="27" t="s">
        <v>163</v>
      </c>
      <c r="F497" s="27" t="s">
        <v>16</v>
      </c>
      <c r="I497" s="27" t="s">
        <v>16</v>
      </c>
      <c r="L497" s="27" t="s">
        <v>16</v>
      </c>
      <c r="M497" s="27" t="s">
        <v>16</v>
      </c>
    </row>
    <row r="498" spans="1:13">
      <c r="A498" s="27" t="s">
        <v>13</v>
      </c>
      <c r="B498" s="27" t="s">
        <v>14</v>
      </c>
      <c r="C498" s="27" t="s">
        <v>614</v>
      </c>
      <c r="D498" s="27">
        <v>818</v>
      </c>
      <c r="E498" s="27">
        <v>1</v>
      </c>
      <c r="F498" s="27" t="s">
        <v>17</v>
      </c>
      <c r="G498" s="27">
        <v>1.5391699999999999</v>
      </c>
      <c r="H498" s="27" t="s">
        <v>18</v>
      </c>
      <c r="I498" s="27" t="s">
        <v>19</v>
      </c>
      <c r="J498" s="27">
        <v>30.431999999999999</v>
      </c>
      <c r="K498" s="27" t="s">
        <v>18</v>
      </c>
      <c r="L498" s="27" t="s">
        <v>16</v>
      </c>
      <c r="M498" s="27" t="s">
        <v>16</v>
      </c>
    </row>
    <row r="499" spans="1:13">
      <c r="A499" s="27" t="s">
        <v>13</v>
      </c>
      <c r="B499" s="27" t="s">
        <v>14</v>
      </c>
      <c r="C499" s="27" t="s">
        <v>615</v>
      </c>
      <c r="D499" s="27">
        <v>819</v>
      </c>
      <c r="E499" s="27">
        <v>1</v>
      </c>
      <c r="F499" s="27" t="s">
        <v>17</v>
      </c>
      <c r="G499" s="27">
        <v>1.59893</v>
      </c>
      <c r="H499" s="27" t="s">
        <v>18</v>
      </c>
      <c r="I499" s="27" t="s">
        <v>19</v>
      </c>
      <c r="J499" s="27">
        <v>50.363999999999997</v>
      </c>
      <c r="K499" s="27" t="s">
        <v>18</v>
      </c>
      <c r="L499" s="27" t="s">
        <v>16</v>
      </c>
      <c r="M499" s="27" t="s">
        <v>16</v>
      </c>
    </row>
    <row r="500" spans="1:13">
      <c r="A500" s="27" t="s">
        <v>13</v>
      </c>
      <c r="B500" s="27" t="s">
        <v>14</v>
      </c>
      <c r="C500" s="27" t="s">
        <v>616</v>
      </c>
      <c r="D500" s="27">
        <v>820</v>
      </c>
      <c r="E500" s="27">
        <v>1</v>
      </c>
      <c r="F500" s="27" t="s">
        <v>17</v>
      </c>
      <c r="G500" s="27">
        <v>1.6108</v>
      </c>
      <c r="H500" s="27" t="s">
        <v>18</v>
      </c>
      <c r="I500" s="27" t="s">
        <v>19</v>
      </c>
      <c r="J500" s="27">
        <v>50.456000000000003</v>
      </c>
      <c r="K500" s="27" t="s">
        <v>18</v>
      </c>
      <c r="L500" s="27" t="s">
        <v>16</v>
      </c>
      <c r="M500" s="27" t="s">
        <v>16</v>
      </c>
    </row>
    <row r="501" spans="1:13">
      <c r="A501" s="27" t="s">
        <v>13</v>
      </c>
      <c r="B501" s="27" t="s">
        <v>14</v>
      </c>
      <c r="C501" s="27" t="s">
        <v>617</v>
      </c>
      <c r="D501" s="27">
        <v>821</v>
      </c>
      <c r="E501" s="27">
        <v>1</v>
      </c>
      <c r="F501" s="27" t="s">
        <v>17</v>
      </c>
      <c r="G501" s="27">
        <v>1.31012</v>
      </c>
      <c r="H501" s="27" t="s">
        <v>18</v>
      </c>
      <c r="I501" s="27" t="s">
        <v>19</v>
      </c>
      <c r="J501" s="27">
        <v>49.622</v>
      </c>
      <c r="K501" s="27" t="s">
        <v>18</v>
      </c>
      <c r="L501" s="27" t="s">
        <v>16</v>
      </c>
      <c r="M501" s="27" t="s">
        <v>16</v>
      </c>
    </row>
    <row r="502" spans="1:13">
      <c r="A502" s="27" t="s">
        <v>13</v>
      </c>
      <c r="B502" s="27" t="s">
        <v>14</v>
      </c>
      <c r="C502" s="27" t="s">
        <v>618</v>
      </c>
      <c r="D502" s="27">
        <v>822</v>
      </c>
      <c r="E502" s="27">
        <v>1</v>
      </c>
      <c r="F502" s="27" t="s">
        <v>17</v>
      </c>
      <c r="G502" s="27">
        <v>1.5865899999999999</v>
      </c>
      <c r="H502" s="27" t="s">
        <v>18</v>
      </c>
      <c r="I502" s="27" t="s">
        <v>19</v>
      </c>
      <c r="J502" s="27">
        <v>49.935000000000002</v>
      </c>
      <c r="K502" s="27" t="s">
        <v>18</v>
      </c>
      <c r="L502" s="27" t="s">
        <v>16</v>
      </c>
      <c r="M502" s="27" t="s">
        <v>16</v>
      </c>
    </row>
    <row r="503" spans="1:13">
      <c r="A503" s="27" t="s">
        <v>13</v>
      </c>
      <c r="B503" s="27" t="s">
        <v>14</v>
      </c>
      <c r="C503" s="27" t="s">
        <v>619</v>
      </c>
      <c r="D503" s="27">
        <v>823</v>
      </c>
      <c r="E503" s="27">
        <v>1</v>
      </c>
      <c r="F503" s="27" t="s">
        <v>17</v>
      </c>
      <c r="G503" s="27">
        <v>1.2852300000000001</v>
      </c>
      <c r="H503" s="27" t="s">
        <v>18</v>
      </c>
      <c r="I503" s="27" t="s">
        <v>19</v>
      </c>
      <c r="J503" s="27">
        <v>50.164000000000001</v>
      </c>
      <c r="K503" s="27" t="s">
        <v>18</v>
      </c>
      <c r="L503" s="27" t="s">
        <v>16</v>
      </c>
      <c r="M503" s="27" t="s">
        <v>16</v>
      </c>
    </row>
    <row r="504" spans="1:13">
      <c r="A504" s="27" t="s">
        <v>13</v>
      </c>
      <c r="B504" s="27" t="s">
        <v>14</v>
      </c>
      <c r="C504" s="27" t="s">
        <v>620</v>
      </c>
      <c r="D504" s="27">
        <v>824</v>
      </c>
      <c r="E504" s="27">
        <v>1</v>
      </c>
      <c r="F504" s="27" t="s">
        <v>17</v>
      </c>
      <c r="G504" s="27">
        <v>1.4861899999999999</v>
      </c>
      <c r="H504" s="27" t="s">
        <v>18</v>
      </c>
      <c r="I504" s="27" t="s">
        <v>19</v>
      </c>
      <c r="J504" s="27">
        <v>24.922000000000001</v>
      </c>
      <c r="K504" s="27" t="s">
        <v>18</v>
      </c>
      <c r="L504" s="27" t="s">
        <v>16</v>
      </c>
      <c r="M504" s="27" t="s">
        <v>16</v>
      </c>
    </row>
    <row r="505" spans="1:13">
      <c r="A505" s="27" t="s">
        <v>13</v>
      </c>
      <c r="B505" s="27" t="s">
        <v>14</v>
      </c>
      <c r="C505" s="27" t="s">
        <v>621</v>
      </c>
      <c r="D505" s="27">
        <v>825</v>
      </c>
      <c r="E505" s="27">
        <v>1</v>
      </c>
      <c r="F505" s="27" t="s">
        <v>17</v>
      </c>
      <c r="G505" s="27">
        <v>1.4853000000000001</v>
      </c>
      <c r="H505" s="27" t="s">
        <v>18</v>
      </c>
      <c r="I505" s="27" t="s">
        <v>19</v>
      </c>
      <c r="J505" s="27">
        <v>24.449000000000002</v>
      </c>
      <c r="K505" s="27" t="s">
        <v>18</v>
      </c>
      <c r="L505" s="27" t="s">
        <v>16</v>
      </c>
      <c r="M505" s="27" t="s">
        <v>16</v>
      </c>
    </row>
    <row r="506" spans="1:13">
      <c r="A506" s="27" t="s">
        <v>13</v>
      </c>
      <c r="B506" s="27" t="s">
        <v>14</v>
      </c>
      <c r="C506" s="27" t="s">
        <v>622</v>
      </c>
      <c r="D506" s="27">
        <v>826</v>
      </c>
      <c r="E506" s="27">
        <v>1</v>
      </c>
      <c r="F506" s="27" t="s">
        <v>17</v>
      </c>
      <c r="G506" s="27">
        <v>1.44391</v>
      </c>
      <c r="H506" s="27" t="s">
        <v>18</v>
      </c>
      <c r="I506" s="27" t="s">
        <v>19</v>
      </c>
      <c r="J506" s="27">
        <v>10.611000000000001</v>
      </c>
      <c r="K506" s="27" t="s">
        <v>18</v>
      </c>
      <c r="L506" s="27" t="s">
        <v>16</v>
      </c>
      <c r="M506" s="27" t="s">
        <v>16</v>
      </c>
    </row>
    <row r="507" spans="1:13">
      <c r="A507" s="27" t="s">
        <v>13</v>
      </c>
      <c r="B507" s="27" t="s">
        <v>14</v>
      </c>
      <c r="C507" s="27" t="s">
        <v>623</v>
      </c>
      <c r="D507" s="27">
        <v>827</v>
      </c>
      <c r="E507" s="27">
        <v>1</v>
      </c>
      <c r="F507" s="27" t="s">
        <v>17</v>
      </c>
      <c r="G507" s="27">
        <v>1.56301</v>
      </c>
      <c r="H507" s="27" t="s">
        <v>18</v>
      </c>
      <c r="I507" s="27" t="s">
        <v>19</v>
      </c>
      <c r="J507" s="27">
        <v>29.652999999999999</v>
      </c>
      <c r="K507" s="27" t="s">
        <v>18</v>
      </c>
      <c r="L507" s="27" t="s">
        <v>16</v>
      </c>
      <c r="M507" s="27" t="s">
        <v>16</v>
      </c>
    </row>
    <row r="508" spans="1:13">
      <c r="A508" s="27" t="s">
        <v>13</v>
      </c>
      <c r="B508" s="27" t="s">
        <v>14</v>
      </c>
      <c r="C508" s="27" t="s">
        <v>624</v>
      </c>
      <c r="D508" s="27">
        <v>828</v>
      </c>
      <c r="E508" s="27">
        <v>1</v>
      </c>
      <c r="F508" s="27" t="s">
        <v>17</v>
      </c>
      <c r="G508" s="27">
        <v>1.54118</v>
      </c>
      <c r="H508" s="27" t="s">
        <v>18</v>
      </c>
      <c r="I508" s="27" t="s">
        <v>19</v>
      </c>
      <c r="J508" s="27">
        <v>49.817999999999998</v>
      </c>
      <c r="K508" s="27" t="s">
        <v>18</v>
      </c>
      <c r="L508" s="27" t="s">
        <v>16</v>
      </c>
      <c r="M508" s="27" t="s">
        <v>16</v>
      </c>
    </row>
    <row r="509" spans="1:13">
      <c r="A509" s="27" t="s">
        <v>13</v>
      </c>
      <c r="B509" s="27" t="s">
        <v>14</v>
      </c>
      <c r="C509" s="27" t="s">
        <v>625</v>
      </c>
      <c r="D509" s="27">
        <v>829</v>
      </c>
      <c r="E509" s="27">
        <v>1</v>
      </c>
      <c r="F509" s="27" t="s">
        <v>17</v>
      </c>
      <c r="G509" s="27">
        <v>1.3657999999999999</v>
      </c>
      <c r="H509" s="27" t="s">
        <v>18</v>
      </c>
      <c r="I509" s="27" t="s">
        <v>19</v>
      </c>
      <c r="J509" s="27">
        <v>8.0990000000000002</v>
      </c>
      <c r="K509" s="27" t="s">
        <v>18</v>
      </c>
      <c r="L509" s="27" t="s">
        <v>16</v>
      </c>
      <c r="M509" s="27" t="s">
        <v>16</v>
      </c>
    </row>
    <row r="510" spans="1:13">
      <c r="A510" s="27" t="s">
        <v>13</v>
      </c>
      <c r="B510" s="27" t="s">
        <v>14</v>
      </c>
      <c r="C510" s="27" t="s">
        <v>626</v>
      </c>
      <c r="D510" s="27">
        <v>830</v>
      </c>
      <c r="E510" s="27">
        <v>1</v>
      </c>
      <c r="F510" s="27" t="s">
        <v>17</v>
      </c>
      <c r="G510" s="27">
        <v>1.2575099999999999</v>
      </c>
      <c r="H510" s="27" t="s">
        <v>18</v>
      </c>
      <c r="I510" s="27" t="s">
        <v>19</v>
      </c>
      <c r="J510" s="27">
        <v>46.057000000000002</v>
      </c>
      <c r="K510" s="27" t="s">
        <v>18</v>
      </c>
      <c r="L510" s="27" t="s">
        <v>16</v>
      </c>
      <c r="M510" s="27" t="s">
        <v>16</v>
      </c>
    </row>
    <row r="511" spans="1:13">
      <c r="A511" s="27" t="s">
        <v>13</v>
      </c>
      <c r="B511" s="27" t="s">
        <v>14</v>
      </c>
      <c r="C511" s="27" t="s">
        <v>627</v>
      </c>
      <c r="D511" s="27">
        <v>831</v>
      </c>
      <c r="E511" s="27">
        <v>1</v>
      </c>
      <c r="F511" s="27" t="s">
        <v>17</v>
      </c>
      <c r="G511" s="27">
        <v>1.6046199999999999</v>
      </c>
      <c r="H511" s="27" t="s">
        <v>18</v>
      </c>
      <c r="I511" s="27" t="s">
        <v>19</v>
      </c>
      <c r="J511" s="27">
        <v>53.24</v>
      </c>
      <c r="K511" s="27" t="s">
        <v>18</v>
      </c>
      <c r="L511" s="27" t="s">
        <v>16</v>
      </c>
      <c r="M511" s="27" t="s">
        <v>16</v>
      </c>
    </row>
    <row r="512" spans="1:13">
      <c r="A512" s="27" t="s">
        <v>13</v>
      </c>
      <c r="B512" s="27" t="s">
        <v>14</v>
      </c>
      <c r="C512" s="27" t="s">
        <v>628</v>
      </c>
      <c r="D512" s="27">
        <v>832</v>
      </c>
      <c r="E512" s="27">
        <v>1</v>
      </c>
      <c r="F512" s="27" t="s">
        <v>17</v>
      </c>
      <c r="G512" s="27">
        <v>1.2900100000000001</v>
      </c>
      <c r="H512" s="27" t="s">
        <v>18</v>
      </c>
      <c r="I512" s="27" t="s">
        <v>19</v>
      </c>
      <c r="J512" s="27">
        <v>50.844000000000001</v>
      </c>
      <c r="K512" s="27" t="s">
        <v>18</v>
      </c>
      <c r="L512" s="27" t="s">
        <v>16</v>
      </c>
      <c r="M512" s="27" t="s">
        <v>16</v>
      </c>
    </row>
    <row r="513" spans="1:13">
      <c r="A513" s="27" t="s">
        <v>13</v>
      </c>
      <c r="B513" s="27" t="s">
        <v>14</v>
      </c>
      <c r="C513" s="27" t="s">
        <v>629</v>
      </c>
      <c r="D513" s="27">
        <v>833</v>
      </c>
      <c r="E513" s="27">
        <v>1</v>
      </c>
      <c r="F513" s="27" t="s">
        <v>17</v>
      </c>
      <c r="G513" s="27">
        <v>1.23369</v>
      </c>
      <c r="H513" s="27" t="s">
        <v>18</v>
      </c>
      <c r="I513" s="27" t="s">
        <v>19</v>
      </c>
      <c r="J513" s="27">
        <v>50.734999999999999</v>
      </c>
      <c r="K513" s="27" t="s">
        <v>18</v>
      </c>
      <c r="L513" s="27" t="s">
        <v>16</v>
      </c>
      <c r="M513" s="27" t="s">
        <v>16</v>
      </c>
    </row>
    <row r="514" spans="1:13">
      <c r="A514" s="27" t="s">
        <v>13</v>
      </c>
      <c r="B514" s="27" t="s">
        <v>14</v>
      </c>
      <c r="C514" s="27" t="s">
        <v>630</v>
      </c>
      <c r="D514" s="27">
        <v>834</v>
      </c>
      <c r="E514" s="27">
        <v>1</v>
      </c>
      <c r="F514" s="27" t="s">
        <v>17</v>
      </c>
      <c r="G514" s="27">
        <v>1.37175</v>
      </c>
      <c r="H514" s="27" t="s">
        <v>18</v>
      </c>
      <c r="I514" s="27" t="s">
        <v>19</v>
      </c>
      <c r="J514" s="27">
        <v>5.2359999999999998</v>
      </c>
      <c r="K514" s="27" t="s">
        <v>18</v>
      </c>
      <c r="L514" s="27" t="s">
        <v>16</v>
      </c>
      <c r="M514" s="27" t="s">
        <v>16</v>
      </c>
    </row>
    <row r="515" spans="1:13">
      <c r="A515" s="27" t="s">
        <v>13</v>
      </c>
      <c r="B515" s="27" t="s">
        <v>14</v>
      </c>
      <c r="C515" s="27" t="s">
        <v>631</v>
      </c>
      <c r="D515" s="27">
        <v>835</v>
      </c>
      <c r="E515" s="27">
        <v>1</v>
      </c>
      <c r="F515" s="27" t="s">
        <v>17</v>
      </c>
      <c r="G515" s="27">
        <v>1.36955</v>
      </c>
      <c r="H515" s="27" t="s">
        <v>18</v>
      </c>
      <c r="I515" s="27" t="s">
        <v>19</v>
      </c>
      <c r="J515" s="27">
        <v>5.274</v>
      </c>
      <c r="K515" s="27" t="s">
        <v>18</v>
      </c>
      <c r="L515" s="27" t="s">
        <v>16</v>
      </c>
      <c r="M515" s="27" t="s">
        <v>16</v>
      </c>
    </row>
    <row r="516" spans="1:13">
      <c r="A516" s="27" t="s">
        <v>13</v>
      </c>
      <c r="B516" s="27" t="s">
        <v>14</v>
      </c>
      <c r="C516" s="27" t="s">
        <v>632</v>
      </c>
      <c r="D516" s="27">
        <v>836</v>
      </c>
      <c r="E516" s="27">
        <v>1</v>
      </c>
      <c r="F516" s="27" t="s">
        <v>17</v>
      </c>
      <c r="G516" s="27">
        <v>1.2312099999999999</v>
      </c>
      <c r="H516" s="27" t="s">
        <v>18</v>
      </c>
      <c r="I516" s="27" t="s">
        <v>19</v>
      </c>
      <c r="J516" s="27">
        <v>50.744</v>
      </c>
      <c r="K516" s="27" t="s">
        <v>18</v>
      </c>
      <c r="L516" s="27" t="s">
        <v>16</v>
      </c>
      <c r="M516" s="27" t="s">
        <v>16</v>
      </c>
    </row>
    <row r="517" spans="1:13">
      <c r="A517" s="27" t="s">
        <v>13</v>
      </c>
      <c r="B517" s="27" t="s">
        <v>14</v>
      </c>
      <c r="C517" s="27" t="s">
        <v>633</v>
      </c>
      <c r="D517" s="27">
        <v>837</v>
      </c>
      <c r="E517" s="27">
        <v>1</v>
      </c>
      <c r="F517" s="27" t="s">
        <v>17</v>
      </c>
      <c r="G517" s="27">
        <v>1.3426800000000001</v>
      </c>
      <c r="H517" s="27" t="s">
        <v>18</v>
      </c>
      <c r="I517" s="27" t="s">
        <v>19</v>
      </c>
      <c r="J517" s="27">
        <v>28.183</v>
      </c>
      <c r="K517" s="27" t="s">
        <v>18</v>
      </c>
      <c r="L517" s="27" t="s">
        <v>16</v>
      </c>
      <c r="M517" s="27" t="s">
        <v>16</v>
      </c>
    </row>
    <row r="518" spans="1:13">
      <c r="A518" s="27" t="s">
        <v>13</v>
      </c>
      <c r="B518" s="27" t="s">
        <v>14</v>
      </c>
      <c r="C518" s="27" t="s">
        <v>634</v>
      </c>
      <c r="D518" s="27">
        <v>838</v>
      </c>
      <c r="E518" s="27">
        <v>1</v>
      </c>
      <c r="F518" s="27" t="s">
        <v>17</v>
      </c>
      <c r="G518" s="27">
        <v>1.4907300000000001</v>
      </c>
      <c r="H518" s="27" t="s">
        <v>18</v>
      </c>
      <c r="I518" s="27" t="s">
        <v>19</v>
      </c>
      <c r="J518" s="27">
        <v>9.9719999999999995</v>
      </c>
      <c r="K518" s="27" t="s">
        <v>18</v>
      </c>
      <c r="L518" s="27" t="s">
        <v>16</v>
      </c>
      <c r="M518" s="27" t="s">
        <v>16</v>
      </c>
    </row>
    <row r="519" spans="1:13">
      <c r="A519" s="27" t="s">
        <v>13</v>
      </c>
      <c r="B519" s="27" t="s">
        <v>14</v>
      </c>
      <c r="C519" s="27" t="s">
        <v>635</v>
      </c>
      <c r="D519" s="27">
        <v>839</v>
      </c>
      <c r="E519" s="27">
        <v>1</v>
      </c>
      <c r="F519" s="27" t="s">
        <v>17</v>
      </c>
      <c r="G519" s="27">
        <v>1.4561900000000001</v>
      </c>
      <c r="H519" s="27" t="s">
        <v>18</v>
      </c>
      <c r="I519" s="27" t="s">
        <v>19</v>
      </c>
      <c r="J519" s="27">
        <v>9.8610000000000007</v>
      </c>
      <c r="K519" s="27" t="s">
        <v>18</v>
      </c>
      <c r="L519" s="27" t="s">
        <v>16</v>
      </c>
      <c r="M519" s="27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01"/>
  <sheetViews>
    <sheetView topLeftCell="A109" workbookViewId="0">
      <selection activeCell="D136" sqref="D136"/>
    </sheetView>
  </sheetViews>
  <sheetFormatPr defaultRowHeight="13.2"/>
  <cols>
    <col min="1" max="16384" width="8.88671875" style="27"/>
  </cols>
  <sheetData>
    <row r="1" spans="1:13">
      <c r="A1" s="27" t="s">
        <v>13</v>
      </c>
      <c r="B1" s="27" t="s">
        <v>14</v>
      </c>
      <c r="C1" s="27" t="s">
        <v>15</v>
      </c>
      <c r="D1" s="27" t="s">
        <v>367</v>
      </c>
      <c r="F1" s="27" t="s">
        <v>16</v>
      </c>
      <c r="I1" s="27" t="s">
        <v>16</v>
      </c>
      <c r="L1" s="27" t="s">
        <v>16</v>
      </c>
      <c r="M1" s="27" t="s">
        <v>16</v>
      </c>
    </row>
    <row r="2" spans="1:13">
      <c r="A2" s="27" t="s">
        <v>13</v>
      </c>
      <c r="B2" s="27" t="s">
        <v>14</v>
      </c>
      <c r="C2" s="27" t="s">
        <v>130</v>
      </c>
      <c r="D2" s="27" t="s">
        <v>368</v>
      </c>
      <c r="E2" s="27" t="s">
        <v>369</v>
      </c>
      <c r="F2" s="27" t="s">
        <v>370</v>
      </c>
      <c r="I2" s="27" t="s">
        <v>16</v>
      </c>
      <c r="L2" s="27" t="s">
        <v>16</v>
      </c>
      <c r="M2" s="27" t="s">
        <v>16</v>
      </c>
    </row>
    <row r="3" spans="1:13">
      <c r="A3" s="27" t="s">
        <v>13</v>
      </c>
      <c r="B3" s="27" t="s">
        <v>14</v>
      </c>
      <c r="C3" s="27" t="s">
        <v>371</v>
      </c>
      <c r="D3" s="27">
        <v>1</v>
      </c>
      <c r="F3" s="27" t="s">
        <v>370</v>
      </c>
      <c r="I3" s="27" t="s">
        <v>16</v>
      </c>
      <c r="L3" s="27" t="s">
        <v>372</v>
      </c>
      <c r="M3" s="27" t="s">
        <v>167</v>
      </c>
    </row>
    <row r="4" spans="1:13">
      <c r="A4" s="27" t="s">
        <v>13</v>
      </c>
      <c r="B4" s="27" t="s">
        <v>14</v>
      </c>
      <c r="C4" s="27" t="s">
        <v>20</v>
      </c>
      <c r="D4" s="27">
        <v>1</v>
      </c>
      <c r="E4" s="27">
        <v>1</v>
      </c>
      <c r="F4" s="27" t="s">
        <v>373</v>
      </c>
      <c r="G4" s="27">
        <v>1.5916399999999999</v>
      </c>
      <c r="H4" s="27" t="s">
        <v>18</v>
      </c>
      <c r="I4" s="27" t="s">
        <v>19</v>
      </c>
      <c r="J4" s="27">
        <v>49.652000000000001</v>
      </c>
      <c r="K4" s="27" t="s">
        <v>18</v>
      </c>
      <c r="L4" s="27" t="s">
        <v>16</v>
      </c>
      <c r="M4" s="27" t="s">
        <v>16</v>
      </c>
    </row>
    <row r="5" spans="1:13">
      <c r="A5" s="27" t="s">
        <v>13</v>
      </c>
      <c r="B5" s="27" t="s">
        <v>14</v>
      </c>
      <c r="C5" s="27" t="s">
        <v>21</v>
      </c>
      <c r="D5" s="27">
        <v>3</v>
      </c>
      <c r="E5" s="27">
        <v>1</v>
      </c>
      <c r="F5" s="27" t="s">
        <v>374</v>
      </c>
      <c r="G5" s="27">
        <v>1.59165</v>
      </c>
      <c r="H5" s="27" t="s">
        <v>18</v>
      </c>
      <c r="I5" s="27" t="s">
        <v>19</v>
      </c>
      <c r="J5" s="27">
        <v>49.677999999999997</v>
      </c>
      <c r="K5" s="27" t="s">
        <v>18</v>
      </c>
      <c r="L5" s="27" t="s">
        <v>16</v>
      </c>
      <c r="M5" s="27" t="s">
        <v>16</v>
      </c>
    </row>
    <row r="6" spans="1:13">
      <c r="A6" s="27" t="s">
        <v>13</v>
      </c>
      <c r="B6" s="27" t="s">
        <v>14</v>
      </c>
      <c r="C6" s="27" t="s">
        <v>22</v>
      </c>
      <c r="D6" s="27">
        <v>3</v>
      </c>
      <c r="F6" s="27" t="s">
        <v>370</v>
      </c>
      <c r="I6" s="27" t="s">
        <v>16</v>
      </c>
      <c r="L6" s="27" t="s">
        <v>372</v>
      </c>
      <c r="M6" s="27" t="s">
        <v>375</v>
      </c>
    </row>
    <row r="7" spans="1:13">
      <c r="A7" s="27" t="s">
        <v>13</v>
      </c>
      <c r="B7" s="27" t="s">
        <v>14</v>
      </c>
      <c r="C7" s="27" t="s">
        <v>23</v>
      </c>
      <c r="D7" s="27">
        <v>3</v>
      </c>
      <c r="E7" s="27">
        <v>1</v>
      </c>
      <c r="F7" s="27" t="s">
        <v>373</v>
      </c>
      <c r="G7" s="27">
        <v>1.5915699999999999</v>
      </c>
      <c r="H7" s="27" t="s">
        <v>18</v>
      </c>
      <c r="I7" s="27" t="s">
        <v>19</v>
      </c>
      <c r="J7" s="27">
        <v>49.665999999999997</v>
      </c>
      <c r="K7" s="27" t="s">
        <v>18</v>
      </c>
      <c r="L7" s="27" t="s">
        <v>16</v>
      </c>
      <c r="M7" s="27" t="s">
        <v>16</v>
      </c>
    </row>
    <row r="8" spans="1:13">
      <c r="A8" s="27" t="s">
        <v>13</v>
      </c>
      <c r="B8" s="27" t="s">
        <v>14</v>
      </c>
      <c r="C8" s="27" t="s">
        <v>24</v>
      </c>
      <c r="D8" s="27">
        <v>4</v>
      </c>
      <c r="E8" s="27">
        <v>1</v>
      </c>
      <c r="F8" s="27" t="s">
        <v>374</v>
      </c>
      <c r="G8" s="27">
        <v>1.4072</v>
      </c>
      <c r="H8" s="27" t="s">
        <v>18</v>
      </c>
      <c r="I8" s="27" t="s">
        <v>19</v>
      </c>
      <c r="J8" s="27">
        <v>10.257999999999999</v>
      </c>
      <c r="K8" s="27" t="s">
        <v>18</v>
      </c>
      <c r="L8" s="27" t="s">
        <v>16</v>
      </c>
      <c r="M8" s="27" t="s">
        <v>16</v>
      </c>
    </row>
    <row r="9" spans="1:13">
      <c r="A9" s="27" t="s">
        <v>13</v>
      </c>
      <c r="B9" s="27" t="s">
        <v>14</v>
      </c>
      <c r="C9" s="27" t="s">
        <v>376</v>
      </c>
      <c r="D9" s="27">
        <v>4</v>
      </c>
      <c r="F9" s="27" t="s">
        <v>370</v>
      </c>
      <c r="I9" s="27" t="s">
        <v>16</v>
      </c>
      <c r="L9" s="27" t="s">
        <v>372</v>
      </c>
      <c r="M9" s="27" t="s">
        <v>377</v>
      </c>
    </row>
    <row r="10" spans="1:13">
      <c r="A10" s="27" t="s">
        <v>13</v>
      </c>
      <c r="B10" s="27" t="s">
        <v>14</v>
      </c>
      <c r="C10" s="27" t="s">
        <v>25</v>
      </c>
      <c r="D10" s="27">
        <v>55</v>
      </c>
      <c r="E10" s="27">
        <v>1</v>
      </c>
      <c r="F10" s="27" t="s">
        <v>17</v>
      </c>
      <c r="G10" s="27">
        <v>1.5917600000000001</v>
      </c>
      <c r="H10" s="27" t="s">
        <v>18</v>
      </c>
      <c r="I10" s="27" t="s">
        <v>19</v>
      </c>
      <c r="J10" s="27">
        <v>49.698</v>
      </c>
      <c r="K10" s="27" t="s">
        <v>18</v>
      </c>
      <c r="L10" s="27" t="s">
        <v>16</v>
      </c>
      <c r="M10" s="27" t="s">
        <v>16</v>
      </c>
    </row>
    <row r="11" spans="1:13">
      <c r="A11" s="27" t="s">
        <v>13</v>
      </c>
      <c r="B11" s="27" t="s">
        <v>14</v>
      </c>
      <c r="C11" s="27" t="s">
        <v>378</v>
      </c>
      <c r="D11" s="27">
        <v>56</v>
      </c>
      <c r="E11" s="27">
        <v>1</v>
      </c>
      <c r="F11" s="27" t="s">
        <v>17</v>
      </c>
      <c r="G11" s="27">
        <v>1.4071800000000001</v>
      </c>
      <c r="H11" s="27" t="s">
        <v>18</v>
      </c>
      <c r="I11" s="27" t="s">
        <v>19</v>
      </c>
      <c r="J11" s="27">
        <v>10.268000000000001</v>
      </c>
      <c r="K11" s="27" t="s">
        <v>18</v>
      </c>
      <c r="L11" s="27" t="s">
        <v>16</v>
      </c>
      <c r="M11" s="27" t="s">
        <v>16</v>
      </c>
    </row>
    <row r="12" spans="1:13">
      <c r="A12" s="27" t="s">
        <v>13</v>
      </c>
      <c r="B12" s="27" t="s">
        <v>14</v>
      </c>
      <c r="C12" s="27" t="s">
        <v>26</v>
      </c>
      <c r="D12" s="27">
        <v>57</v>
      </c>
      <c r="E12" s="27">
        <v>1</v>
      </c>
      <c r="F12" s="27" t="s">
        <v>17</v>
      </c>
      <c r="G12" s="27">
        <v>1.29338</v>
      </c>
      <c r="H12" s="27" t="s">
        <v>18</v>
      </c>
      <c r="I12" s="27" t="s">
        <v>19</v>
      </c>
      <c r="J12" s="27">
        <v>50.186</v>
      </c>
      <c r="K12" s="27" t="s">
        <v>18</v>
      </c>
      <c r="L12" s="27" t="s">
        <v>16</v>
      </c>
      <c r="M12" s="27" t="s">
        <v>16</v>
      </c>
    </row>
    <row r="13" spans="1:13">
      <c r="A13" s="27" t="s">
        <v>13</v>
      </c>
      <c r="B13" s="27" t="s">
        <v>14</v>
      </c>
      <c r="C13" s="27" t="s">
        <v>27</v>
      </c>
      <c r="D13" s="27">
        <v>58</v>
      </c>
      <c r="E13" s="27">
        <v>1</v>
      </c>
      <c r="F13" s="27" t="s">
        <v>17</v>
      </c>
      <c r="G13" s="27">
        <v>1.581</v>
      </c>
      <c r="H13" s="27" t="s">
        <v>18</v>
      </c>
      <c r="I13" s="27" t="s">
        <v>19</v>
      </c>
      <c r="J13" s="27">
        <v>47.427</v>
      </c>
      <c r="K13" s="27" t="s">
        <v>18</v>
      </c>
      <c r="L13" s="27" t="s">
        <v>16</v>
      </c>
      <c r="M13" s="27" t="s">
        <v>16</v>
      </c>
    </row>
    <row r="14" spans="1:13">
      <c r="A14" s="27" t="s">
        <v>13</v>
      </c>
      <c r="B14" s="27" t="s">
        <v>14</v>
      </c>
      <c r="C14" s="27" t="s">
        <v>28</v>
      </c>
      <c r="D14" s="27">
        <v>59</v>
      </c>
      <c r="E14" s="27">
        <v>1</v>
      </c>
      <c r="F14" s="27" t="s">
        <v>17</v>
      </c>
      <c r="G14" s="27">
        <v>1.4742500000000001</v>
      </c>
      <c r="H14" s="27" t="s">
        <v>18</v>
      </c>
      <c r="I14" s="27" t="s">
        <v>19</v>
      </c>
      <c r="J14" s="27">
        <v>7.742</v>
      </c>
      <c r="K14" s="27" t="s">
        <v>18</v>
      </c>
      <c r="L14" s="27" t="s">
        <v>16</v>
      </c>
      <c r="M14" s="27" t="s">
        <v>16</v>
      </c>
    </row>
    <row r="15" spans="1:13">
      <c r="A15" s="27" t="s">
        <v>13</v>
      </c>
      <c r="B15" s="27" t="s">
        <v>14</v>
      </c>
      <c r="C15" s="27" t="s">
        <v>29</v>
      </c>
      <c r="D15" s="27">
        <v>60</v>
      </c>
      <c r="E15" s="27">
        <v>1</v>
      </c>
      <c r="F15" s="27" t="s">
        <v>17</v>
      </c>
      <c r="G15" s="27">
        <v>1.4160699999999999</v>
      </c>
      <c r="H15" s="27" t="s">
        <v>18</v>
      </c>
      <c r="I15" s="27" t="s">
        <v>19</v>
      </c>
      <c r="J15" s="27">
        <v>12.852</v>
      </c>
      <c r="K15" s="27" t="s">
        <v>18</v>
      </c>
      <c r="L15" s="27" t="s">
        <v>16</v>
      </c>
      <c r="M15" s="27" t="s">
        <v>16</v>
      </c>
    </row>
    <row r="16" spans="1:13">
      <c r="A16" s="27" t="s">
        <v>13</v>
      </c>
      <c r="B16" s="27" t="s">
        <v>14</v>
      </c>
      <c r="C16" s="27" t="s">
        <v>30</v>
      </c>
      <c r="D16" s="27">
        <v>61</v>
      </c>
      <c r="E16" s="27">
        <v>1</v>
      </c>
      <c r="F16" s="27" t="s">
        <v>17</v>
      </c>
      <c r="G16" s="27">
        <v>1.5071399999999999</v>
      </c>
      <c r="H16" s="27" t="s">
        <v>18</v>
      </c>
      <c r="I16" s="27" t="s">
        <v>19</v>
      </c>
      <c r="J16" s="27">
        <v>24.434000000000001</v>
      </c>
      <c r="K16" s="27" t="s">
        <v>18</v>
      </c>
      <c r="L16" s="27" t="s">
        <v>16</v>
      </c>
      <c r="M16" s="27" t="s">
        <v>16</v>
      </c>
    </row>
    <row r="17" spans="1:13">
      <c r="A17" s="27" t="s">
        <v>13</v>
      </c>
      <c r="B17" s="27" t="s">
        <v>14</v>
      </c>
      <c r="C17" s="27" t="s">
        <v>31</v>
      </c>
      <c r="D17" s="27">
        <v>62</v>
      </c>
      <c r="E17" s="27">
        <v>1</v>
      </c>
      <c r="F17" s="27" t="s">
        <v>17</v>
      </c>
      <c r="G17" s="27">
        <v>1.44912</v>
      </c>
      <c r="H17" s="27" t="s">
        <v>18</v>
      </c>
      <c r="I17" s="27" t="s">
        <v>19</v>
      </c>
      <c r="J17" s="27">
        <v>5.492</v>
      </c>
      <c r="K17" s="27" t="s">
        <v>18</v>
      </c>
      <c r="L17" s="27" t="s">
        <v>16</v>
      </c>
      <c r="M17" s="27" t="s">
        <v>16</v>
      </c>
    </row>
    <row r="18" spans="1:13">
      <c r="A18" s="27" t="s">
        <v>13</v>
      </c>
      <c r="B18" s="27" t="s">
        <v>14</v>
      </c>
      <c r="C18" s="27" t="s">
        <v>32</v>
      </c>
      <c r="D18" s="27">
        <v>63</v>
      </c>
      <c r="E18" s="27">
        <v>1</v>
      </c>
      <c r="F18" s="27" t="s">
        <v>17</v>
      </c>
      <c r="G18" s="27">
        <v>1.54312</v>
      </c>
      <c r="H18" s="27" t="s">
        <v>18</v>
      </c>
      <c r="I18" s="27" t="s">
        <v>19</v>
      </c>
      <c r="J18" s="27">
        <v>15.962</v>
      </c>
      <c r="K18" s="27" t="s">
        <v>18</v>
      </c>
      <c r="L18" s="27" t="s">
        <v>16</v>
      </c>
      <c r="M18" s="27" t="s">
        <v>16</v>
      </c>
    </row>
    <row r="19" spans="1:13">
      <c r="A19" s="27" t="s">
        <v>13</v>
      </c>
      <c r="B19" s="27" t="s">
        <v>14</v>
      </c>
      <c r="C19" s="27" t="s">
        <v>379</v>
      </c>
      <c r="D19" s="27">
        <v>64</v>
      </c>
      <c r="E19" s="27">
        <v>1</v>
      </c>
      <c r="F19" s="27" t="s">
        <v>17</v>
      </c>
      <c r="G19" s="27">
        <v>1.47641</v>
      </c>
      <c r="H19" s="27" t="s">
        <v>18</v>
      </c>
      <c r="I19" s="27" t="s">
        <v>19</v>
      </c>
      <c r="J19" s="27">
        <v>32.755000000000003</v>
      </c>
      <c r="K19" s="27" t="s">
        <v>18</v>
      </c>
      <c r="L19" s="27" t="s">
        <v>16</v>
      </c>
      <c r="M19" s="27" t="s">
        <v>16</v>
      </c>
    </row>
    <row r="20" spans="1:13">
      <c r="A20" s="27" t="s">
        <v>13</v>
      </c>
      <c r="B20" s="27" t="s">
        <v>14</v>
      </c>
      <c r="C20" s="27" t="s">
        <v>33</v>
      </c>
      <c r="D20" s="27">
        <v>65</v>
      </c>
      <c r="E20" s="27">
        <v>1</v>
      </c>
      <c r="F20" s="27" t="s">
        <v>17</v>
      </c>
      <c r="G20" s="27">
        <v>1.7043600000000001</v>
      </c>
      <c r="H20" s="27" t="s">
        <v>18</v>
      </c>
      <c r="I20" s="27" t="s">
        <v>19</v>
      </c>
      <c r="J20" s="27">
        <v>43.762</v>
      </c>
      <c r="K20" s="27" t="s">
        <v>18</v>
      </c>
      <c r="L20" s="27" t="s">
        <v>16</v>
      </c>
      <c r="M20" s="27" t="s">
        <v>16</v>
      </c>
    </row>
    <row r="21" spans="1:13">
      <c r="A21" s="27" t="s">
        <v>13</v>
      </c>
      <c r="B21" s="27" t="s">
        <v>14</v>
      </c>
      <c r="C21" s="27" t="s">
        <v>136</v>
      </c>
      <c r="D21" s="27" t="s">
        <v>163</v>
      </c>
      <c r="F21" s="27" t="s">
        <v>16</v>
      </c>
      <c r="I21" s="27" t="s">
        <v>16</v>
      </c>
      <c r="L21" s="27" t="s">
        <v>16</v>
      </c>
      <c r="M21" s="27" t="s">
        <v>16</v>
      </c>
    </row>
    <row r="22" spans="1:13">
      <c r="A22" s="27" t="s">
        <v>13</v>
      </c>
      <c r="B22" s="27" t="s">
        <v>14</v>
      </c>
      <c r="C22" s="27" t="s">
        <v>34</v>
      </c>
      <c r="D22" s="27">
        <v>66</v>
      </c>
      <c r="E22" s="27">
        <v>1</v>
      </c>
      <c r="F22" s="27" t="s">
        <v>17</v>
      </c>
      <c r="G22" s="27">
        <v>1.524</v>
      </c>
      <c r="H22" s="27" t="s">
        <v>18</v>
      </c>
      <c r="I22" s="27" t="s">
        <v>19</v>
      </c>
      <c r="J22" s="27">
        <v>30.274999999999999</v>
      </c>
      <c r="K22" s="27" t="s">
        <v>18</v>
      </c>
      <c r="L22" s="27" t="s">
        <v>16</v>
      </c>
      <c r="M22" s="27" t="s">
        <v>16</v>
      </c>
    </row>
    <row r="23" spans="1:13">
      <c r="A23" s="27" t="s">
        <v>13</v>
      </c>
      <c r="B23" s="27" t="s">
        <v>14</v>
      </c>
      <c r="C23" s="27" t="s">
        <v>35</v>
      </c>
      <c r="D23" s="27">
        <v>67</v>
      </c>
      <c r="E23" s="27">
        <v>1</v>
      </c>
      <c r="F23" s="27" t="s">
        <v>17</v>
      </c>
      <c r="G23" s="27">
        <v>1.50519</v>
      </c>
      <c r="H23" s="27" t="s">
        <v>18</v>
      </c>
      <c r="I23" s="27" t="s">
        <v>19</v>
      </c>
      <c r="J23" s="27">
        <v>24.233000000000001</v>
      </c>
      <c r="K23" s="27" t="s">
        <v>18</v>
      </c>
      <c r="L23" s="27" t="s">
        <v>16</v>
      </c>
      <c r="M23" s="27" t="s">
        <v>16</v>
      </c>
    </row>
    <row r="24" spans="1:13">
      <c r="A24" s="27" t="s">
        <v>13</v>
      </c>
      <c r="B24" s="27" t="s">
        <v>14</v>
      </c>
      <c r="C24" s="27" t="s">
        <v>36</v>
      </c>
      <c r="D24" s="27">
        <v>68</v>
      </c>
      <c r="E24" s="27">
        <v>1</v>
      </c>
      <c r="F24" s="27" t="s">
        <v>17</v>
      </c>
      <c r="G24" s="27">
        <v>1.49743</v>
      </c>
      <c r="H24" s="27" t="s">
        <v>18</v>
      </c>
      <c r="I24" s="27" t="s">
        <v>19</v>
      </c>
      <c r="J24" s="27">
        <v>20.773</v>
      </c>
      <c r="K24" s="27" t="s">
        <v>18</v>
      </c>
      <c r="L24" s="27" t="s">
        <v>16</v>
      </c>
      <c r="M24" s="27" t="s">
        <v>16</v>
      </c>
    </row>
    <row r="25" spans="1:13">
      <c r="A25" s="27" t="s">
        <v>13</v>
      </c>
      <c r="B25" s="27" t="s">
        <v>14</v>
      </c>
      <c r="C25" s="27" t="s">
        <v>37</v>
      </c>
      <c r="D25" s="27">
        <v>69</v>
      </c>
      <c r="E25" s="27">
        <v>1</v>
      </c>
      <c r="F25" s="27" t="s">
        <v>17</v>
      </c>
      <c r="G25" s="27">
        <v>1.4547099999999999</v>
      </c>
      <c r="H25" s="27" t="s">
        <v>18</v>
      </c>
      <c r="I25" s="27" t="s">
        <v>19</v>
      </c>
      <c r="J25" s="27">
        <v>2.9009999999999998</v>
      </c>
      <c r="K25" s="27" t="s">
        <v>18</v>
      </c>
      <c r="L25" s="27" t="s">
        <v>16</v>
      </c>
      <c r="M25" s="27" t="s">
        <v>16</v>
      </c>
    </row>
    <row r="26" spans="1:13">
      <c r="A26" s="27" t="s">
        <v>13</v>
      </c>
      <c r="B26" s="27" t="s">
        <v>14</v>
      </c>
      <c r="C26" s="27" t="s">
        <v>38</v>
      </c>
      <c r="D26" s="27">
        <v>70</v>
      </c>
      <c r="E26" s="27">
        <v>1</v>
      </c>
      <c r="F26" s="27" t="s">
        <v>17</v>
      </c>
      <c r="G26" s="27">
        <v>1.6681999999999999</v>
      </c>
      <c r="H26" s="27" t="s">
        <v>18</v>
      </c>
      <c r="I26" s="27" t="s">
        <v>19</v>
      </c>
      <c r="J26" s="27">
        <v>17.466999999999999</v>
      </c>
      <c r="K26" s="27" t="s">
        <v>18</v>
      </c>
      <c r="L26" s="27" t="s">
        <v>16</v>
      </c>
      <c r="M26" s="27" t="s">
        <v>16</v>
      </c>
    </row>
    <row r="27" spans="1:13">
      <c r="A27" s="27" t="s">
        <v>13</v>
      </c>
      <c r="B27" s="27" t="s">
        <v>14</v>
      </c>
      <c r="C27" s="27" t="s">
        <v>39</v>
      </c>
      <c r="D27" s="27">
        <v>71</v>
      </c>
      <c r="E27" s="27">
        <v>1</v>
      </c>
      <c r="F27" s="27" t="s">
        <v>17</v>
      </c>
      <c r="G27" s="27">
        <v>1.41822</v>
      </c>
      <c r="H27" s="27" t="s">
        <v>18</v>
      </c>
      <c r="I27" s="27" t="s">
        <v>19</v>
      </c>
      <c r="J27" s="27">
        <v>19.545000000000002</v>
      </c>
      <c r="K27" s="27" t="s">
        <v>18</v>
      </c>
      <c r="L27" s="27" t="s">
        <v>16</v>
      </c>
      <c r="M27" s="27" t="s">
        <v>16</v>
      </c>
    </row>
    <row r="28" spans="1:13">
      <c r="A28" s="27" t="s">
        <v>13</v>
      </c>
      <c r="B28" s="27" t="s">
        <v>14</v>
      </c>
      <c r="C28" s="27" t="s">
        <v>380</v>
      </c>
      <c r="D28" s="27">
        <v>72</v>
      </c>
      <c r="E28" s="27">
        <v>1</v>
      </c>
      <c r="F28" s="27" t="s">
        <v>17</v>
      </c>
      <c r="G28" s="27">
        <v>1.63208</v>
      </c>
      <c r="H28" s="27" t="s">
        <v>18</v>
      </c>
      <c r="I28" s="27" t="s">
        <v>19</v>
      </c>
      <c r="J28" s="27">
        <v>29.9</v>
      </c>
      <c r="K28" s="27" t="s">
        <v>18</v>
      </c>
      <c r="L28" s="27" t="s">
        <v>16</v>
      </c>
      <c r="M28" s="27" t="s">
        <v>16</v>
      </c>
    </row>
    <row r="29" spans="1:13">
      <c r="A29" s="27" t="s">
        <v>13</v>
      </c>
      <c r="B29" s="27" t="s">
        <v>14</v>
      </c>
      <c r="C29" s="27" t="s">
        <v>40</v>
      </c>
      <c r="D29" s="27">
        <v>73</v>
      </c>
      <c r="E29" s="27">
        <v>1</v>
      </c>
      <c r="F29" s="27" t="s">
        <v>17</v>
      </c>
      <c r="G29" s="27">
        <v>1.3779300000000001</v>
      </c>
      <c r="H29" s="27" t="s">
        <v>18</v>
      </c>
      <c r="I29" s="27" t="s">
        <v>19</v>
      </c>
      <c r="J29" s="27">
        <v>39.465000000000003</v>
      </c>
      <c r="K29" s="27" t="s">
        <v>18</v>
      </c>
      <c r="L29" s="27" t="s">
        <v>16</v>
      </c>
      <c r="M29" s="27" t="s">
        <v>16</v>
      </c>
    </row>
    <row r="30" spans="1:13">
      <c r="A30" s="27" t="s">
        <v>13</v>
      </c>
      <c r="B30" s="27" t="s">
        <v>14</v>
      </c>
      <c r="C30" s="27" t="s">
        <v>381</v>
      </c>
      <c r="D30" s="27">
        <v>74</v>
      </c>
      <c r="E30" s="27">
        <v>1</v>
      </c>
      <c r="F30" s="27" t="s">
        <v>17</v>
      </c>
      <c r="G30" s="27">
        <v>1.6079399999999999</v>
      </c>
      <c r="H30" s="27" t="s">
        <v>18</v>
      </c>
      <c r="I30" s="27" t="s">
        <v>19</v>
      </c>
      <c r="J30" s="27">
        <v>39.892000000000003</v>
      </c>
      <c r="K30" s="27" t="s">
        <v>18</v>
      </c>
      <c r="L30" s="27" t="s">
        <v>16</v>
      </c>
      <c r="M30" s="27" t="s">
        <v>16</v>
      </c>
    </row>
    <row r="31" spans="1:13">
      <c r="A31" s="27" t="s">
        <v>13</v>
      </c>
      <c r="B31" s="27" t="s">
        <v>14</v>
      </c>
      <c r="C31" s="27" t="s">
        <v>382</v>
      </c>
      <c r="D31" s="27" t="s">
        <v>163</v>
      </c>
      <c r="F31" s="27" t="s">
        <v>16</v>
      </c>
      <c r="I31" s="27" t="s">
        <v>16</v>
      </c>
      <c r="L31" s="27" t="s">
        <v>16</v>
      </c>
      <c r="M31" s="27" t="s">
        <v>16</v>
      </c>
    </row>
    <row r="32" spans="1:13">
      <c r="A32" s="27" t="s">
        <v>13</v>
      </c>
      <c r="B32" s="27" t="s">
        <v>14</v>
      </c>
      <c r="C32" s="27" t="s">
        <v>42</v>
      </c>
      <c r="D32" s="27">
        <v>75</v>
      </c>
      <c r="E32" s="27">
        <v>1</v>
      </c>
      <c r="F32" s="27" t="s">
        <v>17</v>
      </c>
      <c r="G32" s="27">
        <v>1.7503899999999999</v>
      </c>
      <c r="H32" s="27" t="s">
        <v>18</v>
      </c>
      <c r="I32" s="27" t="s">
        <v>19</v>
      </c>
      <c r="J32" s="27">
        <v>33.948</v>
      </c>
      <c r="K32" s="27" t="s">
        <v>18</v>
      </c>
      <c r="L32" s="27" t="s">
        <v>16</v>
      </c>
      <c r="M32" s="27" t="s">
        <v>16</v>
      </c>
    </row>
    <row r="33" spans="1:13">
      <c r="A33" s="27" t="s">
        <v>13</v>
      </c>
      <c r="B33" s="27" t="s">
        <v>14</v>
      </c>
      <c r="C33" s="27" t="s">
        <v>43</v>
      </c>
      <c r="D33" s="27">
        <v>76</v>
      </c>
      <c r="E33" s="27">
        <v>1</v>
      </c>
      <c r="F33" s="27" t="s">
        <v>17</v>
      </c>
      <c r="G33" s="27">
        <v>1.73367</v>
      </c>
      <c r="H33" s="27" t="s">
        <v>18</v>
      </c>
      <c r="I33" s="27" t="s">
        <v>19</v>
      </c>
      <c r="J33" s="27">
        <v>24.54</v>
      </c>
      <c r="K33" s="27" t="s">
        <v>18</v>
      </c>
      <c r="L33" s="27" t="s">
        <v>16</v>
      </c>
      <c r="M33" s="27" t="s">
        <v>16</v>
      </c>
    </row>
    <row r="34" spans="1:13">
      <c r="A34" s="27" t="s">
        <v>13</v>
      </c>
      <c r="B34" s="27" t="s">
        <v>14</v>
      </c>
      <c r="C34" s="27" t="s">
        <v>383</v>
      </c>
      <c r="D34" s="27">
        <v>77</v>
      </c>
      <c r="E34" s="27">
        <v>1</v>
      </c>
      <c r="F34" s="27" t="s">
        <v>17</v>
      </c>
      <c r="G34" s="27">
        <v>1.7114100000000001</v>
      </c>
      <c r="H34" s="27" t="s">
        <v>18</v>
      </c>
      <c r="I34" s="27" t="s">
        <v>19</v>
      </c>
      <c r="J34" s="27">
        <v>14.55</v>
      </c>
      <c r="K34" s="27" t="s">
        <v>18</v>
      </c>
      <c r="L34" s="27" t="s">
        <v>16</v>
      </c>
      <c r="M34" s="27" t="s">
        <v>16</v>
      </c>
    </row>
    <row r="35" spans="1:13">
      <c r="A35" s="27" t="s">
        <v>13</v>
      </c>
      <c r="B35" s="27" t="s">
        <v>14</v>
      </c>
      <c r="C35" s="27" t="s">
        <v>44</v>
      </c>
      <c r="D35" s="27">
        <v>78</v>
      </c>
      <c r="E35" s="27">
        <v>1</v>
      </c>
      <c r="F35" s="27" t="s">
        <v>17</v>
      </c>
      <c r="G35" s="27">
        <v>1.6819200000000001</v>
      </c>
      <c r="H35" s="27" t="s">
        <v>18</v>
      </c>
      <c r="I35" s="27" t="s">
        <v>19</v>
      </c>
      <c r="J35" s="27">
        <v>4.5460000000000003</v>
      </c>
      <c r="K35" s="27" t="s">
        <v>18</v>
      </c>
      <c r="L35" s="27" t="s">
        <v>16</v>
      </c>
      <c r="M35" s="27" t="s">
        <v>16</v>
      </c>
    </row>
    <row r="36" spans="1:13">
      <c r="A36" s="27" t="s">
        <v>13</v>
      </c>
      <c r="B36" s="27" t="s">
        <v>14</v>
      </c>
      <c r="C36" s="27" t="s">
        <v>384</v>
      </c>
      <c r="D36" s="27">
        <v>79</v>
      </c>
      <c r="E36" s="27">
        <v>1</v>
      </c>
      <c r="F36" s="27" t="s">
        <v>17</v>
      </c>
      <c r="G36" s="27">
        <v>1.45312</v>
      </c>
      <c r="H36" s="27" t="s">
        <v>18</v>
      </c>
      <c r="I36" s="27" t="s">
        <v>19</v>
      </c>
      <c r="J36" s="27">
        <v>3.278</v>
      </c>
      <c r="K36" s="27" t="s">
        <v>18</v>
      </c>
      <c r="L36" s="27" t="s">
        <v>16</v>
      </c>
      <c r="M36" s="27" t="s">
        <v>16</v>
      </c>
    </row>
    <row r="37" spans="1:13">
      <c r="A37" s="27" t="s">
        <v>13</v>
      </c>
      <c r="B37" s="27" t="s">
        <v>14</v>
      </c>
      <c r="C37" s="27" t="s">
        <v>45</v>
      </c>
      <c r="D37" s="27">
        <v>80</v>
      </c>
      <c r="E37" s="27">
        <v>1</v>
      </c>
      <c r="F37" s="27" t="s">
        <v>17</v>
      </c>
      <c r="G37" s="27">
        <v>1.4339200000000001</v>
      </c>
      <c r="H37" s="27" t="s">
        <v>18</v>
      </c>
      <c r="I37" s="27" t="s">
        <v>19</v>
      </c>
      <c r="J37" s="27">
        <v>4.0250000000000004</v>
      </c>
      <c r="K37" s="27" t="s">
        <v>18</v>
      </c>
      <c r="L37" s="27" t="s">
        <v>16</v>
      </c>
      <c r="M37" s="27" t="s">
        <v>16</v>
      </c>
    </row>
    <row r="38" spans="1:13">
      <c r="A38" s="27" t="s">
        <v>13</v>
      </c>
      <c r="B38" s="27" t="s">
        <v>14</v>
      </c>
      <c r="C38" s="27" t="s">
        <v>46</v>
      </c>
      <c r="D38" s="27">
        <v>81</v>
      </c>
      <c r="E38" s="27">
        <v>1</v>
      </c>
      <c r="F38" s="27" t="s">
        <v>17</v>
      </c>
      <c r="G38" s="27">
        <v>1.4096599999999999</v>
      </c>
      <c r="H38" s="27" t="s">
        <v>18</v>
      </c>
      <c r="I38" s="27" t="s">
        <v>19</v>
      </c>
      <c r="J38" s="27">
        <v>8.4499999999999993</v>
      </c>
      <c r="K38" s="27" t="s">
        <v>18</v>
      </c>
      <c r="L38" s="27" t="s">
        <v>16</v>
      </c>
      <c r="M38" s="27" t="s">
        <v>16</v>
      </c>
    </row>
    <row r="39" spans="1:13">
      <c r="A39" s="27" t="s">
        <v>13</v>
      </c>
      <c r="B39" s="27" t="s">
        <v>14</v>
      </c>
      <c r="C39" s="27" t="s">
        <v>47</v>
      </c>
      <c r="D39" s="27">
        <v>82</v>
      </c>
      <c r="E39" s="27">
        <v>1</v>
      </c>
      <c r="F39" s="27" t="s">
        <v>17</v>
      </c>
      <c r="G39" s="27">
        <v>1.3815200000000001</v>
      </c>
      <c r="H39" s="27" t="s">
        <v>18</v>
      </c>
      <c r="I39" s="27" t="s">
        <v>19</v>
      </c>
      <c r="J39" s="27">
        <v>13.273999999999999</v>
      </c>
      <c r="K39" s="27" t="s">
        <v>18</v>
      </c>
      <c r="L39" s="27" t="s">
        <v>16</v>
      </c>
      <c r="M39" s="27" t="s">
        <v>16</v>
      </c>
    </row>
    <row r="40" spans="1:13">
      <c r="A40" s="27" t="s">
        <v>13</v>
      </c>
      <c r="B40" s="27" t="s">
        <v>14</v>
      </c>
      <c r="C40" s="27" t="s">
        <v>385</v>
      </c>
      <c r="D40" s="27">
        <v>83</v>
      </c>
      <c r="E40" s="27">
        <v>1</v>
      </c>
      <c r="F40" s="27" t="s">
        <v>17</v>
      </c>
      <c r="G40" s="27">
        <v>1.3484799999999999</v>
      </c>
      <c r="H40" s="27" t="s">
        <v>18</v>
      </c>
      <c r="I40" s="27" t="s">
        <v>19</v>
      </c>
      <c r="J40" s="27">
        <v>18.181999999999999</v>
      </c>
      <c r="K40" s="27" t="s">
        <v>18</v>
      </c>
      <c r="L40" s="27" t="s">
        <v>16</v>
      </c>
      <c r="M40" s="27" t="s">
        <v>16</v>
      </c>
    </row>
    <row r="41" spans="1:13">
      <c r="A41" s="27" t="s">
        <v>13</v>
      </c>
      <c r="B41" s="27" t="s">
        <v>14</v>
      </c>
      <c r="C41" s="27" t="s">
        <v>48</v>
      </c>
      <c r="D41" s="27">
        <v>84</v>
      </c>
      <c r="E41" s="27">
        <v>1</v>
      </c>
      <c r="F41" s="27" t="s">
        <v>17</v>
      </c>
      <c r="G41" s="27">
        <v>1.31192</v>
      </c>
      <c r="H41" s="27" t="s">
        <v>18</v>
      </c>
      <c r="I41" s="27" t="s">
        <v>19</v>
      </c>
      <c r="J41" s="27">
        <v>23.163</v>
      </c>
      <c r="K41" s="27" t="s">
        <v>18</v>
      </c>
      <c r="L41" s="27" t="s">
        <v>16</v>
      </c>
      <c r="M41" s="27" t="s">
        <v>16</v>
      </c>
    </row>
    <row r="42" spans="1:13">
      <c r="A42" s="27" t="s">
        <v>13</v>
      </c>
      <c r="B42" s="27" t="s">
        <v>14</v>
      </c>
      <c r="C42" s="27" t="s">
        <v>49</v>
      </c>
      <c r="D42" s="27">
        <v>85</v>
      </c>
      <c r="E42" s="27">
        <v>1</v>
      </c>
      <c r="F42" s="27" t="s">
        <v>17</v>
      </c>
      <c r="G42" s="27">
        <v>1.26942</v>
      </c>
      <c r="H42" s="27" t="s">
        <v>18</v>
      </c>
      <c r="I42" s="27" t="s">
        <v>19</v>
      </c>
      <c r="J42" s="27">
        <v>28.103999999999999</v>
      </c>
      <c r="K42" s="27" t="s">
        <v>18</v>
      </c>
      <c r="L42" s="27" t="s">
        <v>16</v>
      </c>
      <c r="M42" s="27" t="s">
        <v>16</v>
      </c>
    </row>
    <row r="43" spans="1:13">
      <c r="A43" s="27" t="s">
        <v>13</v>
      </c>
      <c r="B43" s="27" t="s">
        <v>14</v>
      </c>
      <c r="C43" s="27" t="s">
        <v>386</v>
      </c>
      <c r="D43" s="27">
        <v>86</v>
      </c>
      <c r="E43" s="27">
        <v>1</v>
      </c>
      <c r="F43" s="27" t="s">
        <v>17</v>
      </c>
      <c r="G43" s="27">
        <v>1.2215499999999999</v>
      </c>
      <c r="H43" s="27" t="s">
        <v>18</v>
      </c>
      <c r="I43" s="27" t="s">
        <v>19</v>
      </c>
      <c r="J43" s="27">
        <v>33.103999999999999</v>
      </c>
      <c r="K43" s="27" t="s">
        <v>18</v>
      </c>
      <c r="L43" s="27" t="s">
        <v>16</v>
      </c>
      <c r="M43" s="27" t="s">
        <v>16</v>
      </c>
    </row>
    <row r="44" spans="1:13">
      <c r="A44" s="27" t="s">
        <v>13</v>
      </c>
      <c r="B44" s="27" t="s">
        <v>14</v>
      </c>
      <c r="C44" s="27" t="s">
        <v>50</v>
      </c>
      <c r="D44" s="27">
        <v>87</v>
      </c>
      <c r="E44" s="27">
        <v>1</v>
      </c>
      <c r="F44" s="27" t="s">
        <v>17</v>
      </c>
      <c r="G44" s="27">
        <v>1.1666399999999999</v>
      </c>
      <c r="H44" s="27" t="s">
        <v>18</v>
      </c>
      <c r="I44" s="27" t="s">
        <v>19</v>
      </c>
      <c r="J44" s="27">
        <v>38.088999999999999</v>
      </c>
      <c r="K44" s="27" t="s">
        <v>18</v>
      </c>
      <c r="L44" s="27" t="s">
        <v>16</v>
      </c>
      <c r="M44" s="27" t="s">
        <v>16</v>
      </c>
    </row>
    <row r="45" spans="1:13">
      <c r="A45" s="27" t="s">
        <v>13</v>
      </c>
      <c r="B45" s="27" t="s">
        <v>14</v>
      </c>
      <c r="C45" s="27" t="s">
        <v>387</v>
      </c>
      <c r="D45" s="27">
        <v>88</v>
      </c>
      <c r="E45" s="27">
        <v>1</v>
      </c>
      <c r="F45" s="27" t="s">
        <v>17</v>
      </c>
      <c r="G45" s="27">
        <v>1.13913</v>
      </c>
      <c r="H45" s="27" t="s">
        <v>18</v>
      </c>
      <c r="I45" s="27" t="s">
        <v>19</v>
      </c>
      <c r="J45" s="27">
        <v>40.537999999999997</v>
      </c>
      <c r="K45" s="27" t="s">
        <v>18</v>
      </c>
      <c r="L45" s="27" t="s">
        <v>16</v>
      </c>
      <c r="M45" s="27" t="s">
        <v>16</v>
      </c>
    </row>
    <row r="46" spans="1:13">
      <c r="A46" s="27" t="s">
        <v>13</v>
      </c>
      <c r="B46" s="27" t="s">
        <v>14</v>
      </c>
      <c r="C46" s="27" t="s">
        <v>51</v>
      </c>
      <c r="D46" s="27">
        <v>89</v>
      </c>
      <c r="E46" s="27">
        <v>1</v>
      </c>
      <c r="F46" s="27" t="s">
        <v>17</v>
      </c>
      <c r="G46" s="27">
        <v>1.1098699999999999</v>
      </c>
      <c r="H46" s="27" t="s">
        <v>18</v>
      </c>
      <c r="I46" s="27" t="s">
        <v>19</v>
      </c>
      <c r="J46" s="27">
        <v>43.09</v>
      </c>
      <c r="K46" s="27" t="s">
        <v>18</v>
      </c>
      <c r="L46" s="27" t="s">
        <v>16</v>
      </c>
      <c r="M46" s="27" t="s">
        <v>16</v>
      </c>
    </row>
    <row r="47" spans="1:13">
      <c r="A47" s="27" t="s">
        <v>13</v>
      </c>
      <c r="B47" s="27" t="s">
        <v>14</v>
      </c>
      <c r="C47" s="27" t="s">
        <v>52</v>
      </c>
      <c r="D47" s="27">
        <v>90</v>
      </c>
      <c r="E47" s="27">
        <v>1</v>
      </c>
      <c r="F47" s="27" t="s">
        <v>17</v>
      </c>
      <c r="G47" s="27">
        <v>0.98026999999999997</v>
      </c>
      <c r="H47" s="27" t="s">
        <v>18</v>
      </c>
      <c r="I47" s="27" t="s">
        <v>19</v>
      </c>
      <c r="J47" s="27">
        <v>53</v>
      </c>
      <c r="K47" s="27" t="s">
        <v>18</v>
      </c>
      <c r="L47" s="27" t="s">
        <v>16</v>
      </c>
      <c r="M47" s="27" t="s">
        <v>16</v>
      </c>
    </row>
    <row r="48" spans="1:13">
      <c r="A48" s="27" t="s">
        <v>13</v>
      </c>
      <c r="B48" s="27" t="s">
        <v>14</v>
      </c>
      <c r="C48" s="27" t="s">
        <v>388</v>
      </c>
      <c r="D48" s="27" t="s">
        <v>163</v>
      </c>
      <c r="F48" s="27" t="s">
        <v>16</v>
      </c>
      <c r="I48" s="27" t="s">
        <v>16</v>
      </c>
      <c r="L48" s="27" t="s">
        <v>16</v>
      </c>
      <c r="M48" s="27" t="s">
        <v>16</v>
      </c>
    </row>
    <row r="49" spans="1:13">
      <c r="A49" s="27" t="s">
        <v>13</v>
      </c>
      <c r="B49" s="27" t="s">
        <v>14</v>
      </c>
      <c r="C49" s="27" t="s">
        <v>54</v>
      </c>
      <c r="D49" s="27">
        <v>91</v>
      </c>
      <c r="E49" s="27">
        <v>1</v>
      </c>
      <c r="F49" s="27" t="s">
        <v>17</v>
      </c>
      <c r="G49" s="27">
        <v>1.83589</v>
      </c>
      <c r="H49" s="27" t="s">
        <v>18</v>
      </c>
      <c r="I49" s="27" t="s">
        <v>19</v>
      </c>
      <c r="J49" s="27">
        <v>24.488</v>
      </c>
      <c r="K49" s="27" t="s">
        <v>18</v>
      </c>
      <c r="L49" s="27" t="s">
        <v>16</v>
      </c>
      <c r="M49" s="27" t="s">
        <v>16</v>
      </c>
    </row>
    <row r="50" spans="1:13">
      <c r="A50" s="27" t="s">
        <v>13</v>
      </c>
      <c r="B50" s="27" t="s">
        <v>14</v>
      </c>
      <c r="C50" s="27" t="s">
        <v>55</v>
      </c>
      <c r="D50" s="27">
        <v>92</v>
      </c>
      <c r="E50" s="27">
        <v>1</v>
      </c>
      <c r="F50" s="27" t="s">
        <v>17</v>
      </c>
      <c r="G50" s="27">
        <v>1.7620499999999999</v>
      </c>
      <c r="H50" s="27" t="s">
        <v>18</v>
      </c>
      <c r="I50" s="27" t="s">
        <v>19</v>
      </c>
      <c r="J50" s="27">
        <v>19.494</v>
      </c>
      <c r="K50" s="27" t="s">
        <v>18</v>
      </c>
      <c r="L50" s="27" t="s">
        <v>16</v>
      </c>
      <c r="M50" s="27" t="s">
        <v>16</v>
      </c>
    </row>
    <row r="51" spans="1:13">
      <c r="A51" s="27" t="s">
        <v>13</v>
      </c>
      <c r="B51" s="27" t="s">
        <v>14</v>
      </c>
      <c r="C51" s="27" t="s">
        <v>56</v>
      </c>
      <c r="D51" s="27">
        <v>93</v>
      </c>
      <c r="E51" s="27">
        <v>1</v>
      </c>
      <c r="F51" s="27" t="s">
        <v>17</v>
      </c>
      <c r="G51" s="27">
        <v>1.6852799999999999</v>
      </c>
      <c r="H51" s="27" t="s">
        <v>18</v>
      </c>
      <c r="I51" s="27" t="s">
        <v>19</v>
      </c>
      <c r="J51" s="27">
        <v>14.488</v>
      </c>
      <c r="K51" s="27" t="s">
        <v>18</v>
      </c>
      <c r="L51" s="27" t="s">
        <v>16</v>
      </c>
      <c r="M51" s="27" t="s">
        <v>16</v>
      </c>
    </row>
    <row r="52" spans="1:13">
      <c r="A52" s="27" t="s">
        <v>13</v>
      </c>
      <c r="B52" s="27" t="s">
        <v>14</v>
      </c>
      <c r="C52" s="27" t="s">
        <v>57</v>
      </c>
      <c r="D52" s="27">
        <v>94</v>
      </c>
      <c r="E52" s="27">
        <v>1</v>
      </c>
      <c r="F52" s="27" t="s">
        <v>17</v>
      </c>
      <c r="G52" s="27">
        <v>1.6426400000000001</v>
      </c>
      <c r="H52" s="27" t="s">
        <v>18</v>
      </c>
      <c r="I52" s="27" t="s">
        <v>19</v>
      </c>
      <c r="J52" s="27">
        <v>12.010999999999999</v>
      </c>
      <c r="K52" s="27" t="s">
        <v>18</v>
      </c>
      <c r="L52" s="27" t="s">
        <v>16</v>
      </c>
      <c r="M52" s="27" t="s">
        <v>16</v>
      </c>
    </row>
    <row r="53" spans="1:13">
      <c r="A53" s="27" t="s">
        <v>13</v>
      </c>
      <c r="B53" s="27" t="s">
        <v>14</v>
      </c>
      <c r="C53" s="27" t="s">
        <v>58</v>
      </c>
      <c r="D53" s="27">
        <v>95</v>
      </c>
      <c r="E53" s="27">
        <v>1</v>
      </c>
      <c r="F53" s="27" t="s">
        <v>17</v>
      </c>
      <c r="G53" s="27">
        <v>1.4609000000000001</v>
      </c>
      <c r="H53" s="27" t="s">
        <v>18</v>
      </c>
      <c r="I53" s="27" t="s">
        <v>19</v>
      </c>
      <c r="J53" s="27">
        <v>2.782</v>
      </c>
      <c r="K53" s="27" t="s">
        <v>18</v>
      </c>
      <c r="L53" s="27" t="s">
        <v>16</v>
      </c>
      <c r="M53" s="27" t="s">
        <v>16</v>
      </c>
    </row>
    <row r="54" spans="1:13">
      <c r="A54" s="27" t="s">
        <v>13</v>
      </c>
      <c r="B54" s="27" t="s">
        <v>14</v>
      </c>
      <c r="C54" s="27" t="s">
        <v>59</v>
      </c>
      <c r="D54" s="27">
        <v>96</v>
      </c>
      <c r="E54" s="27">
        <v>1</v>
      </c>
      <c r="F54" s="27" t="s">
        <v>17</v>
      </c>
      <c r="G54" s="27">
        <v>0.78959999999999997</v>
      </c>
      <c r="H54" s="27" t="s">
        <v>18</v>
      </c>
      <c r="I54" s="27" t="s">
        <v>19</v>
      </c>
      <c r="J54" s="27">
        <v>30.545999999999999</v>
      </c>
      <c r="K54" s="27" t="s">
        <v>18</v>
      </c>
      <c r="L54" s="27" t="s">
        <v>16</v>
      </c>
      <c r="M54" s="27" t="s">
        <v>16</v>
      </c>
    </row>
    <row r="55" spans="1:13">
      <c r="A55" s="27" t="s">
        <v>13</v>
      </c>
      <c r="B55" s="27" t="s">
        <v>14</v>
      </c>
      <c r="C55" s="27" t="s">
        <v>389</v>
      </c>
      <c r="D55" s="27" t="s">
        <v>163</v>
      </c>
      <c r="F55" s="27" t="s">
        <v>16</v>
      </c>
      <c r="I55" s="27" t="s">
        <v>16</v>
      </c>
      <c r="L55" s="27" t="s">
        <v>16</v>
      </c>
      <c r="M55" s="27" t="s">
        <v>16</v>
      </c>
    </row>
    <row r="56" spans="1:13">
      <c r="A56" s="27" t="s">
        <v>13</v>
      </c>
      <c r="B56" s="27" t="s">
        <v>14</v>
      </c>
      <c r="C56" s="27" t="s">
        <v>61</v>
      </c>
      <c r="D56" s="27">
        <v>97</v>
      </c>
      <c r="E56" s="27">
        <v>1</v>
      </c>
      <c r="F56" s="27" t="s">
        <v>17</v>
      </c>
      <c r="G56" s="27">
        <v>1.90198</v>
      </c>
      <c r="H56" s="27" t="s">
        <v>18</v>
      </c>
      <c r="I56" s="27" t="s">
        <v>19</v>
      </c>
      <c r="J56" s="27">
        <v>26.672999999999998</v>
      </c>
      <c r="K56" s="27" t="s">
        <v>18</v>
      </c>
      <c r="L56" s="27" t="s">
        <v>16</v>
      </c>
      <c r="M56" s="27" t="s">
        <v>16</v>
      </c>
    </row>
    <row r="57" spans="1:13">
      <c r="A57" s="27" t="s">
        <v>13</v>
      </c>
      <c r="B57" s="27" t="s">
        <v>14</v>
      </c>
      <c r="C57" s="27" t="s">
        <v>62</v>
      </c>
      <c r="D57" s="27">
        <v>98</v>
      </c>
      <c r="E57" s="27">
        <v>1</v>
      </c>
      <c r="F57" s="27" t="s">
        <v>17</v>
      </c>
      <c r="G57" s="27">
        <v>0.73250000000000004</v>
      </c>
      <c r="H57" s="27" t="s">
        <v>18</v>
      </c>
      <c r="I57" s="27" t="s">
        <v>19</v>
      </c>
      <c r="J57" s="27">
        <v>30.933</v>
      </c>
      <c r="K57" s="27" t="s">
        <v>18</v>
      </c>
      <c r="L57" s="27" t="s">
        <v>16</v>
      </c>
      <c r="M57" s="27" t="s">
        <v>16</v>
      </c>
    </row>
    <row r="58" spans="1:13">
      <c r="A58" s="27" t="s">
        <v>13</v>
      </c>
      <c r="B58" s="27" t="s">
        <v>14</v>
      </c>
      <c r="C58" s="27" t="s">
        <v>63</v>
      </c>
      <c r="D58" s="27">
        <v>99</v>
      </c>
      <c r="E58" s="27">
        <v>1</v>
      </c>
      <c r="F58" s="27" t="s">
        <v>17</v>
      </c>
      <c r="G58" s="27">
        <v>1.70435</v>
      </c>
      <c r="H58" s="27" t="s">
        <v>18</v>
      </c>
      <c r="I58" s="27" t="s">
        <v>19</v>
      </c>
      <c r="J58" s="27">
        <v>17.094999999999999</v>
      </c>
      <c r="K58" s="27" t="s">
        <v>18</v>
      </c>
      <c r="L58" s="27" t="s">
        <v>16</v>
      </c>
      <c r="M58" s="27" t="s">
        <v>16</v>
      </c>
    </row>
    <row r="59" spans="1:13">
      <c r="A59" s="27" t="s">
        <v>13</v>
      </c>
      <c r="B59" s="27" t="s">
        <v>14</v>
      </c>
      <c r="C59" s="27" t="s">
        <v>64</v>
      </c>
      <c r="D59" s="27">
        <v>100</v>
      </c>
      <c r="E59" s="27">
        <v>1</v>
      </c>
      <c r="F59" s="27" t="s">
        <v>17</v>
      </c>
      <c r="G59" s="27">
        <v>1.05322</v>
      </c>
      <c r="H59" s="27" t="s">
        <v>18</v>
      </c>
      <c r="I59" s="27" t="s">
        <v>19</v>
      </c>
      <c r="J59" s="27">
        <v>17.658999999999999</v>
      </c>
      <c r="K59" s="27" t="s">
        <v>18</v>
      </c>
      <c r="L59" s="27" t="s">
        <v>16</v>
      </c>
      <c r="M59" s="27" t="s">
        <v>16</v>
      </c>
    </row>
    <row r="60" spans="1:13">
      <c r="A60" s="27" t="s">
        <v>13</v>
      </c>
      <c r="B60" s="27" t="s">
        <v>14</v>
      </c>
      <c r="C60" s="27" t="s">
        <v>65</v>
      </c>
      <c r="D60" s="27">
        <v>600</v>
      </c>
      <c r="E60" s="27">
        <v>1</v>
      </c>
      <c r="F60" s="27" t="s">
        <v>17</v>
      </c>
      <c r="G60" s="27">
        <v>1.77942</v>
      </c>
      <c r="H60" s="27" t="s">
        <v>18</v>
      </c>
      <c r="I60" s="27" t="s">
        <v>19</v>
      </c>
      <c r="J60" s="27">
        <v>15.638999999999999</v>
      </c>
      <c r="K60" s="27" t="s">
        <v>18</v>
      </c>
      <c r="L60" s="27" t="s">
        <v>16</v>
      </c>
      <c r="M60" s="27" t="s">
        <v>16</v>
      </c>
    </row>
    <row r="61" spans="1:13">
      <c r="A61" s="27" t="s">
        <v>13</v>
      </c>
      <c r="B61" s="27" t="s">
        <v>14</v>
      </c>
      <c r="C61" s="27" t="s">
        <v>390</v>
      </c>
      <c r="D61" s="27">
        <v>601</v>
      </c>
      <c r="E61" s="27">
        <v>1</v>
      </c>
      <c r="F61" s="27" t="s">
        <v>17</v>
      </c>
      <c r="G61" s="27">
        <v>1.1300600000000001</v>
      </c>
      <c r="H61" s="27" t="s">
        <v>18</v>
      </c>
      <c r="I61" s="27" t="s">
        <v>19</v>
      </c>
      <c r="J61" s="27">
        <v>4.2430000000000003</v>
      </c>
      <c r="K61" s="27" t="s">
        <v>18</v>
      </c>
      <c r="L61" s="27" t="s">
        <v>16</v>
      </c>
      <c r="M61" s="27" t="s">
        <v>16</v>
      </c>
    </row>
    <row r="62" spans="1:13">
      <c r="A62" s="27" t="s">
        <v>13</v>
      </c>
      <c r="B62" s="27" t="s">
        <v>14</v>
      </c>
      <c r="C62" s="27" t="s">
        <v>66</v>
      </c>
      <c r="D62" s="27">
        <v>602</v>
      </c>
      <c r="E62" s="27">
        <v>1</v>
      </c>
      <c r="F62" s="27" t="s">
        <v>17</v>
      </c>
      <c r="G62" s="27">
        <v>0.43506</v>
      </c>
      <c r="H62" s="27" t="s">
        <v>18</v>
      </c>
      <c r="I62" s="27" t="s">
        <v>19</v>
      </c>
      <c r="J62" s="27">
        <v>23.361000000000001</v>
      </c>
      <c r="K62" s="27" t="s">
        <v>18</v>
      </c>
      <c r="L62" s="27" t="s">
        <v>16</v>
      </c>
      <c r="M62" s="27" t="s">
        <v>16</v>
      </c>
    </row>
    <row r="63" spans="1:13">
      <c r="A63" s="27" t="s">
        <v>13</v>
      </c>
      <c r="B63" s="27" t="s">
        <v>14</v>
      </c>
      <c r="C63" s="27" t="s">
        <v>391</v>
      </c>
      <c r="D63" s="27" t="s">
        <v>163</v>
      </c>
      <c r="F63" s="27" t="s">
        <v>16</v>
      </c>
      <c r="I63" s="27" t="s">
        <v>16</v>
      </c>
      <c r="L63" s="27" t="s">
        <v>16</v>
      </c>
      <c r="M63" s="27" t="s">
        <v>16</v>
      </c>
    </row>
    <row r="64" spans="1:13">
      <c r="A64" s="27" t="s">
        <v>13</v>
      </c>
      <c r="B64" s="27" t="s">
        <v>14</v>
      </c>
      <c r="C64" s="27" t="s">
        <v>68</v>
      </c>
      <c r="D64" s="27">
        <v>603</v>
      </c>
      <c r="E64" s="27">
        <v>1</v>
      </c>
      <c r="F64" s="27" t="s">
        <v>17</v>
      </c>
      <c r="G64" s="27">
        <v>1.8681399999999999</v>
      </c>
      <c r="H64" s="27" t="s">
        <v>18</v>
      </c>
      <c r="I64" s="27" t="s">
        <v>19</v>
      </c>
      <c r="J64" s="27">
        <v>16.640999999999998</v>
      </c>
      <c r="K64" s="27" t="s">
        <v>18</v>
      </c>
      <c r="L64" s="27" t="s">
        <v>16</v>
      </c>
      <c r="M64" s="27" t="s">
        <v>16</v>
      </c>
    </row>
    <row r="65" spans="1:13">
      <c r="A65" s="27" t="s">
        <v>13</v>
      </c>
      <c r="B65" s="27" t="s">
        <v>14</v>
      </c>
      <c r="C65" s="27" t="s">
        <v>69</v>
      </c>
      <c r="D65" s="27">
        <v>604</v>
      </c>
      <c r="E65" s="27">
        <v>1</v>
      </c>
      <c r="F65" s="27" t="s">
        <v>17</v>
      </c>
      <c r="G65" s="27">
        <v>0.50532999999999995</v>
      </c>
      <c r="H65" s="27" t="s">
        <v>18</v>
      </c>
      <c r="I65" s="27" t="s">
        <v>19</v>
      </c>
      <c r="J65" s="27">
        <v>22.901</v>
      </c>
      <c r="K65" s="27" t="s">
        <v>18</v>
      </c>
      <c r="L65" s="27" t="s">
        <v>16</v>
      </c>
      <c r="M65" s="27" t="s">
        <v>16</v>
      </c>
    </row>
    <row r="66" spans="1:13">
      <c r="A66" s="27" t="s">
        <v>13</v>
      </c>
      <c r="B66" s="27" t="s">
        <v>14</v>
      </c>
      <c r="C66" s="27" t="s">
        <v>392</v>
      </c>
      <c r="D66" s="27" t="s">
        <v>163</v>
      </c>
      <c r="F66" s="27" t="s">
        <v>16</v>
      </c>
      <c r="I66" s="27" t="s">
        <v>16</v>
      </c>
      <c r="L66" s="27" t="s">
        <v>16</v>
      </c>
      <c r="M66" s="27" t="s">
        <v>16</v>
      </c>
    </row>
    <row r="67" spans="1:13">
      <c r="A67" s="27" t="s">
        <v>13</v>
      </c>
      <c r="B67" s="27" t="s">
        <v>14</v>
      </c>
      <c r="C67" s="27" t="s">
        <v>71</v>
      </c>
      <c r="D67" s="27">
        <v>605</v>
      </c>
      <c r="E67" s="27">
        <v>1</v>
      </c>
      <c r="F67" s="27" t="s">
        <v>17</v>
      </c>
      <c r="G67" s="27">
        <v>1.8913500000000001</v>
      </c>
      <c r="H67" s="27" t="s">
        <v>18</v>
      </c>
      <c r="I67" s="27" t="s">
        <v>19</v>
      </c>
      <c r="J67" s="27">
        <v>18.622</v>
      </c>
      <c r="K67" s="27" t="s">
        <v>18</v>
      </c>
      <c r="L67" s="27" t="s">
        <v>16</v>
      </c>
      <c r="M67" s="27" t="s">
        <v>16</v>
      </c>
    </row>
    <row r="68" spans="1:13">
      <c r="A68" s="27" t="s">
        <v>13</v>
      </c>
      <c r="B68" s="27" t="s">
        <v>14</v>
      </c>
      <c r="C68" s="27" t="s">
        <v>72</v>
      </c>
      <c r="D68" s="27">
        <v>606</v>
      </c>
      <c r="E68" s="27">
        <v>1</v>
      </c>
      <c r="F68" s="27" t="s">
        <v>17</v>
      </c>
      <c r="G68" s="27">
        <v>1.23438</v>
      </c>
      <c r="H68" s="27" t="s">
        <v>18</v>
      </c>
      <c r="I68" s="27" t="s">
        <v>19</v>
      </c>
      <c r="J68" s="27">
        <v>3.2269999999999999</v>
      </c>
      <c r="K68" s="27" t="s">
        <v>18</v>
      </c>
      <c r="L68" s="27" t="s">
        <v>16</v>
      </c>
      <c r="M68" s="27" t="s">
        <v>16</v>
      </c>
    </row>
    <row r="69" spans="1:13">
      <c r="A69" s="27" t="s">
        <v>13</v>
      </c>
      <c r="B69" s="27" t="s">
        <v>14</v>
      </c>
      <c r="C69" s="27" t="s">
        <v>73</v>
      </c>
      <c r="D69" s="27">
        <v>607</v>
      </c>
      <c r="E69" s="27">
        <v>1</v>
      </c>
      <c r="F69" s="27" t="s">
        <v>17</v>
      </c>
      <c r="G69" s="27">
        <v>0.56513000000000002</v>
      </c>
      <c r="H69" s="27" t="s">
        <v>18</v>
      </c>
      <c r="I69" s="27" t="s">
        <v>19</v>
      </c>
      <c r="J69" s="27">
        <v>31.463999999999999</v>
      </c>
      <c r="K69" s="27" t="s">
        <v>18</v>
      </c>
      <c r="L69" s="27" t="s">
        <v>16</v>
      </c>
      <c r="M69" s="27" t="s">
        <v>16</v>
      </c>
    </row>
    <row r="70" spans="1:13">
      <c r="A70" s="27" t="s">
        <v>13</v>
      </c>
      <c r="B70" s="27" t="s">
        <v>14</v>
      </c>
      <c r="C70" s="27" t="s">
        <v>393</v>
      </c>
      <c r="D70" s="27" t="s">
        <v>163</v>
      </c>
      <c r="F70" s="27" t="s">
        <v>16</v>
      </c>
      <c r="I70" s="27" t="s">
        <v>16</v>
      </c>
      <c r="L70" s="27" t="s">
        <v>16</v>
      </c>
      <c r="M70" s="27" t="s">
        <v>16</v>
      </c>
    </row>
    <row r="71" spans="1:13">
      <c r="A71" s="27" t="s">
        <v>13</v>
      </c>
      <c r="B71" s="27" t="s">
        <v>14</v>
      </c>
      <c r="C71" s="27" t="s">
        <v>75</v>
      </c>
      <c r="D71" s="27">
        <v>608</v>
      </c>
      <c r="E71" s="27">
        <v>1</v>
      </c>
      <c r="F71" s="27" t="s">
        <v>17</v>
      </c>
      <c r="G71" s="27">
        <v>1.85755</v>
      </c>
      <c r="H71" s="27" t="s">
        <v>18</v>
      </c>
      <c r="I71" s="27" t="s">
        <v>19</v>
      </c>
      <c r="J71" s="27">
        <v>45.536999999999999</v>
      </c>
      <c r="K71" s="27" t="s">
        <v>18</v>
      </c>
      <c r="L71" s="27" t="s">
        <v>16</v>
      </c>
      <c r="M71" s="27" t="s">
        <v>16</v>
      </c>
    </row>
    <row r="72" spans="1:13">
      <c r="A72" s="27" t="s">
        <v>13</v>
      </c>
      <c r="B72" s="27" t="s">
        <v>14</v>
      </c>
      <c r="C72" s="27" t="s">
        <v>76</v>
      </c>
      <c r="D72" s="27">
        <v>609</v>
      </c>
      <c r="E72" s="27">
        <v>1</v>
      </c>
      <c r="F72" s="27" t="s">
        <v>17</v>
      </c>
      <c r="G72" s="27">
        <v>1.68459</v>
      </c>
      <c r="H72" s="27" t="s">
        <v>18</v>
      </c>
      <c r="I72" s="27" t="s">
        <v>19</v>
      </c>
      <c r="J72" s="27">
        <v>35.600999999999999</v>
      </c>
      <c r="K72" s="27" t="s">
        <v>18</v>
      </c>
      <c r="L72" s="27" t="s">
        <v>16</v>
      </c>
      <c r="M72" s="27" t="s">
        <v>16</v>
      </c>
    </row>
    <row r="73" spans="1:13">
      <c r="A73" s="27" t="s">
        <v>13</v>
      </c>
      <c r="B73" s="27" t="s">
        <v>14</v>
      </c>
      <c r="C73" s="27" t="s">
        <v>77</v>
      </c>
      <c r="D73" s="27">
        <v>610</v>
      </c>
      <c r="E73" s="27">
        <v>1</v>
      </c>
      <c r="F73" s="27" t="s">
        <v>17</v>
      </c>
      <c r="G73" s="27">
        <v>1.4639599999999999</v>
      </c>
      <c r="H73" s="27" t="s">
        <v>18</v>
      </c>
      <c r="I73" s="27" t="s">
        <v>19</v>
      </c>
      <c r="J73" s="27">
        <v>15.907</v>
      </c>
      <c r="K73" s="27" t="s">
        <v>18</v>
      </c>
      <c r="L73" s="27" t="s">
        <v>16</v>
      </c>
      <c r="M73" s="27" t="s">
        <v>16</v>
      </c>
    </row>
    <row r="74" spans="1:13">
      <c r="A74" s="27" t="s">
        <v>13</v>
      </c>
      <c r="B74" s="27" t="s">
        <v>14</v>
      </c>
      <c r="C74" s="27" t="s">
        <v>78</v>
      </c>
      <c r="D74" s="27">
        <v>611</v>
      </c>
      <c r="E74" s="27">
        <v>1</v>
      </c>
      <c r="F74" s="27" t="s">
        <v>17</v>
      </c>
      <c r="G74" s="27">
        <v>1.36063</v>
      </c>
      <c r="H74" s="27" t="s">
        <v>18</v>
      </c>
      <c r="I74" s="27" t="s">
        <v>19</v>
      </c>
      <c r="J74" s="27">
        <v>6.1420000000000003</v>
      </c>
      <c r="K74" s="27" t="s">
        <v>18</v>
      </c>
      <c r="L74" s="27" t="s">
        <v>16</v>
      </c>
      <c r="M74" s="27" t="s">
        <v>16</v>
      </c>
    </row>
    <row r="75" spans="1:13">
      <c r="A75" s="27" t="s">
        <v>13</v>
      </c>
      <c r="B75" s="27" t="s">
        <v>14</v>
      </c>
      <c r="C75" s="27" t="s">
        <v>79</v>
      </c>
      <c r="D75" s="27">
        <v>612</v>
      </c>
      <c r="E75" s="27">
        <v>1</v>
      </c>
      <c r="F75" s="27" t="s">
        <v>17</v>
      </c>
      <c r="G75" s="27">
        <v>1.57422</v>
      </c>
      <c r="H75" s="27" t="s">
        <v>18</v>
      </c>
      <c r="I75" s="27" t="s">
        <v>19</v>
      </c>
      <c r="J75" s="27">
        <v>41.143000000000001</v>
      </c>
      <c r="K75" s="27" t="s">
        <v>18</v>
      </c>
      <c r="L75" s="27" t="s">
        <v>16</v>
      </c>
      <c r="M75" s="27" t="s">
        <v>16</v>
      </c>
    </row>
    <row r="76" spans="1:13">
      <c r="A76" s="27" t="s">
        <v>13</v>
      </c>
      <c r="B76" s="27" t="s">
        <v>14</v>
      </c>
      <c r="C76" s="27" t="s">
        <v>80</v>
      </c>
      <c r="D76" s="27">
        <v>613</v>
      </c>
      <c r="E76" s="27">
        <v>1</v>
      </c>
      <c r="F76" s="27" t="s">
        <v>17</v>
      </c>
      <c r="G76" s="27">
        <v>1.39818</v>
      </c>
      <c r="H76" s="27" t="s">
        <v>18</v>
      </c>
      <c r="I76" s="27" t="s">
        <v>19</v>
      </c>
      <c r="J76" s="27">
        <v>45.683999999999997</v>
      </c>
      <c r="K76" s="27" t="s">
        <v>18</v>
      </c>
      <c r="L76" s="27" t="s">
        <v>16</v>
      </c>
      <c r="M76" s="27" t="s">
        <v>16</v>
      </c>
    </row>
    <row r="77" spans="1:13">
      <c r="A77" s="27" t="s">
        <v>13</v>
      </c>
      <c r="B77" s="27" t="s">
        <v>14</v>
      </c>
      <c r="C77" s="27" t="s">
        <v>81</v>
      </c>
      <c r="D77" s="27">
        <v>614</v>
      </c>
      <c r="E77" s="27">
        <v>1</v>
      </c>
      <c r="F77" s="27" t="s">
        <v>17</v>
      </c>
      <c r="G77" s="27">
        <v>1.3676299999999999</v>
      </c>
      <c r="H77" s="27" t="s">
        <v>18</v>
      </c>
      <c r="I77" s="27" t="s">
        <v>19</v>
      </c>
      <c r="J77" s="27">
        <v>11.741</v>
      </c>
      <c r="K77" s="27" t="s">
        <v>18</v>
      </c>
      <c r="L77" s="27" t="s">
        <v>16</v>
      </c>
      <c r="M77" s="27" t="s">
        <v>16</v>
      </c>
    </row>
    <row r="78" spans="1:13">
      <c r="A78" s="27" t="s">
        <v>13</v>
      </c>
      <c r="B78" s="27" t="s">
        <v>14</v>
      </c>
      <c r="C78" s="27" t="s">
        <v>82</v>
      </c>
      <c r="D78" s="27">
        <v>615</v>
      </c>
      <c r="E78" s="27">
        <v>1</v>
      </c>
      <c r="F78" s="27" t="s">
        <v>17</v>
      </c>
      <c r="G78" s="27">
        <v>1.52162</v>
      </c>
      <c r="H78" s="27" t="s">
        <v>18</v>
      </c>
      <c r="I78" s="27" t="s">
        <v>19</v>
      </c>
      <c r="J78" s="27">
        <v>39.119999999999997</v>
      </c>
      <c r="K78" s="27" t="s">
        <v>18</v>
      </c>
      <c r="L78" s="27" t="s">
        <v>16</v>
      </c>
      <c r="M78" s="27" t="s">
        <v>16</v>
      </c>
    </row>
    <row r="79" spans="1:13">
      <c r="A79" s="27" t="s">
        <v>13</v>
      </c>
      <c r="B79" s="27" t="s">
        <v>14</v>
      </c>
      <c r="C79" s="27" t="s">
        <v>394</v>
      </c>
      <c r="D79" s="27" t="s">
        <v>163</v>
      </c>
      <c r="F79" s="27" t="s">
        <v>16</v>
      </c>
      <c r="I79" s="27" t="s">
        <v>16</v>
      </c>
      <c r="L79" s="27" t="s">
        <v>16</v>
      </c>
      <c r="M79" s="27" t="s">
        <v>16</v>
      </c>
    </row>
    <row r="80" spans="1:13">
      <c r="A80" s="27" t="s">
        <v>13</v>
      </c>
      <c r="B80" s="27" t="s">
        <v>14</v>
      </c>
      <c r="C80" s="27" t="s">
        <v>84</v>
      </c>
      <c r="D80" s="27">
        <v>616</v>
      </c>
      <c r="E80" s="27">
        <v>1</v>
      </c>
      <c r="F80" s="27" t="s">
        <v>17</v>
      </c>
      <c r="G80" s="27">
        <v>1.1550100000000001</v>
      </c>
      <c r="H80" s="27" t="s">
        <v>18</v>
      </c>
      <c r="I80" s="27" t="s">
        <v>19</v>
      </c>
      <c r="J80" s="27">
        <v>53.01</v>
      </c>
      <c r="K80" s="27" t="s">
        <v>18</v>
      </c>
      <c r="L80" s="27" t="s">
        <v>16</v>
      </c>
      <c r="M80" s="27" t="s">
        <v>16</v>
      </c>
    </row>
    <row r="81" spans="1:13">
      <c r="A81" s="27" t="s">
        <v>13</v>
      </c>
      <c r="B81" s="27" t="s">
        <v>14</v>
      </c>
      <c r="C81" s="27" t="s">
        <v>85</v>
      </c>
      <c r="D81" s="27">
        <v>617</v>
      </c>
      <c r="E81" s="27">
        <v>1</v>
      </c>
      <c r="F81" s="27" t="s">
        <v>17</v>
      </c>
      <c r="G81" s="27">
        <v>1.27135</v>
      </c>
      <c r="H81" s="27" t="s">
        <v>18</v>
      </c>
      <c r="I81" s="27" t="s">
        <v>19</v>
      </c>
      <c r="J81" s="27">
        <v>11.468</v>
      </c>
      <c r="K81" s="27" t="s">
        <v>18</v>
      </c>
      <c r="L81" s="27" t="s">
        <v>16</v>
      </c>
      <c r="M81" s="27" t="s">
        <v>16</v>
      </c>
    </row>
    <row r="82" spans="1:13">
      <c r="A82" s="27" t="s">
        <v>13</v>
      </c>
      <c r="B82" s="27" t="s">
        <v>14</v>
      </c>
      <c r="C82" s="27" t="s">
        <v>86</v>
      </c>
      <c r="D82" s="27">
        <v>618</v>
      </c>
      <c r="E82" s="27">
        <v>1</v>
      </c>
      <c r="F82" s="27" t="s">
        <v>17</v>
      </c>
      <c r="G82" s="27">
        <v>1.3687499999999999</v>
      </c>
      <c r="H82" s="27" t="s">
        <v>18</v>
      </c>
      <c r="I82" s="27" t="s">
        <v>19</v>
      </c>
      <c r="J82" s="27">
        <v>9.7270000000000003</v>
      </c>
      <c r="K82" s="27" t="s">
        <v>18</v>
      </c>
      <c r="L82" s="27" t="s">
        <v>16</v>
      </c>
      <c r="M82" s="27" t="s">
        <v>16</v>
      </c>
    </row>
    <row r="83" spans="1:13">
      <c r="A83" s="27" t="s">
        <v>13</v>
      </c>
      <c r="B83" s="27" t="s">
        <v>14</v>
      </c>
      <c r="C83" s="27" t="s">
        <v>87</v>
      </c>
      <c r="D83" s="27">
        <v>619</v>
      </c>
      <c r="E83" s="27">
        <v>1</v>
      </c>
      <c r="F83" s="27" t="s">
        <v>17</v>
      </c>
      <c r="G83" s="27">
        <v>1.6180699999999999</v>
      </c>
      <c r="H83" s="27" t="s">
        <v>18</v>
      </c>
      <c r="I83" s="27" t="s">
        <v>19</v>
      </c>
      <c r="J83" s="27">
        <v>29.294</v>
      </c>
      <c r="K83" s="27" t="s">
        <v>18</v>
      </c>
      <c r="L83" s="27" t="s">
        <v>16</v>
      </c>
      <c r="M83" s="27" t="s">
        <v>16</v>
      </c>
    </row>
    <row r="84" spans="1:13">
      <c r="A84" s="27" t="s">
        <v>13</v>
      </c>
      <c r="B84" s="27" t="s">
        <v>14</v>
      </c>
      <c r="C84" s="27" t="s">
        <v>88</v>
      </c>
      <c r="D84" s="27">
        <v>620</v>
      </c>
      <c r="E84" s="27">
        <v>1</v>
      </c>
      <c r="F84" s="27" t="s">
        <v>17</v>
      </c>
      <c r="G84" s="27">
        <v>0.83377000000000001</v>
      </c>
      <c r="H84" s="27" t="s">
        <v>18</v>
      </c>
      <c r="I84" s="27" t="s">
        <v>19</v>
      </c>
      <c r="J84" s="27">
        <v>27.064</v>
      </c>
      <c r="K84" s="27" t="s">
        <v>18</v>
      </c>
      <c r="L84" s="27" t="s">
        <v>16</v>
      </c>
      <c r="M84" s="27" t="s">
        <v>16</v>
      </c>
    </row>
    <row r="85" spans="1:13">
      <c r="A85" s="27" t="s">
        <v>13</v>
      </c>
      <c r="B85" s="27" t="s">
        <v>14</v>
      </c>
      <c r="C85" s="27" t="s">
        <v>89</v>
      </c>
      <c r="D85" s="27">
        <v>621</v>
      </c>
      <c r="E85" s="27">
        <v>1</v>
      </c>
      <c r="F85" s="27" t="s">
        <v>17</v>
      </c>
      <c r="G85" s="27">
        <v>1.16526</v>
      </c>
      <c r="H85" s="27" t="s">
        <v>18</v>
      </c>
      <c r="I85" s="27" t="s">
        <v>19</v>
      </c>
      <c r="J85" s="27">
        <v>9.09</v>
      </c>
      <c r="K85" s="27" t="s">
        <v>18</v>
      </c>
      <c r="L85" s="27" t="s">
        <v>16</v>
      </c>
      <c r="M85" s="27" t="s">
        <v>16</v>
      </c>
    </row>
    <row r="86" spans="1:13">
      <c r="A86" s="27" t="s">
        <v>13</v>
      </c>
      <c r="B86" s="27" t="s">
        <v>14</v>
      </c>
      <c r="C86" s="27" t="s">
        <v>90</v>
      </c>
      <c r="D86" s="27">
        <v>622</v>
      </c>
      <c r="E86" s="27">
        <v>1</v>
      </c>
      <c r="F86" s="27" t="s">
        <v>17</v>
      </c>
      <c r="G86" s="27">
        <v>1.7200800000000001</v>
      </c>
      <c r="H86" s="27" t="s">
        <v>18</v>
      </c>
      <c r="I86" s="27" t="s">
        <v>19</v>
      </c>
      <c r="J86" s="27">
        <v>13.773</v>
      </c>
      <c r="K86" s="27" t="s">
        <v>18</v>
      </c>
      <c r="L86" s="27" t="s">
        <v>16</v>
      </c>
      <c r="M86" s="27" t="s">
        <v>16</v>
      </c>
    </row>
    <row r="87" spans="1:13">
      <c r="A87" s="27" t="s">
        <v>13</v>
      </c>
      <c r="B87" s="27" t="s">
        <v>14</v>
      </c>
      <c r="C87" s="27" t="s">
        <v>91</v>
      </c>
      <c r="D87" s="27">
        <v>623</v>
      </c>
      <c r="E87" s="27">
        <v>1</v>
      </c>
      <c r="F87" s="27" t="s">
        <v>17</v>
      </c>
      <c r="G87" s="27">
        <v>0.34771000000000002</v>
      </c>
      <c r="H87" s="27" t="s">
        <v>18</v>
      </c>
      <c r="I87" s="27" t="s">
        <v>19</v>
      </c>
      <c r="J87" s="27">
        <v>29.271999999999998</v>
      </c>
      <c r="K87" s="27" t="s">
        <v>18</v>
      </c>
      <c r="L87" s="27" t="s">
        <v>16</v>
      </c>
      <c r="M87" s="27" t="s">
        <v>16</v>
      </c>
    </row>
    <row r="88" spans="1:13">
      <c r="A88" s="27" t="s">
        <v>13</v>
      </c>
      <c r="B88" s="27" t="s">
        <v>14</v>
      </c>
      <c r="C88" s="27" t="s">
        <v>92</v>
      </c>
      <c r="D88" s="27">
        <v>624</v>
      </c>
      <c r="E88" s="27">
        <v>1</v>
      </c>
      <c r="F88" s="27" t="s">
        <v>17</v>
      </c>
      <c r="G88" s="27">
        <v>0.84404999999999997</v>
      </c>
      <c r="H88" s="27" t="s">
        <v>18</v>
      </c>
      <c r="I88" s="27" t="s">
        <v>19</v>
      </c>
      <c r="J88" s="27">
        <v>13.266999999999999</v>
      </c>
      <c r="K88" s="27" t="s">
        <v>18</v>
      </c>
      <c r="L88" s="27" t="s">
        <v>16</v>
      </c>
      <c r="M88" s="27" t="s">
        <v>16</v>
      </c>
    </row>
    <row r="89" spans="1:13">
      <c r="A89" s="27" t="s">
        <v>13</v>
      </c>
      <c r="B89" s="27" t="s">
        <v>14</v>
      </c>
      <c r="C89" s="27" t="s">
        <v>93</v>
      </c>
      <c r="D89" s="27">
        <v>625</v>
      </c>
      <c r="E89" s="27">
        <v>1</v>
      </c>
      <c r="F89" s="27" t="s">
        <v>17</v>
      </c>
      <c r="G89" s="27">
        <v>1.52111</v>
      </c>
      <c r="H89" s="27" t="s">
        <v>18</v>
      </c>
      <c r="I89" s="27" t="s">
        <v>19</v>
      </c>
      <c r="J89" s="27">
        <v>7.2619999999999996</v>
      </c>
      <c r="K89" s="27" t="s">
        <v>18</v>
      </c>
      <c r="L89" s="27" t="s">
        <v>16</v>
      </c>
      <c r="M89" s="27" t="s">
        <v>16</v>
      </c>
    </row>
    <row r="90" spans="1:13">
      <c r="A90" s="27" t="s">
        <v>13</v>
      </c>
      <c r="B90" s="27" t="s">
        <v>14</v>
      </c>
      <c r="C90" s="27" t="s">
        <v>94</v>
      </c>
      <c r="D90" s="27">
        <v>626</v>
      </c>
      <c r="E90" s="27">
        <v>1</v>
      </c>
      <c r="F90" s="27" t="s">
        <v>17</v>
      </c>
      <c r="G90" s="27">
        <v>0.29948999999999998</v>
      </c>
      <c r="H90" s="27" t="s">
        <v>18</v>
      </c>
      <c r="I90" s="27" t="s">
        <v>19</v>
      </c>
      <c r="J90" s="27">
        <v>31.715</v>
      </c>
      <c r="K90" s="27" t="s">
        <v>18</v>
      </c>
      <c r="L90" s="27" t="s">
        <v>16</v>
      </c>
      <c r="M90" s="27" t="s">
        <v>16</v>
      </c>
    </row>
    <row r="91" spans="1:13">
      <c r="A91" s="27" t="s">
        <v>13</v>
      </c>
      <c r="B91" s="27" t="s">
        <v>14</v>
      </c>
      <c r="C91" s="27" t="s">
        <v>95</v>
      </c>
      <c r="D91" s="27">
        <v>627</v>
      </c>
      <c r="E91" s="27">
        <v>1</v>
      </c>
      <c r="F91" s="27" t="s">
        <v>17</v>
      </c>
      <c r="G91" s="27">
        <v>0.99507000000000001</v>
      </c>
      <c r="H91" s="27" t="s">
        <v>18</v>
      </c>
      <c r="I91" s="27" t="s">
        <v>19</v>
      </c>
      <c r="J91" s="27">
        <v>12.006</v>
      </c>
      <c r="K91" s="27" t="s">
        <v>18</v>
      </c>
      <c r="L91" s="27" t="s">
        <v>16</v>
      </c>
      <c r="M91" s="27" t="s">
        <v>16</v>
      </c>
    </row>
    <row r="92" spans="1:13">
      <c r="A92" s="27" t="s">
        <v>13</v>
      </c>
      <c r="B92" s="27" t="s">
        <v>14</v>
      </c>
      <c r="C92" s="27" t="s">
        <v>395</v>
      </c>
      <c r="D92" s="27" t="s">
        <v>163</v>
      </c>
      <c r="F92" s="27" t="s">
        <v>16</v>
      </c>
      <c r="I92" s="27" t="s">
        <v>16</v>
      </c>
      <c r="L92" s="27" t="s">
        <v>16</v>
      </c>
      <c r="M92" s="27" t="s">
        <v>16</v>
      </c>
    </row>
    <row r="93" spans="1:13">
      <c r="A93" s="27" t="s">
        <v>13</v>
      </c>
      <c r="B93" s="27" t="s">
        <v>14</v>
      </c>
      <c r="C93" s="27" t="s">
        <v>97</v>
      </c>
      <c r="D93" s="27">
        <v>628</v>
      </c>
      <c r="E93" s="27">
        <v>1</v>
      </c>
      <c r="F93" s="27" t="s">
        <v>17</v>
      </c>
      <c r="G93" s="27">
        <v>1.8104800000000001</v>
      </c>
      <c r="H93" s="27" t="s">
        <v>18</v>
      </c>
      <c r="I93" s="27" t="s">
        <v>19</v>
      </c>
      <c r="J93" s="27">
        <v>12.486000000000001</v>
      </c>
      <c r="K93" s="27" t="s">
        <v>18</v>
      </c>
      <c r="L93" s="27" t="s">
        <v>16</v>
      </c>
      <c r="M93" s="27" t="s">
        <v>16</v>
      </c>
    </row>
    <row r="94" spans="1:13">
      <c r="A94" s="27" t="s">
        <v>13</v>
      </c>
      <c r="B94" s="27" t="s">
        <v>14</v>
      </c>
      <c r="C94" s="27" t="s">
        <v>98</v>
      </c>
      <c r="D94" s="27">
        <v>629</v>
      </c>
      <c r="E94" s="27">
        <v>1</v>
      </c>
      <c r="F94" s="27" t="s">
        <v>17</v>
      </c>
      <c r="G94" s="27">
        <v>0.26704</v>
      </c>
      <c r="H94" s="27" t="s">
        <v>18</v>
      </c>
      <c r="I94" s="27" t="s">
        <v>19</v>
      </c>
      <c r="J94" s="27">
        <v>32.308999999999997</v>
      </c>
      <c r="K94" s="27" t="s">
        <v>18</v>
      </c>
      <c r="L94" s="27" t="s">
        <v>16</v>
      </c>
      <c r="M94" s="27" t="s">
        <v>16</v>
      </c>
    </row>
    <row r="95" spans="1:13">
      <c r="A95" s="27" t="s">
        <v>13</v>
      </c>
      <c r="B95" s="27" t="s">
        <v>14</v>
      </c>
      <c r="C95" s="27" t="s">
        <v>99</v>
      </c>
      <c r="D95" s="27">
        <v>630</v>
      </c>
      <c r="E95" s="27">
        <v>1</v>
      </c>
      <c r="F95" s="27" t="s">
        <v>17</v>
      </c>
      <c r="G95" s="27">
        <v>1.06877</v>
      </c>
      <c r="H95" s="27" t="s">
        <v>18</v>
      </c>
      <c r="I95" s="27" t="s">
        <v>19</v>
      </c>
      <c r="J95" s="27">
        <v>9.6999999999999993</v>
      </c>
      <c r="K95" s="27" t="s">
        <v>18</v>
      </c>
      <c r="L95" s="27" t="s">
        <v>16</v>
      </c>
      <c r="M95" s="27" t="s">
        <v>16</v>
      </c>
    </row>
    <row r="96" spans="1:13">
      <c r="A96" s="27" t="s">
        <v>13</v>
      </c>
      <c r="B96" s="27" t="s">
        <v>14</v>
      </c>
      <c r="C96" s="27" t="s">
        <v>100</v>
      </c>
      <c r="D96" s="27">
        <v>631</v>
      </c>
      <c r="E96" s="27">
        <v>1</v>
      </c>
      <c r="F96" s="27" t="s">
        <v>17</v>
      </c>
      <c r="G96" s="27">
        <v>1.70912</v>
      </c>
      <c r="H96" s="27" t="s">
        <v>18</v>
      </c>
      <c r="I96" s="27" t="s">
        <v>19</v>
      </c>
      <c r="J96" s="27">
        <v>11.602</v>
      </c>
      <c r="K96" s="27" t="s">
        <v>18</v>
      </c>
      <c r="L96" s="27" t="s">
        <v>16</v>
      </c>
      <c r="M96" s="27" t="s">
        <v>16</v>
      </c>
    </row>
    <row r="97" spans="1:13">
      <c r="A97" s="27" t="s">
        <v>13</v>
      </c>
      <c r="B97" s="27" t="s">
        <v>14</v>
      </c>
      <c r="C97" s="27" t="s">
        <v>101</v>
      </c>
      <c r="D97" s="27">
        <v>632</v>
      </c>
      <c r="E97" s="27">
        <v>1</v>
      </c>
      <c r="F97" s="27" t="s">
        <v>17</v>
      </c>
      <c r="G97" s="27">
        <v>0.68757000000000001</v>
      </c>
      <c r="H97" s="27" t="s">
        <v>18</v>
      </c>
      <c r="I97" s="27" t="s">
        <v>19</v>
      </c>
      <c r="J97" s="27">
        <v>26.518999999999998</v>
      </c>
      <c r="K97" s="27" t="s">
        <v>18</v>
      </c>
      <c r="L97" s="27" t="s">
        <v>16</v>
      </c>
      <c r="M97" s="27" t="s">
        <v>16</v>
      </c>
    </row>
    <row r="98" spans="1:13">
      <c r="A98" s="27" t="s">
        <v>13</v>
      </c>
      <c r="B98" s="27" t="s">
        <v>14</v>
      </c>
      <c r="C98" s="27" t="s">
        <v>102</v>
      </c>
      <c r="D98" s="27">
        <v>633</v>
      </c>
      <c r="E98" s="27">
        <v>1</v>
      </c>
      <c r="F98" s="27" t="s">
        <v>17</v>
      </c>
      <c r="G98" s="27">
        <v>1.13778</v>
      </c>
      <c r="H98" s="27" t="s">
        <v>18</v>
      </c>
      <c r="I98" s="27" t="s">
        <v>19</v>
      </c>
      <c r="J98" s="27">
        <v>9.5180000000000007</v>
      </c>
      <c r="K98" s="27" t="s">
        <v>18</v>
      </c>
      <c r="L98" s="27" t="s">
        <v>16</v>
      </c>
      <c r="M98" s="27" t="s">
        <v>16</v>
      </c>
    </row>
    <row r="99" spans="1:13">
      <c r="A99" s="27" t="s">
        <v>13</v>
      </c>
      <c r="B99" s="27" t="s">
        <v>14</v>
      </c>
      <c r="C99" s="27" t="s">
        <v>103</v>
      </c>
      <c r="D99" s="27">
        <v>634</v>
      </c>
      <c r="E99" s="27">
        <v>1</v>
      </c>
      <c r="F99" s="27" t="s">
        <v>17</v>
      </c>
      <c r="G99" s="27">
        <v>1.5978600000000001</v>
      </c>
      <c r="H99" s="27" t="s">
        <v>18</v>
      </c>
      <c r="I99" s="27" t="s">
        <v>19</v>
      </c>
      <c r="J99" s="27">
        <v>16.065000000000001</v>
      </c>
      <c r="K99" s="27" t="s">
        <v>18</v>
      </c>
      <c r="L99" s="27" t="s">
        <v>16</v>
      </c>
      <c r="M99" s="27" t="s">
        <v>16</v>
      </c>
    </row>
    <row r="100" spans="1:13">
      <c r="A100" s="27" t="s">
        <v>13</v>
      </c>
      <c r="B100" s="27" t="s">
        <v>14</v>
      </c>
      <c r="C100" s="27" t="s">
        <v>104</v>
      </c>
      <c r="D100" s="27">
        <v>635</v>
      </c>
      <c r="E100" s="27">
        <v>1</v>
      </c>
      <c r="F100" s="27" t="s">
        <v>17</v>
      </c>
      <c r="G100" s="27">
        <v>0.88358000000000003</v>
      </c>
      <c r="H100" s="27" t="s">
        <v>18</v>
      </c>
      <c r="I100" s="27" t="s">
        <v>19</v>
      </c>
      <c r="J100" s="27">
        <v>39.606000000000002</v>
      </c>
      <c r="K100" s="27" t="s">
        <v>18</v>
      </c>
      <c r="L100" s="27" t="s">
        <v>16</v>
      </c>
      <c r="M100" s="27" t="s">
        <v>16</v>
      </c>
    </row>
    <row r="101" spans="1:13">
      <c r="A101" s="27" t="s">
        <v>13</v>
      </c>
      <c r="B101" s="27" t="s">
        <v>14</v>
      </c>
      <c r="C101" s="27" t="s">
        <v>105</v>
      </c>
      <c r="D101" s="27">
        <v>636</v>
      </c>
      <c r="E101" s="27">
        <v>1</v>
      </c>
      <c r="F101" s="27" t="s">
        <v>17</v>
      </c>
      <c r="G101" s="27">
        <v>1.0726800000000001</v>
      </c>
      <c r="H101" s="27" t="s">
        <v>18</v>
      </c>
      <c r="I101" s="27" t="s">
        <v>19</v>
      </c>
      <c r="J101" s="27">
        <v>24.617999999999999</v>
      </c>
      <c r="K101" s="27" t="s">
        <v>18</v>
      </c>
      <c r="L101" s="27" t="s">
        <v>16</v>
      </c>
      <c r="M101" s="27" t="s">
        <v>16</v>
      </c>
    </row>
    <row r="102" spans="1:13">
      <c r="A102" s="27" t="s">
        <v>13</v>
      </c>
      <c r="B102" s="27" t="s">
        <v>14</v>
      </c>
      <c r="C102" s="27" t="s">
        <v>106</v>
      </c>
      <c r="D102" s="27">
        <v>637</v>
      </c>
      <c r="E102" s="27">
        <v>1</v>
      </c>
      <c r="F102" s="27" t="s">
        <v>17</v>
      </c>
      <c r="G102" s="27">
        <v>1.33453</v>
      </c>
      <c r="H102" s="27" t="s">
        <v>18</v>
      </c>
      <c r="I102" s="27" t="s">
        <v>19</v>
      </c>
      <c r="J102" s="27">
        <v>4.5869999999999997</v>
      </c>
      <c r="K102" s="27" t="s">
        <v>18</v>
      </c>
      <c r="L102" s="27" t="s">
        <v>16</v>
      </c>
      <c r="M102" s="27" t="s">
        <v>16</v>
      </c>
    </row>
    <row r="103" spans="1:13">
      <c r="A103" s="27" t="s">
        <v>13</v>
      </c>
      <c r="B103" s="27" t="s">
        <v>14</v>
      </c>
      <c r="C103" s="27" t="s">
        <v>107</v>
      </c>
      <c r="D103" s="27">
        <v>638</v>
      </c>
      <c r="E103" s="27">
        <v>1</v>
      </c>
      <c r="F103" s="27" t="s">
        <v>17</v>
      </c>
      <c r="G103" s="27">
        <v>1.53416</v>
      </c>
      <c r="H103" s="27" t="s">
        <v>18</v>
      </c>
      <c r="I103" s="27" t="s">
        <v>19</v>
      </c>
      <c r="J103" s="27">
        <v>23.119</v>
      </c>
      <c r="K103" s="27" t="s">
        <v>18</v>
      </c>
      <c r="L103" s="27" t="s">
        <v>16</v>
      </c>
      <c r="M103" s="27" t="s">
        <v>16</v>
      </c>
    </row>
    <row r="104" spans="1:13">
      <c r="A104" s="27" t="s">
        <v>13</v>
      </c>
      <c r="B104" s="27" t="s">
        <v>14</v>
      </c>
      <c r="C104" s="27" t="s">
        <v>108</v>
      </c>
      <c r="D104" s="27">
        <v>639</v>
      </c>
      <c r="E104" s="27">
        <v>1</v>
      </c>
      <c r="F104" s="27" t="s">
        <v>17</v>
      </c>
      <c r="G104" s="27">
        <v>1.7195800000000001</v>
      </c>
      <c r="H104" s="27" t="s">
        <v>18</v>
      </c>
      <c r="I104" s="27" t="s">
        <v>19</v>
      </c>
      <c r="J104" s="27">
        <v>43.057000000000002</v>
      </c>
      <c r="K104" s="27" t="s">
        <v>18</v>
      </c>
      <c r="L104" s="27" t="s">
        <v>16</v>
      </c>
      <c r="M104" s="27" t="s">
        <v>16</v>
      </c>
    </row>
    <row r="105" spans="1:13">
      <c r="A105" s="27" t="s">
        <v>13</v>
      </c>
      <c r="B105" s="27" t="s">
        <v>14</v>
      </c>
      <c r="C105" s="27" t="s">
        <v>109</v>
      </c>
      <c r="D105" s="27">
        <v>640</v>
      </c>
      <c r="E105" s="27">
        <v>1</v>
      </c>
      <c r="F105" s="27" t="s">
        <v>17</v>
      </c>
      <c r="G105" s="27">
        <v>0.76756999999999997</v>
      </c>
      <c r="H105" s="27" t="s">
        <v>18</v>
      </c>
      <c r="I105" s="27" t="s">
        <v>19</v>
      </c>
      <c r="J105" s="27">
        <v>54.414999999999999</v>
      </c>
      <c r="K105" s="27" t="s">
        <v>18</v>
      </c>
      <c r="L105" s="27" t="s">
        <v>16</v>
      </c>
      <c r="M105" s="27" t="s">
        <v>16</v>
      </c>
    </row>
    <row r="106" spans="1:13">
      <c r="A106" s="27" t="s">
        <v>13</v>
      </c>
      <c r="B106" s="27" t="s">
        <v>14</v>
      </c>
      <c r="C106" s="27" t="s">
        <v>110</v>
      </c>
      <c r="D106" s="27">
        <v>641</v>
      </c>
      <c r="E106" s="27">
        <v>1</v>
      </c>
      <c r="F106" s="27" t="s">
        <v>17</v>
      </c>
      <c r="G106" s="27">
        <v>0.97977000000000003</v>
      </c>
      <c r="H106" s="27" t="s">
        <v>18</v>
      </c>
      <c r="I106" s="27" t="s">
        <v>19</v>
      </c>
      <c r="J106" s="27">
        <v>34.473999999999997</v>
      </c>
      <c r="K106" s="27" t="s">
        <v>18</v>
      </c>
      <c r="L106" s="27" t="s">
        <v>16</v>
      </c>
      <c r="M106" s="27" t="s">
        <v>16</v>
      </c>
    </row>
    <row r="107" spans="1:13">
      <c r="A107" s="27" t="s">
        <v>13</v>
      </c>
      <c r="B107" s="27" t="s">
        <v>14</v>
      </c>
      <c r="C107" s="27" t="s">
        <v>111</v>
      </c>
      <c r="D107" s="27">
        <v>642</v>
      </c>
      <c r="E107" s="27">
        <v>1</v>
      </c>
      <c r="F107" s="27" t="s">
        <v>17</v>
      </c>
      <c r="G107" s="27">
        <v>1.1212</v>
      </c>
      <c r="H107" s="27" t="s">
        <v>18</v>
      </c>
      <c r="I107" s="27" t="s">
        <v>19</v>
      </c>
      <c r="J107" s="27">
        <v>21.207999999999998</v>
      </c>
      <c r="K107" s="27" t="s">
        <v>18</v>
      </c>
      <c r="L107" s="27" t="s">
        <v>16</v>
      </c>
      <c r="M107" s="27" t="s">
        <v>16</v>
      </c>
    </row>
    <row r="108" spans="1:13">
      <c r="A108" s="27" t="s">
        <v>13</v>
      </c>
      <c r="B108" s="27" t="s">
        <v>14</v>
      </c>
      <c r="C108" s="27" t="s">
        <v>112</v>
      </c>
      <c r="D108" s="27">
        <v>643</v>
      </c>
      <c r="E108" s="27">
        <v>1</v>
      </c>
      <c r="F108" s="27" t="s">
        <v>17</v>
      </c>
      <c r="G108" s="27">
        <v>1.3834299999999999</v>
      </c>
      <c r="H108" s="27" t="s">
        <v>18</v>
      </c>
      <c r="I108" s="27" t="s">
        <v>19</v>
      </c>
      <c r="J108" s="27">
        <v>6.9619999999999997</v>
      </c>
      <c r="K108" s="27" t="s">
        <v>18</v>
      </c>
      <c r="L108" s="27" t="s">
        <v>16</v>
      </c>
      <c r="M108" s="27" t="s">
        <v>16</v>
      </c>
    </row>
    <row r="109" spans="1:13">
      <c r="A109" s="27" t="s">
        <v>13</v>
      </c>
      <c r="B109" s="27" t="s">
        <v>14</v>
      </c>
      <c r="C109" s="27" t="s">
        <v>113</v>
      </c>
      <c r="D109" s="27">
        <v>644</v>
      </c>
      <c r="E109" s="27">
        <v>1</v>
      </c>
      <c r="F109" s="27" t="s">
        <v>17</v>
      </c>
      <c r="G109" s="27">
        <v>1.5762499999999999</v>
      </c>
      <c r="H109" s="27" t="s">
        <v>18</v>
      </c>
      <c r="I109" s="27" t="s">
        <v>19</v>
      </c>
      <c r="J109" s="27">
        <v>26.219000000000001</v>
      </c>
      <c r="K109" s="27" t="s">
        <v>18</v>
      </c>
      <c r="L109" s="27" t="s">
        <v>16</v>
      </c>
      <c r="M109" s="27" t="s">
        <v>16</v>
      </c>
    </row>
    <row r="110" spans="1:13">
      <c r="A110" s="27" t="s">
        <v>13</v>
      </c>
      <c r="B110" s="27" t="s">
        <v>14</v>
      </c>
      <c r="C110" s="27" t="s">
        <v>396</v>
      </c>
      <c r="D110" s="27" t="s">
        <v>163</v>
      </c>
      <c r="F110" s="27" t="s">
        <v>16</v>
      </c>
      <c r="I110" s="27" t="s">
        <v>16</v>
      </c>
      <c r="L110" s="27" t="s">
        <v>16</v>
      </c>
      <c r="M110" s="27" t="s">
        <v>16</v>
      </c>
    </row>
    <row r="111" spans="1:13">
      <c r="A111" s="27" t="s">
        <v>13</v>
      </c>
      <c r="B111" s="27" t="s">
        <v>14</v>
      </c>
      <c r="C111" s="27" t="s">
        <v>115</v>
      </c>
      <c r="D111" s="27">
        <v>645</v>
      </c>
      <c r="E111" s="27">
        <v>1</v>
      </c>
      <c r="F111" s="27" t="s">
        <v>17</v>
      </c>
      <c r="G111" s="27">
        <v>1.7768200000000001</v>
      </c>
      <c r="H111" s="27" t="s">
        <v>18</v>
      </c>
      <c r="I111" s="27" t="s">
        <v>19</v>
      </c>
      <c r="J111" s="27">
        <v>46.16</v>
      </c>
      <c r="K111" s="27" t="s">
        <v>18</v>
      </c>
      <c r="L111" s="27" t="s">
        <v>16</v>
      </c>
      <c r="M111" s="27" t="s">
        <v>16</v>
      </c>
    </row>
    <row r="112" spans="1:13">
      <c r="A112" s="27" t="s">
        <v>13</v>
      </c>
      <c r="B112" s="27" t="s">
        <v>14</v>
      </c>
      <c r="C112" s="27" t="s">
        <v>116</v>
      </c>
      <c r="D112" s="27">
        <v>646</v>
      </c>
      <c r="E112" s="27">
        <v>1</v>
      </c>
      <c r="F112" s="27" t="s">
        <v>17</v>
      </c>
      <c r="G112" s="27">
        <v>0.81906999999999996</v>
      </c>
      <c r="H112" s="27" t="s">
        <v>18</v>
      </c>
      <c r="I112" s="27" t="s">
        <v>19</v>
      </c>
      <c r="J112" s="27">
        <v>44.316000000000003</v>
      </c>
      <c r="K112" s="27" t="s">
        <v>18</v>
      </c>
      <c r="L112" s="27" t="s">
        <v>16</v>
      </c>
      <c r="M112" s="27" t="s">
        <v>16</v>
      </c>
    </row>
    <row r="113" spans="1:13">
      <c r="A113" s="27" t="s">
        <v>13</v>
      </c>
      <c r="B113" s="27" t="s">
        <v>14</v>
      </c>
      <c r="C113" s="27" t="s">
        <v>117</v>
      </c>
      <c r="D113" s="27">
        <v>647</v>
      </c>
      <c r="E113" s="27">
        <v>1</v>
      </c>
      <c r="F113" s="27" t="s">
        <v>17</v>
      </c>
      <c r="G113" s="27">
        <v>0.97431999999999996</v>
      </c>
      <c r="H113" s="27" t="s">
        <v>18</v>
      </c>
      <c r="I113" s="27" t="s">
        <v>19</v>
      </c>
      <c r="J113" s="27">
        <v>28.873999999999999</v>
      </c>
      <c r="K113" s="27" t="s">
        <v>18</v>
      </c>
      <c r="L113" s="27" t="s">
        <v>16</v>
      </c>
      <c r="M113" s="27" t="s">
        <v>16</v>
      </c>
    </row>
    <row r="114" spans="1:13">
      <c r="A114" s="27" t="s">
        <v>13</v>
      </c>
      <c r="B114" s="27" t="s">
        <v>14</v>
      </c>
      <c r="C114" s="27" t="s">
        <v>118</v>
      </c>
      <c r="D114" s="27">
        <v>648</v>
      </c>
      <c r="E114" s="27">
        <v>1</v>
      </c>
      <c r="F114" s="27" t="s">
        <v>17</v>
      </c>
      <c r="G114" s="27">
        <v>1.1727399999999999</v>
      </c>
      <c r="H114" s="27" t="s">
        <v>18</v>
      </c>
      <c r="I114" s="27" t="s">
        <v>19</v>
      </c>
      <c r="J114" s="27">
        <v>11.218999999999999</v>
      </c>
      <c r="K114" s="27" t="s">
        <v>18</v>
      </c>
      <c r="L114" s="27" t="s">
        <v>16</v>
      </c>
      <c r="M114" s="27" t="s">
        <v>16</v>
      </c>
    </row>
    <row r="115" spans="1:13">
      <c r="A115" s="27" t="s">
        <v>13</v>
      </c>
      <c r="B115" s="27" t="s">
        <v>14</v>
      </c>
      <c r="C115" s="27" t="s">
        <v>119</v>
      </c>
      <c r="D115" s="27">
        <v>649</v>
      </c>
      <c r="E115" s="27">
        <v>1</v>
      </c>
      <c r="F115" s="27" t="s">
        <v>17</v>
      </c>
      <c r="G115" s="27">
        <v>1.4126099999999999</v>
      </c>
      <c r="H115" s="27" t="s">
        <v>18</v>
      </c>
      <c r="I115" s="27" t="s">
        <v>19</v>
      </c>
      <c r="J115" s="27">
        <v>11.8</v>
      </c>
      <c r="K115" s="27" t="s">
        <v>18</v>
      </c>
      <c r="L115" s="27" t="s">
        <v>16</v>
      </c>
      <c r="M115" s="27" t="s">
        <v>16</v>
      </c>
    </row>
    <row r="116" spans="1:13">
      <c r="A116" s="27" t="s">
        <v>13</v>
      </c>
      <c r="B116" s="27" t="s">
        <v>14</v>
      </c>
      <c r="C116" s="27" t="s">
        <v>120</v>
      </c>
      <c r="D116" s="27">
        <v>650</v>
      </c>
      <c r="E116" s="27">
        <v>1</v>
      </c>
      <c r="F116" s="27" t="s">
        <v>17</v>
      </c>
      <c r="G116" s="27">
        <v>1.69269</v>
      </c>
      <c r="H116" s="27" t="s">
        <v>18</v>
      </c>
      <c r="I116" s="27" t="s">
        <v>19</v>
      </c>
      <c r="J116" s="27">
        <v>36.091000000000001</v>
      </c>
      <c r="K116" s="27" t="s">
        <v>18</v>
      </c>
      <c r="L116" s="27" t="s">
        <v>16</v>
      </c>
      <c r="M116" s="27" t="s">
        <v>16</v>
      </c>
    </row>
    <row r="117" spans="1:13">
      <c r="A117" s="27" t="s">
        <v>13</v>
      </c>
      <c r="B117" s="27" t="s">
        <v>14</v>
      </c>
      <c r="C117" s="27" t="s">
        <v>397</v>
      </c>
      <c r="D117" s="27" t="s">
        <v>163</v>
      </c>
      <c r="F117" s="27" t="s">
        <v>16</v>
      </c>
      <c r="I117" s="27" t="s">
        <v>16</v>
      </c>
      <c r="L117" s="27" t="s">
        <v>16</v>
      </c>
      <c r="M117" s="27" t="s">
        <v>16</v>
      </c>
    </row>
    <row r="118" spans="1:13">
      <c r="A118" s="27" t="s">
        <v>13</v>
      </c>
      <c r="B118" s="27" t="s">
        <v>14</v>
      </c>
      <c r="C118" s="27" t="s">
        <v>122</v>
      </c>
      <c r="D118" s="27">
        <v>651</v>
      </c>
      <c r="E118" s="27">
        <v>1</v>
      </c>
      <c r="F118" s="27" t="s">
        <v>17</v>
      </c>
      <c r="G118" s="27">
        <v>1.85439</v>
      </c>
      <c r="H118" s="27" t="s">
        <v>18</v>
      </c>
      <c r="I118" s="27" t="s">
        <v>19</v>
      </c>
      <c r="J118" s="27">
        <v>51.54</v>
      </c>
      <c r="K118" s="27" t="s">
        <v>18</v>
      </c>
      <c r="L118" s="27" t="s">
        <v>16</v>
      </c>
      <c r="M118" s="27" t="s">
        <v>16</v>
      </c>
    </row>
    <row r="119" spans="1:13">
      <c r="A119" s="27" t="s">
        <v>13</v>
      </c>
      <c r="B119" s="27" t="s">
        <v>14</v>
      </c>
      <c r="C119" s="27" t="s">
        <v>123</v>
      </c>
      <c r="D119" s="27">
        <v>652</v>
      </c>
      <c r="E119" s="27">
        <v>1</v>
      </c>
      <c r="F119" s="27" t="s">
        <v>17</v>
      </c>
      <c r="G119" s="27">
        <v>0.82984999999999998</v>
      </c>
      <c r="H119" s="27" t="s">
        <v>18</v>
      </c>
      <c r="I119" s="27" t="s">
        <v>19</v>
      </c>
      <c r="J119" s="27">
        <v>49.764000000000003</v>
      </c>
      <c r="K119" s="27" t="s">
        <v>18</v>
      </c>
      <c r="L119" s="27" t="s">
        <v>16</v>
      </c>
      <c r="M119" s="27" t="s">
        <v>16</v>
      </c>
    </row>
    <row r="120" spans="1:13">
      <c r="A120" s="27" t="s">
        <v>13</v>
      </c>
      <c r="B120" s="27" t="s">
        <v>14</v>
      </c>
      <c r="C120" s="27" t="s">
        <v>124</v>
      </c>
      <c r="D120" s="27">
        <v>653</v>
      </c>
      <c r="E120" s="27">
        <v>1</v>
      </c>
      <c r="F120" s="27" t="s">
        <v>17</v>
      </c>
      <c r="G120" s="27">
        <v>1.0741499999999999</v>
      </c>
      <c r="H120" s="27" t="s">
        <v>18</v>
      </c>
      <c r="I120" s="27" t="s">
        <v>19</v>
      </c>
      <c r="J120" s="27">
        <v>25.303000000000001</v>
      </c>
      <c r="K120" s="27" t="s">
        <v>18</v>
      </c>
      <c r="L120" s="27" t="s">
        <v>16</v>
      </c>
      <c r="M120" s="27" t="s">
        <v>16</v>
      </c>
    </row>
    <row r="121" spans="1:13">
      <c r="A121" s="27" t="s">
        <v>13</v>
      </c>
      <c r="B121" s="27" t="s">
        <v>14</v>
      </c>
      <c r="C121" s="27" t="s">
        <v>125</v>
      </c>
      <c r="D121" s="27">
        <v>654</v>
      </c>
      <c r="E121" s="27">
        <v>1</v>
      </c>
      <c r="F121" s="27" t="s">
        <v>17</v>
      </c>
      <c r="G121" s="27">
        <v>1.20488</v>
      </c>
      <c r="H121" s="27" t="s">
        <v>18</v>
      </c>
      <c r="I121" s="27" t="s">
        <v>19</v>
      </c>
      <c r="J121" s="27">
        <v>12.074999999999999</v>
      </c>
      <c r="K121" s="27" t="s">
        <v>18</v>
      </c>
      <c r="L121" s="27" t="s">
        <v>16</v>
      </c>
      <c r="M121" s="27" t="s">
        <v>16</v>
      </c>
    </row>
    <row r="122" spans="1:13">
      <c r="A122" s="27" t="s">
        <v>13</v>
      </c>
      <c r="B122" s="27" t="s">
        <v>14</v>
      </c>
      <c r="C122" s="27" t="s">
        <v>398</v>
      </c>
      <c r="D122" s="27">
        <v>655</v>
      </c>
      <c r="E122" s="27">
        <v>1</v>
      </c>
      <c r="F122" s="27" t="s">
        <v>17</v>
      </c>
      <c r="G122" s="27">
        <v>1.7097899999999999</v>
      </c>
      <c r="H122" s="27" t="s">
        <v>18</v>
      </c>
      <c r="I122" s="27" t="s">
        <v>19</v>
      </c>
      <c r="J122" s="27">
        <v>38.171999999999997</v>
      </c>
      <c r="K122" s="27" t="s">
        <v>18</v>
      </c>
      <c r="L122" s="27" t="s">
        <v>16</v>
      </c>
      <c r="M122" s="27" t="s">
        <v>16</v>
      </c>
    </row>
    <row r="123" spans="1:13">
      <c r="A123" s="27" t="s">
        <v>13</v>
      </c>
      <c r="B123" s="27" t="s">
        <v>14</v>
      </c>
      <c r="C123" s="27" t="s">
        <v>126</v>
      </c>
      <c r="D123" s="27">
        <v>656</v>
      </c>
      <c r="E123" s="27">
        <v>1</v>
      </c>
      <c r="F123" s="27" t="s">
        <v>17</v>
      </c>
      <c r="G123" s="27">
        <v>0.79203000000000001</v>
      </c>
      <c r="H123" s="27" t="s">
        <v>18</v>
      </c>
      <c r="I123" s="27" t="s">
        <v>19</v>
      </c>
      <c r="J123" s="27">
        <v>52.131999999999998</v>
      </c>
      <c r="K123" s="27" t="s">
        <v>18</v>
      </c>
      <c r="L123" s="27" t="s">
        <v>16</v>
      </c>
      <c r="M123" s="27" t="s">
        <v>16</v>
      </c>
    </row>
    <row r="124" spans="1:13">
      <c r="A124" s="27" t="s">
        <v>13</v>
      </c>
      <c r="B124" s="27" t="s">
        <v>14</v>
      </c>
      <c r="C124" s="27" t="s">
        <v>127</v>
      </c>
      <c r="D124" s="27">
        <v>657</v>
      </c>
      <c r="E124" s="27">
        <v>1</v>
      </c>
      <c r="F124" s="27" t="s">
        <v>17</v>
      </c>
      <c r="G124" s="27">
        <v>1.2887500000000001</v>
      </c>
      <c r="H124" s="27" t="s">
        <v>18</v>
      </c>
      <c r="I124" s="27" t="s">
        <v>19</v>
      </c>
      <c r="J124" s="27">
        <v>3.7890000000000001</v>
      </c>
      <c r="K124" s="27" t="s">
        <v>18</v>
      </c>
      <c r="L124" s="27" t="s">
        <v>16</v>
      </c>
      <c r="M124" s="27" t="s">
        <v>16</v>
      </c>
    </row>
    <row r="125" spans="1:13">
      <c r="A125" s="27" t="s">
        <v>13</v>
      </c>
      <c r="B125" s="27" t="s">
        <v>14</v>
      </c>
      <c r="C125" s="27" t="s">
        <v>128</v>
      </c>
      <c r="D125" s="27">
        <v>658</v>
      </c>
      <c r="E125" s="27">
        <v>1</v>
      </c>
      <c r="F125" s="27" t="s">
        <v>17</v>
      </c>
      <c r="G125" s="27">
        <v>1.28823</v>
      </c>
      <c r="H125" s="27" t="s">
        <v>18</v>
      </c>
      <c r="I125" s="27" t="s">
        <v>19</v>
      </c>
      <c r="J125" s="27">
        <v>3.6040000000000001</v>
      </c>
      <c r="K125" s="27" t="s">
        <v>18</v>
      </c>
      <c r="L125" s="27" t="s">
        <v>16</v>
      </c>
      <c r="M125" s="27" t="s">
        <v>16</v>
      </c>
    </row>
    <row r="126" spans="1:13">
      <c r="A126" s="27" t="s">
        <v>13</v>
      </c>
      <c r="B126" s="27" t="s">
        <v>14</v>
      </c>
      <c r="C126" s="27" t="s">
        <v>399</v>
      </c>
      <c r="D126" s="27">
        <v>659</v>
      </c>
      <c r="E126" s="27">
        <v>1</v>
      </c>
      <c r="F126" s="27" t="s">
        <v>17</v>
      </c>
      <c r="G126" s="27">
        <v>1.7522599999999999</v>
      </c>
      <c r="H126" s="27" t="s">
        <v>18</v>
      </c>
      <c r="I126" s="27" t="s">
        <v>19</v>
      </c>
      <c r="J126" s="27">
        <v>44.215000000000003</v>
      </c>
      <c r="K126" s="27" t="s">
        <v>18</v>
      </c>
      <c r="L126" s="27" t="s">
        <v>16</v>
      </c>
      <c r="M126" s="27" t="s">
        <v>16</v>
      </c>
    </row>
    <row r="127" spans="1:13">
      <c r="A127" s="27" t="s">
        <v>13</v>
      </c>
      <c r="B127" s="27" t="s">
        <v>14</v>
      </c>
      <c r="C127" s="27" t="s">
        <v>400</v>
      </c>
      <c r="D127" s="27">
        <v>660</v>
      </c>
      <c r="E127" s="27">
        <v>1</v>
      </c>
      <c r="F127" s="27" t="s">
        <v>17</v>
      </c>
      <c r="G127" s="27">
        <v>0.85524999999999995</v>
      </c>
      <c r="H127" s="27" t="s">
        <v>18</v>
      </c>
      <c r="I127" s="27" t="s">
        <v>19</v>
      </c>
      <c r="J127" s="27">
        <v>49.232999999999997</v>
      </c>
      <c r="K127" s="27" t="s">
        <v>18</v>
      </c>
      <c r="L127" s="27" t="s">
        <v>16</v>
      </c>
      <c r="M127" s="27" t="s">
        <v>16</v>
      </c>
    </row>
    <row r="128" spans="1:13">
      <c r="A128" s="27" t="s">
        <v>13</v>
      </c>
      <c r="B128" s="27" t="s">
        <v>14</v>
      </c>
      <c r="C128" s="27" t="s">
        <v>401</v>
      </c>
      <c r="D128" s="27">
        <v>661</v>
      </c>
      <c r="E128" s="27">
        <v>1</v>
      </c>
      <c r="F128" s="27" t="s">
        <v>17</v>
      </c>
      <c r="G128" s="27">
        <v>1.0542400000000001</v>
      </c>
      <c r="H128" s="27" t="s">
        <v>18</v>
      </c>
      <c r="I128" s="27" t="s">
        <v>19</v>
      </c>
      <c r="J128" s="27">
        <v>29.337</v>
      </c>
      <c r="K128" s="27" t="s">
        <v>18</v>
      </c>
      <c r="L128" s="27" t="s">
        <v>16</v>
      </c>
      <c r="M128" s="27" t="s">
        <v>16</v>
      </c>
    </row>
    <row r="129" spans="1:13">
      <c r="A129" s="27" t="s">
        <v>13</v>
      </c>
      <c r="B129" s="27" t="s">
        <v>14</v>
      </c>
      <c r="C129" s="27" t="s">
        <v>402</v>
      </c>
      <c r="D129" s="27">
        <v>662</v>
      </c>
      <c r="E129" s="27">
        <v>1</v>
      </c>
      <c r="F129" s="27" t="s">
        <v>17</v>
      </c>
      <c r="G129" s="27">
        <v>1.2349699999999999</v>
      </c>
      <c r="H129" s="27" t="s">
        <v>18</v>
      </c>
      <c r="I129" s="27" t="s">
        <v>19</v>
      </c>
      <c r="J129" s="27">
        <v>9.8360000000000003</v>
      </c>
      <c r="K129" s="27" t="s">
        <v>18</v>
      </c>
      <c r="L129" s="27" t="s">
        <v>16</v>
      </c>
      <c r="M129" s="27" t="s">
        <v>16</v>
      </c>
    </row>
    <row r="130" spans="1:13">
      <c r="A130" s="27" t="s">
        <v>13</v>
      </c>
      <c r="B130" s="27" t="s">
        <v>14</v>
      </c>
      <c r="C130" s="27" t="s">
        <v>403</v>
      </c>
      <c r="D130" s="27">
        <v>663</v>
      </c>
      <c r="E130" s="27">
        <v>1</v>
      </c>
      <c r="F130" s="27" t="s">
        <v>17</v>
      </c>
      <c r="G130" s="27">
        <v>1.3593999999999999</v>
      </c>
      <c r="H130" s="27" t="s">
        <v>18</v>
      </c>
      <c r="I130" s="27" t="s">
        <v>19</v>
      </c>
      <c r="J130" s="27">
        <v>5.8890000000000002</v>
      </c>
      <c r="K130" s="27" t="s">
        <v>18</v>
      </c>
      <c r="L130" s="27" t="s">
        <v>16</v>
      </c>
      <c r="M130" s="27" t="s">
        <v>16</v>
      </c>
    </row>
    <row r="131" spans="1:13">
      <c r="A131" s="27" t="s">
        <v>13</v>
      </c>
      <c r="B131" s="27" t="s">
        <v>14</v>
      </c>
      <c r="C131" s="27" t="s">
        <v>404</v>
      </c>
      <c r="D131" s="27">
        <v>664</v>
      </c>
      <c r="E131" s="27">
        <v>1</v>
      </c>
      <c r="F131" s="27" t="s">
        <v>17</v>
      </c>
      <c r="G131" s="27">
        <v>1.5100100000000001</v>
      </c>
      <c r="H131" s="27" t="s">
        <v>18</v>
      </c>
      <c r="I131" s="27" t="s">
        <v>19</v>
      </c>
      <c r="J131" s="27">
        <v>21.126000000000001</v>
      </c>
      <c r="K131" s="27" t="s">
        <v>18</v>
      </c>
      <c r="L131" s="27" t="s">
        <v>16</v>
      </c>
      <c r="M131" s="27" t="s">
        <v>16</v>
      </c>
    </row>
    <row r="132" spans="1:13">
      <c r="A132" s="27" t="s">
        <v>13</v>
      </c>
      <c r="B132" s="27" t="s">
        <v>14</v>
      </c>
      <c r="C132" s="27" t="s">
        <v>405</v>
      </c>
      <c r="D132" s="27">
        <v>665</v>
      </c>
      <c r="E132" s="27">
        <v>1</v>
      </c>
      <c r="F132" s="27" t="s">
        <v>17</v>
      </c>
      <c r="G132" s="27">
        <v>1.69577</v>
      </c>
      <c r="H132" s="27" t="s">
        <v>18</v>
      </c>
      <c r="I132" s="27" t="s">
        <v>19</v>
      </c>
      <c r="J132" s="27">
        <v>40.872999999999998</v>
      </c>
      <c r="K132" s="27" t="s">
        <v>18</v>
      </c>
      <c r="L132" s="27" t="s">
        <v>16</v>
      </c>
      <c r="M132" s="27" t="s">
        <v>16</v>
      </c>
    </row>
    <row r="133" spans="1:13">
      <c r="A133" s="27" t="s">
        <v>13</v>
      </c>
      <c r="B133" s="27" t="s">
        <v>14</v>
      </c>
      <c r="C133" s="27" t="s">
        <v>184</v>
      </c>
      <c r="D133" s="27">
        <v>666</v>
      </c>
      <c r="E133" s="27">
        <v>1</v>
      </c>
      <c r="F133" s="27" t="s">
        <v>17</v>
      </c>
      <c r="G133" s="27">
        <v>0.86282999999999999</v>
      </c>
      <c r="H133" s="27" t="s">
        <v>18</v>
      </c>
      <c r="I133" s="27" t="s">
        <v>19</v>
      </c>
      <c r="J133" s="27">
        <v>33.628999999999998</v>
      </c>
      <c r="K133" s="27" t="s">
        <v>18</v>
      </c>
      <c r="L133" s="27" t="s">
        <v>16</v>
      </c>
      <c r="M133" s="27" t="s">
        <v>16</v>
      </c>
    </row>
    <row r="134" spans="1:13">
      <c r="A134" s="27" t="s">
        <v>13</v>
      </c>
      <c r="B134" s="27" t="s">
        <v>14</v>
      </c>
      <c r="C134" s="27" t="s">
        <v>185</v>
      </c>
      <c r="D134" s="27">
        <v>667</v>
      </c>
      <c r="E134" s="27">
        <v>1</v>
      </c>
      <c r="F134" s="27" t="s">
        <v>17</v>
      </c>
      <c r="G134" s="27">
        <v>1.06569</v>
      </c>
      <c r="H134" s="27" t="s">
        <v>18</v>
      </c>
      <c r="I134" s="27" t="s">
        <v>19</v>
      </c>
      <c r="J134" s="27">
        <v>14.032999999999999</v>
      </c>
      <c r="K134" s="27" t="s">
        <v>18</v>
      </c>
      <c r="L134" s="27" t="s">
        <v>16</v>
      </c>
      <c r="M134" s="27" t="s">
        <v>16</v>
      </c>
    </row>
    <row r="135" spans="1:13">
      <c r="A135" s="27" t="s">
        <v>13</v>
      </c>
      <c r="B135" s="27" t="s">
        <v>14</v>
      </c>
      <c r="C135" s="27" t="s">
        <v>186</v>
      </c>
      <c r="D135" s="27">
        <v>668</v>
      </c>
      <c r="E135" s="27">
        <v>1</v>
      </c>
      <c r="F135" s="27" t="s">
        <v>17</v>
      </c>
      <c r="G135" s="27">
        <v>1.3591500000000001</v>
      </c>
      <c r="H135" s="27" t="s">
        <v>18</v>
      </c>
      <c r="I135" s="27" t="s">
        <v>19</v>
      </c>
      <c r="J135" s="27">
        <v>16.690999999999999</v>
      </c>
      <c r="K135" s="27" t="s">
        <v>18</v>
      </c>
      <c r="L135" s="27" t="s">
        <v>16</v>
      </c>
      <c r="M135" s="27" t="s">
        <v>16</v>
      </c>
    </row>
    <row r="136" spans="1:13">
      <c r="A136" s="27" t="s">
        <v>13</v>
      </c>
      <c r="B136" s="27" t="s">
        <v>14</v>
      </c>
      <c r="C136" s="27" t="s">
        <v>187</v>
      </c>
      <c r="D136" s="27">
        <v>669</v>
      </c>
      <c r="E136" s="27">
        <v>1</v>
      </c>
      <c r="F136" s="27" t="s">
        <v>17</v>
      </c>
      <c r="G136" s="27">
        <v>1.49855</v>
      </c>
      <c r="H136" s="27" t="s">
        <v>18</v>
      </c>
      <c r="I136" s="27" t="s">
        <v>19</v>
      </c>
      <c r="J136" s="27">
        <v>30.225000000000001</v>
      </c>
      <c r="K136" s="27" t="s">
        <v>18</v>
      </c>
      <c r="L136" s="27" t="s">
        <v>16</v>
      </c>
      <c r="M136" s="27" t="s">
        <v>16</v>
      </c>
    </row>
    <row r="137" spans="1:13">
      <c r="A137" s="27" t="s">
        <v>13</v>
      </c>
      <c r="B137" s="27" t="s">
        <v>14</v>
      </c>
      <c r="C137" s="27" t="s">
        <v>188</v>
      </c>
      <c r="D137" s="27">
        <v>670</v>
      </c>
      <c r="E137" s="27">
        <v>1</v>
      </c>
      <c r="F137" s="27" t="s">
        <v>17</v>
      </c>
      <c r="G137" s="27">
        <v>1.49339</v>
      </c>
      <c r="H137" s="27" t="s">
        <v>18</v>
      </c>
      <c r="I137" s="27" t="s">
        <v>19</v>
      </c>
      <c r="J137" s="27">
        <v>30.212</v>
      </c>
      <c r="K137" s="27" t="s">
        <v>18</v>
      </c>
      <c r="L137" s="27" t="s">
        <v>16</v>
      </c>
      <c r="M137" s="27" t="s">
        <v>16</v>
      </c>
    </row>
    <row r="138" spans="1:13">
      <c r="A138" s="27" t="s">
        <v>13</v>
      </c>
      <c r="B138" s="27" t="s">
        <v>14</v>
      </c>
      <c r="C138" s="27" t="s">
        <v>189</v>
      </c>
      <c r="D138" s="27">
        <v>671</v>
      </c>
      <c r="E138" s="27">
        <v>1</v>
      </c>
      <c r="F138" s="27" t="s">
        <v>17</v>
      </c>
      <c r="G138" s="27">
        <v>1.3552500000000001</v>
      </c>
      <c r="H138" s="27" t="s">
        <v>18</v>
      </c>
      <c r="I138" s="27" t="s">
        <v>19</v>
      </c>
      <c r="J138" s="27">
        <v>16.645</v>
      </c>
      <c r="K138" s="27" t="s">
        <v>18</v>
      </c>
      <c r="L138" s="27" t="s">
        <v>16</v>
      </c>
      <c r="M138" s="27" t="s">
        <v>16</v>
      </c>
    </row>
    <row r="139" spans="1:13">
      <c r="A139" s="27" t="s">
        <v>13</v>
      </c>
      <c r="B139" s="27" t="s">
        <v>14</v>
      </c>
      <c r="C139" s="27" t="s">
        <v>190</v>
      </c>
      <c r="D139" s="27">
        <v>672</v>
      </c>
      <c r="E139" s="27">
        <v>1</v>
      </c>
      <c r="F139" s="27" t="s">
        <v>17</v>
      </c>
      <c r="G139" s="27">
        <v>1.1543099999999999</v>
      </c>
      <c r="H139" s="27" t="s">
        <v>18</v>
      </c>
      <c r="I139" s="27" t="s">
        <v>19</v>
      </c>
      <c r="J139" s="27">
        <v>4.9489999999999998</v>
      </c>
      <c r="K139" s="27" t="s">
        <v>18</v>
      </c>
      <c r="L139" s="27" t="s">
        <v>16</v>
      </c>
      <c r="M139" s="27" t="s">
        <v>16</v>
      </c>
    </row>
    <row r="140" spans="1:13">
      <c r="A140" s="27" t="s">
        <v>13</v>
      </c>
      <c r="B140" s="27" t="s">
        <v>14</v>
      </c>
      <c r="C140" s="27" t="s">
        <v>191</v>
      </c>
      <c r="D140" s="27">
        <v>673</v>
      </c>
      <c r="E140" s="27">
        <v>1</v>
      </c>
      <c r="F140" s="27" t="s">
        <v>17</v>
      </c>
      <c r="G140" s="27">
        <v>0.85741000000000001</v>
      </c>
      <c r="H140" s="27" t="s">
        <v>18</v>
      </c>
      <c r="I140" s="27" t="s">
        <v>19</v>
      </c>
      <c r="J140" s="27">
        <v>33.616999999999997</v>
      </c>
      <c r="K140" s="27" t="s">
        <v>18</v>
      </c>
      <c r="L140" s="27" t="s">
        <v>16</v>
      </c>
      <c r="M140" s="27" t="s">
        <v>16</v>
      </c>
    </row>
    <row r="141" spans="1:13">
      <c r="A141" s="27" t="s">
        <v>13</v>
      </c>
      <c r="B141" s="27" t="s">
        <v>14</v>
      </c>
      <c r="C141" s="27" t="s">
        <v>192</v>
      </c>
      <c r="D141" s="27">
        <v>674</v>
      </c>
      <c r="E141" s="27">
        <v>1</v>
      </c>
      <c r="F141" s="27" t="s">
        <v>17</v>
      </c>
      <c r="G141" s="27">
        <v>0.67776999999999998</v>
      </c>
      <c r="H141" s="27" t="s">
        <v>18</v>
      </c>
      <c r="I141" s="27" t="s">
        <v>19</v>
      </c>
      <c r="J141" s="27">
        <v>53.61</v>
      </c>
      <c r="K141" s="27" t="s">
        <v>18</v>
      </c>
      <c r="L141" s="27" t="s">
        <v>16</v>
      </c>
      <c r="M141" s="27" t="s">
        <v>16</v>
      </c>
    </row>
    <row r="142" spans="1:13">
      <c r="A142" s="27" t="s">
        <v>13</v>
      </c>
      <c r="B142" s="27" t="s">
        <v>14</v>
      </c>
      <c r="C142" s="27" t="s">
        <v>193</v>
      </c>
      <c r="D142" s="27">
        <v>675</v>
      </c>
      <c r="E142" s="27">
        <v>1</v>
      </c>
      <c r="F142" s="27" t="s">
        <v>17</v>
      </c>
      <c r="G142" s="27">
        <v>1.75177</v>
      </c>
      <c r="H142" s="27" t="s">
        <v>18</v>
      </c>
      <c r="I142" s="27" t="s">
        <v>19</v>
      </c>
      <c r="J142" s="27">
        <v>47.165999999999997</v>
      </c>
      <c r="K142" s="27" t="s">
        <v>18</v>
      </c>
      <c r="L142" s="27" t="s">
        <v>16</v>
      </c>
      <c r="M142" s="27" t="s">
        <v>16</v>
      </c>
    </row>
    <row r="143" spans="1:13">
      <c r="A143" s="27" t="s">
        <v>13</v>
      </c>
      <c r="B143" s="27" t="s">
        <v>14</v>
      </c>
      <c r="C143" s="27" t="s">
        <v>194</v>
      </c>
      <c r="D143" s="27">
        <v>676</v>
      </c>
      <c r="E143" s="27">
        <v>1</v>
      </c>
      <c r="F143" s="27" t="s">
        <v>17</v>
      </c>
      <c r="G143" s="27">
        <v>1.60839</v>
      </c>
      <c r="H143" s="27" t="s">
        <v>18</v>
      </c>
      <c r="I143" s="27" t="s">
        <v>19</v>
      </c>
      <c r="J143" s="27">
        <v>30.946999999999999</v>
      </c>
      <c r="K143" s="27" t="s">
        <v>18</v>
      </c>
      <c r="L143" s="27" t="s">
        <v>16</v>
      </c>
      <c r="M143" s="27" t="s">
        <v>16</v>
      </c>
    </row>
    <row r="144" spans="1:13">
      <c r="A144" s="27" t="s">
        <v>13</v>
      </c>
      <c r="B144" s="27" t="s">
        <v>14</v>
      </c>
      <c r="C144" s="27" t="s">
        <v>195</v>
      </c>
      <c r="D144" s="27">
        <v>677</v>
      </c>
      <c r="E144" s="27">
        <v>1</v>
      </c>
      <c r="F144" s="27" t="s">
        <v>17</v>
      </c>
      <c r="G144" s="27">
        <v>1.48099</v>
      </c>
      <c r="H144" s="27" t="s">
        <v>18</v>
      </c>
      <c r="I144" s="27" t="s">
        <v>19</v>
      </c>
      <c r="J144" s="27">
        <v>17.241</v>
      </c>
      <c r="K144" s="27" t="s">
        <v>18</v>
      </c>
      <c r="L144" s="27" t="s">
        <v>16</v>
      </c>
      <c r="M144" s="27" t="s">
        <v>16</v>
      </c>
    </row>
    <row r="145" spans="1:13">
      <c r="A145" s="27" t="s">
        <v>13</v>
      </c>
      <c r="B145" s="27" t="s">
        <v>14</v>
      </c>
      <c r="C145" s="27" t="s">
        <v>196</v>
      </c>
      <c r="D145" s="27">
        <v>678</v>
      </c>
      <c r="E145" s="27">
        <v>1</v>
      </c>
      <c r="F145" s="27" t="s">
        <v>17</v>
      </c>
      <c r="G145" s="27">
        <v>1.2928200000000001</v>
      </c>
      <c r="H145" s="27" t="s">
        <v>18</v>
      </c>
      <c r="I145" s="27" t="s">
        <v>19</v>
      </c>
      <c r="J145" s="27">
        <v>3.35</v>
      </c>
      <c r="K145" s="27" t="s">
        <v>18</v>
      </c>
      <c r="L145" s="27" t="s">
        <v>16</v>
      </c>
      <c r="M145" s="27" t="s">
        <v>16</v>
      </c>
    </row>
    <row r="146" spans="1:13">
      <c r="A146" s="27" t="s">
        <v>13</v>
      </c>
      <c r="B146" s="27" t="s">
        <v>14</v>
      </c>
      <c r="C146" s="27" t="s">
        <v>197</v>
      </c>
      <c r="D146" s="27">
        <v>679</v>
      </c>
      <c r="E146" s="27">
        <v>1</v>
      </c>
      <c r="F146" s="27" t="s">
        <v>17</v>
      </c>
      <c r="G146" s="27">
        <v>1.09535</v>
      </c>
      <c r="H146" s="27" t="s">
        <v>18</v>
      </c>
      <c r="I146" s="27" t="s">
        <v>19</v>
      </c>
      <c r="J146" s="27">
        <v>22.882000000000001</v>
      </c>
      <c r="K146" s="27" t="s">
        <v>18</v>
      </c>
      <c r="L146" s="27" t="s">
        <v>16</v>
      </c>
      <c r="M146" s="27" t="s">
        <v>16</v>
      </c>
    </row>
    <row r="147" spans="1:13">
      <c r="A147" s="27" t="s">
        <v>13</v>
      </c>
      <c r="B147" s="27" t="s">
        <v>14</v>
      </c>
      <c r="C147" s="27" t="s">
        <v>198</v>
      </c>
      <c r="D147" s="27">
        <v>680</v>
      </c>
      <c r="E147" s="27">
        <v>1</v>
      </c>
      <c r="F147" s="27" t="s">
        <v>17</v>
      </c>
      <c r="G147" s="27">
        <v>1.0415399999999999</v>
      </c>
      <c r="H147" s="27" t="s">
        <v>18</v>
      </c>
      <c r="I147" s="27" t="s">
        <v>19</v>
      </c>
      <c r="J147" s="27">
        <v>41.756999999999998</v>
      </c>
      <c r="K147" s="27" t="s">
        <v>18</v>
      </c>
      <c r="L147" s="27" t="s">
        <v>16</v>
      </c>
      <c r="M147" s="27" t="s">
        <v>16</v>
      </c>
    </row>
    <row r="148" spans="1:13">
      <c r="A148" s="27" t="s">
        <v>13</v>
      </c>
      <c r="B148" s="27" t="s">
        <v>14</v>
      </c>
      <c r="C148" s="27" t="s">
        <v>199</v>
      </c>
      <c r="D148" s="27" t="s">
        <v>163</v>
      </c>
      <c r="F148" s="27" t="s">
        <v>16</v>
      </c>
      <c r="I148" s="27" t="s">
        <v>16</v>
      </c>
      <c r="L148" s="27" t="s">
        <v>16</v>
      </c>
      <c r="M148" s="27" t="s">
        <v>16</v>
      </c>
    </row>
    <row r="149" spans="1:13">
      <c r="A149" s="27" t="s">
        <v>13</v>
      </c>
      <c r="B149" s="27" t="s">
        <v>14</v>
      </c>
      <c r="C149" s="27" t="s">
        <v>200</v>
      </c>
      <c r="D149" s="27">
        <v>681</v>
      </c>
      <c r="E149" s="27">
        <v>1</v>
      </c>
      <c r="F149" s="27" t="s">
        <v>17</v>
      </c>
      <c r="G149" s="27">
        <v>1.81724</v>
      </c>
      <c r="H149" s="27" t="s">
        <v>18</v>
      </c>
      <c r="I149" s="27" t="s">
        <v>19</v>
      </c>
      <c r="J149" s="27">
        <v>31.318000000000001</v>
      </c>
      <c r="K149" s="27" t="s">
        <v>18</v>
      </c>
      <c r="L149" s="27" t="s">
        <v>16</v>
      </c>
      <c r="M149" s="27" t="s">
        <v>16</v>
      </c>
    </row>
    <row r="150" spans="1:13">
      <c r="A150" s="27" t="s">
        <v>13</v>
      </c>
      <c r="B150" s="27" t="s">
        <v>14</v>
      </c>
      <c r="C150" s="27" t="s">
        <v>201</v>
      </c>
      <c r="D150" s="27">
        <v>682</v>
      </c>
      <c r="E150" s="27">
        <v>1</v>
      </c>
      <c r="F150" s="27" t="s">
        <v>17</v>
      </c>
      <c r="G150" s="27">
        <v>1.4093</v>
      </c>
      <c r="H150" s="27" t="s">
        <v>18</v>
      </c>
      <c r="I150" s="27" t="s">
        <v>19</v>
      </c>
      <c r="J150" s="27">
        <v>5.1859999999999999</v>
      </c>
      <c r="K150" s="27" t="s">
        <v>18</v>
      </c>
      <c r="L150" s="27" t="s">
        <v>16</v>
      </c>
      <c r="M150" s="27" t="s">
        <v>16</v>
      </c>
    </row>
    <row r="151" spans="1:13">
      <c r="A151" s="27" t="s">
        <v>13</v>
      </c>
      <c r="B151" s="27" t="s">
        <v>14</v>
      </c>
      <c r="C151" s="27" t="s">
        <v>202</v>
      </c>
      <c r="D151" s="27">
        <v>683</v>
      </c>
      <c r="E151" s="27">
        <v>1</v>
      </c>
      <c r="F151" s="27" t="s">
        <v>17</v>
      </c>
      <c r="G151" s="27">
        <v>0.91354000000000002</v>
      </c>
      <c r="H151" s="27" t="s">
        <v>18</v>
      </c>
      <c r="I151" s="27" t="s">
        <v>19</v>
      </c>
      <c r="J151" s="27">
        <v>46.167000000000002</v>
      </c>
      <c r="K151" s="27" t="s">
        <v>18</v>
      </c>
      <c r="L151" s="27" t="s">
        <v>16</v>
      </c>
      <c r="M151" s="27" t="s">
        <v>16</v>
      </c>
    </row>
    <row r="152" spans="1:13">
      <c r="A152" s="27" t="s">
        <v>13</v>
      </c>
      <c r="B152" s="27" t="s">
        <v>14</v>
      </c>
      <c r="C152" s="27" t="s">
        <v>406</v>
      </c>
      <c r="D152" s="27" t="s">
        <v>163</v>
      </c>
      <c r="F152" s="27" t="s">
        <v>16</v>
      </c>
      <c r="I152" s="27" t="s">
        <v>16</v>
      </c>
      <c r="L152" s="27" t="s">
        <v>16</v>
      </c>
      <c r="M152" s="27" t="s">
        <v>16</v>
      </c>
    </row>
    <row r="153" spans="1:13">
      <c r="A153" s="27" t="s">
        <v>13</v>
      </c>
      <c r="B153" s="27" t="s">
        <v>14</v>
      </c>
      <c r="C153" s="27" t="s">
        <v>204</v>
      </c>
      <c r="D153" s="27">
        <v>684</v>
      </c>
      <c r="E153" s="27">
        <v>1</v>
      </c>
      <c r="F153" s="27" t="s">
        <v>17</v>
      </c>
      <c r="G153" s="27">
        <v>1.85063</v>
      </c>
      <c r="H153" s="27" t="s">
        <v>18</v>
      </c>
      <c r="I153" s="27" t="s">
        <v>19</v>
      </c>
      <c r="J153" s="27">
        <v>49.235999999999997</v>
      </c>
      <c r="K153" s="27" t="s">
        <v>18</v>
      </c>
      <c r="L153" s="27" t="s">
        <v>16</v>
      </c>
      <c r="M153" s="27" t="s">
        <v>16</v>
      </c>
    </row>
    <row r="154" spans="1:13">
      <c r="A154" s="27" t="s">
        <v>13</v>
      </c>
      <c r="B154" s="27" t="s">
        <v>14</v>
      </c>
      <c r="C154" s="27" t="s">
        <v>205</v>
      </c>
      <c r="D154" s="27">
        <v>685</v>
      </c>
      <c r="E154" s="27">
        <v>1</v>
      </c>
      <c r="F154" s="27" t="s">
        <v>17</v>
      </c>
      <c r="G154" s="27">
        <v>1.3428</v>
      </c>
      <c r="H154" s="27" t="s">
        <v>18</v>
      </c>
      <c r="I154" s="27" t="s">
        <v>19</v>
      </c>
      <c r="J154" s="27">
        <v>3.5449999999999999</v>
      </c>
      <c r="K154" s="27" t="s">
        <v>18</v>
      </c>
      <c r="L154" s="27" t="s">
        <v>16</v>
      </c>
      <c r="M154" s="27" t="s">
        <v>16</v>
      </c>
    </row>
    <row r="155" spans="1:13">
      <c r="A155" s="27" t="s">
        <v>13</v>
      </c>
      <c r="B155" s="27" t="s">
        <v>14</v>
      </c>
      <c r="C155" s="27" t="s">
        <v>206</v>
      </c>
      <c r="D155" s="27">
        <v>686</v>
      </c>
      <c r="E155" s="27">
        <v>1</v>
      </c>
      <c r="F155" s="27" t="s">
        <v>17</v>
      </c>
      <c r="G155" s="27">
        <v>1.2126699999999999</v>
      </c>
      <c r="H155" s="27" t="s">
        <v>18</v>
      </c>
      <c r="I155" s="27" t="s">
        <v>19</v>
      </c>
      <c r="J155" s="27">
        <v>14.662000000000001</v>
      </c>
      <c r="K155" s="27" t="s">
        <v>18</v>
      </c>
      <c r="L155" s="27" t="s">
        <v>16</v>
      </c>
      <c r="M155" s="27" t="s">
        <v>16</v>
      </c>
    </row>
    <row r="156" spans="1:13">
      <c r="A156" s="27" t="s">
        <v>13</v>
      </c>
      <c r="B156" s="27" t="s">
        <v>14</v>
      </c>
      <c r="C156" s="27" t="s">
        <v>207</v>
      </c>
      <c r="D156" s="27">
        <v>687</v>
      </c>
      <c r="E156" s="27">
        <v>1</v>
      </c>
      <c r="F156" s="27" t="s">
        <v>17</v>
      </c>
      <c r="G156" s="27">
        <v>0.9677</v>
      </c>
      <c r="H156" s="27" t="s">
        <v>18</v>
      </c>
      <c r="I156" s="27" t="s">
        <v>19</v>
      </c>
      <c r="J156" s="27">
        <v>38.924999999999997</v>
      </c>
      <c r="K156" s="27" t="s">
        <v>18</v>
      </c>
      <c r="L156" s="27" t="s">
        <v>16</v>
      </c>
      <c r="M156" s="27" t="s">
        <v>16</v>
      </c>
    </row>
    <row r="157" spans="1:13">
      <c r="A157" s="27" t="s">
        <v>13</v>
      </c>
      <c r="B157" s="27" t="s">
        <v>14</v>
      </c>
      <c r="C157" s="27" t="s">
        <v>208</v>
      </c>
      <c r="D157" s="27" t="s">
        <v>163</v>
      </c>
      <c r="F157" s="27" t="s">
        <v>16</v>
      </c>
      <c r="I157" s="27" t="s">
        <v>16</v>
      </c>
      <c r="L157" s="27" t="s">
        <v>16</v>
      </c>
      <c r="M157" s="27" t="s">
        <v>16</v>
      </c>
    </row>
    <row r="158" spans="1:13">
      <c r="A158" s="27" t="s">
        <v>13</v>
      </c>
      <c r="B158" s="27" t="s">
        <v>14</v>
      </c>
      <c r="C158" s="27" t="s">
        <v>209</v>
      </c>
      <c r="D158" s="27">
        <v>688</v>
      </c>
      <c r="E158" s="27">
        <v>1</v>
      </c>
      <c r="F158" s="27" t="s">
        <v>17</v>
      </c>
      <c r="G158" s="27">
        <v>1.8361799999999999</v>
      </c>
      <c r="H158" s="27" t="s">
        <v>18</v>
      </c>
      <c r="I158" s="27" t="s">
        <v>19</v>
      </c>
      <c r="J158" s="27">
        <v>50.5</v>
      </c>
      <c r="K158" s="27" t="s">
        <v>18</v>
      </c>
      <c r="L158" s="27" t="s">
        <v>16</v>
      </c>
      <c r="M158" s="27" t="s">
        <v>16</v>
      </c>
    </row>
    <row r="159" spans="1:13">
      <c r="A159" s="27" t="s">
        <v>13</v>
      </c>
      <c r="B159" s="27" t="s">
        <v>14</v>
      </c>
      <c r="C159" s="27" t="s">
        <v>210</v>
      </c>
      <c r="D159" s="27">
        <v>689</v>
      </c>
      <c r="E159" s="27">
        <v>1</v>
      </c>
      <c r="F159" s="27" t="s">
        <v>17</v>
      </c>
      <c r="G159" s="27">
        <v>1.6753100000000001</v>
      </c>
      <c r="H159" s="27" t="s">
        <v>18</v>
      </c>
      <c r="I159" s="27" t="s">
        <v>19</v>
      </c>
      <c r="J159" s="27">
        <v>35.043999999999997</v>
      </c>
      <c r="K159" s="27" t="s">
        <v>18</v>
      </c>
      <c r="L159" s="27" t="s">
        <v>16</v>
      </c>
      <c r="M159" s="27" t="s">
        <v>16</v>
      </c>
    </row>
    <row r="160" spans="1:13">
      <c r="A160" s="27" t="s">
        <v>13</v>
      </c>
      <c r="B160" s="27" t="s">
        <v>14</v>
      </c>
      <c r="C160" s="27" t="s">
        <v>407</v>
      </c>
      <c r="D160" s="27">
        <v>690</v>
      </c>
      <c r="E160" s="27">
        <v>1</v>
      </c>
      <c r="F160" s="27" t="s">
        <v>17</v>
      </c>
      <c r="G160" s="27">
        <v>1.39412</v>
      </c>
      <c r="H160" s="27" t="s">
        <v>18</v>
      </c>
      <c r="I160" s="27" t="s">
        <v>19</v>
      </c>
      <c r="J160" s="27">
        <v>10.785</v>
      </c>
      <c r="K160" s="27" t="s">
        <v>18</v>
      </c>
      <c r="L160" s="27" t="s">
        <v>16</v>
      </c>
      <c r="M160" s="27" t="s">
        <v>16</v>
      </c>
    </row>
    <row r="161" spans="1:13">
      <c r="A161" s="27" t="s">
        <v>13</v>
      </c>
      <c r="B161" s="27" t="s">
        <v>14</v>
      </c>
      <c r="C161" s="27" t="s">
        <v>212</v>
      </c>
      <c r="D161" s="27">
        <v>691</v>
      </c>
      <c r="E161" s="27">
        <v>1</v>
      </c>
      <c r="F161" s="27" t="s">
        <v>17</v>
      </c>
      <c r="G161" s="27">
        <v>1.1526799999999999</v>
      </c>
      <c r="H161" s="27" t="s">
        <v>18</v>
      </c>
      <c r="I161" s="27" t="s">
        <v>19</v>
      </c>
      <c r="J161" s="27">
        <v>12.176</v>
      </c>
      <c r="K161" s="27" t="s">
        <v>18</v>
      </c>
      <c r="L161" s="27" t="s">
        <v>16</v>
      </c>
      <c r="M161" s="27" t="s">
        <v>16</v>
      </c>
    </row>
    <row r="162" spans="1:13">
      <c r="A162" s="27" t="s">
        <v>13</v>
      </c>
      <c r="B162" s="27" t="s">
        <v>14</v>
      </c>
      <c r="C162" s="27" t="s">
        <v>213</v>
      </c>
      <c r="D162" s="27">
        <v>692</v>
      </c>
      <c r="E162" s="27">
        <v>1</v>
      </c>
      <c r="F162" s="27" t="s">
        <v>17</v>
      </c>
      <c r="G162" s="27">
        <v>0.95387999999999995</v>
      </c>
      <c r="H162" s="27" t="s">
        <v>18</v>
      </c>
      <c r="I162" s="27" t="s">
        <v>19</v>
      </c>
      <c r="J162" s="27">
        <v>29.896000000000001</v>
      </c>
      <c r="K162" s="27" t="s">
        <v>18</v>
      </c>
      <c r="L162" s="27" t="s">
        <v>16</v>
      </c>
      <c r="M162" s="27" t="s">
        <v>16</v>
      </c>
    </row>
    <row r="163" spans="1:13">
      <c r="A163" s="27" t="s">
        <v>13</v>
      </c>
      <c r="B163" s="27" t="s">
        <v>14</v>
      </c>
      <c r="C163" s="27" t="s">
        <v>214</v>
      </c>
      <c r="D163" s="27">
        <v>693</v>
      </c>
      <c r="E163" s="27">
        <v>1</v>
      </c>
      <c r="F163" s="27" t="s">
        <v>17</v>
      </c>
      <c r="G163" s="27">
        <v>0.79810999999999999</v>
      </c>
      <c r="H163" s="27" t="s">
        <v>18</v>
      </c>
      <c r="I163" s="27" t="s">
        <v>19</v>
      </c>
      <c r="J163" s="27">
        <v>45.344000000000001</v>
      </c>
      <c r="K163" s="27" t="s">
        <v>18</v>
      </c>
      <c r="L163" s="27" t="s">
        <v>16</v>
      </c>
      <c r="M163" s="27" t="s">
        <v>16</v>
      </c>
    </row>
    <row r="164" spans="1:13">
      <c r="A164" s="27" t="s">
        <v>13</v>
      </c>
      <c r="B164" s="27" t="s">
        <v>14</v>
      </c>
      <c r="C164" s="27" t="s">
        <v>408</v>
      </c>
      <c r="D164" s="27" t="s">
        <v>163</v>
      </c>
      <c r="F164" s="27" t="s">
        <v>16</v>
      </c>
      <c r="I164" s="27" t="s">
        <v>16</v>
      </c>
      <c r="L164" s="27" t="s">
        <v>16</v>
      </c>
      <c r="M164" s="27" t="s">
        <v>16</v>
      </c>
    </row>
    <row r="165" spans="1:13">
      <c r="A165" s="27" t="s">
        <v>13</v>
      </c>
      <c r="B165" s="27" t="s">
        <v>14</v>
      </c>
      <c r="C165" s="27" t="s">
        <v>216</v>
      </c>
      <c r="D165" s="27">
        <v>694</v>
      </c>
      <c r="E165" s="27">
        <v>1</v>
      </c>
      <c r="F165" s="27" t="s">
        <v>17</v>
      </c>
      <c r="G165" s="27">
        <v>1.8057300000000001</v>
      </c>
      <c r="H165" s="27" t="s">
        <v>18</v>
      </c>
      <c r="I165" s="27" t="s">
        <v>19</v>
      </c>
      <c r="J165" s="27">
        <v>50.618000000000002</v>
      </c>
      <c r="K165" s="27" t="s">
        <v>18</v>
      </c>
      <c r="L165" s="27" t="s">
        <v>16</v>
      </c>
      <c r="M165" s="27" t="s">
        <v>16</v>
      </c>
    </row>
    <row r="166" spans="1:13">
      <c r="A166" s="27" t="s">
        <v>13</v>
      </c>
      <c r="B166" s="27" t="s">
        <v>14</v>
      </c>
      <c r="C166" s="27" t="s">
        <v>409</v>
      </c>
      <c r="D166" s="27">
        <v>695</v>
      </c>
      <c r="E166" s="27">
        <v>1</v>
      </c>
      <c r="F166" s="27" t="s">
        <v>17</v>
      </c>
      <c r="G166" s="27">
        <v>1.6065700000000001</v>
      </c>
      <c r="H166" s="27" t="s">
        <v>18</v>
      </c>
      <c r="I166" s="27" t="s">
        <v>19</v>
      </c>
      <c r="J166" s="27">
        <v>30.568999999999999</v>
      </c>
      <c r="K166" s="27" t="s">
        <v>18</v>
      </c>
      <c r="L166" s="27" t="s">
        <v>16</v>
      </c>
      <c r="M166" s="27" t="s">
        <v>16</v>
      </c>
    </row>
    <row r="167" spans="1:13">
      <c r="A167" s="27" t="s">
        <v>13</v>
      </c>
      <c r="B167" s="27" t="s">
        <v>14</v>
      </c>
      <c r="C167" s="27" t="s">
        <v>218</v>
      </c>
      <c r="D167" s="27">
        <v>696</v>
      </c>
      <c r="E167" s="27">
        <v>1</v>
      </c>
      <c r="F167" s="27" t="s">
        <v>17</v>
      </c>
      <c r="G167" s="27">
        <v>1.40432</v>
      </c>
      <c r="H167" s="27" t="s">
        <v>18</v>
      </c>
      <c r="I167" s="27" t="s">
        <v>19</v>
      </c>
      <c r="J167" s="27">
        <v>10.858000000000001</v>
      </c>
      <c r="K167" s="27" t="s">
        <v>18</v>
      </c>
      <c r="L167" s="27" t="s">
        <v>16</v>
      </c>
      <c r="M167" s="27" t="s">
        <v>16</v>
      </c>
    </row>
    <row r="168" spans="1:13">
      <c r="A168" s="27" t="s">
        <v>13</v>
      </c>
      <c r="B168" s="27" t="s">
        <v>14</v>
      </c>
      <c r="C168" s="27" t="s">
        <v>219</v>
      </c>
      <c r="D168" s="27">
        <v>697</v>
      </c>
      <c r="E168" s="27">
        <v>1</v>
      </c>
      <c r="F168" s="27" t="s">
        <v>17</v>
      </c>
      <c r="G168" s="27">
        <v>1.1466099999999999</v>
      </c>
      <c r="H168" s="27" t="s">
        <v>18</v>
      </c>
      <c r="I168" s="27" t="s">
        <v>19</v>
      </c>
      <c r="J168" s="27">
        <v>16.77</v>
      </c>
      <c r="K168" s="27" t="s">
        <v>18</v>
      </c>
      <c r="L168" s="27" t="s">
        <v>16</v>
      </c>
      <c r="M168" s="27" t="s">
        <v>16</v>
      </c>
    </row>
    <row r="169" spans="1:13">
      <c r="A169" s="27" t="s">
        <v>13</v>
      </c>
      <c r="B169" s="27" t="s">
        <v>14</v>
      </c>
      <c r="C169" s="27" t="s">
        <v>220</v>
      </c>
      <c r="D169" s="27">
        <v>698</v>
      </c>
      <c r="E169" s="27">
        <v>1</v>
      </c>
      <c r="F169" s="27" t="s">
        <v>17</v>
      </c>
      <c r="G169" s="27">
        <v>0.90822999999999998</v>
      </c>
      <c r="H169" s="27" t="s">
        <v>18</v>
      </c>
      <c r="I169" s="27" t="s">
        <v>19</v>
      </c>
      <c r="J169" s="27">
        <v>40.034999999999997</v>
      </c>
      <c r="K169" s="27" t="s">
        <v>18</v>
      </c>
      <c r="L169" s="27" t="s">
        <v>16</v>
      </c>
      <c r="M169" s="27" t="s">
        <v>16</v>
      </c>
    </row>
    <row r="170" spans="1:13">
      <c r="A170" s="27" t="s">
        <v>13</v>
      </c>
      <c r="B170" s="27" t="s">
        <v>14</v>
      </c>
      <c r="C170" s="27" t="s">
        <v>410</v>
      </c>
      <c r="D170" s="27" t="s">
        <v>163</v>
      </c>
      <c r="F170" s="27" t="s">
        <v>16</v>
      </c>
      <c r="I170" s="27" t="s">
        <v>16</v>
      </c>
      <c r="L170" s="27" t="s">
        <v>16</v>
      </c>
      <c r="M170" s="27" t="s">
        <v>16</v>
      </c>
    </row>
    <row r="171" spans="1:13">
      <c r="A171" s="27" t="s">
        <v>13</v>
      </c>
      <c r="B171" s="27" t="s">
        <v>14</v>
      </c>
      <c r="C171" s="27" t="s">
        <v>222</v>
      </c>
      <c r="D171" s="27">
        <v>699</v>
      </c>
      <c r="E171" s="27">
        <v>1</v>
      </c>
      <c r="F171" s="27" t="s">
        <v>17</v>
      </c>
      <c r="G171" s="27">
        <v>1.9047000000000001</v>
      </c>
      <c r="H171" s="27" t="s">
        <v>18</v>
      </c>
      <c r="I171" s="27" t="s">
        <v>19</v>
      </c>
      <c r="J171" s="27">
        <v>55.170999999999999</v>
      </c>
      <c r="K171" s="27" t="s">
        <v>18</v>
      </c>
      <c r="L171" s="27" t="s">
        <v>16</v>
      </c>
      <c r="M171" s="27" t="s">
        <v>16</v>
      </c>
    </row>
    <row r="172" spans="1:13">
      <c r="A172" s="27" t="s">
        <v>13</v>
      </c>
      <c r="B172" s="27" t="s">
        <v>14</v>
      </c>
      <c r="C172" s="27" t="s">
        <v>223</v>
      </c>
      <c r="D172" s="27">
        <v>700</v>
      </c>
      <c r="E172" s="27">
        <v>1</v>
      </c>
      <c r="F172" s="27" t="s">
        <v>17</v>
      </c>
      <c r="G172" s="27">
        <v>1.7014499999999999</v>
      </c>
      <c r="H172" s="27" t="s">
        <v>18</v>
      </c>
      <c r="I172" s="27" t="s">
        <v>19</v>
      </c>
      <c r="J172" s="27">
        <v>35.122</v>
      </c>
      <c r="K172" s="27" t="s">
        <v>18</v>
      </c>
      <c r="L172" s="27" t="s">
        <v>16</v>
      </c>
      <c r="M172" s="27" t="s">
        <v>16</v>
      </c>
    </row>
    <row r="173" spans="1:13">
      <c r="A173" s="27" t="s">
        <v>13</v>
      </c>
      <c r="B173" s="27" t="s">
        <v>14</v>
      </c>
      <c r="C173" s="27" t="s">
        <v>224</v>
      </c>
      <c r="D173" s="27">
        <v>701</v>
      </c>
      <c r="E173" s="27">
        <v>1</v>
      </c>
      <c r="F173" s="27" t="s">
        <v>17</v>
      </c>
      <c r="G173" s="27">
        <v>1.59833</v>
      </c>
      <c r="H173" s="27" t="s">
        <v>18</v>
      </c>
      <c r="I173" s="27" t="s">
        <v>19</v>
      </c>
      <c r="J173" s="27">
        <v>25.15</v>
      </c>
      <c r="K173" s="27" t="s">
        <v>18</v>
      </c>
      <c r="L173" s="27" t="s">
        <v>16</v>
      </c>
      <c r="M173" s="27" t="s">
        <v>16</v>
      </c>
    </row>
    <row r="174" spans="1:13">
      <c r="A174" s="27" t="s">
        <v>13</v>
      </c>
      <c r="B174" s="27" t="s">
        <v>14</v>
      </c>
      <c r="C174" s="27" t="s">
        <v>225</v>
      </c>
      <c r="D174" s="27">
        <v>702</v>
      </c>
      <c r="E174" s="27">
        <v>1</v>
      </c>
      <c r="F174" s="27" t="s">
        <v>17</v>
      </c>
      <c r="G174" s="27">
        <v>1.4029100000000001</v>
      </c>
      <c r="H174" s="27" t="s">
        <v>18</v>
      </c>
      <c r="I174" s="27" t="s">
        <v>19</v>
      </c>
      <c r="J174" s="27">
        <v>5.8179999999999996</v>
      </c>
      <c r="K174" s="27" t="s">
        <v>18</v>
      </c>
      <c r="L174" s="27" t="s">
        <v>16</v>
      </c>
      <c r="M174" s="27" t="s">
        <v>16</v>
      </c>
    </row>
    <row r="175" spans="1:13">
      <c r="A175" s="27" t="s">
        <v>13</v>
      </c>
      <c r="B175" s="27" t="s">
        <v>14</v>
      </c>
      <c r="C175" s="27" t="s">
        <v>226</v>
      </c>
      <c r="D175" s="27">
        <v>703</v>
      </c>
      <c r="E175" s="27">
        <v>1</v>
      </c>
      <c r="F175" s="27" t="s">
        <v>17</v>
      </c>
      <c r="G175" s="27">
        <v>1.13506</v>
      </c>
      <c r="H175" s="27" t="s">
        <v>18</v>
      </c>
      <c r="I175" s="27" t="s">
        <v>19</v>
      </c>
      <c r="J175" s="27">
        <v>22.463000000000001</v>
      </c>
      <c r="K175" s="27" t="s">
        <v>18</v>
      </c>
      <c r="L175" s="27" t="s">
        <v>16</v>
      </c>
      <c r="M175" s="27" t="s">
        <v>16</v>
      </c>
    </row>
    <row r="176" spans="1:13">
      <c r="A176" s="27" t="s">
        <v>13</v>
      </c>
      <c r="B176" s="27" t="s">
        <v>14</v>
      </c>
      <c r="C176" s="27" t="s">
        <v>227</v>
      </c>
      <c r="D176" s="27">
        <v>704</v>
      </c>
      <c r="E176" s="27">
        <v>1</v>
      </c>
      <c r="F176" s="27" t="s">
        <v>17</v>
      </c>
      <c r="G176" s="27">
        <v>0.98219000000000001</v>
      </c>
      <c r="H176" s="27" t="s">
        <v>18</v>
      </c>
      <c r="I176" s="27" t="s">
        <v>19</v>
      </c>
      <c r="J176" s="27">
        <v>35.436999999999998</v>
      </c>
      <c r="K176" s="27" t="s">
        <v>18</v>
      </c>
      <c r="L176" s="27" t="s">
        <v>16</v>
      </c>
      <c r="M176" s="27" t="s">
        <v>16</v>
      </c>
    </row>
    <row r="177" spans="1:13">
      <c r="A177" s="27" t="s">
        <v>13</v>
      </c>
      <c r="B177" s="27" t="s">
        <v>14</v>
      </c>
      <c r="C177" s="27" t="s">
        <v>228</v>
      </c>
      <c r="D177" s="27">
        <v>705</v>
      </c>
      <c r="E177" s="27">
        <v>1</v>
      </c>
      <c r="F177" s="27" t="s">
        <v>17</v>
      </c>
      <c r="G177" s="27">
        <v>0.95423999999999998</v>
      </c>
      <c r="H177" s="27" t="s">
        <v>18</v>
      </c>
      <c r="I177" s="27" t="s">
        <v>19</v>
      </c>
      <c r="J177" s="27">
        <v>37.445999999999998</v>
      </c>
      <c r="K177" s="27" t="s">
        <v>18</v>
      </c>
      <c r="L177" s="27" t="s">
        <v>16</v>
      </c>
      <c r="M177" s="27" t="s">
        <v>16</v>
      </c>
    </row>
    <row r="178" spans="1:13">
      <c r="A178" s="27" t="s">
        <v>13</v>
      </c>
      <c r="B178" s="27" t="s">
        <v>14</v>
      </c>
      <c r="C178" s="27" t="s">
        <v>229</v>
      </c>
      <c r="D178" s="27">
        <v>706</v>
      </c>
      <c r="E178" s="27">
        <v>1</v>
      </c>
      <c r="F178" s="27" t="s">
        <v>17</v>
      </c>
      <c r="G178" s="27">
        <v>0.51085000000000003</v>
      </c>
      <c r="H178" s="27" t="s">
        <v>18</v>
      </c>
      <c r="I178" s="27" t="s">
        <v>19</v>
      </c>
      <c r="J178" s="27">
        <v>61.765999999999998</v>
      </c>
      <c r="K178" s="27" t="s">
        <v>18</v>
      </c>
      <c r="L178" s="27" t="s">
        <v>16</v>
      </c>
      <c r="M178" s="27" t="s">
        <v>16</v>
      </c>
    </row>
    <row r="179" spans="1:13">
      <c r="A179" s="27" t="s">
        <v>13</v>
      </c>
      <c r="B179" s="27" t="s">
        <v>14</v>
      </c>
      <c r="C179" s="27" t="s">
        <v>411</v>
      </c>
      <c r="D179" s="27" t="s">
        <v>163</v>
      </c>
      <c r="F179" s="27" t="s">
        <v>16</v>
      </c>
      <c r="I179" s="27" t="s">
        <v>16</v>
      </c>
      <c r="L179" s="27" t="s">
        <v>16</v>
      </c>
      <c r="M179" s="27" t="s">
        <v>16</v>
      </c>
    </row>
    <row r="180" spans="1:13">
      <c r="A180" s="27" t="s">
        <v>13</v>
      </c>
      <c r="B180" s="27" t="s">
        <v>14</v>
      </c>
      <c r="C180" s="27" t="s">
        <v>231</v>
      </c>
      <c r="D180" s="27">
        <v>707</v>
      </c>
      <c r="E180" s="27">
        <v>1</v>
      </c>
      <c r="F180" s="27" t="s">
        <v>17</v>
      </c>
      <c r="G180" s="27">
        <v>1.81948</v>
      </c>
      <c r="H180" s="27" t="s">
        <v>18</v>
      </c>
      <c r="I180" s="27" t="s">
        <v>19</v>
      </c>
      <c r="J180" s="27">
        <v>18.594000000000001</v>
      </c>
      <c r="K180" s="27" t="s">
        <v>18</v>
      </c>
      <c r="L180" s="27" t="s">
        <v>16</v>
      </c>
      <c r="M180" s="27" t="s">
        <v>16</v>
      </c>
    </row>
    <row r="181" spans="1:13">
      <c r="A181" s="27" t="s">
        <v>13</v>
      </c>
      <c r="B181" s="27" t="s">
        <v>14</v>
      </c>
      <c r="C181" s="27" t="s">
        <v>232</v>
      </c>
      <c r="D181" s="27">
        <v>708</v>
      </c>
      <c r="E181" s="27">
        <v>1</v>
      </c>
      <c r="F181" s="27" t="s">
        <v>17</v>
      </c>
      <c r="G181" s="27">
        <v>1.37493</v>
      </c>
      <c r="H181" s="27" t="s">
        <v>18</v>
      </c>
      <c r="I181" s="27" t="s">
        <v>19</v>
      </c>
      <c r="J181" s="27">
        <v>3.5270000000000001</v>
      </c>
      <c r="K181" s="27" t="s">
        <v>18</v>
      </c>
      <c r="L181" s="27" t="s">
        <v>16</v>
      </c>
      <c r="M181" s="27" t="s">
        <v>16</v>
      </c>
    </row>
    <row r="182" spans="1:13">
      <c r="A182" s="27" t="s">
        <v>13</v>
      </c>
      <c r="B182" s="27" t="s">
        <v>14</v>
      </c>
      <c r="C182" s="27" t="s">
        <v>233</v>
      </c>
      <c r="D182" s="27">
        <v>709</v>
      </c>
      <c r="E182" s="27">
        <v>1</v>
      </c>
      <c r="F182" s="27" t="s">
        <v>17</v>
      </c>
      <c r="G182" s="27">
        <v>0.74294000000000004</v>
      </c>
      <c r="H182" s="27" t="s">
        <v>18</v>
      </c>
      <c r="I182" s="27" t="s">
        <v>19</v>
      </c>
      <c r="J182" s="27">
        <v>19.539000000000001</v>
      </c>
      <c r="K182" s="27" t="s">
        <v>18</v>
      </c>
      <c r="L182" s="27" t="s">
        <v>16</v>
      </c>
      <c r="M182" s="27" t="s">
        <v>16</v>
      </c>
    </row>
    <row r="183" spans="1:13">
      <c r="A183" s="27" t="s">
        <v>13</v>
      </c>
      <c r="B183" s="27" t="s">
        <v>14</v>
      </c>
      <c r="C183" s="27" t="s">
        <v>412</v>
      </c>
      <c r="D183" s="27" t="s">
        <v>163</v>
      </c>
      <c r="F183" s="27" t="s">
        <v>16</v>
      </c>
      <c r="I183" s="27" t="s">
        <v>16</v>
      </c>
      <c r="L183" s="27" t="s">
        <v>16</v>
      </c>
      <c r="M183" s="27" t="s">
        <v>16</v>
      </c>
    </row>
    <row r="184" spans="1:13">
      <c r="A184" s="27" t="s">
        <v>13</v>
      </c>
      <c r="B184" s="27" t="s">
        <v>14</v>
      </c>
      <c r="C184" s="27" t="s">
        <v>235</v>
      </c>
      <c r="D184" s="27">
        <v>710</v>
      </c>
      <c r="E184" s="27">
        <v>1</v>
      </c>
      <c r="F184" s="27" t="s">
        <v>17</v>
      </c>
      <c r="G184" s="27">
        <v>1.92154</v>
      </c>
      <c r="H184" s="27" t="s">
        <v>18</v>
      </c>
      <c r="I184" s="27" t="s">
        <v>19</v>
      </c>
      <c r="J184" s="27">
        <v>15.972</v>
      </c>
      <c r="K184" s="27" t="s">
        <v>18</v>
      </c>
      <c r="L184" s="27" t="s">
        <v>16</v>
      </c>
      <c r="M184" s="27" t="s">
        <v>16</v>
      </c>
    </row>
    <row r="185" spans="1:13">
      <c r="A185" s="27" t="s">
        <v>13</v>
      </c>
      <c r="B185" s="27" t="s">
        <v>14</v>
      </c>
      <c r="C185" s="27" t="s">
        <v>236</v>
      </c>
      <c r="D185" s="27">
        <v>711</v>
      </c>
      <c r="E185" s="27">
        <v>1</v>
      </c>
      <c r="F185" s="27" t="s">
        <v>17</v>
      </c>
      <c r="G185" s="27">
        <v>1.1142700000000001</v>
      </c>
      <c r="H185" s="27" t="s">
        <v>18</v>
      </c>
      <c r="I185" s="27" t="s">
        <v>19</v>
      </c>
      <c r="J185" s="27">
        <v>8.3070000000000004</v>
      </c>
      <c r="K185" s="27" t="s">
        <v>18</v>
      </c>
      <c r="L185" s="27" t="s">
        <v>16</v>
      </c>
      <c r="M185" s="27" t="s">
        <v>16</v>
      </c>
    </row>
    <row r="186" spans="1:13">
      <c r="A186" s="27" t="s">
        <v>13</v>
      </c>
      <c r="B186" s="27" t="s">
        <v>14</v>
      </c>
      <c r="C186" s="27" t="s">
        <v>237</v>
      </c>
      <c r="D186" s="27">
        <v>712</v>
      </c>
      <c r="E186" s="27">
        <v>1</v>
      </c>
      <c r="F186" s="27" t="s">
        <v>17</v>
      </c>
      <c r="G186" s="27">
        <v>0.64573000000000003</v>
      </c>
      <c r="H186" s="27" t="s">
        <v>18</v>
      </c>
      <c r="I186" s="27" t="s">
        <v>19</v>
      </c>
      <c r="J186" s="27">
        <v>21.253</v>
      </c>
      <c r="K186" s="27" t="s">
        <v>18</v>
      </c>
      <c r="L186" s="27" t="s">
        <v>16</v>
      </c>
      <c r="M186" s="27" t="s">
        <v>16</v>
      </c>
    </row>
    <row r="187" spans="1:13">
      <c r="A187" s="27" t="s">
        <v>13</v>
      </c>
      <c r="B187" s="27" t="s">
        <v>14</v>
      </c>
      <c r="C187" s="27" t="s">
        <v>238</v>
      </c>
      <c r="D187" s="27">
        <v>713</v>
      </c>
      <c r="E187" s="27">
        <v>1</v>
      </c>
      <c r="F187" s="27" t="s">
        <v>17</v>
      </c>
      <c r="G187" s="27">
        <v>0.29535</v>
      </c>
      <c r="H187" s="27" t="s">
        <v>18</v>
      </c>
      <c r="I187" s="27" t="s">
        <v>19</v>
      </c>
      <c r="J187" s="27">
        <v>31.206</v>
      </c>
      <c r="K187" s="27" t="s">
        <v>18</v>
      </c>
      <c r="L187" s="27" t="s">
        <v>16</v>
      </c>
      <c r="M187" s="27" t="s">
        <v>16</v>
      </c>
    </row>
    <row r="188" spans="1:13">
      <c r="A188" s="27" t="s">
        <v>13</v>
      </c>
      <c r="B188" s="27" t="s">
        <v>14</v>
      </c>
      <c r="C188" s="27" t="s">
        <v>239</v>
      </c>
      <c r="D188" s="27">
        <v>714</v>
      </c>
      <c r="E188" s="27">
        <v>1</v>
      </c>
      <c r="F188" s="27" t="s">
        <v>17</v>
      </c>
      <c r="G188" s="27">
        <v>1.7807999999999999</v>
      </c>
      <c r="H188" s="27" t="s">
        <v>18</v>
      </c>
      <c r="I188" s="27" t="s">
        <v>19</v>
      </c>
      <c r="J188" s="27">
        <v>13.076000000000001</v>
      </c>
      <c r="K188" s="27" t="s">
        <v>18</v>
      </c>
      <c r="L188" s="27" t="s">
        <v>16</v>
      </c>
      <c r="M188" s="27" t="s">
        <v>16</v>
      </c>
    </row>
    <row r="189" spans="1:13">
      <c r="A189" s="27" t="s">
        <v>13</v>
      </c>
      <c r="B189" s="27" t="s">
        <v>14</v>
      </c>
      <c r="C189" s="27" t="s">
        <v>240</v>
      </c>
      <c r="D189" s="27">
        <v>715</v>
      </c>
      <c r="E189" s="27">
        <v>1</v>
      </c>
      <c r="F189" s="27" t="s">
        <v>17</v>
      </c>
      <c r="G189" s="27">
        <v>1.0814600000000001</v>
      </c>
      <c r="H189" s="27" t="s">
        <v>18</v>
      </c>
      <c r="I189" s="27" t="s">
        <v>19</v>
      </c>
      <c r="J189" s="27">
        <v>7.9269999999999996</v>
      </c>
      <c r="K189" s="27" t="s">
        <v>18</v>
      </c>
      <c r="L189" s="27" t="s">
        <v>16</v>
      </c>
      <c r="M189" s="27" t="s">
        <v>16</v>
      </c>
    </row>
    <row r="190" spans="1:13">
      <c r="A190" s="27" t="s">
        <v>13</v>
      </c>
      <c r="B190" s="27" t="s">
        <v>14</v>
      </c>
      <c r="C190" s="27" t="s">
        <v>241</v>
      </c>
      <c r="D190" s="27">
        <v>716</v>
      </c>
      <c r="E190" s="27">
        <v>1</v>
      </c>
      <c r="F190" s="27" t="s">
        <v>17</v>
      </c>
      <c r="G190" s="27">
        <v>0.46726000000000001</v>
      </c>
      <c r="H190" s="27" t="s">
        <v>18</v>
      </c>
      <c r="I190" s="27" t="s">
        <v>19</v>
      </c>
      <c r="J190" s="27">
        <v>28.443000000000001</v>
      </c>
      <c r="K190" s="27" t="s">
        <v>18</v>
      </c>
      <c r="L190" s="27" t="s">
        <v>16</v>
      </c>
      <c r="M190" s="27" t="s">
        <v>16</v>
      </c>
    </row>
    <row r="191" spans="1:13">
      <c r="A191" s="27" t="s">
        <v>13</v>
      </c>
      <c r="B191" s="27" t="s">
        <v>14</v>
      </c>
      <c r="C191" s="27" t="s">
        <v>413</v>
      </c>
      <c r="D191" s="27" t="s">
        <v>163</v>
      </c>
      <c r="F191" s="27" t="s">
        <v>16</v>
      </c>
      <c r="I191" s="27" t="s">
        <v>16</v>
      </c>
      <c r="L191" s="27" t="s">
        <v>16</v>
      </c>
      <c r="M191" s="27" t="s">
        <v>16</v>
      </c>
    </row>
    <row r="192" spans="1:13">
      <c r="A192" s="27" t="s">
        <v>13</v>
      </c>
      <c r="B192" s="27" t="s">
        <v>14</v>
      </c>
      <c r="C192" s="27" t="s">
        <v>414</v>
      </c>
      <c r="D192" s="27">
        <v>717</v>
      </c>
      <c r="E192" s="27">
        <v>1</v>
      </c>
      <c r="F192" s="27" t="s">
        <v>17</v>
      </c>
      <c r="G192" s="27">
        <v>1.8953599999999999</v>
      </c>
      <c r="H192" s="27" t="s">
        <v>18</v>
      </c>
      <c r="I192" s="27" t="s">
        <v>19</v>
      </c>
      <c r="J192" s="27">
        <v>17.556999999999999</v>
      </c>
      <c r="K192" s="27" t="s">
        <v>18</v>
      </c>
      <c r="L192" s="27" t="s">
        <v>16</v>
      </c>
      <c r="M192" s="27" t="s">
        <v>16</v>
      </c>
    </row>
    <row r="193" spans="1:13">
      <c r="A193" s="27" t="s">
        <v>13</v>
      </c>
      <c r="B193" s="27" t="s">
        <v>14</v>
      </c>
      <c r="C193" s="27" t="s">
        <v>244</v>
      </c>
      <c r="D193" s="27">
        <v>718</v>
      </c>
      <c r="E193" s="27">
        <v>1</v>
      </c>
      <c r="F193" s="27" t="s">
        <v>17</v>
      </c>
      <c r="G193" s="27">
        <v>1.3156300000000001</v>
      </c>
      <c r="H193" s="27" t="s">
        <v>18</v>
      </c>
      <c r="I193" s="27" t="s">
        <v>19</v>
      </c>
      <c r="J193" s="27">
        <v>4.2649999999999997</v>
      </c>
      <c r="K193" s="27" t="s">
        <v>18</v>
      </c>
      <c r="L193" s="27" t="s">
        <v>16</v>
      </c>
      <c r="M193" s="27" t="s">
        <v>16</v>
      </c>
    </row>
    <row r="194" spans="1:13">
      <c r="A194" s="27" t="s">
        <v>13</v>
      </c>
      <c r="B194" s="27" t="s">
        <v>14</v>
      </c>
      <c r="C194" s="27" t="s">
        <v>245</v>
      </c>
      <c r="D194" s="27">
        <v>719</v>
      </c>
      <c r="E194" s="27">
        <v>1</v>
      </c>
      <c r="F194" s="27" t="s">
        <v>17</v>
      </c>
      <c r="G194" s="27">
        <v>0.79842999999999997</v>
      </c>
      <c r="H194" s="27" t="s">
        <v>18</v>
      </c>
      <c r="I194" s="27" t="s">
        <v>19</v>
      </c>
      <c r="J194" s="27">
        <v>17.062000000000001</v>
      </c>
      <c r="K194" s="27" t="s">
        <v>18</v>
      </c>
      <c r="L194" s="27" t="s">
        <v>16</v>
      </c>
      <c r="M194" s="27" t="s">
        <v>16</v>
      </c>
    </row>
    <row r="195" spans="1:13">
      <c r="A195" s="27" t="s">
        <v>13</v>
      </c>
      <c r="B195" s="27" t="s">
        <v>14</v>
      </c>
      <c r="C195" s="27" t="s">
        <v>246</v>
      </c>
      <c r="D195" s="27">
        <v>720</v>
      </c>
      <c r="E195" s="27">
        <v>1</v>
      </c>
      <c r="F195" s="27" t="s">
        <v>17</v>
      </c>
      <c r="G195" s="27">
        <v>0.29326999999999998</v>
      </c>
      <c r="H195" s="27" t="s">
        <v>18</v>
      </c>
      <c r="I195" s="27" t="s">
        <v>19</v>
      </c>
      <c r="J195" s="27">
        <v>46.890999999999998</v>
      </c>
      <c r="K195" s="27" t="s">
        <v>18</v>
      </c>
      <c r="L195" s="27" t="s">
        <v>16</v>
      </c>
      <c r="M195" s="27" t="s">
        <v>16</v>
      </c>
    </row>
    <row r="196" spans="1:13">
      <c r="A196" s="27" t="s">
        <v>13</v>
      </c>
      <c r="B196" s="27" t="s">
        <v>14</v>
      </c>
      <c r="C196" s="27" t="s">
        <v>415</v>
      </c>
      <c r="D196" s="27" t="s">
        <v>163</v>
      </c>
      <c r="F196" s="27" t="s">
        <v>16</v>
      </c>
      <c r="I196" s="27" t="s">
        <v>16</v>
      </c>
      <c r="L196" s="27" t="s">
        <v>16</v>
      </c>
      <c r="M196" s="27" t="s">
        <v>16</v>
      </c>
    </row>
    <row r="197" spans="1:13">
      <c r="A197" s="27" t="s">
        <v>13</v>
      </c>
      <c r="B197" s="27" t="s">
        <v>14</v>
      </c>
      <c r="C197" s="27" t="s">
        <v>248</v>
      </c>
      <c r="D197" s="27">
        <v>721</v>
      </c>
      <c r="E197" s="27">
        <v>1</v>
      </c>
      <c r="F197" s="27" t="s">
        <v>17</v>
      </c>
      <c r="G197" s="27">
        <v>1.63497</v>
      </c>
      <c r="H197" s="27" t="s">
        <v>18</v>
      </c>
      <c r="I197" s="27" t="s">
        <v>19</v>
      </c>
      <c r="J197" s="27">
        <v>47.46</v>
      </c>
      <c r="K197" s="27" t="s">
        <v>18</v>
      </c>
      <c r="L197" s="27" t="s">
        <v>16</v>
      </c>
      <c r="M197" s="27" t="s">
        <v>16</v>
      </c>
    </row>
    <row r="198" spans="1:13">
      <c r="A198" s="27" t="s">
        <v>13</v>
      </c>
      <c r="B198" s="27" t="s">
        <v>14</v>
      </c>
      <c r="C198" s="27" t="s">
        <v>416</v>
      </c>
      <c r="D198" s="27">
        <v>722</v>
      </c>
      <c r="E198" s="27">
        <v>1</v>
      </c>
      <c r="F198" s="27" t="s">
        <v>17</v>
      </c>
      <c r="G198" s="27">
        <v>1.5024999999999999</v>
      </c>
      <c r="H198" s="27" t="s">
        <v>18</v>
      </c>
      <c r="I198" s="27" t="s">
        <v>19</v>
      </c>
      <c r="J198" s="27">
        <v>32.537999999999997</v>
      </c>
      <c r="K198" s="27" t="s">
        <v>18</v>
      </c>
      <c r="L198" s="27" t="s">
        <v>16</v>
      </c>
      <c r="M198" s="27" t="s">
        <v>16</v>
      </c>
    </row>
    <row r="199" spans="1:13">
      <c r="A199" s="27" t="s">
        <v>13</v>
      </c>
      <c r="B199" s="27" t="s">
        <v>14</v>
      </c>
      <c r="C199" s="27" t="s">
        <v>250</v>
      </c>
      <c r="D199" s="27">
        <v>723</v>
      </c>
      <c r="E199" s="27">
        <v>1</v>
      </c>
      <c r="F199" s="27" t="s">
        <v>17</v>
      </c>
      <c r="G199" s="27">
        <v>1.4378599999999999</v>
      </c>
      <c r="H199" s="27" t="s">
        <v>18</v>
      </c>
      <c r="I199" s="27" t="s">
        <v>19</v>
      </c>
      <c r="J199" s="27">
        <v>17.515999999999998</v>
      </c>
      <c r="K199" s="27" t="s">
        <v>18</v>
      </c>
      <c r="L199" s="27" t="s">
        <v>16</v>
      </c>
      <c r="M199" s="27" t="s">
        <v>16</v>
      </c>
    </row>
    <row r="200" spans="1:13">
      <c r="A200" s="27" t="s">
        <v>13</v>
      </c>
      <c r="B200" s="27" t="s">
        <v>14</v>
      </c>
      <c r="C200" s="27" t="s">
        <v>251</v>
      </c>
      <c r="D200" s="27">
        <v>724</v>
      </c>
      <c r="E200" s="27">
        <v>1</v>
      </c>
      <c r="F200" s="27" t="s">
        <v>17</v>
      </c>
      <c r="G200" s="27">
        <v>1.3871599999999999</v>
      </c>
      <c r="H200" s="27" t="s">
        <v>18</v>
      </c>
      <c r="I200" s="27" t="s">
        <v>19</v>
      </c>
      <c r="J200" s="27">
        <v>2.6619999999999999</v>
      </c>
      <c r="K200" s="27" t="s">
        <v>18</v>
      </c>
      <c r="L200" s="27" t="s">
        <v>16</v>
      </c>
      <c r="M200" s="27" t="s">
        <v>16</v>
      </c>
    </row>
    <row r="201" spans="1:13">
      <c r="A201" s="27" t="s">
        <v>13</v>
      </c>
      <c r="B201" s="27" t="s">
        <v>14</v>
      </c>
      <c r="C201" s="27" t="s">
        <v>252</v>
      </c>
      <c r="D201" s="27">
        <v>725</v>
      </c>
      <c r="E201" s="27">
        <v>1</v>
      </c>
      <c r="F201" s="27" t="s">
        <v>17</v>
      </c>
      <c r="G201" s="27">
        <v>1.45373</v>
      </c>
      <c r="H201" s="27" t="s">
        <v>18</v>
      </c>
      <c r="I201" s="27" t="s">
        <v>19</v>
      </c>
      <c r="J201" s="27">
        <v>24.152000000000001</v>
      </c>
      <c r="K201" s="27" t="s">
        <v>18</v>
      </c>
      <c r="L201" s="27" t="s">
        <v>16</v>
      </c>
      <c r="M201" s="27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G6"/>
  <sheetViews>
    <sheetView workbookViewId="0">
      <selection activeCell="C5" sqref="C5:G5"/>
    </sheetView>
  </sheetViews>
  <sheetFormatPr defaultRowHeight="13.2"/>
  <cols>
    <col min="1" max="1" width="12.109375" bestFit="1" customWidth="1"/>
  </cols>
  <sheetData>
    <row r="4" spans="1:7" ht="13.8" thickBot="1">
      <c r="A4" s="29" t="s">
        <v>642</v>
      </c>
      <c r="B4" s="29" t="s">
        <v>643</v>
      </c>
    </row>
    <row r="5" spans="1:7" ht="13.8" thickBot="1">
      <c r="C5" s="21" t="e">
        <f>VLOOKUP(A5,'Журнал наблюдений'!#REF!,4,0)</f>
        <v>#REF!</v>
      </c>
      <c r="D5" s="23" t="e">
        <f t="shared" ref="D5:D6" si="0">IF(B4=B5,"",C4-C5)</f>
        <v>#REF!</v>
      </c>
      <c r="E5" s="23" t="e">
        <f t="shared" ref="E5:E6" si="1">IF(D5="","",IF(COUNTIF(B4,"*бол*"),D5+E3,D5))</f>
        <v>#REF!</v>
      </c>
      <c r="F5" s="23" t="e">
        <f t="shared" ref="F5:F6" si="2">IF(COUNTIF(B5,"*бол*"),"",E5)</f>
        <v>#REF!</v>
      </c>
      <c r="G5" s="25">
        <f t="shared" ref="G5:G6" si="3">IF(B4=B5,G4+1,G4)</f>
        <v>0</v>
      </c>
    </row>
    <row r="6" spans="1:7" ht="13.8" thickBot="1">
      <c r="C6" s="21" t="e">
        <f>VLOOKUP(A6,'Журнал наблюдений'!#REF!,4,0)</f>
        <v>#REF!</v>
      </c>
      <c r="D6" s="23" t="str">
        <f t="shared" si="0"/>
        <v/>
      </c>
      <c r="E6" s="23" t="str">
        <f t="shared" si="1"/>
        <v/>
      </c>
      <c r="F6" s="23" t="str">
        <f t="shared" si="2"/>
        <v/>
      </c>
      <c r="G6" s="25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Ведомость превышений</vt:lpstr>
      <vt:lpstr>1й путь</vt:lpstr>
      <vt:lpstr>2й путь</vt:lpstr>
      <vt:lpstr>перепички</vt:lpstr>
      <vt:lpstr>Журнал наблюдений</vt:lpstr>
      <vt:lpstr>Журнал2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cp:lastPrinted>2024-04-07T08:07:03Z</cp:lastPrinted>
  <dcterms:created xsi:type="dcterms:W3CDTF">2024-03-20T11:32:37Z</dcterms:created>
  <dcterms:modified xsi:type="dcterms:W3CDTF">2024-05-21T03:52:52Z</dcterms:modified>
</cp:coreProperties>
</file>