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stos\"/>
    </mc:Choice>
  </mc:AlternateContent>
  <xr:revisionPtr revIDLastSave="0" documentId="13_ncr:1_{92F50B9A-2034-45F0-9894-3F0A0BE5735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- AYUDA -" sheetId="5" r:id="rId1"/>
    <sheet name="Precios" sheetId="7" r:id="rId2"/>
    <sheet name="Soporte" sheetId="8" state="hidden" r:id="rId3"/>
  </sheets>
  <calcPr calcId="191028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7" l="1"/>
  <c r="I20" i="7"/>
  <c r="H20" i="7"/>
  <c r="G20" i="7"/>
  <c r="F20" i="7"/>
  <c r="E20" i="7"/>
  <c r="D20" i="7"/>
  <c r="J17" i="7"/>
  <c r="K17" i="7"/>
  <c r="L17" i="7"/>
  <c r="L13" i="7"/>
  <c r="K13" i="7"/>
  <c r="J13" i="7"/>
  <c r="L11" i="7"/>
  <c r="K11" i="7"/>
  <c r="J11" i="7"/>
  <c r="L9" i="7"/>
  <c r="K9" i="7"/>
  <c r="J9" i="7"/>
</calcChain>
</file>

<file path=xl/sharedStrings.xml><?xml version="1.0" encoding="utf-8"?>
<sst xmlns="http://schemas.openxmlformats.org/spreadsheetml/2006/main" count="100" uniqueCount="58">
  <si>
    <t>Ayuda</t>
  </si>
  <si>
    <t>Comparación de Precios entre diferentes proveedores</t>
  </si>
  <si>
    <t>Ingresa en la tabla los productos, los proveedores y sus precios</t>
  </si>
  <si>
    <t>ESTADÍSTICAS POR PRODUCTO</t>
  </si>
  <si>
    <t>PRODUCTO</t>
  </si>
  <si>
    <t>CANTIDAD</t>
  </si>
  <si>
    <t>Amazon</t>
  </si>
  <si>
    <t>PROVEEDOR 4</t>
  </si>
  <si>
    <t>PROVEEDOR 5</t>
  </si>
  <si>
    <t>PROVEEDOR 6</t>
  </si>
  <si>
    <t>PRECIO MÁS BAJO</t>
  </si>
  <si>
    <t>PRECIO PROMEDIO</t>
  </si>
  <si>
    <t>PRECIO MÁS ALTO</t>
  </si>
  <si>
    <t xml:space="preserve">Hostinger </t>
  </si>
  <si>
    <t xml:space="preserve"> Dongee</t>
  </si>
  <si>
    <t>Hosting</t>
  </si>
  <si>
    <t>Siigo</t>
  </si>
  <si>
    <t>Aliaddo</t>
  </si>
  <si>
    <t>Begranda</t>
  </si>
  <si>
    <t>Facturas Electricas</t>
  </si>
  <si>
    <t>Falabella</t>
  </si>
  <si>
    <t>Ktronix</t>
  </si>
  <si>
    <t>Computador Portátil HP 14" Pulgadas</t>
  </si>
  <si>
    <t>$ 2,149,000</t>
  </si>
  <si>
    <t>$ 1,779,000</t>
  </si>
  <si>
    <t>$ 1,999,000</t>
  </si>
  <si>
    <t>Microsoft</t>
  </si>
  <si>
    <t>Licencia Microsoft 365</t>
  </si>
  <si>
    <t>Total</t>
  </si>
  <si>
    <t>DATOS ADICIONALES</t>
  </si>
  <si>
    <t>TIEMPO DE ENTREGA (DÍAS)</t>
  </si>
  <si>
    <t>COSTO DE ENVÍO</t>
  </si>
  <si>
    <t>FORMAS DE PAGO</t>
  </si>
  <si>
    <t>Efectivo</t>
  </si>
  <si>
    <t>Tarjeta Debito y Credito</t>
  </si>
  <si>
    <t>Almendras</t>
  </si>
  <si>
    <t>Nueces</t>
  </si>
  <si>
    <t>Pistachos</t>
  </si>
  <si>
    <t>Pecán</t>
  </si>
  <si>
    <t>Bananas</t>
  </si>
  <si>
    <t>Pasas</t>
  </si>
  <si>
    <t>Gratis</t>
  </si>
  <si>
    <t>Efvo</t>
  </si>
  <si>
    <t>Mercado Pago</t>
  </si>
  <si>
    <t xml:space="preserve">Tarjeta </t>
  </si>
  <si>
    <t>Tarjeta cuotas</t>
  </si>
  <si>
    <t>Piñones</t>
  </si>
  <si>
    <t>Cranberries</t>
  </si>
  <si>
    <t>Castañas</t>
  </si>
  <si>
    <t>China Co</t>
  </si>
  <si>
    <t>$ 23,400,00</t>
  </si>
  <si>
    <t>Alkosto</t>
  </si>
  <si>
    <t>Programas.com.co</t>
  </si>
  <si>
    <t>Windows 10 Pro</t>
  </si>
  <si>
    <t>TuLicencia</t>
  </si>
  <si>
    <t>ALKOSTO</t>
  </si>
  <si>
    <t>HP</t>
  </si>
  <si>
    <t>Computador todo en uno All in One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</si>
</sst>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\ #,##0.00;[Red]\-&quot;$&quot;\ #,##0.00"/>
    <numFmt numFmtId="164" formatCode="&quot;$&quot;\ #,##0.00"/>
  </numFmts>
  <fonts count="1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8745EC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sz val="13.95"/>
      <color rgb="FF595959"/>
      <name val="Calibri"/>
      <family val="2"/>
    </font>
    <font>
      <b/>
      <sz val="14"/>
      <color theme="0" tint="-0.499984740745262"/>
      <name val="Calibri"/>
      <scheme val="minor"/>
    </font>
    <font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3FF"/>
        <bgColor indexed="64"/>
      </patternFill>
    </fill>
    <fill>
      <patternFill patternType="solid">
        <fgColor rgb="FF8745EC"/>
        <bgColor indexed="64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/>
      <top/>
      <bottom style="thin">
        <color theme="0"/>
      </bottom>
      <diagonal/>
    </border>
    <border>
      <left style="medium">
        <color rgb="FF8745EC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rgb="FF8745EC"/>
      </right>
      <top style="thin">
        <color theme="0"/>
      </top>
      <bottom/>
      <diagonal/>
    </border>
    <border>
      <left/>
      <right/>
      <top style="slantDashDot">
        <color theme="0" tint="-4.9989318521683403E-2"/>
      </top>
      <bottom style="medium">
        <color theme="0" tint="-4.9989318521683403E-2"/>
      </bottom>
      <diagonal/>
    </border>
    <border>
      <left style="medium">
        <color rgb="FF8745EC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/>
      <right/>
      <top/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medium">
        <color rgb="FF8745EC"/>
      </left>
      <right/>
      <top style="medium">
        <color rgb="FF8745EC"/>
      </top>
      <bottom style="thin">
        <color theme="0"/>
      </bottom>
      <diagonal/>
    </border>
    <border>
      <left/>
      <right/>
      <top style="medium">
        <color rgb="FF8745EC"/>
      </top>
      <bottom style="thin">
        <color theme="0"/>
      </bottom>
      <diagonal/>
    </border>
    <border>
      <left/>
      <right style="medium">
        <color rgb="FF8745EC"/>
      </right>
      <top style="medium">
        <color rgb="FF8745EC"/>
      </top>
      <bottom style="thin">
        <color theme="0"/>
      </bottom>
      <diagonal/>
    </border>
    <border>
      <left/>
      <right/>
      <top style="slantDashDot">
        <color theme="0" tint="-4.9989318521683403E-2"/>
      </top>
      <bottom style="slantDashDot">
        <color theme="0" tint="-4.9989318521683403E-2"/>
      </bottom>
      <diagonal/>
    </border>
    <border>
      <left style="mediumDashDot">
        <color theme="0"/>
      </left>
      <right style="mediumDashDot">
        <color theme="0"/>
      </right>
      <top style="mediumDashDot">
        <color theme="0" tint="-4.9989318521683403E-2"/>
      </top>
      <bottom style="mediumDashDot">
        <color theme="0"/>
      </bottom>
      <diagonal/>
    </border>
    <border>
      <left style="mediumDashDot">
        <color theme="0"/>
      </left>
      <right style="mediumDashDot">
        <color theme="0"/>
      </right>
      <top style="mediumDashDot">
        <color theme="0" tint="-4.9989318521683403E-2"/>
      </top>
      <bottom style="medium">
        <color theme="0" tint="-4.9989318521683403E-2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DashDot">
        <color theme="0"/>
      </left>
      <right style="mediumDashDot">
        <color theme="0"/>
      </right>
      <top/>
      <bottom style="medium">
        <color theme="0" tint="-4.9989318521683403E-2"/>
      </bottom>
      <diagonal/>
    </border>
    <border>
      <left style="medium">
        <color theme="7"/>
      </left>
      <right style="thin">
        <color theme="0"/>
      </right>
      <top style="medium">
        <color theme="7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7"/>
      </top>
      <bottom style="thin">
        <color theme="0"/>
      </bottom>
      <diagonal/>
    </border>
    <border>
      <left style="thin">
        <color theme="0"/>
      </left>
      <right style="medium">
        <color theme="7"/>
      </right>
      <top style="medium">
        <color theme="7"/>
      </top>
      <bottom style="thin">
        <color theme="0"/>
      </bottom>
      <diagonal/>
    </border>
    <border>
      <left style="medium">
        <color theme="7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7"/>
      </right>
      <top style="thin">
        <color theme="0"/>
      </top>
      <bottom style="thin">
        <color theme="0"/>
      </bottom>
      <diagonal/>
    </border>
    <border>
      <left style="medium">
        <color theme="7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7"/>
      </right>
      <top style="thin">
        <color theme="0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 style="thin">
        <color theme="0"/>
      </right>
      <top style="thin">
        <color theme="0"/>
      </top>
      <bottom style="medium">
        <color theme="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7"/>
      </bottom>
      <diagonal/>
    </border>
    <border>
      <left style="thin">
        <color theme="0"/>
      </left>
      <right style="medium">
        <color theme="7"/>
      </right>
      <top style="thin">
        <color theme="0"/>
      </top>
      <bottom style="medium">
        <color theme="7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80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0" fillId="5" borderId="0" xfId="0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164" fontId="8" fillId="3" borderId="1" xfId="0" applyNumberFormat="1" applyFont="1" applyFill="1" applyBorder="1" applyAlignment="1">
      <alignment horizontal="center"/>
    </xf>
    <xf numFmtId="164" fontId="9" fillId="0" borderId="2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5" fillId="0" borderId="0" xfId="2"/>
    <xf numFmtId="0" fontId="11" fillId="0" borderId="0" xfId="2" applyFont="1" applyAlignment="1">
      <alignment vertical="center"/>
    </xf>
    <xf numFmtId="0" fontId="11" fillId="0" borderId="0" xfId="2" applyFont="1" applyAlignment="1">
      <alignment vertical="top"/>
    </xf>
    <xf numFmtId="0" fontId="7" fillId="0" borderId="6" xfId="0" applyFont="1" applyBorder="1" applyAlignment="1">
      <alignment horizontal="left" vertical="center" wrapText="1" indent="1"/>
    </xf>
    <xf numFmtId="164" fontId="9" fillId="0" borderId="7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4" fontId="10" fillId="0" borderId="9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64" fontId="8" fillId="3" borderId="11" xfId="0" applyNumberFormat="1" applyFont="1" applyFill="1" applyBorder="1" applyAlignment="1">
      <alignment horizontal="center"/>
    </xf>
    <xf numFmtId="0" fontId="0" fillId="5" borderId="3" xfId="0" applyFill="1" applyBorder="1"/>
    <xf numFmtId="0" fontId="7" fillId="4" borderId="5" xfId="0" applyFont="1" applyFill="1" applyBorder="1" applyAlignment="1">
      <alignment horizontal="center" vertical="center" wrapText="1"/>
    </xf>
    <xf numFmtId="2" fontId="9" fillId="0" borderId="2" xfId="0" applyNumberFormat="1" applyFont="1" applyBorder="1" applyAlignment="1">
      <alignment horizontal="center" vertical="center"/>
    </xf>
    <xf numFmtId="8" fontId="14" fillId="0" borderId="0" xfId="0" applyNumberFormat="1" applyFont="1" applyAlignment="1">
      <alignment vertical="center" wrapText="1"/>
    </xf>
    <xf numFmtId="164" fontId="9" fillId="2" borderId="2" xfId="0" applyNumberFormat="1" applyFont="1" applyFill="1" applyBorder="1" applyAlignment="1">
      <alignment horizontal="center" vertical="center"/>
    </xf>
    <xf numFmtId="2" fontId="9" fillId="2" borderId="2" xfId="0" applyNumberFormat="1" applyFont="1" applyFill="1" applyBorder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4" fontId="16" fillId="3" borderId="1" xfId="0" applyNumberFormat="1" applyFont="1" applyFill="1" applyBorder="1" applyAlignment="1">
      <alignment horizontal="center"/>
    </xf>
    <xf numFmtId="164" fontId="16" fillId="3" borderId="11" xfId="0" applyNumberFormat="1" applyFont="1" applyFill="1" applyBorder="1" applyAlignment="1">
      <alignment horizontal="center"/>
    </xf>
    <xf numFmtId="164" fontId="9" fillId="0" borderId="13" xfId="0" applyNumberFormat="1" applyFont="1" applyBorder="1" applyAlignment="1">
      <alignment horizontal="center" vertical="center"/>
    </xf>
    <xf numFmtId="2" fontId="9" fillId="0" borderId="13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4" fontId="10" fillId="0" borderId="20" xfId="0" applyNumberFormat="1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8" fontId="15" fillId="6" borderId="22" xfId="0" applyNumberFormat="1" applyFont="1" applyFill="1" applyBorder="1" applyAlignment="1">
      <alignment vertical="center" wrapText="1"/>
    </xf>
    <xf numFmtId="8" fontId="15" fillId="6" borderId="23" xfId="0" applyNumberFormat="1" applyFont="1" applyFill="1" applyBorder="1" applyAlignment="1">
      <alignment vertical="center" wrapText="1"/>
    </xf>
    <xf numFmtId="0" fontId="14" fillId="0" borderId="0" xfId="0" applyFont="1"/>
    <xf numFmtId="164" fontId="9" fillId="2" borderId="0" xfId="0" applyNumberFormat="1" applyFont="1" applyFill="1" applyAlignment="1">
      <alignment horizontal="center"/>
    </xf>
    <xf numFmtId="0" fontId="17" fillId="2" borderId="0" xfId="0" applyFont="1" applyFill="1"/>
    <xf numFmtId="8" fontId="15" fillId="2" borderId="0" xfId="0" applyNumberFormat="1" applyFont="1" applyFill="1" applyAlignment="1">
      <alignment vertical="center" wrapText="1"/>
    </xf>
    <xf numFmtId="164" fontId="9" fillId="2" borderId="13" xfId="0" applyNumberFormat="1" applyFont="1" applyFill="1" applyBorder="1" applyAlignment="1">
      <alignment horizontal="center" vertical="center"/>
    </xf>
    <xf numFmtId="2" fontId="9" fillId="2" borderId="13" xfId="0" applyNumberFormat="1" applyFont="1" applyFill="1" applyBorder="1" applyAlignment="1">
      <alignment horizontal="center" vertical="center"/>
    </xf>
    <xf numFmtId="164" fontId="9" fillId="2" borderId="27" xfId="0" applyNumberFormat="1" applyFont="1" applyFill="1" applyBorder="1" applyAlignment="1">
      <alignment horizontal="center" vertical="center"/>
    </xf>
    <xf numFmtId="164" fontId="9" fillId="2" borderId="27" xfId="0" applyNumberFormat="1" applyFont="1" applyFill="1" applyBorder="1" applyAlignment="1">
      <alignment horizontal="center"/>
    </xf>
    <xf numFmtId="0" fontId="10" fillId="3" borderId="28" xfId="0" applyFont="1" applyFill="1" applyBorder="1" applyAlignment="1">
      <alignment horizontal="center" vertical="center"/>
    </xf>
    <xf numFmtId="164" fontId="10" fillId="3" borderId="29" xfId="0" applyNumberFormat="1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4" borderId="6" xfId="0" applyFont="1" applyFill="1" applyBorder="1" applyAlignment="1">
      <alignment horizontal="center" vertical="center" wrapText="1"/>
    </xf>
    <xf numFmtId="164" fontId="10" fillId="3" borderId="31" xfId="0" applyNumberFormat="1" applyFont="1" applyFill="1" applyBorder="1" applyAlignment="1">
      <alignment horizontal="center" vertical="center"/>
    </xf>
    <xf numFmtId="164" fontId="8" fillId="3" borderId="32" xfId="0" applyNumberFormat="1" applyFont="1" applyFill="1" applyBorder="1" applyAlignment="1">
      <alignment horizontal="center"/>
    </xf>
    <xf numFmtId="164" fontId="8" fillId="3" borderId="33" xfId="0" applyNumberFormat="1" applyFont="1" applyFill="1" applyBorder="1" applyAlignment="1">
      <alignment horizontal="center"/>
    </xf>
    <xf numFmtId="164" fontId="8" fillId="3" borderId="34" xfId="0" applyNumberFormat="1" applyFont="1" applyFill="1" applyBorder="1" applyAlignment="1">
      <alignment horizontal="center"/>
    </xf>
    <xf numFmtId="164" fontId="8" fillId="3" borderId="35" xfId="0" applyNumberFormat="1" applyFont="1" applyFill="1" applyBorder="1" applyAlignment="1">
      <alignment horizontal="center"/>
    </xf>
    <xf numFmtId="164" fontId="8" fillId="3" borderId="36" xfId="0" applyNumberFormat="1" applyFont="1" applyFill="1" applyBorder="1" applyAlignment="1">
      <alignment horizontal="center"/>
    </xf>
    <xf numFmtId="164" fontId="8" fillId="3" borderId="37" xfId="0" applyNumberFormat="1" applyFont="1" applyFill="1" applyBorder="1" applyAlignment="1">
      <alignment horizontal="center"/>
    </xf>
    <xf numFmtId="164" fontId="8" fillId="3" borderId="38" xfId="0" applyNumberFormat="1" applyFont="1" applyFill="1" applyBorder="1" applyAlignment="1">
      <alignment horizontal="center"/>
    </xf>
    <xf numFmtId="164" fontId="16" fillId="3" borderId="36" xfId="0" applyNumberFormat="1" applyFont="1" applyFill="1" applyBorder="1" applyAlignment="1">
      <alignment horizontal="center"/>
    </xf>
    <xf numFmtId="164" fontId="16" fillId="3" borderId="38" xfId="0" applyNumberFormat="1" applyFont="1" applyFill="1" applyBorder="1" applyAlignment="1">
      <alignment horizontal="center"/>
    </xf>
    <xf numFmtId="0" fontId="8" fillId="0" borderId="39" xfId="0" applyFont="1" applyBorder="1" applyAlignment="1">
      <alignment horizontal="center"/>
    </xf>
    <xf numFmtId="164" fontId="8" fillId="0" borderId="40" xfId="0" applyNumberFormat="1" applyFont="1" applyBorder="1" applyAlignment="1">
      <alignment horizontal="center"/>
    </xf>
    <xf numFmtId="164" fontId="8" fillId="3" borderId="41" xfId="0" applyNumberFormat="1" applyFont="1" applyFill="1" applyBorder="1" applyAlignment="1">
      <alignment horizontal="center"/>
    </xf>
    <xf numFmtId="164" fontId="16" fillId="3" borderId="42" xfId="0" applyNumberFormat="1" applyFont="1" applyFill="1" applyBorder="1" applyAlignment="1">
      <alignment horizontal="center"/>
    </xf>
    <xf numFmtId="164" fontId="16" fillId="3" borderId="43" xfId="0" applyNumberFormat="1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60"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8745EC"/>
        <name val="Calibri"/>
        <family val="2"/>
        <scheme val="minor"/>
      </font>
      <fill>
        <patternFill patternType="solid">
          <fgColor indexed="64"/>
          <bgColor rgb="FFF8F3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/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8745EC"/>
        <name val="Calibri"/>
        <family val="2"/>
        <scheme val="minor"/>
      </font>
      <fill>
        <patternFill patternType="solid">
          <fgColor indexed="64"/>
          <bgColor rgb="FFF8F3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8745EC"/>
        <name val="Calibri"/>
        <family val="2"/>
        <scheme val="minor"/>
      </font>
      <fill>
        <patternFill patternType="solid">
          <fgColor indexed="64"/>
          <bgColor rgb="FFF8F3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numFmt numFmtId="164" formatCode="&quot;$&quot;\ #,##0.00"/>
      <alignment horizontal="center" vertical="bottom" textRotation="0" wrapText="0" indent="0" justifyLastLine="0" shrinkToFit="0" readingOrder="0"/>
      <border diagonalUp="0" diagonalDown="0" outline="0">
        <left/>
        <right style="medium">
          <color theme="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theme="7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8745EC"/>
        <name val="Calibri"/>
        <family val="2"/>
        <scheme val="minor"/>
      </font>
      <fill>
        <patternFill patternType="solid">
          <fgColor indexed="64"/>
          <bgColor rgb="FFF8F3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8745EC"/>
        <name val="Calibri"/>
        <family val="2"/>
        <scheme val="minor"/>
      </font>
      <fill>
        <patternFill patternType="solid">
          <fgColor indexed="64"/>
          <bgColor rgb="FFF8F3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8745EC"/>
        <name val="Calibri"/>
        <family val="2"/>
        <scheme val="minor"/>
      </font>
      <fill>
        <patternFill patternType="solid">
          <fgColor indexed="64"/>
          <bgColor rgb="FFF8F3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8745EC"/>
        <name val="Calibri"/>
        <family val="2"/>
        <scheme val="minor"/>
      </font>
      <fill>
        <patternFill patternType="solid">
          <fgColor indexed="64"/>
          <bgColor rgb="FFF8F3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8745EC"/>
        <name val="Calibri"/>
        <family val="2"/>
        <scheme val="minor"/>
      </font>
      <fill>
        <patternFill patternType="solid">
          <fgColor indexed="64"/>
          <bgColor rgb="FFF8F3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diagonalUp="0" diagonalDown="0"/>
    </dxf>
    <dxf>
      <border diagonalUp="0" diagonalDown="0">
        <left style="medium">
          <color theme="7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8745EC"/>
        <name val="Calibri"/>
        <scheme val="minor"/>
      </font>
      <fill>
        <patternFill patternType="solid">
          <fgColor indexed="64"/>
          <bgColor rgb="FFF8F3FF"/>
        </patternFill>
      </fill>
      <alignment horizontal="left" vertical="center" textRotation="0" wrapText="0" indent="1" justifyLastLine="0" shrinkToFit="0" readingOrder="0"/>
    </dxf>
    <dxf>
      <font>
        <b/>
        <i val="0"/>
      </font>
      <fill>
        <patternFill>
          <bgColor theme="0" tint="-4.9989318521683403E-2"/>
        </patternFill>
      </fill>
      <border>
        <left style="mediumDashDot">
          <color theme="0"/>
        </left>
        <right style="mediumDashDot">
          <color theme="0"/>
        </right>
        <top style="mediumDashDot">
          <color theme="0" tint="-4.9989318521683403E-2"/>
        </top>
        <bottom style="mediumDashDot">
          <color theme="0"/>
        </bottom>
        <vertical style="mediumDashDot">
          <color theme="0"/>
        </vertical>
        <horizontal style="mediumDashDot">
          <color theme="0"/>
        </horizontal>
      </border>
    </dxf>
    <dxf>
      <font>
        <color rgb="FF8745EC"/>
      </font>
      <fill>
        <patternFill>
          <bgColor rgb="FFF8F3FF"/>
        </patternFill>
      </fill>
    </dxf>
    <dxf>
      <border diagonalUp="1">
        <top style="slantDashDot">
          <color theme="0" tint="-4.9989318521683403E-2"/>
        </top>
        <bottom style="slantDashDot">
          <color theme="0" tint="-4.9989318521683403E-2"/>
        </bottom>
        <diagonal style="slantDashDot">
          <color theme="0" tint="-4.9989318521683403E-2"/>
        </diagonal>
        <vertical/>
        <horizontal style="slantDashDot">
          <color theme="0" tint="-4.9989318521683403E-2"/>
        </horizontal>
      </border>
    </dxf>
  </dxfs>
  <tableStyles count="1" defaultTableStyle="Estilo de tabla 1" defaultPivotStyle="PivotStyleLight16">
    <tableStyle name="Estilo de tabla 1" pivot="0" count="3" xr9:uid="{00000000-0011-0000-FFFF-FFFF00000000}">
      <tableStyleElement type="wholeTable" dxfId="59"/>
      <tableStyleElement type="headerRow" dxfId="58"/>
      <tableStyleElement type="totalRow" dxfId="57"/>
    </tableStyle>
  </tableStyles>
  <colors>
    <mruColors>
      <color rgb="FF8745EC"/>
      <color rgb="FFF8F3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lanillaexcel.com/plantillas?ref=spreadsheet" TargetMode="External"/><Relationship Id="rId1" Type="http://schemas.openxmlformats.org/officeDocument/2006/relationships/hyperlink" Target="https://www.planillaexcel.com/ayuda/plantillas?ref=spreadshee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4</xdr:row>
      <xdr:rowOff>152400</xdr:rowOff>
    </xdr:from>
    <xdr:to>
      <xdr:col>7</xdr:col>
      <xdr:colOff>444500</xdr:colOff>
      <xdr:row>35</xdr:row>
      <xdr:rowOff>76200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42C1A203-A0E1-6F48-B1C2-F7CD253B64D6}"/>
            </a:ext>
          </a:extLst>
        </xdr:cNvPr>
        <xdr:cNvSpPr txBox="1"/>
      </xdr:nvSpPr>
      <xdr:spPr>
        <a:xfrm>
          <a:off x="254000" y="1809750"/>
          <a:ext cx="7534275" cy="6115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</a:rPr>
            <a:t>En la plantilla de excel de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 comparación de precios entre proveedores le permitirá saber que proveedor le da el mejor precio para cada producto que quiera comprar.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</a:p>
        <a:p>
          <a:endParaRPr lang="es-E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</a:rPr>
            <a:t>Para usarla,</a:t>
          </a:r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</a:rPr>
            <a:t> sigue estos pasos: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1.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el nombre de los proveedores en la fila 8.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2.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los productos a comparar en la columna B, la cantidad de cada uno de ellos en la columna C  y los precios a partir de la celda D9.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3.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Opcional: Se pueden agregar datos adicionales que hacen a la decisión del proveedor: 	 	</a:t>
          </a: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Cantidad de días de entrega</a:t>
          </a:r>
          <a:b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	Costo de envío </a:t>
          </a:r>
        </a:p>
        <a:p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	Formas de pago </a:t>
          </a:r>
        </a:p>
        <a:p>
          <a:endParaRPr lang="es-AR" sz="1600" b="0" i="1" u="dbl" strike="noStrike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s-AR" sz="1600" b="0" i="1" u="dbl" strike="noStrike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Resultados</a:t>
          </a:r>
          <a:endParaRPr lang="es-A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obtiene el precio más bajo, el promedio y el más alto en las columnas J, K y L</a:t>
          </a: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marcará en amarillo el proveedor que ofrece el precio más bajo total.</a:t>
          </a:r>
        </a:p>
        <a:p>
          <a:pPr marL="0" indent="0"/>
          <a:endParaRPr lang="es-AR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Aclaración</a:t>
          </a: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En el caso de que haya más de un proveedor con el precio más bajo se marcará en amarillo también.</a:t>
          </a: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88899</xdr:colOff>
      <xdr:row>0</xdr:row>
      <xdr:rowOff>117475</xdr:rowOff>
    </xdr:from>
    <xdr:to>
      <xdr:col>6</xdr:col>
      <xdr:colOff>404812</xdr:colOff>
      <xdr:row>2</xdr:row>
      <xdr:rowOff>41275</xdr:rowOff>
    </xdr:to>
    <xdr:sp macro="" textlink="">
      <xdr:nvSpPr>
        <xdr:cNvPr id="6" name="TextBox 12">
          <a:extLst>
            <a:ext uri="{FF2B5EF4-FFF2-40B4-BE49-F238E27FC236}">
              <a16:creationId xmlns:a16="http://schemas.microsoft.com/office/drawing/2014/main" id="{3D72DA6D-FE14-8D4E-BAD4-D34D0D4BF88F}"/>
            </a:ext>
          </a:extLst>
        </xdr:cNvPr>
        <xdr:cNvSpPr txBox="1"/>
      </xdr:nvSpPr>
      <xdr:spPr>
        <a:xfrm>
          <a:off x="362743" y="117475"/>
          <a:ext cx="662622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 de precios entre proveedores</a:t>
          </a:r>
        </a:p>
      </xdr:txBody>
    </xdr:sp>
    <xdr:clientData/>
  </xdr:twoCellAnchor>
  <xdr:twoCellAnchor editAs="absolute">
    <xdr:from>
      <xdr:col>9</xdr:col>
      <xdr:colOff>431800</xdr:colOff>
      <xdr:row>0</xdr:row>
      <xdr:rowOff>117475</xdr:rowOff>
    </xdr:from>
    <xdr:to>
      <xdr:col>10</xdr:col>
      <xdr:colOff>1168400</xdr:colOff>
      <xdr:row>2</xdr:row>
      <xdr:rowOff>41275</xdr:rowOff>
    </xdr:to>
    <xdr:sp macro="" textlink="">
      <xdr:nvSpPr>
        <xdr:cNvPr id="7" name="TextBox 13">
          <a:extLst>
            <a:ext uri="{FF2B5EF4-FFF2-40B4-BE49-F238E27FC236}">
              <a16:creationId xmlns:a16="http://schemas.microsoft.com/office/drawing/2014/main" id="{F529B67E-E90A-F742-A38A-6625C9685237}"/>
            </a:ext>
          </a:extLst>
        </xdr:cNvPr>
        <xdr:cNvSpPr txBox="1"/>
      </xdr:nvSpPr>
      <xdr:spPr>
        <a:xfrm>
          <a:off x="10802144" y="117475"/>
          <a:ext cx="1998662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PlanillaExcel.com</a:t>
          </a:r>
        </a:p>
      </xdr:txBody>
    </xdr:sp>
    <xdr:clientData/>
  </xdr:twoCellAnchor>
  <xdr:twoCellAnchor>
    <xdr:from>
      <xdr:col>7</xdr:col>
      <xdr:colOff>797720</xdr:colOff>
      <xdr:row>2</xdr:row>
      <xdr:rowOff>250031</xdr:rowOff>
    </xdr:from>
    <xdr:to>
      <xdr:col>10</xdr:col>
      <xdr:colOff>1218713</xdr:colOff>
      <xdr:row>24</xdr:row>
      <xdr:rowOff>134893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23DA203B-EDA7-9729-E541-0FB6D817A8F2}"/>
            </a:ext>
          </a:extLst>
        </xdr:cNvPr>
        <xdr:cNvGrpSpPr/>
      </xdr:nvGrpSpPr>
      <xdr:grpSpPr>
        <a:xfrm>
          <a:off x="8643939" y="1059656"/>
          <a:ext cx="4207180" cy="4766425"/>
          <a:chOff x="8717264" y="1217930"/>
          <a:chExt cx="4350690" cy="4704195"/>
        </a:xfrm>
      </xdr:grpSpPr>
      <xdr:sp macro="" textlink="">
        <xdr:nvSpPr>
          <xdr:cNvPr id="9" name="TextBox 5">
            <a:extLst>
              <a:ext uri="{FF2B5EF4-FFF2-40B4-BE49-F238E27FC236}">
                <a16:creationId xmlns:a16="http://schemas.microsoft.com/office/drawing/2014/main" id="{1E27C0FE-81DD-4C51-95AD-0D17F18F1DDE}"/>
              </a:ext>
            </a:extLst>
          </xdr:cNvPr>
          <xdr:cNvSpPr txBox="1"/>
        </xdr:nvSpPr>
        <xdr:spPr>
          <a:xfrm>
            <a:off x="8717280" y="1217930"/>
            <a:ext cx="4350674" cy="4704195"/>
          </a:xfrm>
          <a:prstGeom prst="rect">
            <a:avLst/>
          </a:prstGeom>
          <a:solidFill>
            <a:srgbClr val="FBFBFB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274320" rIns="274320" bIns="274320" rtlCol="0" anchor="t"/>
          <a:lstStyle/>
          <a:p>
            <a:r>
              <a:rPr lang="en-US" sz="1800" b="1">
                <a:solidFill>
                  <a:schemeClr val="tx1">
                    <a:lumMod val="65000"/>
                    <a:lumOff val="35000"/>
                  </a:schemeClr>
                </a:solidFill>
              </a:rPr>
              <a:t>Más ayuda</a:t>
            </a:r>
          </a:p>
          <a:p>
            <a:endParaRPr lang="en-US" sz="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600">
                <a:solidFill>
                  <a:schemeClr val="tx1">
                    <a:lumMod val="65000"/>
                    <a:lumOff val="35000"/>
                  </a:schemeClr>
                </a:solidFill>
              </a:rPr>
              <a:t>Si quieres saber más sobre cómo usar esta plantilla,</a:t>
            </a:r>
            <a:r>
              <a:rPr lang="en-US" sz="16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o adaptarla, extenderla o corregir algún error, sigue este link:</a:t>
            </a: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800" b="1">
                <a:solidFill>
                  <a:schemeClr val="tx1">
                    <a:lumMod val="65000"/>
                    <a:lumOff val="35000"/>
                  </a:schemeClr>
                </a:solidFill>
              </a:rPr>
              <a:t>Otras plantillas</a:t>
            </a:r>
          </a:p>
          <a:p>
            <a:endParaRPr lang="en-US" sz="800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600">
                <a:solidFill>
                  <a:schemeClr val="tx1">
                    <a:lumMod val="65000"/>
                    <a:lumOff val="35000"/>
                  </a:schemeClr>
                </a:solidFill>
              </a:rPr>
              <a:t>Si esta plantilla</a:t>
            </a:r>
            <a:r>
              <a:rPr lang="en-US" sz="16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no es lo que necesitas, es posible que tengamos otra que se ajuste mejor. Aquí puedes acceder a muchas otras más:</a:t>
            </a:r>
          </a:p>
        </xdr:txBody>
      </xdr:sp>
      <xdr:sp macro="" textlink="">
        <xdr:nvSpPr>
          <xdr:cNvPr id="10" name="TextBox 8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E14A7D9E-7883-4FBC-B5A5-6EFEF7EC7B60}"/>
              </a:ext>
            </a:extLst>
          </xdr:cNvPr>
          <xdr:cNvSpPr txBox="1"/>
        </xdr:nvSpPr>
        <xdr:spPr>
          <a:xfrm>
            <a:off x="8717264" y="2670150"/>
            <a:ext cx="4345657" cy="4248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0" rIns="274320" bIns="0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 b="1">
                <a:solidFill>
                  <a:srgbClr val="12A779"/>
                </a:solidFill>
                <a:effectLst/>
                <a:latin typeface="+mn-lt"/>
                <a:ea typeface="+mn-ea"/>
                <a:cs typeface="+mn-cs"/>
              </a:rPr>
              <a:t>www.planillaexcel.com/ayuda/plantillas</a:t>
            </a:r>
            <a:endParaRPr lang="es-AR" sz="1600">
              <a:solidFill>
                <a:srgbClr val="12A779"/>
              </a:solidFill>
              <a:effectLst/>
            </a:endParaRPr>
          </a:p>
        </xdr:txBody>
      </xdr:sp>
      <xdr:sp macro="" textlink="">
        <xdr:nvSpPr>
          <xdr:cNvPr id="11" name="TextBox 9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3D647DDE-4CBB-445F-AB06-551B2470CFB8}"/>
              </a:ext>
            </a:extLst>
          </xdr:cNvPr>
          <xdr:cNvSpPr txBox="1"/>
        </xdr:nvSpPr>
        <xdr:spPr>
          <a:xfrm>
            <a:off x="8722318" y="4930302"/>
            <a:ext cx="4343117" cy="380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0" rIns="274320" bIns="0" rtlCol="0" anchor="ctr"/>
          <a:lstStyle/>
          <a:p>
            <a:r>
              <a:rPr lang="en-US" sz="1600" b="1">
                <a:solidFill>
                  <a:srgbClr val="12A779"/>
                </a:solidFill>
              </a:rPr>
              <a:t>www.planillaexcel.com/plantillas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3</xdr:col>
      <xdr:colOff>1634338</xdr:colOff>
      <xdr:row>2</xdr:row>
      <xdr:rowOff>40957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9BCFA0-E58A-4104-95E7-B7191E1F9D70}"/>
            </a:ext>
          </a:extLst>
        </xdr:cNvPr>
        <xdr:cNvSpPr txBox="1"/>
      </xdr:nvSpPr>
      <xdr:spPr>
        <a:xfrm>
          <a:off x="215900" y="190500"/>
          <a:ext cx="7196455" cy="7419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</a:t>
          </a:r>
          <a:r>
            <a:rPr lang="en-US" sz="2400" b="1" baseline="0">
              <a:solidFill>
                <a:schemeClr val="bg1"/>
              </a:solidFill>
            </a:rPr>
            <a:t> de precios entre proveedores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5</xdr:col>
      <xdr:colOff>1394368</xdr:colOff>
      <xdr:row>1</xdr:row>
      <xdr:rowOff>155780</xdr:rowOff>
    </xdr:from>
    <xdr:to>
      <xdr:col>7</xdr:col>
      <xdr:colOff>993642</xdr:colOff>
      <xdr:row>1</xdr:row>
      <xdr:rowOff>613297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D6B580-5861-4706-B25D-5E91DE62D76E}"/>
            </a:ext>
          </a:extLst>
        </xdr:cNvPr>
        <xdr:cNvSpPr txBox="1"/>
      </xdr:nvSpPr>
      <xdr:spPr>
        <a:xfrm>
          <a:off x="11222172" y="358980"/>
          <a:ext cx="2789964" cy="457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F8F3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PlanillaExcel.com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omparación_precios" displayName="Comparación_precios" ref="B8:L18" totalsRowCount="1" headerRowDxfId="56" dataDxfId="55">
  <tableColumns count="11">
    <tableColumn id="1" xr3:uid="{00000000-0010-0000-0000-000001000000}" name="PRODUCTO" totalsRowLabel="PRODUCTO" dataDxfId="54" totalsRowDxfId="47"/>
    <tableColumn id="8" xr3:uid="{00000000-0010-0000-0000-000008000000}" name="CANTIDAD" totalsRowLabel="CANTIDAD" dataDxfId="53" totalsRowDxfId="46"/>
    <tableColumn id="2" xr3:uid="{00000000-0010-0000-0000-000002000000}" name="ALKOSTO" totalsRowLabel="Programas.com.co" dataDxfId="52" totalsRowDxfId="45"/>
    <tableColumn id="3" xr3:uid="{00000000-0010-0000-0000-000003000000}" name="Falabella" totalsRowLabel="Amazon" dataDxfId="51" totalsRowDxfId="44"/>
    <tableColumn id="4" xr3:uid="{00000000-0010-0000-0000-000004000000}" name="HP" totalsRowLabel="TuLicencia" dataDxfId="50" totalsRowDxfId="43"/>
    <tableColumn id="5" xr3:uid="{00000000-0010-0000-0000-000005000000}" name="PROVEEDOR 4" totalsRowLabel="PROVEEDOR 4" dataDxfId="38" totalsRowDxfId="39"/>
    <tableColumn id="6" xr3:uid="{00000000-0010-0000-0000-000006000000}" name="PROVEEDOR 5" totalsRowLabel="PROVEEDOR 5" dataDxfId="36" totalsRowDxfId="37"/>
    <tableColumn id="7" xr3:uid="{00000000-0010-0000-0000-000007000000}" name="PROVEEDOR 6" totalsRowLabel="PROVEEDOR 6" dataDxfId="34" totalsRowDxfId="35"/>
    <tableColumn id="11" xr3:uid="{00000000-0010-0000-0000-00000B000000}" name="PRECIO MÁS BAJO" dataDxfId="49" totalsRowDxfId="42">
      <calculatedColumnFormula>MIN(Comparación_precios[[#This Row],[ALKOSTO]:[PROVEEDOR 6]])</calculatedColumnFormula>
    </tableColumn>
    <tableColumn id="12" xr3:uid="{00000000-0010-0000-0000-00000C000000}" name="PRECIO PROMEDIO" totalsRowDxfId="41">
      <calculatedColumnFormula>IFERROR(AVERAGE(Comparación_precios[[#This Row],[ALKOSTO]:[PROVEEDOR 6]]),0)</calculatedColumnFormula>
    </tableColumn>
    <tableColumn id="13" xr3:uid="{00000000-0010-0000-0000-00000D000000}" name="PRECIO MÁS ALTO" dataDxfId="48" totalsRowDxfId="40">
      <calculatedColumnFormula>MAX(Comparación_precios[[#This Row],[ALKOSTO]:[PROVEEDOR 6]])</calculatedColumnFormula>
    </tableColumn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"/>
  <sheetViews>
    <sheetView showGridLines="0" zoomScale="80" zoomScaleNormal="80" workbookViewId="0">
      <selection activeCell="H6" sqref="H6"/>
    </sheetView>
  </sheetViews>
  <sheetFormatPr baseColWidth="10" defaultColWidth="12" defaultRowHeight="15.75" x14ac:dyDescent="0.25"/>
  <cols>
    <col min="1" max="1" width="4.83203125" style="13" customWidth="1"/>
    <col min="2" max="11" width="22.1640625" style="13" customWidth="1"/>
    <col min="12" max="16384" width="12" style="13"/>
  </cols>
  <sheetData>
    <row r="1" spans="2:11" ht="9.9499999999999993" customHeight="1" x14ac:dyDescent="0.25"/>
    <row r="2" spans="2:11" customFormat="1" ht="54.9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</row>
    <row r="3" spans="2:11" ht="24" customHeight="1" x14ac:dyDescent="0.25"/>
    <row r="4" spans="2:11" ht="42" customHeight="1" x14ac:dyDescent="0.25"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</row>
    <row r="5" spans="2:11" ht="1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5"/>
  <sheetViews>
    <sheetView showGridLines="0" tabSelected="1" topLeftCell="A4" zoomScale="62" zoomScaleNormal="62" workbookViewId="0">
      <selection activeCell="J32" sqref="J32"/>
    </sheetView>
  </sheetViews>
  <sheetFormatPr baseColWidth="10" defaultColWidth="9.33203125" defaultRowHeight="12.75" x14ac:dyDescent="0.2"/>
  <cols>
    <col min="1" max="1" width="4" style="1" customWidth="1"/>
    <col min="2" max="2" width="74.33203125" style="1" customWidth="1"/>
    <col min="3" max="3" width="31.5" style="1" customWidth="1"/>
    <col min="4" max="6" width="37.6640625" style="1" customWidth="1"/>
    <col min="7" max="8" width="22.33203125" style="1" bestFit="1" customWidth="1"/>
    <col min="9" max="9" width="22.33203125" style="1" customWidth="1"/>
    <col min="10" max="10" width="36.6640625" style="1" customWidth="1"/>
    <col min="11" max="12" width="36.6640625" style="3" customWidth="1"/>
    <col min="13" max="13" width="20.5" style="1" customWidth="1"/>
    <col min="14" max="14" width="20.6640625" style="1" customWidth="1"/>
    <col min="15" max="16384" width="9.33203125" style="1"/>
  </cols>
  <sheetData>
    <row r="1" spans="2:14" ht="15" customHeight="1" x14ac:dyDescent="0.2"/>
    <row r="2" spans="2:14" customFormat="1" ht="54.95" customHeight="1" x14ac:dyDescent="0.2">
      <c r="B2" s="5"/>
      <c r="C2" s="5"/>
      <c r="D2" s="5"/>
      <c r="E2" s="5"/>
      <c r="F2" s="5"/>
      <c r="G2" s="5"/>
      <c r="H2" s="5"/>
      <c r="I2" s="23"/>
      <c r="J2" s="23"/>
      <c r="K2" s="23"/>
      <c r="L2" s="23"/>
    </row>
    <row r="3" spans="2:14" ht="15" customHeight="1" x14ac:dyDescent="0.2"/>
    <row r="4" spans="2:14" ht="15" customHeight="1" x14ac:dyDescent="0.2"/>
    <row r="5" spans="2:14" ht="28.5" x14ac:dyDescent="0.2">
      <c r="B5" s="11" t="s">
        <v>1</v>
      </c>
      <c r="C5" s="11"/>
    </row>
    <row r="6" spans="2:14" ht="29.25" thickBot="1" x14ac:dyDescent="0.25">
      <c r="B6" s="12" t="s">
        <v>2</v>
      </c>
      <c r="C6" s="12"/>
      <c r="D6" s="11"/>
      <c r="E6" s="11"/>
      <c r="F6" s="11"/>
      <c r="G6" s="11"/>
      <c r="H6" s="11"/>
      <c r="I6" s="11"/>
      <c r="J6" s="4"/>
      <c r="K6" s="4"/>
      <c r="L6" s="4"/>
      <c r="M6" s="4"/>
      <c r="N6" s="4"/>
    </row>
    <row r="7" spans="2:14" ht="24.75" customHeight="1" thickBot="1" x14ac:dyDescent="0.25">
      <c r="E7" s="44"/>
      <c r="J7" s="73" t="s">
        <v>3</v>
      </c>
      <c r="K7" s="74"/>
      <c r="L7" s="75"/>
    </row>
    <row r="8" spans="2:14" s="6" customFormat="1" ht="46.5" customHeight="1" thickBot="1" x14ac:dyDescent="0.3">
      <c r="B8" s="24" t="s">
        <v>4</v>
      </c>
      <c r="C8" s="24" t="s">
        <v>5</v>
      </c>
      <c r="D8" s="24" t="s">
        <v>55</v>
      </c>
      <c r="E8" s="24" t="s">
        <v>20</v>
      </c>
      <c r="F8" s="24" t="s">
        <v>56</v>
      </c>
      <c r="G8" s="24" t="s">
        <v>7</v>
      </c>
      <c r="H8" s="24" t="s">
        <v>8</v>
      </c>
      <c r="I8" s="24" t="s">
        <v>9</v>
      </c>
      <c r="J8" s="53" t="s">
        <v>10</v>
      </c>
      <c r="K8" s="54" t="s">
        <v>11</v>
      </c>
      <c r="L8" s="55" t="s">
        <v>12</v>
      </c>
    </row>
    <row r="9" spans="2:14" s="7" customFormat="1" ht="19.5" thickBot="1" x14ac:dyDescent="0.35">
      <c r="B9" s="9" t="s">
        <v>57</v>
      </c>
      <c r="C9" s="25">
        <v>2</v>
      </c>
      <c r="D9" s="9">
        <v>3499000</v>
      </c>
      <c r="E9" s="9">
        <v>4102900</v>
      </c>
      <c r="F9" s="9">
        <v>3610000</v>
      </c>
      <c r="G9" s="9"/>
      <c r="H9" s="9"/>
      <c r="I9" s="9"/>
      <c r="J9" s="59">
        <f>MIN(Comparación_precios[[#This Row],[ALKOSTO]:[PROVEEDOR 6]])</f>
        <v>3499000</v>
      </c>
      <c r="K9" s="60">
        <f>IFERROR(AVERAGE(Comparación_precios[[#This Row],[ALKOSTO]:[PROVEEDOR 6]]),0)</f>
        <v>3737300</v>
      </c>
      <c r="L9" s="61">
        <f>MAX(Comparación_precios[[#This Row],[ALKOSTO]:[PROVEEDOR 6]])</f>
        <v>4102900</v>
      </c>
    </row>
    <row r="10" spans="2:14" s="7" customFormat="1" ht="39" customHeight="1" thickBot="1" x14ac:dyDescent="0.35">
      <c r="B10" s="24" t="s">
        <v>4</v>
      </c>
      <c r="C10" s="24" t="s">
        <v>5</v>
      </c>
      <c r="D10" s="24" t="s">
        <v>13</v>
      </c>
      <c r="E10" s="24" t="s">
        <v>14</v>
      </c>
      <c r="F10" s="24" t="s">
        <v>13</v>
      </c>
      <c r="G10" s="24" t="s">
        <v>7</v>
      </c>
      <c r="H10" s="24" t="s">
        <v>8</v>
      </c>
      <c r="I10" s="52" t="s">
        <v>9</v>
      </c>
      <c r="J10" s="62"/>
      <c r="K10" s="8"/>
      <c r="L10" s="63"/>
    </row>
    <row r="11" spans="2:14" s="7" customFormat="1" ht="19.5" thickBot="1" x14ac:dyDescent="0.35">
      <c r="B11" s="9" t="s">
        <v>15</v>
      </c>
      <c r="C11" s="25">
        <v>1</v>
      </c>
      <c r="D11" s="9">
        <v>13900</v>
      </c>
      <c r="E11" s="9">
        <v>12800</v>
      </c>
      <c r="F11" s="9">
        <v>39900</v>
      </c>
      <c r="G11" s="9"/>
      <c r="H11" s="9"/>
      <c r="I11" s="9"/>
      <c r="J11" s="62">
        <f>MIN(Comparación_precios[[#This Row],[ALKOSTO]:[PROVEEDOR 6]])</f>
        <v>12800</v>
      </c>
      <c r="K11" s="8">
        <f>IFERROR(AVERAGE(Comparación_precios[[#This Row],[ALKOSTO]:[PROVEEDOR 6]]),0)</f>
        <v>22200</v>
      </c>
      <c r="L11" s="63">
        <f>MAX(Comparación_precios[[#This Row],[ALKOSTO]:[PROVEEDOR 6]])</f>
        <v>39900</v>
      </c>
    </row>
    <row r="12" spans="2:14" s="7" customFormat="1" ht="36" customHeight="1" thickBot="1" x14ac:dyDescent="0.35">
      <c r="B12" s="24" t="s">
        <v>4</v>
      </c>
      <c r="C12" s="24" t="s">
        <v>5</v>
      </c>
      <c r="D12" s="24" t="s">
        <v>16</v>
      </c>
      <c r="E12" s="24" t="s">
        <v>17</v>
      </c>
      <c r="F12" s="24" t="s">
        <v>18</v>
      </c>
      <c r="G12" s="24" t="s">
        <v>7</v>
      </c>
      <c r="H12" s="24" t="s">
        <v>8</v>
      </c>
      <c r="I12" s="52" t="s">
        <v>9</v>
      </c>
      <c r="J12" s="62"/>
      <c r="K12" s="8"/>
      <c r="L12" s="63"/>
    </row>
    <row r="13" spans="2:14" s="7" customFormat="1" ht="19.5" thickBot="1" x14ac:dyDescent="0.35">
      <c r="B13" s="9" t="s">
        <v>19</v>
      </c>
      <c r="C13" s="25">
        <v>1</v>
      </c>
      <c r="D13" s="9">
        <v>83325</v>
      </c>
      <c r="E13" s="9">
        <v>113900</v>
      </c>
      <c r="F13" s="9">
        <v>75000</v>
      </c>
      <c r="G13" s="9"/>
      <c r="H13" s="9"/>
      <c r="I13" s="9"/>
      <c r="J13" s="64">
        <f>MIN(Comparación_precios[[#This Row],[ALKOSTO]:[PROVEEDOR 6]])</f>
        <v>75000</v>
      </c>
      <c r="K13" s="22">
        <f>IFERROR(AVERAGE(Comparación_precios[[#This Row],[ALKOSTO]:[PROVEEDOR 6]]),0)</f>
        <v>90741.666666666672</v>
      </c>
      <c r="L13" s="65">
        <f>MAX(Comparación_precios[[#This Row],[ALKOSTO]:[PROVEEDOR 6]])</f>
        <v>113900</v>
      </c>
    </row>
    <row r="14" spans="2:14" s="2" customFormat="1" ht="36.75" customHeight="1" thickBot="1" x14ac:dyDescent="0.35">
      <c r="B14" s="24" t="s">
        <v>4</v>
      </c>
      <c r="C14" s="24" t="s">
        <v>5</v>
      </c>
      <c r="D14" s="24" t="s">
        <v>51</v>
      </c>
      <c r="E14" s="24" t="s">
        <v>20</v>
      </c>
      <c r="F14" s="24" t="s">
        <v>21</v>
      </c>
      <c r="G14" s="24" t="s">
        <v>7</v>
      </c>
      <c r="H14" s="24" t="s">
        <v>8</v>
      </c>
      <c r="I14" s="52" t="s">
        <v>9</v>
      </c>
      <c r="J14" s="64"/>
      <c r="K14" s="30"/>
      <c r="L14" s="66"/>
    </row>
    <row r="15" spans="2:14" s="2" customFormat="1" ht="19.5" thickBot="1" x14ac:dyDescent="0.35">
      <c r="B15" s="32" t="s">
        <v>22</v>
      </c>
      <c r="C15" s="33">
        <v>1</v>
      </c>
      <c r="D15" s="9" t="s">
        <v>23</v>
      </c>
      <c r="E15" s="32" t="s">
        <v>24</v>
      </c>
      <c r="F15" s="32" t="s">
        <v>25</v>
      </c>
      <c r="G15" s="32"/>
      <c r="H15" s="32"/>
      <c r="I15" s="32"/>
      <c r="J15" s="64" t="s">
        <v>24</v>
      </c>
      <c r="K15" s="30" t="s">
        <v>25</v>
      </c>
      <c r="L15" s="66" t="s">
        <v>23</v>
      </c>
    </row>
    <row r="16" spans="2:14" s="2" customFormat="1" ht="33.75" customHeight="1" thickBot="1" x14ac:dyDescent="0.35">
      <c r="B16" s="24" t="s">
        <v>4</v>
      </c>
      <c r="C16" s="24" t="s">
        <v>5</v>
      </c>
      <c r="D16" s="24" t="s">
        <v>26</v>
      </c>
      <c r="E16" s="24" t="s">
        <v>26</v>
      </c>
      <c r="F16" s="24" t="s">
        <v>26</v>
      </c>
      <c r="G16" s="24" t="s">
        <v>7</v>
      </c>
      <c r="H16" s="24" t="s">
        <v>8</v>
      </c>
      <c r="I16" s="52" t="s">
        <v>9</v>
      </c>
      <c r="J16" s="64"/>
      <c r="K16" s="31"/>
      <c r="L16" s="67"/>
    </row>
    <row r="17" spans="2:12" s="2" customFormat="1" ht="19.5" thickBot="1" x14ac:dyDescent="0.35">
      <c r="B17" s="27" t="s">
        <v>27</v>
      </c>
      <c r="C17" s="28">
        <v>1</v>
      </c>
      <c r="D17" s="9">
        <v>34999</v>
      </c>
      <c r="E17" s="29">
        <v>25999</v>
      </c>
      <c r="F17" s="29" t="s">
        <v>50</v>
      </c>
      <c r="G17" s="29"/>
      <c r="H17" s="27"/>
      <c r="I17" s="43"/>
      <c r="J17" s="64">
        <f>MIN(Comparación_precios[[#This Row],[ALKOSTO]:[PROVEEDOR 6]])</f>
        <v>25999</v>
      </c>
      <c r="K17" s="30">
        <f>IFERROR(AVERAGE(Comparación_precios[[#This Row],[ALKOSTO]:[PROVEEDOR 6]]),0)</f>
        <v>30499</v>
      </c>
      <c r="L17" s="66">
        <f>MAX(Comparación_precios[[#This Row],[ALKOSTO]:[PROVEEDOR 6]])</f>
        <v>34999</v>
      </c>
    </row>
    <row r="18" spans="2:12" s="2" customFormat="1" ht="19.5" thickBot="1" x14ac:dyDescent="0.35">
      <c r="B18" s="24" t="s">
        <v>4</v>
      </c>
      <c r="C18" s="24" t="s">
        <v>5</v>
      </c>
      <c r="D18" s="24" t="s">
        <v>52</v>
      </c>
      <c r="E18" s="57" t="s">
        <v>6</v>
      </c>
      <c r="F18" s="24" t="s">
        <v>54</v>
      </c>
      <c r="G18" s="24" t="s">
        <v>7</v>
      </c>
      <c r="H18" s="24" t="s">
        <v>8</v>
      </c>
      <c r="I18" s="52" t="s">
        <v>9</v>
      </c>
      <c r="J18" s="68"/>
      <c r="K18" s="56"/>
      <c r="L18" s="69"/>
    </row>
    <row r="19" spans="2:12" s="2" customFormat="1" ht="19.5" thickBot="1" x14ac:dyDescent="0.35">
      <c r="B19" s="46" t="s">
        <v>53</v>
      </c>
      <c r="C19" s="47">
        <v>1</v>
      </c>
      <c r="D19" s="32">
        <v>260000</v>
      </c>
      <c r="E19" s="29">
        <v>737100</v>
      </c>
      <c r="F19" s="48">
        <v>10290</v>
      </c>
      <c r="G19" s="48"/>
      <c r="H19" s="46"/>
      <c r="I19" s="49"/>
      <c r="J19" s="70">
        <v>10290</v>
      </c>
      <c r="K19" s="71">
        <v>260000</v>
      </c>
      <c r="L19" s="72" t="e">
        <f>MAX(Comparación_precios[[#This Row],[ALKOSTO]:[PROVEEDOR 6]])</f>
        <v>#VALUE!</v>
      </c>
    </row>
    <row r="20" spans="2:12" s="2" customFormat="1" ht="19.5" thickBot="1" x14ac:dyDescent="0.25">
      <c r="B20" s="50" t="s">
        <v>28</v>
      </c>
      <c r="C20" s="50"/>
      <c r="D20" s="51">
        <f>ROUND(SUMPRODUCT(Comparación_precios[[CANTIDAD]:[CANTIDAD]],Comparación_precios[ALKOSTO]),2)</f>
        <v>7130224</v>
      </c>
      <c r="E20" s="58">
        <f>ROUND(SUMPRODUCT(Comparación_precios[[CANTIDAD]:[CANTIDAD]],Comparación_precios[Falabella]),2)</f>
        <v>8358499</v>
      </c>
      <c r="F20" s="51">
        <f>ROUND(SUMPRODUCT(Comparación_precios[[CANTIDAD]:[CANTIDAD]],Comparación_precios[HP]),2)</f>
        <v>7334900</v>
      </c>
      <c r="G20" s="51">
        <f>ROUND(SUMPRODUCT(Comparación_precios[[CANTIDAD]:[CANTIDAD]],Comparación_precios[PROVEEDOR 4]),2)</f>
        <v>0</v>
      </c>
      <c r="H20" s="51">
        <f>ROUND(SUMPRODUCT(Comparación_precios[[CANTIDAD]:[CANTIDAD]],Comparación_precios[PROVEEDOR 5]),2)</f>
        <v>0</v>
      </c>
      <c r="I20" s="51">
        <f>ROUND(SUMPRODUCT(Comparación_precios[[CANTIDAD]:[CANTIDAD]],Comparación_precios[PROVEEDOR 6]),2)</f>
        <v>0</v>
      </c>
      <c r="J20" s="1"/>
      <c r="K20" s="3"/>
      <c r="L20" s="3"/>
    </row>
    <row r="21" spans="2:12" s="2" customFormat="1" ht="39" customHeight="1" x14ac:dyDescent="0.2">
      <c r="B21" s="78" t="s">
        <v>29</v>
      </c>
      <c r="C21" s="79"/>
      <c r="D21" s="16"/>
      <c r="E21" s="16"/>
      <c r="F21" s="16"/>
      <c r="G21" s="16"/>
      <c r="H21" s="16"/>
    </row>
    <row r="22" spans="2:12" s="2" customFormat="1" ht="18.75" x14ac:dyDescent="0.2">
      <c r="B22" s="76" t="s">
        <v>30</v>
      </c>
      <c r="C22" s="77"/>
      <c r="D22" s="34">
        <v>0</v>
      </c>
      <c r="E22" s="10">
        <v>0</v>
      </c>
      <c r="F22" s="10">
        <v>0</v>
      </c>
      <c r="G22" s="10"/>
      <c r="H22" s="10"/>
      <c r="I22" s="10"/>
    </row>
    <row r="23" spans="2:12" s="2" customFormat="1" ht="18.75" x14ac:dyDescent="0.2">
      <c r="B23" s="76" t="s">
        <v>31</v>
      </c>
      <c r="C23" s="77"/>
      <c r="D23" s="35">
        <v>0</v>
      </c>
      <c r="E23" s="17">
        <v>0</v>
      </c>
      <c r="F23" s="17">
        <v>0</v>
      </c>
      <c r="G23" s="10"/>
      <c r="H23" s="17"/>
      <c r="I23" s="17"/>
    </row>
    <row r="24" spans="2:12" s="2" customFormat="1" ht="18.75" x14ac:dyDescent="0.2">
      <c r="B24" s="76" t="s">
        <v>32</v>
      </c>
      <c r="C24" s="77"/>
      <c r="D24" s="36" t="s">
        <v>33</v>
      </c>
      <c r="E24" s="18" t="s">
        <v>34</v>
      </c>
      <c r="F24" s="18" t="s">
        <v>34</v>
      </c>
      <c r="G24" s="18"/>
      <c r="H24" s="18"/>
      <c r="I24" s="18"/>
    </row>
    <row r="25" spans="2:12" s="2" customFormat="1" ht="18.75" x14ac:dyDescent="0.2">
      <c r="B25" s="76"/>
      <c r="C25" s="77"/>
      <c r="D25" s="37"/>
      <c r="E25" s="19"/>
      <c r="F25" s="19"/>
      <c r="G25" s="19"/>
      <c r="H25" s="19"/>
      <c r="I25" s="19"/>
    </row>
    <row r="26" spans="2:12" s="2" customFormat="1" ht="18.75" x14ac:dyDescent="0.2">
      <c r="B26" s="76"/>
      <c r="C26" s="77"/>
      <c r="D26" s="38"/>
      <c r="E26" s="20"/>
      <c r="F26" s="20"/>
      <c r="G26" s="20"/>
      <c r="H26" s="20"/>
      <c r="I26" s="20"/>
    </row>
    <row r="27" spans="2:12" s="2" customFormat="1" ht="48.6" customHeight="1" x14ac:dyDescent="0.2">
      <c r="B27" s="76"/>
      <c r="C27" s="77"/>
      <c r="D27" s="39"/>
      <c r="E27" s="21"/>
      <c r="F27" s="21"/>
      <c r="G27" s="21"/>
      <c r="H27" s="21"/>
      <c r="I27" s="21"/>
      <c r="K27" s="1"/>
      <c r="L27" s="1"/>
    </row>
    <row r="28" spans="2:12" s="2" customFormat="1" ht="33.6" customHeight="1" x14ac:dyDescent="0.2">
      <c r="B28" s="1"/>
      <c r="C28" s="1"/>
      <c r="D28" s="1"/>
      <c r="E28" s="1"/>
      <c r="F28" s="1"/>
      <c r="G28" s="1"/>
      <c r="H28" s="1"/>
      <c r="I28" s="1"/>
      <c r="J28" s="3"/>
      <c r="K28" s="1"/>
      <c r="L28" s="1"/>
    </row>
    <row r="29" spans="2:12" s="2" customFormat="1" ht="25.9" customHeight="1" x14ac:dyDescent="0.2">
      <c r="B29" s="1"/>
      <c r="C29" s="1"/>
      <c r="D29" s="1"/>
      <c r="E29" s="1"/>
      <c r="F29" s="1"/>
      <c r="G29" s="1"/>
      <c r="H29" s="1"/>
      <c r="I29" s="1"/>
      <c r="J29" s="3"/>
      <c r="K29" s="1"/>
      <c r="L29" s="1"/>
    </row>
    <row r="30" spans="2:12" s="2" customFormat="1" ht="18" customHeight="1" x14ac:dyDescent="0.2">
      <c r="B30" s="1"/>
      <c r="C30" s="1"/>
      <c r="D30" s="26"/>
      <c r="E30" s="26"/>
      <c r="F30" s="26"/>
      <c r="G30" s="45"/>
      <c r="H30" s="26"/>
      <c r="I30" s="26"/>
      <c r="J30" s="3"/>
      <c r="K30" s="1"/>
      <c r="L30" s="1"/>
    </row>
    <row r="31" spans="2:12" s="2" customFormat="1" ht="18.75" x14ac:dyDescent="0.2">
      <c r="B31" s="1"/>
      <c r="C31" s="1"/>
      <c r="D31" s="26"/>
      <c r="E31" s="26"/>
      <c r="F31" s="26"/>
      <c r="G31" s="45"/>
      <c r="H31" s="26"/>
      <c r="I31" s="26"/>
      <c r="J31" s="1"/>
      <c r="K31" s="3"/>
      <c r="L31" s="3"/>
    </row>
    <row r="32" spans="2:12" s="2" customFormat="1" ht="18.75" x14ac:dyDescent="0.2">
      <c r="B32" s="1"/>
      <c r="C32" s="1"/>
      <c r="D32" s="26"/>
      <c r="E32" s="26"/>
      <c r="F32" s="26"/>
      <c r="G32" s="45"/>
      <c r="H32" s="26"/>
      <c r="I32" s="26"/>
      <c r="J32" s="1"/>
      <c r="K32" s="3"/>
      <c r="L32" s="3"/>
    </row>
    <row r="33" spans="4:9" ht="18.75" x14ac:dyDescent="0.2">
      <c r="D33" s="26"/>
      <c r="E33" s="26"/>
      <c r="F33" s="26"/>
      <c r="G33" s="45"/>
      <c r="H33" s="26"/>
      <c r="I33" s="26"/>
    </row>
    <row r="34" spans="4:9" ht="18.75" x14ac:dyDescent="0.2">
      <c r="D34" s="26"/>
      <c r="E34" s="26"/>
      <c r="F34" s="26"/>
      <c r="G34" s="45"/>
      <c r="H34" s="26"/>
      <c r="I34" s="26"/>
    </row>
    <row r="35" spans="4:9" ht="18.75" x14ac:dyDescent="0.2">
      <c r="D35" s="26"/>
      <c r="E35" s="26"/>
      <c r="F35" s="26"/>
      <c r="G35" s="45"/>
      <c r="H35" s="26"/>
      <c r="I35" s="26"/>
    </row>
  </sheetData>
  <mergeCells count="5">
    <mergeCell ref="J7:L7"/>
    <mergeCell ref="B22:C22"/>
    <mergeCell ref="B23:C23"/>
    <mergeCell ref="B24:C27"/>
    <mergeCell ref="B21:C21"/>
  </mergeCells>
  <phoneticPr fontId="13" type="noConversion"/>
  <conditionalFormatting sqref="B14">
    <cfRule type="expression" dxfId="33" priority="26">
      <formula>AND(B$18=MIN($D$18:$I$18),B$18&lt;&gt;0)</formula>
    </cfRule>
  </conditionalFormatting>
  <conditionalFormatting sqref="B16">
    <cfRule type="expression" dxfId="32" priority="18">
      <formula>AND(B$18=MIN($D$18:$I$18),B$18&lt;&gt;0)</formula>
    </cfRule>
  </conditionalFormatting>
  <conditionalFormatting sqref="B18">
    <cfRule type="expression" dxfId="31" priority="8">
      <formula>AND(B$18=MIN($D$18:$I$18),B$18&lt;&gt;0)</formula>
    </cfRule>
  </conditionalFormatting>
  <conditionalFormatting sqref="B8:C8">
    <cfRule type="expression" dxfId="30" priority="31">
      <formula>AND(B$18=MIN($D$18:$I$18),B$18&lt;&gt;0)</formula>
    </cfRule>
  </conditionalFormatting>
  <conditionalFormatting sqref="B10:C10">
    <cfRule type="expression" dxfId="29" priority="29">
      <formula>AND(B$18=MIN($D$18:$I$18),B$18&lt;&gt;0)</formula>
    </cfRule>
  </conditionalFormatting>
  <conditionalFormatting sqref="B12:C12">
    <cfRule type="expression" dxfId="28" priority="27">
      <formula>AND(B$18=MIN($D$18:$I$18),B$18&lt;&gt;0)</formula>
    </cfRule>
  </conditionalFormatting>
  <conditionalFormatting sqref="C14">
    <cfRule type="expression" dxfId="27" priority="25">
      <formula>AND(C$18=MIN($D$18:$I$18),C$18&lt;&gt;0)</formula>
    </cfRule>
  </conditionalFormatting>
  <conditionalFormatting sqref="C16">
    <cfRule type="expression" dxfId="26" priority="17">
      <formula>AND(C$18=MIN($D$18:$I$18),C$18&lt;&gt;0)</formula>
    </cfRule>
  </conditionalFormatting>
  <conditionalFormatting sqref="C18">
    <cfRule type="expression" dxfId="25" priority="7">
      <formula>AND(C$18=MIN($D$18:$I$18),C$18&lt;&gt;0)</formula>
    </cfRule>
  </conditionalFormatting>
  <conditionalFormatting sqref="D14">
    <cfRule type="expression" dxfId="24" priority="24">
      <formula>AND(D$18=MIN($D$18:$I$18),D$18&lt;&gt;0)</formula>
    </cfRule>
  </conditionalFormatting>
  <conditionalFormatting sqref="D16">
    <cfRule type="expression" dxfId="23" priority="16">
      <formula>AND(D$18=MIN($D$18:$I$18),D$18&lt;&gt;0)</formula>
    </cfRule>
  </conditionalFormatting>
  <conditionalFormatting sqref="D18">
    <cfRule type="expression" dxfId="22" priority="6">
      <formula>AND(D$18=MIN($D$18:$I$18),D$18&lt;&gt;0)</formula>
    </cfRule>
  </conditionalFormatting>
  <conditionalFormatting sqref="D8:I8">
    <cfRule type="expression" dxfId="21" priority="72">
      <formula>AND(D$18=MIN($D$18:$I$18),D$18&lt;&gt;0)</formula>
    </cfRule>
  </conditionalFormatting>
  <conditionalFormatting sqref="D9:I9 D11:I11 D13:I13 D15:I15 D17:I17">
    <cfRule type="expression" dxfId="20" priority="76">
      <formula>AND(D$18=MIN($D$18:$I$18),D$18&lt;&gt;0)</formula>
    </cfRule>
  </conditionalFormatting>
  <conditionalFormatting sqref="D10:I10">
    <cfRule type="expression" dxfId="19" priority="30">
      <formula>AND(D$18=MIN($D$18:$I$18),D$18&lt;&gt;0)</formula>
    </cfRule>
  </conditionalFormatting>
  <conditionalFormatting sqref="D12:I12">
    <cfRule type="expression" dxfId="18" priority="28">
      <formula>AND(D$18=MIN($D$18:$I$18),D$18&lt;&gt;0)</formula>
    </cfRule>
  </conditionalFormatting>
  <conditionalFormatting sqref="D19:I19">
    <cfRule type="expression" dxfId="17" priority="10">
      <formula>AND(D$18=MIN($D$18:$I$18),D$18&lt;&gt;0)</formula>
    </cfRule>
  </conditionalFormatting>
  <conditionalFormatting sqref="D20:I20">
    <cfRule type="expression" dxfId="16" priority="9">
      <formula>AND(D$18=MIN($D$18:$I$18),D$18&lt;&gt;0)</formula>
    </cfRule>
  </conditionalFormatting>
  <conditionalFormatting sqref="E14">
    <cfRule type="expression" dxfId="15" priority="23">
      <formula>AND(E$18=MIN($D$18:$I$18),E$18&lt;&gt;0)</formula>
    </cfRule>
  </conditionalFormatting>
  <conditionalFormatting sqref="E16">
    <cfRule type="expression" dxfId="14" priority="15">
      <formula>AND(E$18=MIN($D$18:$I$18),E$18&lt;&gt;0)</formula>
    </cfRule>
  </conditionalFormatting>
  <conditionalFormatting sqref="E18">
    <cfRule type="expression" dxfId="13" priority="5">
      <formula>AND(E$18=MIN($D$18:$I$18),E$18&lt;&gt;0)</formula>
    </cfRule>
  </conditionalFormatting>
  <conditionalFormatting sqref="F14">
    <cfRule type="expression" dxfId="12" priority="22">
      <formula>AND(F$18=MIN($D$18:$I$18),F$18&lt;&gt;0)</formula>
    </cfRule>
  </conditionalFormatting>
  <conditionalFormatting sqref="F16">
    <cfRule type="expression" dxfId="11" priority="14">
      <formula>AND(F$18=MIN($D$18:$I$18),F$18&lt;&gt;0)</formula>
    </cfRule>
  </conditionalFormatting>
  <conditionalFormatting sqref="F18">
    <cfRule type="expression" dxfId="10" priority="4">
      <formula>AND(F$18=MIN($D$18:$I$18),F$18&lt;&gt;0)</formula>
    </cfRule>
  </conditionalFormatting>
  <conditionalFormatting sqref="G14">
    <cfRule type="expression" dxfId="9" priority="21">
      <formula>AND(G$18=MIN($D$18:$I$18),G$18&lt;&gt;0)</formula>
    </cfRule>
  </conditionalFormatting>
  <conditionalFormatting sqref="G16">
    <cfRule type="expression" dxfId="8" priority="13">
      <formula>AND(G$18=MIN($D$18:$I$18),G$18&lt;&gt;0)</formula>
    </cfRule>
  </conditionalFormatting>
  <conditionalFormatting sqref="G18">
    <cfRule type="expression" dxfId="7" priority="3">
      <formula>AND(G$18=MIN($D$18:$I$18),G$18&lt;&gt;0)</formula>
    </cfRule>
  </conditionalFormatting>
  <conditionalFormatting sqref="H14">
    <cfRule type="expression" dxfId="6" priority="20">
      <formula>AND(H$18=MIN($D$18:$I$18),H$18&lt;&gt;0)</formula>
    </cfRule>
  </conditionalFormatting>
  <conditionalFormatting sqref="H16">
    <cfRule type="expression" dxfId="5" priority="12">
      <formula>AND(H$18=MIN($D$18:$I$18),H$18&lt;&gt;0)</formula>
    </cfRule>
  </conditionalFormatting>
  <conditionalFormatting sqref="H18">
    <cfRule type="expression" dxfId="4" priority="2">
      <formula>AND(H$18=MIN($D$18:$I$18),H$18&lt;&gt;0)</formula>
    </cfRule>
  </conditionalFormatting>
  <conditionalFormatting sqref="I14">
    <cfRule type="expression" dxfId="3" priority="19">
      <formula>AND(I$18=MIN($D$18:$I$18),I$18&lt;&gt;0)</formula>
    </cfRule>
  </conditionalFormatting>
  <conditionalFormatting sqref="I16">
    <cfRule type="expression" dxfId="2" priority="11">
      <formula>AND(I$18=MIN($D$18:$I$18),I$18&lt;&gt;0)</formula>
    </cfRule>
  </conditionalFormatting>
  <conditionalFormatting sqref="I18">
    <cfRule type="expression" dxfId="1" priority="1">
      <formula>AND(I$18=MIN($D$18:$I$18),I$18&lt;&gt;0)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I41"/>
  <sheetViews>
    <sheetView topLeftCell="A6" workbookViewId="0">
      <selection activeCell="B28" sqref="B28:I30"/>
    </sheetView>
  </sheetViews>
  <sheetFormatPr baseColWidth="10" defaultColWidth="12" defaultRowHeight="11.25" x14ac:dyDescent="0.2"/>
  <cols>
    <col min="2" max="2" width="19.83203125" customWidth="1"/>
    <col min="4" max="9" width="18.5" customWidth="1"/>
  </cols>
  <sheetData>
    <row r="6" spans="2:9" ht="12" thickBot="1" x14ac:dyDescent="0.25"/>
    <row r="7" spans="2:9" ht="19.5" thickBot="1" x14ac:dyDescent="0.25">
      <c r="B7" s="32" t="s">
        <v>35</v>
      </c>
      <c r="C7" s="33">
        <v>1</v>
      </c>
      <c r="D7" s="32">
        <v>498</v>
      </c>
      <c r="E7" s="32">
        <v>420</v>
      </c>
      <c r="F7" s="32">
        <v>450</v>
      </c>
      <c r="G7" s="32">
        <v>230</v>
      </c>
      <c r="H7" s="32">
        <v>600</v>
      </c>
      <c r="I7" s="32">
        <v>520</v>
      </c>
    </row>
    <row r="8" spans="2:9" ht="19.5" thickBot="1" x14ac:dyDescent="0.25">
      <c r="B8" s="32" t="s">
        <v>36</v>
      </c>
      <c r="C8" s="33">
        <v>2</v>
      </c>
      <c r="D8" s="32">
        <v>450</v>
      </c>
      <c r="E8" s="32">
        <v>220</v>
      </c>
      <c r="F8" s="32">
        <v>405</v>
      </c>
      <c r="G8" s="32">
        <v>495</v>
      </c>
      <c r="H8" s="32">
        <v>540</v>
      </c>
      <c r="I8" s="32">
        <v>200</v>
      </c>
    </row>
    <row r="9" spans="2:9" ht="19.5" thickBot="1" x14ac:dyDescent="0.25">
      <c r="B9" s="32" t="s">
        <v>37</v>
      </c>
      <c r="C9" s="33">
        <v>2</v>
      </c>
      <c r="D9" s="32">
        <v>650</v>
      </c>
      <c r="E9" s="32">
        <v>620</v>
      </c>
      <c r="F9" s="32">
        <v>666</v>
      </c>
      <c r="G9" s="32">
        <v>400</v>
      </c>
      <c r="H9" s="32">
        <v>648</v>
      </c>
      <c r="I9" s="32">
        <v>452.4</v>
      </c>
    </row>
    <row r="10" spans="2:9" ht="19.5" thickBot="1" x14ac:dyDescent="0.25">
      <c r="B10" s="32" t="s">
        <v>38</v>
      </c>
      <c r="C10" s="33">
        <v>1</v>
      </c>
      <c r="D10" s="32">
        <v>585</v>
      </c>
      <c r="E10" s="32">
        <v>558</v>
      </c>
      <c r="F10" s="32">
        <v>320</v>
      </c>
      <c r="G10" s="32">
        <v>360</v>
      </c>
      <c r="H10" s="32">
        <v>583.20000000000005</v>
      </c>
      <c r="I10" s="32">
        <v>407.16</v>
      </c>
    </row>
    <row r="11" spans="2:9" ht="19.5" thickBot="1" x14ac:dyDescent="0.25">
      <c r="B11" s="32" t="s">
        <v>39</v>
      </c>
      <c r="C11" s="33">
        <v>3</v>
      </c>
      <c r="D11" s="32">
        <v>526.5</v>
      </c>
      <c r="E11" s="32">
        <v>502.2</v>
      </c>
      <c r="F11" s="32">
        <v>539.46</v>
      </c>
      <c r="G11" s="32">
        <v>300</v>
      </c>
      <c r="H11" s="32">
        <v>500</v>
      </c>
      <c r="I11" s="32">
        <v>366.44</v>
      </c>
    </row>
    <row r="12" spans="2:9" ht="19.5" thickBot="1" x14ac:dyDescent="0.25">
      <c r="B12" s="32" t="s">
        <v>40</v>
      </c>
      <c r="C12" s="33">
        <v>1</v>
      </c>
      <c r="D12" s="32">
        <v>473.8</v>
      </c>
      <c r="E12" s="32">
        <v>200</v>
      </c>
      <c r="F12" s="32">
        <v>485.51</v>
      </c>
      <c r="G12" s="32">
        <v>291.60000000000002</v>
      </c>
      <c r="H12" s="32">
        <v>270</v>
      </c>
      <c r="I12" s="32">
        <v>220</v>
      </c>
    </row>
    <row r="19" spans="2:9" ht="18.75" x14ac:dyDescent="0.2">
      <c r="D19" s="34">
        <v>30</v>
      </c>
      <c r="E19" s="10">
        <v>10</v>
      </c>
      <c r="F19" s="10">
        <v>15</v>
      </c>
      <c r="G19" s="10">
        <v>15</v>
      </c>
      <c r="H19" s="10">
        <v>15</v>
      </c>
      <c r="I19" s="10">
        <v>10</v>
      </c>
    </row>
    <row r="20" spans="2:9" ht="18.75" x14ac:dyDescent="0.2">
      <c r="D20" s="35">
        <v>10</v>
      </c>
      <c r="E20" s="17">
        <v>10</v>
      </c>
      <c r="F20" s="17">
        <v>10</v>
      </c>
      <c r="G20" s="10" t="s">
        <v>41</v>
      </c>
      <c r="H20" s="17">
        <v>5</v>
      </c>
      <c r="I20" s="17" t="s">
        <v>41</v>
      </c>
    </row>
    <row r="21" spans="2:9" ht="18.75" x14ac:dyDescent="0.2">
      <c r="D21" s="36" t="s">
        <v>42</v>
      </c>
      <c r="E21" s="18" t="s">
        <v>42</v>
      </c>
      <c r="F21" s="18" t="s">
        <v>43</v>
      </c>
      <c r="G21" s="18" t="s">
        <v>33</v>
      </c>
      <c r="H21" s="18" t="s">
        <v>43</v>
      </c>
      <c r="I21" s="18" t="s">
        <v>43</v>
      </c>
    </row>
    <row r="22" spans="2:9" ht="18.75" x14ac:dyDescent="0.2">
      <c r="D22" s="37" t="s">
        <v>44</v>
      </c>
      <c r="E22" s="19" t="s">
        <v>44</v>
      </c>
      <c r="F22" s="19" t="s">
        <v>45</v>
      </c>
      <c r="G22" s="19" t="s">
        <v>43</v>
      </c>
      <c r="H22" s="19" t="s">
        <v>45</v>
      </c>
      <c r="I22" s="19" t="s">
        <v>45</v>
      </c>
    </row>
    <row r="23" spans="2:9" ht="18.75" x14ac:dyDescent="0.2">
      <c r="D23" s="38"/>
      <c r="E23" s="20"/>
      <c r="F23" s="20"/>
      <c r="G23" s="20"/>
      <c r="H23" s="20"/>
      <c r="I23" s="20"/>
    </row>
    <row r="24" spans="2:9" ht="18.75" x14ac:dyDescent="0.2">
      <c r="D24" s="39"/>
      <c r="E24" s="21"/>
      <c r="F24" s="21"/>
      <c r="G24" s="21"/>
      <c r="H24" s="21"/>
      <c r="I24" s="21"/>
    </row>
    <row r="27" spans="2:9" ht="12" thickBot="1" x14ac:dyDescent="0.25"/>
    <row r="28" spans="2:9" ht="19.5" thickBot="1" x14ac:dyDescent="0.25">
      <c r="B28" s="32" t="s">
        <v>46</v>
      </c>
      <c r="C28" s="33">
        <v>1</v>
      </c>
      <c r="D28" s="32">
        <v>340</v>
      </c>
      <c r="E28" s="32">
        <v>330</v>
      </c>
      <c r="F28" s="32">
        <v>440</v>
      </c>
      <c r="G28" s="32">
        <v>400</v>
      </c>
      <c r="H28" s="32">
        <v>320</v>
      </c>
      <c r="I28" s="32">
        <v>330</v>
      </c>
    </row>
    <row r="29" spans="2:9" ht="19.5" thickBot="1" x14ac:dyDescent="0.25">
      <c r="B29" s="32" t="s">
        <v>47</v>
      </c>
      <c r="C29" s="33">
        <v>1</v>
      </c>
      <c r="D29" s="32">
        <v>220</v>
      </c>
      <c r="E29" s="32">
        <v>230</v>
      </c>
      <c r="F29" s="32">
        <v>240</v>
      </c>
      <c r="G29" s="32">
        <v>220</v>
      </c>
      <c r="H29" s="32">
        <v>219</v>
      </c>
      <c r="I29" s="32">
        <v>218</v>
      </c>
    </row>
    <row r="30" spans="2:9" ht="19.5" thickBot="1" x14ac:dyDescent="0.25">
      <c r="B30" s="32" t="s">
        <v>48</v>
      </c>
      <c r="C30" s="33">
        <v>2</v>
      </c>
      <c r="D30" s="32">
        <v>560</v>
      </c>
      <c r="E30" s="32">
        <v>580</v>
      </c>
      <c r="F30" s="32">
        <v>550</v>
      </c>
      <c r="G30" s="32">
        <v>520</v>
      </c>
      <c r="H30" s="32">
        <v>551</v>
      </c>
      <c r="I30" s="32">
        <v>550</v>
      </c>
    </row>
    <row r="35" spans="2:2" ht="14.25" x14ac:dyDescent="0.2">
      <c r="B35" s="42" t="s">
        <v>49</v>
      </c>
    </row>
    <row r="36" spans="2:2" ht="18.75" x14ac:dyDescent="0.2">
      <c r="B36" s="40">
        <v>250</v>
      </c>
    </row>
    <row r="37" spans="2:2" ht="18.75" x14ac:dyDescent="0.2">
      <c r="B37" s="41">
        <v>440</v>
      </c>
    </row>
    <row r="38" spans="2:2" ht="18.75" x14ac:dyDescent="0.2">
      <c r="B38" s="41">
        <v>440</v>
      </c>
    </row>
    <row r="39" spans="2:2" ht="18.75" x14ac:dyDescent="0.2">
      <c r="B39" s="41">
        <v>350</v>
      </c>
    </row>
    <row r="40" spans="2:2" ht="18.75" x14ac:dyDescent="0.2">
      <c r="B40" s="41">
        <v>420</v>
      </c>
    </row>
    <row r="41" spans="2:2" ht="18.75" x14ac:dyDescent="0.2">
      <c r="B41" s="41">
        <v>199</v>
      </c>
    </row>
  </sheetData>
  <conditionalFormatting sqref="D7:I12 D28:I30">
    <cfRule type="expression" dxfId="0" priority="2">
      <formula>AND(D$15=MIN($D$15:$I$15),D$15&lt;&gt;0)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- AYUDA -</vt:lpstr>
      <vt:lpstr>Precios</vt:lpstr>
      <vt:lpstr>Soporte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Planilla excel</dc:creator>
  <cp:keywords/>
  <dc:description/>
  <cp:lastModifiedBy>alexprime</cp:lastModifiedBy>
  <cp:revision/>
  <dcterms:created xsi:type="dcterms:W3CDTF">2013-10-17T12:18:53Z</dcterms:created>
  <dcterms:modified xsi:type="dcterms:W3CDTF">2024-05-02T01:01:13Z</dcterms:modified>
  <cp:category/>
  <cp:contentStatus/>
</cp:coreProperties>
</file>