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/Desktop/"/>
    </mc:Choice>
  </mc:AlternateContent>
  <xr:revisionPtr revIDLastSave="0" documentId="13_ncr:1_{DCE08CC3-8E62-4544-838D-1EA69FD0E9C6}" xr6:coauthVersionLast="47" xr6:coauthVersionMax="47" xr10:uidLastSave="{00000000-0000-0000-0000-000000000000}"/>
  <bookViews>
    <workbookView xWindow="5180" yWindow="4100" windowWidth="23620" windowHeight="14760" xr2:uid="{58F09528-FF21-5A4B-BC84-CBBEAB138A4F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P26" i="1"/>
  <c r="P25" i="1"/>
  <c r="P24" i="1"/>
  <c r="P23" i="1"/>
  <c r="P22" i="1"/>
  <c r="Q22" i="1" s="1"/>
  <c r="P21" i="1"/>
  <c r="Q21" i="1" s="1"/>
  <c r="P20" i="1"/>
  <c r="Q20" i="1" s="1"/>
  <c r="R20" i="1" s="1"/>
  <c r="P19" i="1"/>
  <c r="P18" i="1"/>
  <c r="Q18" i="1" s="1"/>
  <c r="R18" i="1" s="1"/>
  <c r="P17" i="1"/>
  <c r="Q17" i="1" s="1"/>
  <c r="R17" i="1" s="1"/>
  <c r="P16" i="1"/>
  <c r="Q16" i="1" s="1"/>
  <c r="P15" i="1"/>
  <c r="P14" i="1"/>
  <c r="Q14" i="1" s="1"/>
  <c r="R14" i="1" s="1"/>
  <c r="P13" i="1"/>
  <c r="Q13" i="1" s="1"/>
  <c r="R13" i="1" s="1"/>
  <c r="P12" i="1"/>
  <c r="Q12" i="1" s="1"/>
  <c r="R12" i="1" s="1"/>
  <c r="P11" i="1"/>
  <c r="P10" i="1"/>
  <c r="Q10" i="1" s="1"/>
  <c r="R10" i="1" s="1"/>
  <c r="P9" i="1"/>
  <c r="Q9" i="1" s="1"/>
  <c r="R9" i="1" s="1"/>
  <c r="P8" i="1"/>
  <c r="Q8" i="1" s="1"/>
  <c r="R8" i="1" s="1"/>
  <c r="D26" i="1"/>
  <c r="E26" i="1" s="1"/>
  <c r="F26" i="1" s="1"/>
  <c r="D25" i="1"/>
  <c r="E25" i="1" s="1"/>
  <c r="F25" i="1" s="1"/>
  <c r="D24" i="1"/>
  <c r="E24" i="1" s="1"/>
  <c r="D23" i="1"/>
  <c r="D22" i="1"/>
  <c r="D21" i="1"/>
  <c r="E21" i="1" s="1"/>
  <c r="F21" i="1" s="1"/>
  <c r="D20" i="1"/>
  <c r="D17" i="1"/>
  <c r="E17" i="1" s="1"/>
  <c r="F17" i="1" s="1"/>
  <c r="D18" i="1"/>
  <c r="E18" i="1" s="1"/>
  <c r="F18" i="1" s="1"/>
  <c r="D19" i="1"/>
  <c r="E19" i="1" s="1"/>
  <c r="F19" i="1" s="1"/>
  <c r="D16" i="1"/>
  <c r="D14" i="1"/>
  <c r="D15" i="1"/>
  <c r="D13" i="1"/>
  <c r="E13" i="1" s="1"/>
  <c r="F13" i="1" s="1"/>
  <c r="D12" i="1"/>
  <c r="E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R21" i="1" l="1"/>
  <c r="F12" i="1"/>
  <c r="R22" i="1"/>
  <c r="E20" i="1"/>
  <c r="F20" i="1" s="1"/>
  <c r="E16" i="1"/>
  <c r="F16" i="1" s="1"/>
  <c r="E23" i="1"/>
  <c r="F23" i="1" s="1"/>
  <c r="F24" i="1"/>
  <c r="E15" i="1"/>
  <c r="F15" i="1" s="1"/>
  <c r="E22" i="1"/>
  <c r="F22" i="1" s="1"/>
  <c r="E14" i="1"/>
  <c r="F14" i="1" s="1"/>
  <c r="Q24" i="1"/>
  <c r="R24" i="1" s="1"/>
  <c r="Q11" i="1"/>
  <c r="R11" i="1" s="1"/>
  <c r="R16" i="1"/>
  <c r="Q19" i="1"/>
  <c r="R19" i="1" s="1"/>
  <c r="Q25" i="1"/>
  <c r="R25" i="1" s="1"/>
  <c r="Q15" i="1"/>
  <c r="R15" i="1" s="1"/>
  <c r="Q23" i="1"/>
  <c r="R23" i="1" s="1"/>
  <c r="Q26" i="1"/>
  <c r="R26" i="1" s="1"/>
  <c r="H8" i="1" l="1"/>
  <c r="S8" i="1"/>
</calcChain>
</file>

<file path=xl/sharedStrings.xml><?xml version="1.0" encoding="utf-8"?>
<sst xmlns="http://schemas.openxmlformats.org/spreadsheetml/2006/main" count="17" uniqueCount="10">
  <si>
    <t>anno 2024</t>
  </si>
  <si>
    <t xml:space="preserve">quantita millefiori </t>
  </si>
  <si>
    <t>quantita acacia</t>
  </si>
  <si>
    <t>andre</t>
  </si>
  <si>
    <t>prezzo totale $</t>
  </si>
  <si>
    <t>profit $</t>
  </si>
  <si>
    <t>profitto annuo</t>
  </si>
  <si>
    <t>art</t>
  </si>
  <si>
    <t>anno 2025</t>
  </si>
  <si>
    <t>andre annuo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</si>
</sst>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Foglio1!$H$8</c:f>
              <c:numCache>
                <c:formatCode>General</c:formatCode>
                <c:ptCount val="1"/>
                <c:pt idx="0">
                  <c:v>159306654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EB3E-5349-B43C-6FEEC61BDC85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Foglio1!$G$8</c:f>
              <c:numCache>
                <c:formatCode>General</c:formatCode>
                <c:ptCount val="1"/>
                <c:pt idx="0">
                  <c:v>172554120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EB3E-5349-B43C-6FEEC61B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15807280"/>
        <c:axId val="1015808992"/>
      </c:bubbleChart>
      <c:valAx>
        <c:axId val="10158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808992"/>
        <c:crosses val="autoZero"/>
        <c:crossBetween val="midCat"/>
      </c:valAx>
      <c:valAx>
        <c:axId val="1015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8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24</xdr:row>
      <xdr:rowOff>101601</xdr:rowOff>
    </xdr:from>
    <xdr:to>
      <xdr:col>12</xdr:col>
      <xdr:colOff>753533</xdr:colOff>
      <xdr:row>38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440BE8-E59F-2257-889C-70A763B5D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139700</xdr:colOff>
      <xdr:row>2</xdr:row>
      <xdr:rowOff>88900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5EC0DABD-EBD7-2494-C881-89CAD6934A3F}"/>
            </a:ext>
          </a:extLst>
        </xdr:cNvPr>
        <xdr:cNvSpPr/>
      </xdr:nvSpPr>
      <xdr:spPr>
        <a:xfrm>
          <a:off x="0" y="0"/>
          <a:ext cx="19126200" cy="4953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7547-8E96-F145-912B-9E895CDCD07A}">
  <dimension ref="A3:S26"/>
  <sheetViews>
    <sheetView tabSelected="1" zoomScale="75" workbookViewId="0">
      <selection activeCell="G9" sqref="G9"/>
    </sheetView>
  </sheetViews>
  <sheetFormatPr baseColWidth="10" defaultRowHeight="16" x14ac:dyDescent="0.2"/>
  <cols>
    <col min="2" max="2" width="17.1640625" customWidth="1"/>
    <col min="3" max="3" width="17.5" customWidth="1"/>
    <col min="4" max="4" width="15.5" customWidth="1"/>
    <col min="5" max="5" width="16" customWidth="1"/>
  </cols>
  <sheetData>
    <row r="3" spans="1:19" x14ac:dyDescent="0.2">
      <c r="B3" t="s">
        <v>0</v>
      </c>
      <c r="N3" t="s">
        <v>8</v>
      </c>
    </row>
    <row r="6" spans="1:19" x14ac:dyDescent="0.2">
      <c r="A6" t="s">
        <v>7</v>
      </c>
      <c r="B6" t="s">
        <v>1</v>
      </c>
      <c r="C6" t="s">
        <v>2</v>
      </c>
      <c r="D6" t="s">
        <v>4</v>
      </c>
      <c r="E6" t="s">
        <v>3</v>
      </c>
      <c r="F6" t="s">
        <v>5</v>
      </c>
      <c r="G6" t="s">
        <v>9</v>
      </c>
      <c r="H6" t="s">
        <v>6</v>
      </c>
      <c r="M6" t="s">
        <v>7</v>
      </c>
      <c r="N6" t="s">
        <v>1</v>
      </c>
      <c r="O6" t="s">
        <v>2</v>
      </c>
      <c r="P6" t="s">
        <v>4</v>
      </c>
      <c r="Q6" t="s">
        <v>3</v>
      </c>
      <c r="R6" t="s">
        <v>5</v>
      </c>
      <c r="S6" t="s">
        <v>6</v>
      </c>
    </row>
    <row r="8" spans="1:19" x14ac:dyDescent="0.2">
      <c r="A8">
        <v>1</v>
      </c>
      <c r="B8">
        <v>10</v>
      </c>
      <c r="C8">
        <v>12</v>
      </c>
      <c r="D8">
        <f>B8*8+C8*8</f>
        <v>176</v>
      </c>
      <c r="E8">
        <f>D8-1*(B8+C8)</f>
        <v>154</v>
      </c>
      <c r="F8">
        <f>D8-E8</f>
        <v>22</v>
      </c>
      <c r="G8">
        <f>SUM(E8:E26)</f>
        <v>172554120</v>
      </c>
      <c r="H8">
        <f>SUM(F8:F26)</f>
        <v>159306654</v>
      </c>
      <c r="M8">
        <v>1</v>
      </c>
      <c r="N8">
        <v>10</v>
      </c>
      <c r="O8">
        <v>12</v>
      </c>
      <c r="P8">
        <f>N8*8+O8*8</f>
        <v>176</v>
      </c>
      <c r="Q8">
        <f>P8-1*(N8+O8)</f>
        <v>154</v>
      </c>
      <c r="R8">
        <f>P8-Q8</f>
        <v>22</v>
      </c>
      <c r="S8">
        <f>SUM(R8:R26)</f>
        <v>159306654</v>
      </c>
    </row>
    <row r="9" spans="1:19" x14ac:dyDescent="0.2">
      <c r="A9">
        <v>2</v>
      </c>
      <c r="B9">
        <v>13</v>
      </c>
      <c r="C9">
        <v>5</v>
      </c>
      <c r="D9">
        <f>B9*8+C9*8</f>
        <v>144</v>
      </c>
      <c r="E9">
        <f t="shared" ref="E9:E10" si="0">D9-1*(B9+C9)</f>
        <v>126</v>
      </c>
      <c r="F9">
        <f t="shared" ref="F9:F26" si="1">D9-E9</f>
        <v>18</v>
      </c>
      <c r="M9">
        <v>2</v>
      </c>
      <c r="N9">
        <v>13</v>
      </c>
      <c r="O9">
        <v>5</v>
      </c>
      <c r="P9">
        <f>N9*8+O9*8</f>
        <v>144</v>
      </c>
      <c r="Q9">
        <f t="shared" ref="Q9:Q10" si="2">P9-1*(N9+O9)</f>
        <v>126</v>
      </c>
      <c r="R9">
        <f t="shared" ref="R9:R26" si="3">P9-Q9</f>
        <v>18</v>
      </c>
    </row>
    <row r="10" spans="1:19" x14ac:dyDescent="0.2">
      <c r="A10">
        <v>3</v>
      </c>
      <c r="B10">
        <v>141</v>
      </c>
      <c r="C10">
        <v>3</v>
      </c>
      <c r="D10">
        <f>B10*8+C10*8</f>
        <v>1152</v>
      </c>
      <c r="E10">
        <f t="shared" si="0"/>
        <v>1008</v>
      </c>
      <c r="F10">
        <f t="shared" si="1"/>
        <v>144</v>
      </c>
      <c r="M10">
        <v>3</v>
      </c>
      <c r="N10">
        <v>141</v>
      </c>
      <c r="O10">
        <v>3</v>
      </c>
      <c r="P10">
        <f>N10*8+O10*8</f>
        <v>1152</v>
      </c>
      <c r="Q10">
        <f t="shared" si="2"/>
        <v>1008</v>
      </c>
      <c r="R10">
        <f t="shared" si="3"/>
        <v>144</v>
      </c>
    </row>
    <row r="11" spans="1:19" x14ac:dyDescent="0.2">
      <c r="A11">
        <v>4</v>
      </c>
      <c r="B11">
        <v>151</v>
      </c>
      <c r="C11">
        <v>5</v>
      </c>
      <c r="D11">
        <f>B11*10+C11*12</f>
        <v>1570</v>
      </c>
      <c r="E11">
        <f>D11-(5*B11)-(6*C11)</f>
        <v>785</v>
      </c>
      <c r="F11">
        <f t="shared" si="1"/>
        <v>785</v>
      </c>
      <c r="M11">
        <v>4</v>
      </c>
      <c r="N11">
        <v>151</v>
      </c>
      <c r="O11">
        <v>5</v>
      </c>
      <c r="P11">
        <f>N11*10+O11*12</f>
        <v>1570</v>
      </c>
      <c r="Q11">
        <f>P11-(5*N11)-(6*O11)</f>
        <v>785</v>
      </c>
      <c r="R11">
        <f t="shared" si="3"/>
        <v>785</v>
      </c>
    </row>
    <row r="12" spans="1:19" x14ac:dyDescent="0.2">
      <c r="A12">
        <v>5</v>
      </c>
      <c r="B12">
        <v>54</v>
      </c>
      <c r="C12">
        <v>3</v>
      </c>
      <c r="D12">
        <f>B12*10+C12*12</f>
        <v>576</v>
      </c>
      <c r="E12">
        <f t="shared" ref="E12:E19" si="4">D12-(5*B12)-(6*C12)</f>
        <v>288</v>
      </c>
      <c r="F12">
        <f t="shared" si="1"/>
        <v>288</v>
      </c>
      <c r="M12">
        <v>5</v>
      </c>
      <c r="N12">
        <v>54</v>
      </c>
      <c r="O12">
        <v>3</v>
      </c>
      <c r="P12">
        <f>N12*10+O12*12</f>
        <v>576</v>
      </c>
      <c r="Q12">
        <f t="shared" ref="Q12:Q19" si="5">P12-(5*N12)-(6*O12)</f>
        <v>288</v>
      </c>
      <c r="R12">
        <f t="shared" si="3"/>
        <v>288</v>
      </c>
    </row>
    <row r="13" spans="1:19" x14ac:dyDescent="0.2">
      <c r="A13">
        <v>6</v>
      </c>
      <c r="B13">
        <v>2</v>
      </c>
      <c r="C13">
        <v>5</v>
      </c>
      <c r="D13">
        <f>B13*10+C13*12</f>
        <v>80</v>
      </c>
      <c r="E13">
        <f t="shared" si="4"/>
        <v>40</v>
      </c>
      <c r="F13">
        <f t="shared" si="1"/>
        <v>40</v>
      </c>
      <c r="M13">
        <v>6</v>
      </c>
      <c r="N13">
        <v>2</v>
      </c>
      <c r="O13">
        <v>5</v>
      </c>
      <c r="P13">
        <f>N13*10+O13*12</f>
        <v>80</v>
      </c>
      <c r="Q13">
        <f t="shared" si="5"/>
        <v>40</v>
      </c>
      <c r="R13">
        <f t="shared" si="3"/>
        <v>40</v>
      </c>
    </row>
    <row r="14" spans="1:19" x14ac:dyDescent="0.2">
      <c r="A14">
        <v>7</v>
      </c>
      <c r="B14">
        <v>2434</v>
      </c>
      <c r="C14">
        <v>53</v>
      </c>
      <c r="D14">
        <f t="shared" ref="D14:D19" si="6">B14*10+C14*12</f>
        <v>24976</v>
      </c>
      <c r="E14">
        <f t="shared" si="4"/>
        <v>12488</v>
      </c>
      <c r="F14">
        <f t="shared" si="1"/>
        <v>12488</v>
      </c>
      <c r="M14">
        <v>7</v>
      </c>
      <c r="N14">
        <v>2434</v>
      </c>
      <c r="O14">
        <v>53</v>
      </c>
      <c r="P14">
        <f t="shared" ref="P14:P19" si="7">N14*10+O14*12</f>
        <v>24976</v>
      </c>
      <c r="Q14">
        <f t="shared" si="5"/>
        <v>12488</v>
      </c>
      <c r="R14">
        <f t="shared" si="3"/>
        <v>12488</v>
      </c>
    </row>
    <row r="15" spans="1:19" x14ac:dyDescent="0.2">
      <c r="A15">
        <v>8</v>
      </c>
      <c r="B15">
        <v>2134</v>
      </c>
      <c r="C15">
        <v>3</v>
      </c>
      <c r="D15">
        <f t="shared" si="6"/>
        <v>21376</v>
      </c>
      <c r="E15">
        <f t="shared" si="4"/>
        <v>10688</v>
      </c>
      <c r="F15">
        <f t="shared" si="1"/>
        <v>10688</v>
      </c>
      <c r="M15">
        <v>8</v>
      </c>
      <c r="N15">
        <v>2134</v>
      </c>
      <c r="O15">
        <v>3</v>
      </c>
      <c r="P15">
        <f t="shared" si="7"/>
        <v>21376</v>
      </c>
      <c r="Q15">
        <f t="shared" si="5"/>
        <v>10688</v>
      </c>
      <c r="R15">
        <f t="shared" si="3"/>
        <v>10688</v>
      </c>
    </row>
    <row r="16" spans="1:19" x14ac:dyDescent="0.2">
      <c r="A16">
        <v>9</v>
      </c>
      <c r="B16">
        <v>213</v>
      </c>
      <c r="C16">
        <v>5</v>
      </c>
      <c r="D16">
        <f t="shared" si="6"/>
        <v>2190</v>
      </c>
      <c r="E16">
        <f t="shared" si="4"/>
        <v>1095</v>
      </c>
      <c r="F16">
        <f t="shared" si="1"/>
        <v>1095</v>
      </c>
      <c r="M16">
        <v>9</v>
      </c>
      <c r="N16">
        <v>213</v>
      </c>
      <c r="O16">
        <v>5</v>
      </c>
      <c r="P16">
        <f t="shared" si="7"/>
        <v>2190</v>
      </c>
      <c r="Q16">
        <f t="shared" si="5"/>
        <v>1095</v>
      </c>
      <c r="R16">
        <f t="shared" si="3"/>
        <v>1095</v>
      </c>
    </row>
    <row r="17" spans="1:18" x14ac:dyDescent="0.2">
      <c r="A17">
        <v>10</v>
      </c>
      <c r="B17">
        <v>43124</v>
      </c>
      <c r="C17">
        <v>523</v>
      </c>
      <c r="D17">
        <f t="shared" si="6"/>
        <v>437516</v>
      </c>
      <c r="E17">
        <f t="shared" si="4"/>
        <v>218758</v>
      </c>
      <c r="F17">
        <f t="shared" si="1"/>
        <v>218758</v>
      </c>
      <c r="M17">
        <v>10</v>
      </c>
      <c r="N17">
        <v>43124</v>
      </c>
      <c r="O17">
        <v>523</v>
      </c>
      <c r="P17">
        <f t="shared" si="7"/>
        <v>437516</v>
      </c>
      <c r="Q17">
        <f t="shared" si="5"/>
        <v>218758</v>
      </c>
      <c r="R17">
        <f t="shared" si="3"/>
        <v>218758</v>
      </c>
    </row>
    <row r="18" spans="1:18" x14ac:dyDescent="0.2">
      <c r="A18">
        <v>11</v>
      </c>
      <c r="B18">
        <v>4213</v>
      </c>
      <c r="C18">
        <v>23</v>
      </c>
      <c r="D18">
        <f t="shared" si="6"/>
        <v>42406</v>
      </c>
      <c r="E18">
        <f t="shared" si="4"/>
        <v>21203</v>
      </c>
      <c r="F18">
        <f t="shared" si="1"/>
        <v>21203</v>
      </c>
      <c r="M18">
        <v>11</v>
      </c>
      <c r="N18">
        <v>4213</v>
      </c>
      <c r="O18">
        <v>23</v>
      </c>
      <c r="P18">
        <f t="shared" si="7"/>
        <v>42406</v>
      </c>
      <c r="Q18">
        <f t="shared" si="5"/>
        <v>21203</v>
      </c>
      <c r="R18">
        <f t="shared" si="3"/>
        <v>21203</v>
      </c>
    </row>
    <row r="19" spans="1:18" x14ac:dyDescent="0.2">
      <c r="A19">
        <v>12</v>
      </c>
      <c r="B19">
        <v>2314</v>
      </c>
      <c r="C19">
        <v>24</v>
      </c>
      <c r="D19">
        <f t="shared" si="6"/>
        <v>23428</v>
      </c>
      <c r="E19">
        <f t="shared" si="4"/>
        <v>11714</v>
      </c>
      <c r="F19">
        <f t="shared" si="1"/>
        <v>11714</v>
      </c>
      <c r="M19">
        <v>12</v>
      </c>
      <c r="N19">
        <v>2314</v>
      </c>
      <c r="O19">
        <v>24</v>
      </c>
      <c r="P19">
        <f t="shared" si="7"/>
        <v>23428</v>
      </c>
      <c r="Q19">
        <f t="shared" si="5"/>
        <v>11714</v>
      </c>
      <c r="R19">
        <f t="shared" si="3"/>
        <v>11714</v>
      </c>
    </row>
    <row r="20" spans="1:18" x14ac:dyDescent="0.2">
      <c r="A20">
        <v>13</v>
      </c>
      <c r="B20">
        <v>4213</v>
      </c>
      <c r="C20">
        <v>45</v>
      </c>
      <c r="D20">
        <f>B20*15+C20*17</f>
        <v>63960</v>
      </c>
      <c r="E20">
        <f>D20-(7*B20)-(8*C20)</f>
        <v>34109</v>
      </c>
      <c r="F20">
        <f t="shared" si="1"/>
        <v>29851</v>
      </c>
      <c r="M20">
        <v>13</v>
      </c>
      <c r="N20">
        <v>4213</v>
      </c>
      <c r="O20">
        <v>45</v>
      </c>
      <c r="P20">
        <f>N20*15+O20*17</f>
        <v>63960</v>
      </c>
      <c r="Q20">
        <f>P20-(7*N20)-(8*O20)</f>
        <v>34109</v>
      </c>
      <c r="R20">
        <f t="shared" si="3"/>
        <v>29851</v>
      </c>
    </row>
    <row r="21" spans="1:18" x14ac:dyDescent="0.2">
      <c r="A21">
        <v>14</v>
      </c>
      <c r="B21">
        <v>1234</v>
      </c>
      <c r="C21">
        <v>43</v>
      </c>
      <c r="D21">
        <f>B21*22+C21*24</f>
        <v>28180</v>
      </c>
      <c r="E21">
        <f>D21-(12*B21)-(14*C21)</f>
        <v>12770</v>
      </c>
      <c r="F21">
        <f t="shared" si="1"/>
        <v>15410</v>
      </c>
      <c r="M21">
        <v>14</v>
      </c>
      <c r="N21">
        <v>1234</v>
      </c>
      <c r="O21">
        <v>43</v>
      </c>
      <c r="P21">
        <f>N21*22+O21*24</f>
        <v>28180</v>
      </c>
      <c r="Q21">
        <f>P21-(12*N21)-(14*O21)</f>
        <v>12770</v>
      </c>
      <c r="R21">
        <f t="shared" si="3"/>
        <v>15410</v>
      </c>
    </row>
    <row r="22" spans="1:18" x14ac:dyDescent="0.2">
      <c r="A22">
        <v>15</v>
      </c>
      <c r="B22">
        <v>13243241</v>
      </c>
      <c r="C22">
        <v>43</v>
      </c>
      <c r="D22">
        <f>B22*25+C22*26</f>
        <v>331082143</v>
      </c>
      <c r="E22">
        <f t="shared" ref="E22:E23" si="8">D22-(12*B22)-(14*C22)</f>
        <v>172162649</v>
      </c>
      <c r="F22">
        <f t="shared" si="1"/>
        <v>158919494</v>
      </c>
      <c r="M22">
        <v>15</v>
      </c>
      <c r="N22">
        <v>13243241</v>
      </c>
      <c r="O22">
        <v>43</v>
      </c>
      <c r="P22">
        <f>N22*25+O22*26</f>
        <v>331082143</v>
      </c>
      <c r="Q22">
        <f t="shared" ref="Q22:Q23" si="9">P22-(12*N22)-(14*O22)</f>
        <v>172162649</v>
      </c>
      <c r="R22">
        <f t="shared" si="3"/>
        <v>158919494</v>
      </c>
    </row>
    <row r="23" spans="1:18" x14ac:dyDescent="0.2">
      <c r="A23">
        <v>16</v>
      </c>
      <c r="B23">
        <v>2314</v>
      </c>
      <c r="C23">
        <v>3</v>
      </c>
      <c r="D23">
        <f>B23*25+C23*26</f>
        <v>57928</v>
      </c>
      <c r="E23">
        <f t="shared" si="8"/>
        <v>30118</v>
      </c>
      <c r="F23">
        <f t="shared" si="1"/>
        <v>27810</v>
      </c>
      <c r="M23">
        <v>16</v>
      </c>
      <c r="N23">
        <v>2314</v>
      </c>
      <c r="O23">
        <v>3</v>
      </c>
      <c r="P23">
        <f>N23*25+O23*26</f>
        <v>57928</v>
      </c>
      <c r="Q23">
        <f t="shared" si="9"/>
        <v>30118</v>
      </c>
      <c r="R23">
        <f t="shared" si="3"/>
        <v>27810</v>
      </c>
    </row>
    <row r="24" spans="1:18" x14ac:dyDescent="0.2">
      <c r="A24">
        <v>17</v>
      </c>
      <c r="B24">
        <v>34</v>
      </c>
      <c r="C24">
        <v>43</v>
      </c>
      <c r="D24">
        <f>B24*25+C24*29</f>
        <v>2097</v>
      </c>
      <c r="E24">
        <f>D24-(B24*15)-(C24*18)</f>
        <v>813</v>
      </c>
      <c r="F24">
        <f t="shared" si="1"/>
        <v>1284</v>
      </c>
      <c r="M24">
        <v>17</v>
      </c>
      <c r="N24">
        <v>34</v>
      </c>
      <c r="O24">
        <v>43</v>
      </c>
      <c r="P24">
        <f>N24*25+O24*29</f>
        <v>2097</v>
      </c>
      <c r="Q24">
        <f>P24-(N24*15)-(O24*18)</f>
        <v>813</v>
      </c>
      <c r="R24">
        <f t="shared" si="3"/>
        <v>1284</v>
      </c>
    </row>
    <row r="25" spans="1:18" x14ac:dyDescent="0.2">
      <c r="A25">
        <v>18</v>
      </c>
      <c r="B25">
        <v>2342</v>
      </c>
      <c r="C25">
        <v>4</v>
      </c>
      <c r="D25">
        <f>B25*30+C25*34</f>
        <v>70396</v>
      </c>
      <c r="E25">
        <f t="shared" ref="E25:E26" si="10">D25-(B25*15)-(C25*18)</f>
        <v>35194</v>
      </c>
      <c r="F25">
        <f t="shared" si="1"/>
        <v>35202</v>
      </c>
      <c r="M25">
        <v>18</v>
      </c>
      <c r="N25">
        <v>2342</v>
      </c>
      <c r="O25">
        <v>4</v>
      </c>
      <c r="P25">
        <f>N25*30+O25*34</f>
        <v>70396</v>
      </c>
      <c r="Q25">
        <f t="shared" ref="Q25:Q26" si="11">P25-(N25*15)-(O25*18)</f>
        <v>35194</v>
      </c>
      <c r="R25">
        <f t="shared" si="3"/>
        <v>35202</v>
      </c>
    </row>
    <row r="26" spans="1:18" x14ac:dyDescent="0.2">
      <c r="A26">
        <v>19</v>
      </c>
      <c r="B26">
        <v>24</v>
      </c>
      <c r="C26">
        <v>0</v>
      </c>
      <c r="D26">
        <f>B26*20</f>
        <v>480</v>
      </c>
      <c r="E26">
        <f t="shared" si="10"/>
        <v>120</v>
      </c>
      <c r="F26">
        <f t="shared" si="1"/>
        <v>360</v>
      </c>
      <c r="M26">
        <v>19</v>
      </c>
      <c r="N26">
        <v>24</v>
      </c>
      <c r="O26">
        <v>0</v>
      </c>
      <c r="P26">
        <f>N26*20</f>
        <v>480</v>
      </c>
      <c r="Q26">
        <f t="shared" si="11"/>
        <v>120</v>
      </c>
      <c r="R26">
        <f t="shared" si="3"/>
        <v>360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F9A7-B3A7-DC45-B592-EAA3BCE03837}">
  <dimension ref="A1"/>
  <sheetViews>
    <sheetView showGridLines="0" workbookViewId="0">
      <selection activeCell="B7" sqref="B7"/>
    </sheetView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GERVASINI ALESSIO</dc:creator>
  <cp:lastModifiedBy>GERVASINI ALESSIO</cp:lastModifiedBy>
  <dcterms:created xsi:type="dcterms:W3CDTF">2024-12-07T09:34:18Z</dcterms:created>
  <dcterms:modified xsi:type="dcterms:W3CDTF">2024-12-09T07:44:11Z</dcterms:modified>
</cp:coreProperties>
</file>