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tt\Documents\"/>
    </mc:Choice>
  </mc:AlternateContent>
  <xr:revisionPtr revIDLastSave="0" documentId="13_ncr:1_{2330D6A0-4764-4553-B727-3C2B16E9E449}" xr6:coauthVersionLast="47" xr6:coauthVersionMax="47" xr10:uidLastSave="{00000000-0000-0000-0000-000000000000}"/>
  <bookViews>
    <workbookView xWindow="-110" yWindow="-110" windowWidth="19420" windowHeight="10300" tabRatio="926" activeTab="5" xr2:uid="{00000000-000D-0000-FFFF-FFFF00000000}"/>
  </bookViews>
  <sheets>
    <sheet name="Peso Registro" sheetId="8" r:id="rId1"/>
    <sheet name="Vita Registro" sheetId="9" r:id="rId2"/>
    <sheet name="Bicipiti Registro" sheetId="10" r:id="rId3"/>
    <sheet name="Fianchi Registro" sheetId="7" r:id="rId4"/>
    <sheet name=" Coscia Registro" sheetId="6" r:id="rId5"/>
    <sheet name="Registro attività" sheetId="2" r:id="rId6"/>
    <sheet name="Registro alimentare" sheetId="3" r:id="rId7"/>
  </sheets>
  <definedNames>
    <definedName name="Altezza" localSheetId="0">'Peso Registro'!$C$6</definedName>
    <definedName name="Categoria1">'Registro attività'!#REF!</definedName>
    <definedName name="Categoria2">'Registro attività'!$C$6</definedName>
    <definedName name="Categoria3">'Registro attività'!$C$5</definedName>
    <definedName name="Categoria4">'Registro attività'!$C$8</definedName>
    <definedName name="Categoria5">'Registro attività'!$I$3</definedName>
    <definedName name="EtichettaObiettivo1" localSheetId="0">'Peso Registro'!$B$13</definedName>
    <definedName name="EtichettaObiettivo2" localSheetId="0">'Peso Registro'!$B$14</definedName>
    <definedName name="EtichettaObiettivo3" localSheetId="0">'Peso Registro'!$B$15</definedName>
    <definedName name="EtichettaObiettivo4" localSheetId="0">'Peso Registro'!$B$16</definedName>
    <definedName name="EtichettaPeso" localSheetId="0">'Peso Registro'!$B$12</definedName>
    <definedName name="IMC">IF('Peso Registro'!$C$7="Imperiale",IMCPeso*703,IMCPeso)</definedName>
    <definedName name="IMCAltezza" localSheetId="0">'Peso Registro'!$C$6*'Peso Registro'!$C$6</definedName>
    <definedName name="IMCPeso">'Peso Registro'!PesoCorrente/'Peso Registro'!IMCAltezza</definedName>
    <definedName name="Obiettivo1" localSheetId="0">'Peso Registro'!$D$13</definedName>
    <definedName name="Obiettivo2" localSheetId="0">'Peso Registro'!$D$14</definedName>
    <definedName name="Obiettivo3" localSheetId="0">'Peso Registro'!$D$15</definedName>
    <definedName name="Obiettivo4" localSheetId="0">'Peso Registro'!$D$16</definedName>
    <definedName name="ObiettivoPeso" localSheetId="4">'Peso Registro'!$D$12</definedName>
    <definedName name="ObiettivoPeso" localSheetId="2">'Peso Registro'!$D$12</definedName>
    <definedName name="ObiettivoPeso" localSheetId="3">'Peso Registro'!$D$12</definedName>
    <definedName name="ObiettivoPeso" localSheetId="0">'Peso Registro'!$D$12</definedName>
    <definedName name="ObiettivoPeso" localSheetId="1">'Peso Registro'!$D$12</definedName>
    <definedName name="PesoCorrente" localSheetId="0">'Peso Registro'!$C$12</definedName>
    <definedName name="RicercaData">'Registro alimentare'!$D$5</definedName>
    <definedName name="Sesso" localSheetId="0">'Peso Registro'!$C$4</definedName>
    <definedName name="_xlnm.Print_Titles" localSheetId="4">' Coscia Registro'!$3:$4</definedName>
    <definedName name="_xlnm.Print_Titles" localSheetId="2">'Bicipiti Registro'!$3:$4</definedName>
    <definedName name="_xlnm.Print_Titles" localSheetId="3">'Fianchi Registro'!$3:$4</definedName>
    <definedName name="_xlnm.Print_Titles" localSheetId="0">'Peso Registro'!$18:$19</definedName>
    <definedName name="_xlnm.Print_Titles" localSheetId="6">'Registro alimentare'!$7:$7</definedName>
    <definedName name="_xlnm.Print_Titles" localSheetId="5">'Registro attività'!$30:$30</definedName>
    <definedName name="_xlnm.Print_Titles" localSheetId="1">'Vita Registro'!$3:$4</definedName>
    <definedName name="TotaleAltro" localSheetId="4">' Coscia Registro'!TotaleGenerale-SUM('Registro attività'!$D$5:$D$8)</definedName>
    <definedName name="TotaleAltro" localSheetId="2">'Bicipiti Registro'!TotaleGenerale-SUM('Registro attività'!$D$5:$D$8)</definedName>
    <definedName name="TotaleAltro" localSheetId="3">'Fianchi Registro'!TotaleGenerale-SUM('Registro attività'!$D$5:$D$8)</definedName>
    <definedName name="TotaleAltro" localSheetId="0">'Peso Registro'!TotaleGenerale-SUM('Registro attività'!$D$5:$D$8)</definedName>
    <definedName name="TotaleAltro" localSheetId="1">'Vita Registro'!TotaleGenerale-SUM('Registro attività'!$D$5:$D$8)</definedName>
    <definedName name="TotaleAltro">TotaleGenerale-SUM('Registro attività'!$D$5:$D$8)</definedName>
    <definedName name="TotaleGenerale" localSheetId="4">SUM(RegistroAttività[DISTANZA])</definedName>
    <definedName name="TotaleGenerale" localSheetId="2">SUM(RegistroAttività[DISTANZA])</definedName>
    <definedName name="TotaleGenerale" localSheetId="3">SUM(RegistroAttività[DISTANZA])</definedName>
    <definedName name="TotaleGenerale" localSheetId="0">SUM(RegistroAttività[DISTANZA])</definedName>
    <definedName name="TotaleGenerale" localSheetId="1">SUM(RegistroAttività[DISTANZA])</definedName>
    <definedName name="TotaleGenerale">SUM(RegistroAttività[DISTANZA])</definedName>
    <definedName name="TuttoCompleto">AND('Peso Registro'!$C$6&gt;0,'Peso Registro'!$C$12&gt;0)</definedName>
    <definedName name="UnitàDiMisura" localSheetId="0">'Peso Registro'!$C$7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8" l="1"/>
  <c r="B18" i="8"/>
  <c r="E10" i="8"/>
  <c r="E3" i="8"/>
  <c r="B3" i="6" l="1"/>
  <c r="B3" i="7"/>
  <c r="B3" i="10"/>
  <c r="B3" i="9"/>
  <c r="B9" i="8"/>
  <c r="L5" i="3" l="1"/>
  <c r="K5" i="3"/>
  <c r="J5" i="3"/>
  <c r="I5" i="3"/>
  <c r="H5" i="3"/>
  <c r="G5" i="3"/>
  <c r="F5" i="3"/>
  <c r="E5" i="3"/>
  <c r="D5" i="3" s="1"/>
  <c r="L3" i="3"/>
  <c r="K3" i="3"/>
  <c r="J3" i="3"/>
  <c r="I3" i="3"/>
  <c r="H3" i="3"/>
  <c r="G3" i="3"/>
  <c r="F3" i="3"/>
  <c r="E3" i="3"/>
</calcChain>
</file>

<file path=xl/sharedStrings.xml><?xml version="1.0" encoding="utf-8"?>
<sst xmlns="http://schemas.openxmlformats.org/spreadsheetml/2006/main" count="135" uniqueCount="96">
  <si>
    <t>PIANO DI FITNESS</t>
  </si>
  <si>
    <t>INFORMAZIONI PERSONALI:</t>
  </si>
  <si>
    <t>Sesso:</t>
  </si>
  <si>
    <t>Età:</t>
  </si>
  <si>
    <t>Altezza:</t>
  </si>
  <si>
    <t>Unità:</t>
  </si>
  <si>
    <t>IMC:</t>
  </si>
  <si>
    <t>DATI DI PARTENZA:</t>
  </si>
  <si>
    <t>Tipo</t>
  </si>
  <si>
    <t>Peso</t>
  </si>
  <si>
    <t>Vita</t>
  </si>
  <si>
    <t>Bicipiti</t>
  </si>
  <si>
    <t>Fianchi</t>
  </si>
  <si>
    <t>Coscia</t>
  </si>
  <si>
    <t>Data</t>
  </si>
  <si>
    <t>Donna</t>
  </si>
  <si>
    <t>Corrente</t>
  </si>
  <si>
    <t>Ora</t>
  </si>
  <si>
    <t>Questa cella contiene il grafico a linee che rappresenta i progressi di ogni valore statistico iniziale, inclusi la misura dei fianchi, della vita e dei bicipiti.</t>
  </si>
  <si>
    <t>Questa cella contiene il grafico ad area che illustra i progressi con il peso.</t>
  </si>
  <si>
    <t>Questa cella contiene la silhouette della persona in varie posizioni ginniche.</t>
  </si>
  <si>
    <t>Misura</t>
  </si>
  <si>
    <t>REGISTRO ATTIVITÀ</t>
  </si>
  <si>
    <t>ATTIVITÀ</t>
  </si>
  <si>
    <t>DATA</t>
  </si>
  <si>
    <t>ORA DI INIZIO</t>
  </si>
  <si>
    <t>DURATA</t>
  </si>
  <si>
    <t>DISTANZA</t>
  </si>
  <si>
    <t>CALORIE</t>
  </si>
  <si>
    <t>NOTA</t>
  </si>
  <si>
    <t xml:space="preserve">       </t>
  </si>
  <si>
    <t>REGISTRO ALIMENTARE</t>
  </si>
  <si>
    <t>OBIETTIVI NUTRIZIONALI</t>
  </si>
  <si>
    <t>PASTO</t>
  </si>
  <si>
    <t xml:space="preserve">Assunzione giornaliera: </t>
  </si>
  <si>
    <t>ALIMENTO</t>
  </si>
  <si>
    <t>GRASSO</t>
  </si>
  <si>
    <t>COLESTEROLO</t>
  </si>
  <si>
    <t>SODIO</t>
  </si>
  <si>
    <t>CARBOIDRATI</t>
  </si>
  <si>
    <t>PROTEINE</t>
  </si>
  <si>
    <t>ZUCCHERO</t>
  </si>
  <si>
    <t>FIBRE</t>
  </si>
  <si>
    <t>Metrica</t>
  </si>
  <si>
    <t xml:space="preserve"> </t>
  </si>
  <si>
    <t>Partenza</t>
  </si>
  <si>
    <t>ESERCIZIO</t>
  </si>
  <si>
    <t>SERIE</t>
  </si>
  <si>
    <t>RIPETIZIONI</t>
  </si>
  <si>
    <t>PESO</t>
  </si>
  <si>
    <t>Riscaldamento</t>
  </si>
  <si>
    <t>Potenziamento Muscolare</t>
  </si>
  <si>
    <t>Resistenza</t>
  </si>
  <si>
    <t>10 min</t>
  </si>
  <si>
    <t>5 min</t>
  </si>
  <si>
    <t>Hip Thrusts (con bilanciere o kettlebell)</t>
  </si>
  <si>
    <t>Deadlift Rumeno (con manubri o kettlebell)</t>
  </si>
  <si>
    <t>Plank con sollevamento delle gambe</t>
  </si>
  <si>
    <t>Squat Bulgaro</t>
  </si>
  <si>
    <t>Resistenza (a circuito)</t>
  </si>
  <si>
    <t>Jump Squats</t>
  </si>
  <si>
    <t>Mountain Climbers</t>
  </si>
  <si>
    <t>Kettlebell Swings</t>
  </si>
  <si>
    <t>Jump Lunges</t>
  </si>
  <si>
    <t>Stretching</t>
  </si>
  <si>
    <t>Affondo profondo (anche)</t>
  </si>
  <si>
    <t>3o''</t>
  </si>
  <si>
    <t>Pigeon Pose</t>
  </si>
  <si>
    <t>Allungamento dei flessori dell’anca</t>
  </si>
  <si>
    <t>Allungamento della catena posteriore</t>
  </si>
  <si>
    <t>lateral leg drop</t>
  </si>
  <si>
    <t>40kg</t>
  </si>
  <si>
    <t>Forza e Resistenza Focalizzata su Glutei e Lombare</t>
  </si>
  <si>
    <t>Velocità, Agilità e Rinforzo di Glutei e Zona Lombare</t>
  </si>
  <si>
    <t>Skip alto</t>
  </si>
  <si>
    <t>2min</t>
  </si>
  <si>
    <t>Box Step-Up con sollevamento del ginocchio</t>
  </si>
  <si>
    <t>Affondi laterali</t>
  </si>
  <si>
    <t>Plank laterale con abduzione della gamba</t>
  </si>
  <si>
    <t>Swing a una mano (Kettlebell o manubrio)</t>
  </si>
  <si>
    <t>Velocità e agilità</t>
  </si>
  <si>
    <t>Rinforzo polsi e caviglie</t>
  </si>
  <si>
    <t>Colonna1</t>
  </si>
  <si>
    <t>Calf Raises</t>
  </si>
  <si>
    <t>Rotazioni delle caviglie con fascia elastica</t>
  </si>
  <si>
    <t>Estensioni dei polsi con fascia elastica</t>
  </si>
  <si>
    <t>Frog Stretch (stretching profondo dell’anca)</t>
  </si>
  <si>
    <t>Affondo profondo con rotazione del busto</t>
  </si>
  <si>
    <t>Rotazioni del busto da posizione seduta</t>
  </si>
  <si>
    <t>Stretching dei flessori dell’anca e dei quadricipiti (con supporto)</t>
  </si>
  <si>
    <t>30''</t>
  </si>
  <si>
    <t>Good Mornings (con bilanciere o kettlebell)</t>
  </si>
  <si>
    <t>N2</t>
  </si>
  <si>
    <t>N1</t>
  </si>
  <si>
    <t>Rotazioni del collo e delle spalle – 1 minuto
Circonduzioni delle braccia e rotazioni del busto – 2 minuti
Affondi con rotazione del busto – 1 minuto
Calci frontali alternati – 1 minuto
Oscillazioni delle gambe laterali – 1 minuto
Inchworm – 1 minuto
Skipping sul posto – 1 minuto
Affondi laterali – 1 minuto
Jumping Jacks – 1 minuto</t>
  </si>
  <si>
    <t>Camminata veloce (ellitica)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</si>
</sst>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0.0"/>
    <numFmt numFmtId="169" formatCode="h:mm;@"/>
    <numFmt numFmtId="170" formatCode="h:mm"/>
  </numFmts>
  <fonts count="28" x14ac:knownFonts="1"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0"/>
      <name val="Calibri"/>
      <family val="2"/>
      <scheme val="major"/>
    </font>
    <font>
      <b/>
      <sz val="36"/>
      <color theme="4"/>
      <name val="Calibri"/>
      <family val="2"/>
      <scheme val="major"/>
    </font>
    <font>
      <sz val="11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36"/>
      <color theme="4" tint="-0.24994659260841701"/>
      <name val="Calibri"/>
      <family val="2"/>
      <scheme val="major"/>
    </font>
    <font>
      <sz val="11"/>
      <color theme="4" tint="-0.499984740745262"/>
      <name val="Calibri"/>
      <family val="2"/>
      <scheme val="minor"/>
    </font>
    <font>
      <b/>
      <sz val="36"/>
      <color theme="0"/>
      <name val="Calibri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4" tint="-0.24994659260841701"/>
      <name val="Calibri"/>
      <family val="2"/>
      <scheme val="maj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 wrapText="1"/>
    </xf>
    <xf numFmtId="0" fontId="13" fillId="0" borderId="0" applyNumberFormat="0" applyFill="0" applyBorder="0" applyAlignment="0" applyProtection="0"/>
    <xf numFmtId="0" fontId="6" fillId="3" borderId="0" applyNumberFormat="0" applyProtection="0">
      <alignment horizontal="left" vertical="center" indent="1"/>
    </xf>
    <xf numFmtId="0" fontId="5" fillId="0" borderId="0" applyNumberFormat="0" applyFill="0" applyBorder="0" applyAlignment="0" applyProtection="0"/>
    <xf numFmtId="167" fontId="8" fillId="0" borderId="0" applyFill="0" applyBorder="0" applyAlignment="0" applyProtection="0"/>
    <xf numFmtId="165" fontId="8" fillId="0" borderId="0" applyFill="0" applyBorder="0" applyAlignment="0" applyProtection="0"/>
    <xf numFmtId="166" fontId="8" fillId="0" borderId="0" applyFill="0" applyBorder="0" applyAlignment="0" applyProtection="0"/>
    <xf numFmtId="164" fontId="8" fillId="0" borderId="0" applyFill="0" applyBorder="0" applyAlignment="0" applyProtection="0"/>
    <xf numFmtId="9" fontId="8" fillId="0" borderId="0" applyFill="0" applyBorder="0" applyAlignment="0" applyProtection="0"/>
    <xf numFmtId="0" fontId="10" fillId="0" borderId="2" applyNumberFormat="0" applyFill="0" applyAlignment="0" applyProtection="0"/>
    <xf numFmtId="0" fontId="8" fillId="4" borderId="1" applyNumberFormat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3" applyNumberFormat="0" applyAlignment="0" applyProtection="0"/>
    <xf numFmtId="0" fontId="20" fillId="9" borderId="4" applyNumberFormat="0" applyAlignment="0" applyProtection="0"/>
    <xf numFmtId="0" fontId="21" fillId="9" borderId="3" applyNumberFormat="0" applyAlignment="0" applyProtection="0"/>
    <xf numFmtId="0" fontId="22" fillId="0" borderId="5" applyNumberFormat="0" applyFill="0" applyAlignment="0" applyProtection="0"/>
    <xf numFmtId="0" fontId="11" fillId="10" borderId="6" applyNumberFormat="0" applyAlignment="0" applyProtection="0"/>
    <xf numFmtId="0" fontId="23" fillId="0" borderId="0" applyNumberFormat="0" applyFill="0" applyBorder="0" applyAlignment="0" applyProtection="0"/>
    <xf numFmtId="0" fontId="2" fillId="0" borderId="7" applyNumberFormat="0" applyFill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58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 wrapText="1"/>
    </xf>
    <xf numFmtId="14" fontId="0" fillId="0" borderId="0" xfId="0" applyNumberFormat="1">
      <alignment vertical="center" wrapText="1"/>
    </xf>
    <xf numFmtId="168" fontId="0" fillId="0" borderId="0" xfId="0" applyNumberForma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14" fontId="0" fillId="0" borderId="0" xfId="0" applyNumberFormat="1" applyAlignment="1">
      <alignment horizontal="right" vertical="center" indent="1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3" fillId="0" borderId="0" xfId="1" applyAlignment="1">
      <alignment vertical="center"/>
    </xf>
    <xf numFmtId="0" fontId="0" fillId="0" borderId="0" xfId="0" applyAlignment="1">
      <alignment horizontal="left" vertical="center" indent="13"/>
    </xf>
    <xf numFmtId="0" fontId="11" fillId="3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14" fontId="0" fillId="0" borderId="0" xfId="0" applyNumberFormat="1" applyAlignment="1">
      <alignment horizontal="right" vertical="center" wrapText="1" indent="2"/>
    </xf>
    <xf numFmtId="0" fontId="14" fillId="0" borderId="0" xfId="0" applyFont="1" applyAlignment="1">
      <alignment horizontal="left" vertical="center" indent="13"/>
    </xf>
    <xf numFmtId="169" fontId="0" fillId="0" borderId="0" xfId="0" applyNumberFormat="1">
      <alignment vertical="center" wrapText="1"/>
    </xf>
    <xf numFmtId="0" fontId="0" fillId="0" borderId="0" xfId="0" applyAlignment="1">
      <alignment horizontal="left" vertical="center"/>
    </xf>
    <xf numFmtId="169" fontId="0" fillId="0" borderId="0" xfId="0" applyNumberFormat="1" applyAlignment="1">
      <alignment horizontal="right" vertical="center" indent="1"/>
    </xf>
    <xf numFmtId="170" fontId="0" fillId="0" borderId="0" xfId="0" applyNumberFormat="1" applyAlignment="1">
      <alignment horizontal="right" vertical="center" wrapText="1" indent="1"/>
    </xf>
    <xf numFmtId="0" fontId="0" fillId="0" borderId="0" xfId="0" applyAlignment="1">
      <alignment horizontal="right" vertical="center" wrapText="1" indent="1"/>
    </xf>
    <xf numFmtId="0" fontId="4" fillId="0" borderId="0" xfId="0" applyFont="1">
      <alignment vertical="center" wrapText="1"/>
    </xf>
    <xf numFmtId="0" fontId="13" fillId="2" borderId="0" xfId="1" applyFill="1" applyAlignment="1">
      <alignment vertical="center"/>
    </xf>
    <xf numFmtId="0" fontId="0" fillId="0" borderId="8" xfId="0" applyBorder="1" applyAlignment="1">
      <alignment horizontal="center" vertical="center"/>
    </xf>
    <xf numFmtId="0" fontId="6" fillId="3" borderId="8" xfId="2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0" fillId="0" borderId="8" xfId="0" applyBorder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right" vertical="center" indent="1"/>
    </xf>
    <xf numFmtId="0" fontId="27" fillId="0" borderId="8" xfId="0" applyFont="1" applyBorder="1" applyAlignment="1">
      <alignment horizontal="center" vertical="center" wrapText="1"/>
    </xf>
    <xf numFmtId="0" fontId="4" fillId="0" borderId="0" xfId="0" applyFont="1">
      <alignment vertical="center" wrapText="1"/>
    </xf>
    <xf numFmtId="0" fontId="5" fillId="0" borderId="0" xfId="3" applyFill="1" applyAlignment="1">
      <alignment horizontal="left"/>
    </xf>
    <xf numFmtId="0" fontId="7" fillId="0" borderId="0" xfId="1" applyFont="1" applyAlignment="1">
      <alignment vertical="center"/>
    </xf>
    <xf numFmtId="0" fontId="6" fillId="3" borderId="0" xfId="2">
      <alignment horizontal="left" vertical="center" indent="1"/>
    </xf>
    <xf numFmtId="0" fontId="0" fillId="0" borderId="0" xfId="0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5" fillId="2" borderId="9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10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13" fillId="2" borderId="0" xfId="1" applyFill="1" applyAlignment="1">
      <alignment horizontal="center" vertical="center"/>
    </xf>
    <xf numFmtId="0" fontId="13" fillId="0" borderId="0" xfId="1" applyAlignment="1">
      <alignment vertical="center"/>
    </xf>
    <xf numFmtId="0" fontId="15" fillId="0" borderId="0" xfId="1" applyFont="1" applyAlignment="1">
      <alignment vertical="center"/>
    </xf>
  </cellXfs>
  <cellStyles count="47">
    <cellStyle name="20% - Colore 1" xfId="24" builtinId="30" customBuiltin="1"/>
    <cellStyle name="20% - Colore 2" xfId="28" builtinId="34" customBuiltin="1"/>
    <cellStyle name="20% - Colore 3" xfId="32" builtinId="38" customBuiltin="1"/>
    <cellStyle name="20% - Colore 4" xfId="36" builtinId="42" customBuiltin="1"/>
    <cellStyle name="20% - Colore 5" xfId="40" builtinId="46" customBuiltin="1"/>
    <cellStyle name="20% - Colore 6" xfId="44" builtinId="50" customBuiltin="1"/>
    <cellStyle name="40% - Colore 1" xfId="25" builtinId="31" customBuiltin="1"/>
    <cellStyle name="40% - Colore 2" xfId="29" builtinId="35" customBuiltin="1"/>
    <cellStyle name="40% - Colore 3" xfId="33" builtinId="39" customBuiltin="1"/>
    <cellStyle name="40% - Colore 4" xfId="37" builtinId="43" customBuiltin="1"/>
    <cellStyle name="40% - Colore 5" xfId="41" builtinId="47" customBuiltin="1"/>
    <cellStyle name="40% - Colore 6" xfId="45" builtinId="51" customBuiltin="1"/>
    <cellStyle name="60% - Colore 1" xfId="26" builtinId="32" customBuiltin="1"/>
    <cellStyle name="60% - Colore 2" xfId="30" builtinId="36" customBuiltin="1"/>
    <cellStyle name="60% - Colore 3" xfId="34" builtinId="40" customBuiltin="1"/>
    <cellStyle name="60% - Colore 4" xfId="38" builtinId="44" customBuiltin="1"/>
    <cellStyle name="60% - Colore 5" xfId="42" builtinId="48" customBuiltin="1"/>
    <cellStyle name="60% - Colore 6" xfId="46" builtinId="52" customBuiltin="1"/>
    <cellStyle name="Calcolo" xfId="18" builtinId="22" customBuiltin="1"/>
    <cellStyle name="Cella collegata" xfId="19" builtinId="24" customBuiltin="1"/>
    <cellStyle name="Cella da controllare" xfId="20" builtinId="23" customBuiltin="1"/>
    <cellStyle name="Colore 1" xfId="23" builtinId="29" customBuiltin="1"/>
    <cellStyle name="Colore 2" xfId="27" builtinId="33" customBuiltin="1"/>
    <cellStyle name="Colore 3" xfId="31" builtinId="37" customBuiltin="1"/>
    <cellStyle name="Colore 4" xfId="35" builtinId="41" customBuiltin="1"/>
    <cellStyle name="Colore 5" xfId="39" builtinId="45" customBuiltin="1"/>
    <cellStyle name="Colore 6" xfId="43" builtinId="49" customBuiltin="1"/>
    <cellStyle name="Input" xfId="16" builtinId="20" customBuiltin="1"/>
    <cellStyle name="Migliaia" xfId="4" builtinId="3" customBuiltin="1"/>
    <cellStyle name="Migliaia [0]" xfId="5" builtinId="6" customBuiltin="1"/>
    <cellStyle name="Neutrale" xfId="15" builtinId="28" customBuiltin="1"/>
    <cellStyle name="Normale" xfId="0" builtinId="0" customBuiltin="1"/>
    <cellStyle name="Nota" xfId="10" builtinId="10" customBuiltin="1"/>
    <cellStyle name="Output" xfId="17" builtinId="21" customBuiltin="1"/>
    <cellStyle name="Percentuale" xfId="8" builtinId="5" customBuiltin="1"/>
    <cellStyle name="Testo avviso" xfId="21" builtinId="11" customBuiltin="1"/>
    <cellStyle name="Testo descrittivo" xfId="11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9" builtinId="18" customBuiltin="1"/>
    <cellStyle name="Titolo 4" xfId="12" builtinId="19" customBuiltin="1"/>
    <cellStyle name="Totale" xfId="22" builtinId="25" customBuiltin="1"/>
    <cellStyle name="Valore non valido" xfId="14" builtinId="27" customBuiltin="1"/>
    <cellStyle name="Valore valido" xfId="13" builtinId="26" customBuiltin="1"/>
    <cellStyle name="Valuta" xfId="6" builtinId="4" customBuiltin="1"/>
    <cellStyle name="Valuta [0]" xfId="7" builtinId="7" customBuiltin="1"/>
  </cellStyles>
  <dxfs count="67"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theme="3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0000"/>
      </font>
    </dxf>
    <dxf>
      <font>
        <b/>
        <i val="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1" indent="1" justifyLastLine="0" shrinkToFit="0" readingOrder="0"/>
    </dxf>
    <dxf>
      <alignment horizontal="right" vertical="center" textRotation="0" wrapText="0" indent="1" justifyLastLine="0" shrinkToFit="0" readingOrder="0"/>
    </dxf>
    <dxf>
      <alignment horizontal="right" vertical="center" textRotation="0" wrapText="1" indent="1" justifyLastLine="0" shrinkToFit="0" readingOrder="0"/>
    </dxf>
    <dxf>
      <alignment horizontal="right" vertical="center" textRotation="0" wrapText="1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170" formatCode="h:mm"/>
      <alignment horizontal="right" vertical="center" textRotation="0" wrapText="1" indent="1" justifyLastLine="0" shrinkToFit="0" readingOrder="0"/>
    </dxf>
    <dxf>
      <alignment horizontal="right" vertical="center" textRotation="0" wrapText="0" indent="1" justifyLastLine="0" shrinkToFit="0" readingOrder="0"/>
    </dxf>
    <dxf>
      <numFmt numFmtId="169" formatCode="h:mm;@"/>
      <alignment horizontal="right" vertical="center" textRotation="0" wrapText="0" indent="1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righ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Calibri"/>
        <family val="2"/>
        <scheme val="minor"/>
      </font>
    </dxf>
    <dxf>
      <numFmt numFmtId="168" formatCode="0.0"/>
    </dxf>
    <dxf>
      <numFmt numFmtId="168" formatCode="0.0"/>
    </dxf>
    <dxf>
      <numFmt numFmtId="169" formatCode="h:mm;@"/>
    </dxf>
    <dxf>
      <numFmt numFmtId="19" formatCode="dd/mm/yyyy"/>
    </dxf>
    <dxf>
      <numFmt numFmtId="168" formatCode="0.0"/>
    </dxf>
    <dxf>
      <numFmt numFmtId="168" formatCode="0.0"/>
    </dxf>
    <dxf>
      <numFmt numFmtId="169" formatCode="h:mm;@"/>
    </dxf>
    <dxf>
      <numFmt numFmtId="19" formatCode="dd/mm/yyyy"/>
    </dxf>
    <dxf>
      <numFmt numFmtId="168" formatCode="0.0"/>
    </dxf>
    <dxf>
      <numFmt numFmtId="168" formatCode="0.0"/>
    </dxf>
    <dxf>
      <numFmt numFmtId="169" formatCode="h:mm;@"/>
    </dxf>
    <dxf>
      <numFmt numFmtId="19" formatCode="dd/mm/yyyy"/>
    </dxf>
    <dxf>
      <numFmt numFmtId="168" formatCode="0.0"/>
    </dxf>
    <dxf>
      <numFmt numFmtId="168" formatCode="0.0"/>
    </dxf>
    <dxf>
      <numFmt numFmtId="169" formatCode="h:mm;@"/>
    </dxf>
    <dxf>
      <numFmt numFmtId="19" formatCode="dd/mm/yyyy"/>
    </dxf>
    <dxf>
      <numFmt numFmtId="168" formatCode="0.0"/>
    </dxf>
    <dxf>
      <numFmt numFmtId="168" formatCode="0.0"/>
    </dxf>
    <dxf>
      <numFmt numFmtId="169" formatCode="h:mm;@"/>
    </dxf>
    <dxf>
      <numFmt numFmtId="19" formatCode="dd/mm/yyyy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Piano di fitness" pivot="0" count="2" xr9:uid="{00000000-0011-0000-FFFF-FFFF00000000}">
      <tableStyleElement type="wholeTable" dxfId="66"/>
      <tableStyleElement type="headerRow" dxfId="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76489358239793E-2"/>
          <c:y val="3.5898821470845554E-2"/>
          <c:w val="0.93131980970314265"/>
          <c:h val="0.85620915032679734"/>
        </c:manualLayout>
      </c:layout>
      <c:areaChart>
        <c:grouping val="standard"/>
        <c:varyColors val="0"/>
        <c:ser>
          <c:idx val="1"/>
          <c:order val="0"/>
          <c:tx>
            <c:strRef>
              <c:f>'Peso Registro'!$B$12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val>
            <c:numRef>
              <c:f>'Peso Registro'!$D$20:$D$32</c:f>
              <c:numCache>
                <c:formatCode>0.0</c:formatCode>
                <c:ptCount val="13"/>
                <c:pt idx="0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A-4F85-B5AE-56BCD8AB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21960"/>
        <c:axId val="457709824"/>
      </c:areaChart>
      <c:catAx>
        <c:axId val="45272196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extTo"/>
        <c:crossAx val="457709824"/>
        <c:crosses val="autoZero"/>
        <c:auto val="1"/>
        <c:lblAlgn val="ctr"/>
        <c:lblOffset val="100"/>
        <c:noMultiLvlLbl val="1"/>
      </c:catAx>
      <c:valAx>
        <c:axId val="4577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721960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Vita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'Peso Registro'!$B$20:$B$32</c:f>
              <c:numCache>
                <c:formatCode>m/d/yyyy</c:formatCode>
                <c:ptCount val="13"/>
                <c:pt idx="0">
                  <c:v>45578</c:v>
                </c:pt>
                <c:pt idx="1">
                  <c:v>45609</c:v>
                </c:pt>
                <c:pt idx="2">
                  <c:v>45639</c:v>
                </c:pt>
                <c:pt idx="3">
                  <c:v>45670</c:v>
                </c:pt>
                <c:pt idx="4">
                  <c:v>45701</c:v>
                </c:pt>
                <c:pt idx="5">
                  <c:v>45729</c:v>
                </c:pt>
                <c:pt idx="6">
                  <c:v>45760</c:v>
                </c:pt>
                <c:pt idx="7">
                  <c:v>45790</c:v>
                </c:pt>
                <c:pt idx="8">
                  <c:v>45821</c:v>
                </c:pt>
                <c:pt idx="9">
                  <c:v>45851</c:v>
                </c:pt>
                <c:pt idx="10">
                  <c:v>45882</c:v>
                </c:pt>
                <c:pt idx="11">
                  <c:v>45913</c:v>
                </c:pt>
                <c:pt idx="12">
                  <c:v>45943</c:v>
                </c:pt>
              </c:numCache>
            </c:numRef>
          </c:cat>
          <c:val>
            <c:numRef>
              <c:f>'Vita Registro'!$D$5:$D$19</c:f>
              <c:numCache>
                <c:formatCode>0.0</c:formatCode>
                <c:ptCount val="15"/>
                <c:pt idx="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B1-4551-B7ED-AE0C00A830B6}"/>
            </c:ext>
          </c:extLst>
        </c:ser>
        <c:ser>
          <c:idx val="1"/>
          <c:order val="1"/>
          <c:tx>
            <c:v>Bicipiti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'Peso Registro'!$B$20:$B$32</c:f>
              <c:numCache>
                <c:formatCode>m/d/yyyy</c:formatCode>
                <c:ptCount val="13"/>
                <c:pt idx="0">
                  <c:v>45578</c:v>
                </c:pt>
                <c:pt idx="1">
                  <c:v>45609</c:v>
                </c:pt>
                <c:pt idx="2">
                  <c:v>45639</c:v>
                </c:pt>
                <c:pt idx="3">
                  <c:v>45670</c:v>
                </c:pt>
                <c:pt idx="4">
                  <c:v>45701</c:v>
                </c:pt>
                <c:pt idx="5">
                  <c:v>45729</c:v>
                </c:pt>
                <c:pt idx="6">
                  <c:v>45760</c:v>
                </c:pt>
                <c:pt idx="7">
                  <c:v>45790</c:v>
                </c:pt>
                <c:pt idx="8">
                  <c:v>45821</c:v>
                </c:pt>
                <c:pt idx="9">
                  <c:v>45851</c:v>
                </c:pt>
                <c:pt idx="10">
                  <c:v>45882</c:v>
                </c:pt>
                <c:pt idx="11">
                  <c:v>45913</c:v>
                </c:pt>
                <c:pt idx="12">
                  <c:v>45943</c:v>
                </c:pt>
              </c:numCache>
            </c:numRef>
          </c:cat>
          <c:val>
            <c:numRef>
              <c:f>'Bicipiti Registro'!$D$5:$D$9</c:f>
              <c:numCache>
                <c:formatCode>0.0</c:formatCode>
                <c:ptCount val="5"/>
                <c:pt idx="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DB1-4551-B7ED-AE0C00A830B6}"/>
            </c:ext>
          </c:extLst>
        </c:ser>
        <c:ser>
          <c:idx val="2"/>
          <c:order val="2"/>
          <c:tx>
            <c:v>Fianchi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'Peso Registro'!$B$20:$B$32</c:f>
              <c:numCache>
                <c:formatCode>m/d/yyyy</c:formatCode>
                <c:ptCount val="13"/>
                <c:pt idx="0">
                  <c:v>45578</c:v>
                </c:pt>
                <c:pt idx="1">
                  <c:v>45609</c:v>
                </c:pt>
                <c:pt idx="2">
                  <c:v>45639</c:v>
                </c:pt>
                <c:pt idx="3">
                  <c:v>45670</c:v>
                </c:pt>
                <c:pt idx="4">
                  <c:v>45701</c:v>
                </c:pt>
                <c:pt idx="5">
                  <c:v>45729</c:v>
                </c:pt>
                <c:pt idx="6">
                  <c:v>45760</c:v>
                </c:pt>
                <c:pt idx="7">
                  <c:v>45790</c:v>
                </c:pt>
                <c:pt idx="8">
                  <c:v>45821</c:v>
                </c:pt>
                <c:pt idx="9">
                  <c:v>45851</c:v>
                </c:pt>
                <c:pt idx="10">
                  <c:v>45882</c:v>
                </c:pt>
                <c:pt idx="11">
                  <c:v>45913</c:v>
                </c:pt>
                <c:pt idx="12">
                  <c:v>45943</c:v>
                </c:pt>
              </c:numCache>
            </c:numRef>
          </c:cat>
          <c:val>
            <c:numRef>
              <c:f>'Fianchi Registro'!$D$5:$D$7</c:f>
              <c:numCache>
                <c:formatCode>0.0</c:formatCode>
                <c:ptCount val="3"/>
                <c:pt idx="0">
                  <c:v>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DB1-4551-B7ED-AE0C00A830B6}"/>
            </c:ext>
          </c:extLst>
        </c:ser>
        <c:ser>
          <c:idx val="3"/>
          <c:order val="3"/>
          <c:tx>
            <c:v>Coscia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'Peso Registro'!$B$20:$B$32</c:f>
              <c:numCache>
                <c:formatCode>m/d/yyyy</c:formatCode>
                <c:ptCount val="13"/>
                <c:pt idx="0">
                  <c:v>45578</c:v>
                </c:pt>
                <c:pt idx="1">
                  <c:v>45609</c:v>
                </c:pt>
                <c:pt idx="2">
                  <c:v>45639</c:v>
                </c:pt>
                <c:pt idx="3">
                  <c:v>45670</c:v>
                </c:pt>
                <c:pt idx="4">
                  <c:v>45701</c:v>
                </c:pt>
                <c:pt idx="5">
                  <c:v>45729</c:v>
                </c:pt>
                <c:pt idx="6">
                  <c:v>45760</c:v>
                </c:pt>
                <c:pt idx="7">
                  <c:v>45790</c:v>
                </c:pt>
                <c:pt idx="8">
                  <c:v>45821</c:v>
                </c:pt>
                <c:pt idx="9">
                  <c:v>45851</c:v>
                </c:pt>
                <c:pt idx="10">
                  <c:v>45882</c:v>
                </c:pt>
                <c:pt idx="11">
                  <c:v>45913</c:v>
                </c:pt>
                <c:pt idx="12">
                  <c:v>45943</c:v>
                </c:pt>
              </c:numCache>
            </c:numRef>
          </c:cat>
          <c:val>
            <c:numRef>
              <c:f>' Coscia Registro'!$D$5:$D$8</c:f>
              <c:numCache>
                <c:formatCode>0.0</c:formatCode>
                <c:ptCount val="4"/>
                <c:pt idx="0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DB1-4551-B7ED-AE0C00A830B6}"/>
            </c:ext>
          </c:extLst>
        </c:ser>
        <c:ser>
          <c:idx val="4"/>
          <c:order val="4"/>
          <c:tx>
            <c:v>Peso+'Peso Registro'!$D$20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'Peso Registro'!$B$20:$B$32</c:f>
              <c:numCache>
                <c:formatCode>m/d/yyyy</c:formatCode>
                <c:ptCount val="13"/>
                <c:pt idx="0">
                  <c:v>45578</c:v>
                </c:pt>
                <c:pt idx="1">
                  <c:v>45609</c:v>
                </c:pt>
                <c:pt idx="2">
                  <c:v>45639</c:v>
                </c:pt>
                <c:pt idx="3">
                  <c:v>45670</c:v>
                </c:pt>
                <c:pt idx="4">
                  <c:v>45701</c:v>
                </c:pt>
                <c:pt idx="5">
                  <c:v>45729</c:v>
                </c:pt>
                <c:pt idx="6">
                  <c:v>45760</c:v>
                </c:pt>
                <c:pt idx="7">
                  <c:v>45790</c:v>
                </c:pt>
                <c:pt idx="8">
                  <c:v>45821</c:v>
                </c:pt>
                <c:pt idx="9">
                  <c:v>45851</c:v>
                </c:pt>
                <c:pt idx="10">
                  <c:v>45882</c:v>
                </c:pt>
                <c:pt idx="11">
                  <c:v>45913</c:v>
                </c:pt>
                <c:pt idx="12">
                  <c:v>45943</c:v>
                </c:pt>
              </c:numCache>
            </c:numRef>
          </c:cat>
          <c:val>
            <c:numRef>
              <c:f>'Peso Registro'!$D$20:$D$32</c:f>
              <c:numCache>
                <c:formatCode>0.0</c:formatCode>
                <c:ptCount val="13"/>
                <c:pt idx="0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DB1-4551-B7ED-AE0C00A8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07823"/>
        <c:axId val="792914543"/>
      </c:lineChart>
      <c:dateAx>
        <c:axId val="792907823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792914543"/>
        <c:crosses val="autoZero"/>
        <c:auto val="1"/>
        <c:lblOffset val="100"/>
        <c:baseTimeUnit val="months"/>
      </c:dateAx>
      <c:valAx>
        <c:axId val="7929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9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10</xdr:row>
      <xdr:rowOff>38100</xdr:rowOff>
    </xdr:from>
    <xdr:to>
      <xdr:col>18</xdr:col>
      <xdr:colOff>533400</xdr:colOff>
      <xdr:row>16</xdr:row>
      <xdr:rowOff>209550</xdr:rowOff>
    </xdr:to>
    <xdr:graphicFrame macro="">
      <xdr:nvGraphicFramePr>
        <xdr:cNvPr id="3" name="Peso" descr="Grafico ad area che illustra i progressi relativi al peso">
          <a:extLst>
            <a:ext uri="{FF2B5EF4-FFF2-40B4-BE49-F238E27FC236}">
              <a16:creationId xmlns:a16="http://schemas.microsoft.com/office/drawing/2014/main" id="{F02ECB4D-425D-49EE-8060-EB0DE7931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47625</xdr:colOff>
      <xdr:row>0</xdr:row>
      <xdr:rowOff>133350</xdr:rowOff>
    </xdr:from>
    <xdr:to>
      <xdr:col>18</xdr:col>
      <xdr:colOff>297942</xdr:colOff>
      <xdr:row>0</xdr:row>
      <xdr:rowOff>712834</xdr:rowOff>
    </xdr:to>
    <xdr:pic>
      <xdr:nvPicPr>
        <xdr:cNvPr id="4" name="Immagine 3" descr="Silhouette di una persona in varie posizioni ginniche">
          <a:extLst>
            <a:ext uri="{FF2B5EF4-FFF2-40B4-BE49-F238E27FC236}">
              <a16:creationId xmlns:a16="http://schemas.microsoft.com/office/drawing/2014/main" id="{362DE5D9-ECE4-4FE8-A22D-AEEA0444A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133350"/>
          <a:ext cx="7479792" cy="579484"/>
        </a:xfrm>
        <a:prstGeom prst="rect">
          <a:avLst/>
        </a:prstGeom>
      </xdr:spPr>
    </xdr:pic>
    <xdr:clientData/>
  </xdr:twoCellAnchor>
  <xdr:twoCellAnchor>
    <xdr:from>
      <xdr:col>4</xdr:col>
      <xdr:colOff>215682</xdr:colOff>
      <xdr:row>3</xdr:row>
      <xdr:rowOff>40727</xdr:rowOff>
    </xdr:from>
    <xdr:to>
      <xdr:col>18</xdr:col>
      <xdr:colOff>591207</xdr:colOff>
      <xdr:row>8</xdr:row>
      <xdr:rowOff>218965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7C791055-ADE0-1EBC-61EC-C977A5EA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133350</xdr:rowOff>
    </xdr:from>
    <xdr:to>
      <xdr:col>19</xdr:col>
      <xdr:colOff>517017</xdr:colOff>
      <xdr:row>0</xdr:row>
      <xdr:rowOff>712834</xdr:rowOff>
    </xdr:to>
    <xdr:pic>
      <xdr:nvPicPr>
        <xdr:cNvPr id="4" name="Immagine 3" descr="Silhouette di una persona in varie posizioni ginniche">
          <a:extLst>
            <a:ext uri="{FF2B5EF4-FFF2-40B4-BE49-F238E27FC236}">
              <a16:creationId xmlns:a16="http://schemas.microsoft.com/office/drawing/2014/main" id="{BA12A1ED-3AEF-488E-87E9-C1897F398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33350"/>
          <a:ext cx="7479792" cy="5794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133350</xdr:rowOff>
    </xdr:from>
    <xdr:to>
      <xdr:col>19</xdr:col>
      <xdr:colOff>517017</xdr:colOff>
      <xdr:row>0</xdr:row>
      <xdr:rowOff>712834</xdr:rowOff>
    </xdr:to>
    <xdr:pic>
      <xdr:nvPicPr>
        <xdr:cNvPr id="4" name="Immagine 3" descr="Silhouette di una persona in varie posizioni ginniche">
          <a:extLst>
            <a:ext uri="{FF2B5EF4-FFF2-40B4-BE49-F238E27FC236}">
              <a16:creationId xmlns:a16="http://schemas.microsoft.com/office/drawing/2014/main" id="{D934CC57-2E18-4E24-9D06-8D7751D86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33350"/>
          <a:ext cx="7479792" cy="5794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133350</xdr:rowOff>
    </xdr:from>
    <xdr:to>
      <xdr:col>19</xdr:col>
      <xdr:colOff>517017</xdr:colOff>
      <xdr:row>0</xdr:row>
      <xdr:rowOff>712834</xdr:rowOff>
    </xdr:to>
    <xdr:pic>
      <xdr:nvPicPr>
        <xdr:cNvPr id="4" name="Immagine 3" descr="Silhouette di una persona in varie posizioni ginniche">
          <a:extLst>
            <a:ext uri="{FF2B5EF4-FFF2-40B4-BE49-F238E27FC236}">
              <a16:creationId xmlns:a16="http://schemas.microsoft.com/office/drawing/2014/main" id="{1BE6C95D-0C9C-4FE3-A6BE-110D43A3D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33350"/>
          <a:ext cx="7479792" cy="5794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0</xdr:row>
      <xdr:rowOff>133350</xdr:rowOff>
    </xdr:from>
    <xdr:to>
      <xdr:col>19</xdr:col>
      <xdr:colOff>517017</xdr:colOff>
      <xdr:row>0</xdr:row>
      <xdr:rowOff>712834</xdr:rowOff>
    </xdr:to>
    <xdr:pic>
      <xdr:nvPicPr>
        <xdr:cNvPr id="4" name="Immagine 3" descr="Silhouette di una persona in varie posizioni ginniche">
          <a:extLst>
            <a:ext uri="{FF2B5EF4-FFF2-40B4-BE49-F238E27FC236}">
              <a16:creationId xmlns:a16="http://schemas.microsoft.com/office/drawing/2014/main" id="{FAB75DE5-335C-47DC-A055-0547A8023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33350"/>
          <a:ext cx="7479792" cy="57948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83126</xdr:colOff>
      <xdr:row>0</xdr:row>
      <xdr:rowOff>214168</xdr:rowOff>
    </xdr:from>
    <xdr:to>
      <xdr:col>11</xdr:col>
      <xdr:colOff>582797</xdr:colOff>
      <xdr:row>1</xdr:row>
      <xdr:rowOff>66288</xdr:rowOff>
    </xdr:to>
    <xdr:pic>
      <xdr:nvPicPr>
        <xdr:cNvPr id="3" name="Immagine 2" descr="Silhouette di una persona in varie posizioni ginnich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947399" y="214168"/>
          <a:ext cx="5048580" cy="5794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1171575</xdr:colOff>
      <xdr:row>0</xdr:row>
      <xdr:rowOff>133350</xdr:rowOff>
    </xdr:from>
    <xdr:to>
      <xdr:col>9</xdr:col>
      <xdr:colOff>869442</xdr:colOff>
      <xdr:row>0</xdr:row>
      <xdr:rowOff>712834</xdr:rowOff>
    </xdr:to>
    <xdr:pic>
      <xdr:nvPicPr>
        <xdr:cNvPr id="3" name="Immagine 2" descr="Silhouette di una persona in varie posizioni ginnich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133350"/>
          <a:ext cx="7479792" cy="5794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0000000}" name="RegistrazionePeso" displayName="RegistrazionePeso" ref="B19:D32">
  <autoFilter ref="B19:D32" xr:uid="{00000000-0009-0000-0100-00001D000000}"/>
  <tableColumns count="3">
    <tableColumn id="1" xr3:uid="{00000000-0010-0000-0000-000001000000}" name="Data" totalsRowLabel="Totale" dataDxfId="64"/>
    <tableColumn id="3" xr3:uid="{00000000-0010-0000-0000-000003000000}" name="Ora" dataDxfId="63"/>
    <tableColumn id="2" xr3:uid="{00000000-0010-0000-0000-000002000000}" name="Peso" totalsRowFunction="sum" dataDxfId="62" totalsRowDxfId="61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l'ora e il peso in questa tabella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1000000}" name="RegistrazioneGiroVita" displayName="RegistrazioneGiroVita" ref="B4:D19">
  <autoFilter ref="B4:D19" xr:uid="{00000000-0009-0000-0100-000021000000}"/>
  <tableColumns count="3">
    <tableColumn id="1" xr3:uid="{00000000-0010-0000-0100-000001000000}" name="Data" totalsRowLabel="Totale" dataDxfId="60">
      <calculatedColumnFormula>TODAY()+30+ROW()</calculatedColumnFormula>
    </tableColumn>
    <tableColumn id="3" xr3:uid="{00000000-0010-0000-0100-000003000000}" name="Ora" dataDxfId="59"/>
    <tableColumn id="2" xr3:uid="{00000000-0010-0000-0100-000002000000}" name="Misura" totalsRowFunction="sum" dataDxfId="58" totalsRowDxfId="57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l'ora e le misure in questa tabella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2000000}" name="RegistrazioneBicipiti" displayName="RegistrazioneBicipiti" ref="B4:D9">
  <autoFilter ref="B4:D9" xr:uid="{00000000-0009-0000-0100-000028000000}"/>
  <tableColumns count="3">
    <tableColumn id="1" xr3:uid="{00000000-0010-0000-0200-000001000000}" name="Data" totalsRowLabel="Totale" dataDxfId="56">
      <calculatedColumnFormula>TODAY()+30+ROW()</calculatedColumnFormula>
    </tableColumn>
    <tableColumn id="3" xr3:uid="{00000000-0010-0000-0200-000003000000}" name="Ora" dataDxfId="55"/>
    <tableColumn id="2" xr3:uid="{00000000-0010-0000-0200-000002000000}" name="Misura" totalsRowFunction="sum" dataDxfId="54" totalsRowDxfId="53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l'ora e le misure in questa tabella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3000000}" name="RegistrazioneFianchi" displayName="RegistrazioneFianchi" ref="B4:D7">
  <autoFilter ref="B4:D7" xr:uid="{00000000-0009-0000-0100-00001A000000}"/>
  <tableColumns count="3">
    <tableColumn id="1" xr3:uid="{00000000-0010-0000-0300-000001000000}" name="Data" totalsRowLabel="Totale" dataDxfId="52">
      <calculatedColumnFormula>TODAY()+30+ROW()</calculatedColumnFormula>
    </tableColumn>
    <tableColumn id="3" xr3:uid="{00000000-0010-0000-0300-000003000000}" name="Ora" dataDxfId="51"/>
    <tableColumn id="2" xr3:uid="{00000000-0010-0000-0300-000002000000}" name="Misura" totalsRowFunction="sum" dataDxfId="50" totalsRowDxfId="49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l'ora e le misure in questa tabella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4000000}" name="RegistrazioneCosce" displayName="RegistrazioneCosce" ref="B4:D8">
  <autoFilter ref="B4:D8" xr:uid="{00000000-0009-0000-0100-000016000000}"/>
  <tableColumns count="3">
    <tableColumn id="1" xr3:uid="{00000000-0010-0000-0400-000001000000}" name="Data" totalsRowLabel="Totale" dataDxfId="48">
      <calculatedColumnFormula>TODAY()+30+ROW()</calculatedColumnFormula>
    </tableColumn>
    <tableColumn id="3" xr3:uid="{00000000-0010-0000-0400-000003000000}" name="Ora" dataDxfId="47"/>
    <tableColumn id="2" xr3:uid="{00000000-0010-0000-0400-000002000000}" name="Misura" totalsRowFunction="sum" dataDxfId="46" totalsRowDxfId="45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l'ora e le misure in questa tabella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RegistroAttività" displayName="RegistroAttività" ref="B24:I29" dataDxfId="44">
  <autoFilter ref="B24:I29" xr:uid="{00000000-0009-0000-0100-000007000000}"/>
  <tableColumns count="8">
    <tableColumn id="1" xr3:uid="{00000000-0010-0000-0500-000001000000}" name="DATA" totalsRowLabel="TOTALE" dataDxfId="43" dataCellStyle="Normale">
      <calculatedColumnFormula>TODAY()+30+ROW()</calculatedColumnFormula>
    </tableColumn>
    <tableColumn id="2" xr3:uid="{00000000-0010-0000-0500-000002000000}" name="ATTIVITÀ" dataDxfId="42" dataCellStyle="Normale"/>
    <tableColumn id="9" xr3:uid="{00000000-0010-0000-0500-000009000000}" name="ORA DI INIZIO" dataDxfId="41" totalsRowDxfId="40" dataCellStyle="Normale"/>
    <tableColumn id="10" xr3:uid="{00000000-0010-0000-0500-00000A000000}" name="DURATA" dataDxfId="39" totalsRowDxfId="38" dataCellStyle="Normale"/>
    <tableColumn id="3" xr3:uid="{00000000-0010-0000-0500-000003000000}" name="DISTANZA" totalsRowFunction="sum" dataDxfId="37" dataCellStyle="Normale"/>
    <tableColumn id="5" xr3:uid="{00000000-0010-0000-0500-000005000000}" name="CALORIE" totalsRowFunction="sum" dataDxfId="36" totalsRowDxfId="35" dataCellStyle="Normale"/>
    <tableColumn id="6" xr3:uid="{A9C28F65-8D58-4EE1-BECA-6C999E594F70}" name="NOTA" dataDxfId="34"/>
    <tableColumn id="7" xr3:uid="{00000000-0010-0000-0500-000007000000}" name="Colonna1" totalsRowFunction="count" dataDxfId="33" dataCellStyle="Normale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l'ora di inizio, la durata, la distanza, le calorie e le note e seleziona l'attività in questa tabella_x000d__x000a_Immagine: Silhouette di una persona in varie posizioni ginnich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RegistroAlimentare" displayName="RegistroAlimentare" ref="B7:L18">
  <autoFilter ref="B7:L18" xr:uid="{00000000-0009-0000-0100-000008000000}"/>
  <tableColumns count="11">
    <tableColumn id="4" xr3:uid="{00000000-0010-0000-0600-000004000000}" name="DATA" totalsRowLabel="Totali" dataDxfId="32"/>
    <tableColumn id="1" xr3:uid="{00000000-0010-0000-0600-000001000000}" name="PASTO" dataDxfId="31"/>
    <tableColumn id="2" xr3:uid="{00000000-0010-0000-0600-000002000000}" name="ALIMENTO" dataDxfId="30"/>
    <tableColumn id="3" xr3:uid="{00000000-0010-0000-0600-000003000000}" name="CALORIE" totalsRowFunction="sum" dataDxfId="29" totalsRowDxfId="28"/>
    <tableColumn id="5" xr3:uid="{00000000-0010-0000-0600-000005000000}" name="GRASSO" totalsRowFunction="sum" dataDxfId="27" totalsRowDxfId="26"/>
    <tableColumn id="6" xr3:uid="{00000000-0010-0000-0600-000006000000}" name="COLESTEROLO" totalsRowFunction="sum" dataDxfId="25" totalsRowDxfId="24"/>
    <tableColumn id="7" xr3:uid="{00000000-0010-0000-0600-000007000000}" name="SODIO" totalsRowFunction="sum" dataDxfId="23" totalsRowDxfId="22"/>
    <tableColumn id="8" xr3:uid="{00000000-0010-0000-0600-000008000000}" name="CARBOIDRATI" totalsRowFunction="sum" dataDxfId="21" totalsRowDxfId="20"/>
    <tableColumn id="9" xr3:uid="{00000000-0010-0000-0600-000009000000}" name="PROTEINE" totalsRowFunction="sum" dataDxfId="19" totalsRowDxfId="18"/>
    <tableColumn id="12" xr3:uid="{00000000-0010-0000-0600-00000C000000}" name="ZUCCHERO" totalsRowFunction="sum" dataDxfId="17" totalsRowDxfId="16"/>
    <tableColumn id="13" xr3:uid="{00000000-0010-0000-0600-00000D000000}" name="FIBRE" totalsRowFunction="sum" dataDxfId="15" totalsRowDxfId="14"/>
  </tableColumns>
  <tableStyleInfo name="Piano di fitness" showFirstColumn="0" showLastColumn="0" showRowStripes="1" showColumnStripes="0"/>
  <extLst>
    <ext xmlns:x14="http://schemas.microsoft.com/office/spreadsheetml/2009/9/main" uri="{504A1905-F514-4f6f-8877-14C23A59335A}">
      <x14:table altTextSummary="Immetti la data, il tipo di pasto e gli alimenti in questa tabella. Personalizza le intestazioni di tabella per tenere traccia di esigenze nutrizionali specifiche"/>
    </ext>
  </extLst>
</table>
</file>

<file path=xl/theme/theme1.xml><?xml version="1.0" encoding="utf-8"?>
<a:theme xmlns:a="http://schemas.openxmlformats.org/drawingml/2006/main" name="Office Theme">
  <a:themeElements>
    <a:clrScheme name="Fitness Plan">
      <a:dk1>
        <a:sysClr val="windowText" lastClr="000000"/>
      </a:dk1>
      <a:lt1>
        <a:sysClr val="window" lastClr="FFFFFF"/>
      </a:lt1>
      <a:dk2>
        <a:srgbClr val="505050"/>
      </a:dk2>
      <a:lt2>
        <a:srgbClr val="F5F5F5"/>
      </a:lt2>
      <a:accent1>
        <a:srgbClr val="6D5CA7"/>
      </a:accent1>
      <a:accent2>
        <a:srgbClr val="FBD22D"/>
      </a:accent2>
      <a:accent3>
        <a:srgbClr val="475BA8"/>
      </a:accent3>
      <a:accent4>
        <a:srgbClr val="737480"/>
      </a:accent4>
      <a:accent5>
        <a:srgbClr val="9C4A5C"/>
      </a:accent5>
      <a:accent6>
        <a:srgbClr val="FF9900"/>
      </a:accent6>
      <a:hlink>
        <a:srgbClr val="475BA8"/>
      </a:hlink>
      <a:folHlink>
        <a:srgbClr val="9C4A5C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V32"/>
  <sheetViews>
    <sheetView showGridLines="0" topLeftCell="A4" zoomScale="58" zoomScaleNormal="100" workbookViewId="0">
      <selection activeCell="D16" sqref="D16"/>
    </sheetView>
  </sheetViews>
  <sheetFormatPr defaultColWidth="9.1796875" defaultRowHeight="18" customHeight="1" x14ac:dyDescent="0.35"/>
  <cols>
    <col min="1" max="1" width="2.7265625" customWidth="1"/>
    <col min="2" max="4" width="17.81640625" customWidth="1"/>
    <col min="5" max="5" width="16.26953125" customWidth="1"/>
    <col min="6" max="6" width="9.453125" customWidth="1"/>
    <col min="7" max="7" width="9.26953125" customWidth="1"/>
    <col min="8" max="8" width="2.7265625" customWidth="1"/>
    <col min="9" max="9" width="11.54296875" customWidth="1"/>
    <col min="10" max="10" width="9.453125" customWidth="1"/>
    <col min="11" max="11" width="9.26953125" customWidth="1"/>
    <col min="12" max="12" width="2.7265625" customWidth="1"/>
    <col min="13" max="13" width="11.54296875" customWidth="1"/>
    <col min="14" max="14" width="9.453125" customWidth="1"/>
    <col min="15" max="15" width="9.26953125" customWidth="1"/>
    <col min="16" max="16" width="2.7265625" customWidth="1"/>
    <col min="17" max="17" width="11.54296875" customWidth="1"/>
    <col min="18" max="18" width="9.453125" customWidth="1"/>
    <col min="19" max="19" width="9.26953125" customWidth="1"/>
    <col min="20" max="20" width="2.7265625" customWidth="1"/>
    <col min="21" max="21" width="11.36328125" bestFit="1" customWidth="1"/>
    <col min="22" max="22" width="10.6328125" bestFit="1" customWidth="1"/>
  </cols>
  <sheetData>
    <row r="1" spans="2:22" ht="57.75" customHeight="1" x14ac:dyDescent="0.35">
      <c r="B1" s="44" t="s">
        <v>0</v>
      </c>
      <c r="C1" s="44"/>
      <c r="D1" s="44"/>
      <c r="E1" s="44"/>
      <c r="F1" s="42" t="s">
        <v>20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2:22" ht="21" customHeight="1" x14ac:dyDescent="0.35">
      <c r="B2" s="44"/>
      <c r="C2" s="44"/>
      <c r="D2" s="44"/>
      <c r="E2" s="44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22" ht="30.75" customHeight="1" x14ac:dyDescent="0.35">
      <c r="B3" s="45" t="s">
        <v>1</v>
      </c>
      <c r="C3" s="45"/>
      <c r="D3" s="45"/>
      <c r="E3" s="22" t="str">
        <f>"MISURE "&amp;IF(UnitàDiMisura="Imperiale","(cm)","(cm)")</f>
        <v>MISURE (cm)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2:22" ht="22.5" customHeight="1" x14ac:dyDescent="0.35">
      <c r="B4" s="13" t="s">
        <v>2</v>
      </c>
      <c r="C4" s="11" t="s">
        <v>15</v>
      </c>
      <c r="D4" s="8"/>
      <c r="E4" s="42" t="s">
        <v>18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U4" s="4"/>
      <c r="V4" s="5"/>
    </row>
    <row r="5" spans="2:22" ht="21.75" customHeight="1" x14ac:dyDescent="0.35">
      <c r="B5" s="13" t="s">
        <v>3</v>
      </c>
      <c r="C5" s="11">
        <v>28</v>
      </c>
      <c r="D5" s="8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U5" s="4"/>
      <c r="V5" s="5"/>
    </row>
    <row r="6" spans="2:22" ht="21.75" customHeight="1" x14ac:dyDescent="0.35">
      <c r="B6" s="13" t="s">
        <v>4</v>
      </c>
      <c r="C6" s="11">
        <v>163</v>
      </c>
      <c r="D6" s="8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U6" s="4"/>
      <c r="V6" s="5"/>
    </row>
    <row r="7" spans="2:22" ht="21.75" customHeight="1" x14ac:dyDescent="0.35">
      <c r="B7" s="13" t="s">
        <v>5</v>
      </c>
      <c r="C7" s="8" t="s">
        <v>43</v>
      </c>
      <c r="D7" s="8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U7" s="4"/>
      <c r="V7" s="5"/>
    </row>
    <row r="8" spans="2:22" ht="21.75" customHeight="1" x14ac:dyDescent="0.35">
      <c r="B8" s="13" t="s">
        <v>6</v>
      </c>
      <c r="C8" s="12">
        <f>IF(TuttoCompleto,IMC,"")</f>
        <v>2.0136249012006474E-3</v>
      </c>
      <c r="D8" s="8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U8" s="4"/>
      <c r="V8" s="5"/>
    </row>
    <row r="9" spans="2:22" ht="25.5" customHeight="1" x14ac:dyDescent="0.35">
      <c r="B9" s="46" t="str">
        <f>IF(TuttoCompleto,"","Immetti l'altezza e il peso attuali per calcolare l'IMC")</f>
        <v/>
      </c>
      <c r="C9" s="46"/>
      <c r="D9" s="46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U9" s="4"/>
      <c r="V9" s="5"/>
    </row>
    <row r="10" spans="2:22" ht="30.75" customHeight="1" x14ac:dyDescent="0.35">
      <c r="B10" s="45" t="s">
        <v>7</v>
      </c>
      <c r="C10" s="45"/>
      <c r="D10" s="45"/>
      <c r="E10" s="22" t="str">
        <f>"PESO " &amp;IF(UnitàDiMisura="Imperiale","(kg)","(kg)")</f>
        <v>PESO (kg)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U10" s="4"/>
      <c r="V10" s="5"/>
    </row>
    <row r="11" spans="2:22" ht="21.75" customHeight="1" x14ac:dyDescent="0.35">
      <c r="B11" s="14" t="s">
        <v>8</v>
      </c>
      <c r="C11" s="6" t="s">
        <v>45</v>
      </c>
      <c r="D11" s="6" t="s">
        <v>16</v>
      </c>
      <c r="E11" s="42" t="s">
        <v>19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U11" s="4"/>
      <c r="V11" s="5"/>
    </row>
    <row r="12" spans="2:22" ht="21.75" customHeight="1" x14ac:dyDescent="0.35">
      <c r="B12" s="13" t="s">
        <v>9</v>
      </c>
      <c r="C12" s="1">
        <v>53.5</v>
      </c>
      <c r="D12" s="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U12" s="4"/>
      <c r="V12" s="5"/>
    </row>
    <row r="13" spans="2:22" ht="21.75" customHeight="1" x14ac:dyDescent="0.35">
      <c r="B13" s="13" t="s">
        <v>10</v>
      </c>
      <c r="C13" s="1">
        <v>63</v>
      </c>
      <c r="D13" s="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U13" s="4"/>
      <c r="V13" s="5"/>
    </row>
    <row r="14" spans="2:22" ht="21.75" customHeight="1" x14ac:dyDescent="0.35">
      <c r="B14" s="13" t="s">
        <v>11</v>
      </c>
      <c r="C14" s="1">
        <v>27</v>
      </c>
      <c r="D14" s="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U14" s="4"/>
      <c r="V14" s="5"/>
    </row>
    <row r="15" spans="2:22" ht="21.75" customHeight="1" x14ac:dyDescent="0.35">
      <c r="B15" s="13" t="s">
        <v>12</v>
      </c>
      <c r="C15" s="1">
        <v>96.5</v>
      </c>
      <c r="D15" s="1" t="s">
        <v>44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U15" s="4"/>
      <c r="V15" s="5"/>
    </row>
    <row r="16" spans="2:22" ht="21.75" customHeight="1" x14ac:dyDescent="0.35">
      <c r="B16" s="13" t="s">
        <v>13</v>
      </c>
      <c r="C16" s="1">
        <v>55</v>
      </c>
      <c r="D16" s="1" t="s">
        <v>44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U16" s="4"/>
      <c r="V16" s="5"/>
    </row>
    <row r="17" spans="2:19" ht="21.25" customHeight="1" x14ac:dyDescent="0.35">
      <c r="B17" s="46"/>
      <c r="C17" s="46"/>
      <c r="D17" s="46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ht="18" customHeight="1" x14ac:dyDescent="0.4">
      <c r="B18" s="43" t="str">
        <f>UPPER(CONCATENATE(EtichettaPeso," Registro"))</f>
        <v>PESO REGISTRO</v>
      </c>
      <c r="C18" s="43"/>
      <c r="D18" s="43"/>
    </row>
    <row r="19" spans="2:19" ht="18" customHeight="1" x14ac:dyDescent="0.35">
      <c r="B19" t="s">
        <v>14</v>
      </c>
      <c r="C19" t="s">
        <v>17</v>
      </c>
      <c r="D19" t="s">
        <v>9</v>
      </c>
    </row>
    <row r="20" spans="2:19" ht="18" customHeight="1" x14ac:dyDescent="0.35">
      <c r="B20" s="4">
        <v>45578</v>
      </c>
      <c r="C20" s="25">
        <v>0.68402777777777779</v>
      </c>
      <c r="D20" s="5">
        <v>53.5</v>
      </c>
    </row>
    <row r="21" spans="2:19" ht="18" customHeight="1" x14ac:dyDescent="0.35">
      <c r="B21" s="4">
        <v>45609</v>
      </c>
      <c r="C21" s="25"/>
      <c r="D21" s="5"/>
    </row>
    <row r="22" spans="2:19" ht="18" customHeight="1" x14ac:dyDescent="0.35">
      <c r="B22" s="4">
        <v>45639</v>
      </c>
      <c r="C22" s="25"/>
      <c r="D22" s="5"/>
    </row>
    <row r="23" spans="2:19" ht="18" customHeight="1" x14ac:dyDescent="0.35">
      <c r="B23" s="4">
        <v>45670</v>
      </c>
      <c r="C23" s="25"/>
      <c r="D23" s="5"/>
    </row>
    <row r="24" spans="2:19" ht="18" customHeight="1" x14ac:dyDescent="0.35">
      <c r="B24" s="4">
        <v>45701</v>
      </c>
      <c r="C24" s="25"/>
      <c r="D24" s="5"/>
    </row>
    <row r="25" spans="2:19" ht="18" customHeight="1" x14ac:dyDescent="0.35">
      <c r="B25" s="4">
        <v>45729</v>
      </c>
      <c r="C25" s="25"/>
      <c r="D25" s="5"/>
    </row>
    <row r="26" spans="2:19" ht="18" customHeight="1" x14ac:dyDescent="0.35">
      <c r="B26" s="4">
        <v>45760</v>
      </c>
      <c r="C26" s="25"/>
      <c r="D26" s="5"/>
    </row>
    <row r="27" spans="2:19" ht="18" customHeight="1" x14ac:dyDescent="0.35">
      <c r="B27" s="4">
        <v>45790</v>
      </c>
      <c r="C27" s="25"/>
      <c r="D27" s="5"/>
    </row>
    <row r="28" spans="2:19" ht="18" customHeight="1" x14ac:dyDescent="0.35">
      <c r="B28" s="4">
        <v>45821</v>
      </c>
      <c r="C28" s="25"/>
      <c r="D28" s="5"/>
    </row>
    <row r="29" spans="2:19" ht="18" customHeight="1" x14ac:dyDescent="0.35">
      <c r="B29" s="4">
        <v>45851</v>
      </c>
      <c r="C29" s="25"/>
      <c r="D29" s="5"/>
    </row>
    <row r="30" spans="2:19" ht="18" customHeight="1" x14ac:dyDescent="0.35">
      <c r="B30" s="4">
        <v>45882</v>
      </c>
      <c r="C30" s="25"/>
      <c r="D30" s="5"/>
    </row>
    <row r="31" spans="2:19" ht="18" customHeight="1" x14ac:dyDescent="0.35">
      <c r="B31" s="4">
        <v>45913</v>
      </c>
      <c r="C31" s="25"/>
      <c r="D31" s="5"/>
    </row>
    <row r="32" spans="2:19" ht="18" customHeight="1" x14ac:dyDescent="0.35">
      <c r="B32" s="4">
        <v>45943</v>
      </c>
      <c r="C32" s="25"/>
      <c r="D32" s="5"/>
    </row>
  </sheetData>
  <mergeCells count="11">
    <mergeCell ref="E11:S17"/>
    <mergeCell ref="B18:D18"/>
    <mergeCell ref="B1:E2"/>
    <mergeCell ref="B3:D3"/>
    <mergeCell ref="B10:D10"/>
    <mergeCell ref="E4:S9"/>
    <mergeCell ref="B17:D17"/>
    <mergeCell ref="F10:S10"/>
    <mergeCell ref="F1:S2"/>
    <mergeCell ref="F3:S3"/>
    <mergeCell ref="B9:D9"/>
  </mergeCells>
  <phoneticPr fontId="26" type="noConversion"/>
  <conditionalFormatting sqref="B20:D32">
    <cfRule type="expression" dxfId="13" priority="6">
      <formula>$D20=ObiettivoPeso</formula>
    </cfRule>
  </conditionalFormatting>
  <conditionalFormatting sqref="C8">
    <cfRule type="expression" dxfId="12" priority="1">
      <formula>OR($C$8&lt;18.5,$C$8&gt;25)</formula>
    </cfRule>
  </conditionalFormatting>
  <dataValidations xWindow="51" yWindow="325" count="24">
    <dataValidation type="custom" errorStyle="warning" allowBlank="1" showInputMessage="1" sqref="B12" xr:uid="{00000000-0002-0000-0000-000000000000}">
      <formula1>"Peso"</formula1>
    </dataValidation>
    <dataValidation type="list" errorStyle="warning" allowBlank="1" showInputMessage="1" showErrorMessage="1" error="Seleziona l'unità di misura nell'elenco. Seleziona ANNULLA, premi ALT+freccia GIÙ per visualizzare le opzioni, quindi freccia GIÙ e poi INVIO per effettuare una selezione" prompt="Seleziona l'unità di misura in questa cella. Premi ALT+freccia GIÙ per visualizzare le opzioni e quindi freccia GIÙ e INVIO per effettuare una selezione " sqref="C7" xr:uid="{00000000-0002-0000-0000-000001000000}">
      <formula1>"Imperiale,Metrica"</formula1>
    </dataValidation>
    <dataValidation type="list" errorStyle="warning" allowBlank="1" showInputMessage="1" showErrorMessage="1" error="Seleziona il sesso nell'elenco. Seleziona ANNULLA, premi ALT+freccia GIÙ per visualizzare le opzioni, quindi freccia GIÙ e poi INVIO per effettuare una selezione" prompt="Seleziona il sesso in questa cella. Premi ALT+freccia GIÙ per visualizzare le opzioni e quindi freccia GIÙ e INVIO per effettuare una selezione" sqref="C4" xr:uid="{00000000-0002-0000-0000-000002000000}">
      <formula1>"Uomo,Donna"</formula1>
    </dataValidation>
    <dataValidation allowBlank="1" showInputMessage="1" showErrorMessage="1" prompt="Usa questa cartella di lavoro per creare un piano di fitness. Immetti i dettagli nella tabella di registrazione del peso a partire dalla cella B19 di questo foglio di lavoro Registrazione peso. I grafici si trovano nelle celle E4 e E11" sqref="A1" xr:uid="{00000000-0002-0000-0000-000003000000}"/>
    <dataValidation allowBlank="1" showInputMessage="1" showErrorMessage="1" prompt="Il titolo di questo foglio di lavoro si trova in questa cella e l'immagine nella cella a destra. Immetti i dettagli personali nelle celle da C4 a C8 e i valori statistici iniziali nelle celle da C12 a D16" sqref="B1:E2" xr:uid="{00000000-0002-0000-0000-000004000000}"/>
    <dataValidation allowBlank="1" showInputMessage="1" showErrorMessage="1" prompt="Immetti i dettagli personali nelle celle sottostanti. Le misure vengono calcolate automaticamente nella cella a destra" sqref="B3:D3" xr:uid="{00000000-0002-0000-0000-000005000000}"/>
    <dataValidation allowBlank="1" showInputMessage="1" showErrorMessage="1" prompt="Seleziona il sesso nella cella a destra" sqref="B4" xr:uid="{00000000-0002-0000-0000-000006000000}"/>
    <dataValidation allowBlank="1" showInputMessage="1" showErrorMessage="1" prompt="Immetti l'età nella cella a destra" sqref="B5" xr:uid="{00000000-0002-0000-0000-000007000000}"/>
    <dataValidation allowBlank="1" showInputMessage="1" showErrorMessage="1" prompt="Immetti l'età in questa cella" sqref="C5" xr:uid="{00000000-0002-0000-0000-000008000000}"/>
    <dataValidation allowBlank="1" showInputMessage="1" showErrorMessage="1" prompt="Immetti l'altezza nella cella a destra" sqref="B6" xr:uid="{00000000-0002-0000-0000-000009000000}"/>
    <dataValidation allowBlank="1" showInputMessage="1" showErrorMessage="1" prompt="Immetti l'altezza in questa cella" sqref="C6" xr:uid="{00000000-0002-0000-0000-00000A000000}"/>
    <dataValidation allowBlank="1" showInputMessage="1" showErrorMessage="1" prompt="Immetti l'unità di misura nella cella a destra" sqref="B7" xr:uid="{00000000-0002-0000-0000-00000B000000}"/>
    <dataValidation allowBlank="1" showInputMessage="1" showErrorMessage="1" prompt="L'indice di massa corporea viene calcolato automaticamente nella cella a destra" sqref="B8" xr:uid="{00000000-0002-0000-0000-00000C000000}"/>
    <dataValidation allowBlank="1" showInputMessage="1" showErrorMessage="1" prompt="L'indice di massa corporea viene calcolato automaticamente in questa cella" sqref="C8" xr:uid="{00000000-0002-0000-0000-00000D000000}"/>
    <dataValidation allowBlank="1" showInputMessage="1" showErrorMessage="1" prompt="Immetti le statistiche iniziali nelle celle sottostanti" sqref="B10:D10" xr:uid="{00000000-0002-0000-0000-00000E000000}"/>
    <dataValidation allowBlank="1" showInputMessage="1" showErrorMessage="1" prompt="Personalizza il tipo ad eccezione del peso nella colonna sotto questa intestazione. Il valore del peso è usato per determinare altri dati in questo piano di fitness, come l'indice di massa corporea, quindi non deve essere modificato." sqref="B11" xr:uid="{00000000-0002-0000-0000-00000F000000}"/>
    <dataValidation allowBlank="1" showInputMessage="1" showErrorMessage="1" prompt="Immetti i dati correnti nella colonna sotto questa intestazione per il tipo immesso" sqref="C11" xr:uid="{00000000-0002-0000-0000-000010000000}"/>
    <dataValidation allowBlank="1" showInputMessage="1" showErrorMessage="1" prompt="Immetti i dati relativi all'obiettivo nella colonna sotto questa intestazione per il tipo inserito" sqref="D11" xr:uid="{00000000-0002-0000-0000-000011000000}"/>
    <dataValidation allowBlank="1" showInputMessage="1" showErrorMessage="1" prompt="Immetti i dettagli nella tabella sottostante" sqref="B18:D18" xr:uid="{00000000-0002-0000-0000-000012000000}"/>
    <dataValidation allowBlank="1" showInputMessage="1" showErrorMessage="1" prompt="Immetti la data nella colonna sotto questa intestazione. Usa i filtri delle intestazioni per trovare le voci specifiche" sqref="B19" xr:uid="{00000000-0002-0000-0000-000013000000}"/>
    <dataValidation allowBlank="1" showInputMessage="1" showErrorMessage="1" prompt="Immetti l'ora nella colonna sotto questa intestazione" sqref="C19" xr:uid="{00000000-0002-0000-0000-000014000000}"/>
    <dataValidation allowBlank="1" showInputMessage="1" showErrorMessage="1" prompt="Immetti il peso nella colonna sotto questa intestazione" sqref="D19" xr:uid="{00000000-0002-0000-0000-000015000000}"/>
    <dataValidation allowBlank="1" showInputMessage="1" showErrorMessage="1" prompt="L'unità del peso viene aggiornata automaticamente in questa cella. Il grafico ad area che illustra i progressi relativi al peso si trova nella cella sottostante" sqref="E10" xr:uid="{00000000-0002-0000-0000-000016000000}"/>
    <dataValidation allowBlank="1" showInputMessage="1" showErrorMessage="1" prompt="L'unità della misura viene aggiornata automaticamente in questa cella. Il grafico a linee che rappresenta i progressi di ogni valore statistico iniziale, inclusi la misura dei fianchi, della vita e dei bicipiti si trova nella cella sottostante." sqref="E3" xr:uid="{00000000-0002-0000-0000-000017000000}"/>
  </dataValidations>
  <printOptions horizontalCentered="1"/>
  <pageMargins left="0.25" right="0.25" top="0.75" bottom="0.75" header="0.3" footer="0.3"/>
  <pageSetup paperSize="9" scale="4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  <pageSetUpPr fitToPage="1"/>
  </sheetPr>
  <dimension ref="B1:T19"/>
  <sheetViews>
    <sheetView showGridLines="0" zoomScaleNormal="100" workbookViewId="0">
      <selection activeCell="D7" sqref="D7"/>
    </sheetView>
  </sheetViews>
  <sheetFormatPr defaultColWidth="9.1796875" defaultRowHeight="18" customHeight="1" x14ac:dyDescent="0.35"/>
  <cols>
    <col min="1" max="1" width="2.7265625" customWidth="1"/>
    <col min="2" max="4" width="17.81640625" customWidth="1"/>
    <col min="5" max="5" width="2.7265625" customWidth="1"/>
    <col min="6" max="6" width="14.453125" customWidth="1"/>
    <col min="7" max="7" width="9.453125" customWidth="1"/>
    <col min="8" max="8" width="9.26953125" customWidth="1"/>
    <col min="9" max="9" width="2.7265625" customWidth="1"/>
    <col min="10" max="10" width="11.54296875" customWidth="1"/>
    <col min="11" max="11" width="9.453125" customWidth="1"/>
    <col min="12" max="12" width="9.26953125" customWidth="1"/>
    <col min="13" max="13" width="2.7265625" customWidth="1"/>
    <col min="14" max="14" width="11.54296875" customWidth="1"/>
    <col min="15" max="15" width="9.453125" customWidth="1"/>
    <col min="16" max="16" width="9.26953125" customWidth="1"/>
    <col min="17" max="17" width="2.7265625" customWidth="1"/>
    <col min="18" max="18" width="11.54296875" customWidth="1"/>
    <col min="19" max="19" width="9.453125" customWidth="1"/>
    <col min="20" max="20" width="9.26953125" customWidth="1"/>
    <col min="21" max="21" width="2.7265625" customWidth="1"/>
  </cols>
  <sheetData>
    <row r="1" spans="2:20" ht="57.75" customHeight="1" x14ac:dyDescent="0.35">
      <c r="B1" s="44" t="s">
        <v>0</v>
      </c>
      <c r="C1" s="44"/>
      <c r="D1" s="44"/>
      <c r="E1" s="44"/>
      <c r="F1" s="44"/>
      <c r="G1" s="42" t="s">
        <v>20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2:20" ht="21" customHeight="1" x14ac:dyDescent="0.35">
      <c r="B2" s="44"/>
      <c r="C2" s="44"/>
      <c r="D2" s="44"/>
      <c r="E2" s="44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2:20" ht="18" customHeight="1" x14ac:dyDescent="0.4">
      <c r="B3" s="43" t="str">
        <f>UPPER(CONCATENATE('Peso Registro'!EtichettaObiettivo1," Registro"))</f>
        <v>VITA REGISTRO</v>
      </c>
      <c r="C3" s="43"/>
      <c r="D3" s="43"/>
    </row>
    <row r="4" spans="2:20" ht="18" customHeight="1" x14ac:dyDescent="0.35">
      <c r="B4" t="s">
        <v>14</v>
      </c>
      <c r="C4" t="s">
        <v>17</v>
      </c>
      <c r="D4" t="s">
        <v>21</v>
      </c>
    </row>
    <row r="5" spans="2:20" ht="18" customHeight="1" x14ac:dyDescent="0.35">
      <c r="B5" s="4">
        <v>45578</v>
      </c>
      <c r="C5" s="25">
        <v>0.6875</v>
      </c>
      <c r="D5" s="5">
        <v>63</v>
      </c>
    </row>
    <row r="6" spans="2:20" ht="18" customHeight="1" x14ac:dyDescent="0.35">
      <c r="B6" s="4">
        <v>45609</v>
      </c>
      <c r="C6" s="25"/>
      <c r="D6" s="5"/>
    </row>
    <row r="7" spans="2:20" ht="18" customHeight="1" x14ac:dyDescent="0.35">
      <c r="B7" s="4">
        <v>45639</v>
      </c>
      <c r="C7" s="25"/>
      <c r="D7" s="5"/>
    </row>
    <row r="8" spans="2:20" ht="18" customHeight="1" x14ac:dyDescent="0.35">
      <c r="B8" s="4">
        <v>45670</v>
      </c>
      <c r="C8" s="25"/>
      <c r="D8" s="5"/>
    </row>
    <row r="9" spans="2:20" ht="18" customHeight="1" x14ac:dyDescent="0.35">
      <c r="B9" s="4">
        <v>45701</v>
      </c>
      <c r="C9" s="25"/>
      <c r="D9" s="5"/>
    </row>
    <row r="10" spans="2:20" ht="18" customHeight="1" x14ac:dyDescent="0.35">
      <c r="B10" s="4">
        <v>45729</v>
      </c>
      <c r="C10" s="25"/>
      <c r="D10" s="5"/>
    </row>
    <row r="11" spans="2:20" ht="18" customHeight="1" x14ac:dyDescent="0.35">
      <c r="B11" s="4">
        <v>45760</v>
      </c>
      <c r="C11" s="25"/>
      <c r="D11" s="5"/>
    </row>
    <row r="12" spans="2:20" ht="18" customHeight="1" x14ac:dyDescent="0.35">
      <c r="B12" s="4">
        <v>45790</v>
      </c>
      <c r="C12" s="25"/>
      <c r="D12" s="5"/>
    </row>
    <row r="13" spans="2:20" ht="18" customHeight="1" x14ac:dyDescent="0.35">
      <c r="B13" s="4">
        <v>45821</v>
      </c>
      <c r="C13" s="25"/>
      <c r="D13" s="5"/>
    </row>
    <row r="14" spans="2:20" ht="18" customHeight="1" x14ac:dyDescent="0.35">
      <c r="B14" s="4">
        <v>45851</v>
      </c>
      <c r="C14" s="25"/>
      <c r="D14" s="5"/>
    </row>
    <row r="15" spans="2:20" ht="18" customHeight="1" x14ac:dyDescent="0.35">
      <c r="B15" s="4">
        <v>45882</v>
      </c>
      <c r="C15" s="25"/>
      <c r="D15" s="5"/>
    </row>
    <row r="16" spans="2:20" ht="18" customHeight="1" x14ac:dyDescent="0.35">
      <c r="B16" s="4">
        <v>45913</v>
      </c>
      <c r="C16" s="25"/>
      <c r="D16" s="5"/>
    </row>
    <row r="17" spans="2:4" ht="18" customHeight="1" x14ac:dyDescent="0.35">
      <c r="B17" s="4">
        <v>45943</v>
      </c>
      <c r="C17" s="25"/>
      <c r="D17" s="5"/>
    </row>
    <row r="18" spans="2:4" ht="18" customHeight="1" x14ac:dyDescent="0.35">
      <c r="B18" s="4">
        <v>45974</v>
      </c>
      <c r="C18" s="25"/>
      <c r="D18" s="5"/>
    </row>
    <row r="19" spans="2:4" ht="18" customHeight="1" x14ac:dyDescent="0.35">
      <c r="B19" s="4">
        <v>46004</v>
      </c>
      <c r="C19" s="25"/>
      <c r="D19" s="5"/>
    </row>
  </sheetData>
  <mergeCells count="3">
    <mergeCell ref="B1:F2"/>
    <mergeCell ref="B3:D3"/>
    <mergeCell ref="G1:T2"/>
  </mergeCells>
  <conditionalFormatting sqref="B5:B19">
    <cfRule type="expression" dxfId="11" priority="1">
      <formula>$D5=ObiettivoPeso</formula>
    </cfRule>
  </conditionalFormatting>
  <conditionalFormatting sqref="C5:D19">
    <cfRule type="expression" dxfId="10" priority="6">
      <formula>$D5=Obiettivo1</formula>
    </cfRule>
  </conditionalFormatting>
  <dataValidations count="6">
    <dataValidation allowBlank="1" showInputMessage="1" showErrorMessage="1" prompt="Usa questo foglio di lavoro per creare un registrazione del giro vita. Immetti i dettagli nella tabella Registrazione giro vita" sqref="A1" xr:uid="{00000000-0002-0000-0100-000000000000}"/>
    <dataValidation allowBlank="1" showInputMessage="1" showErrorMessage="1" prompt="Il titolo di questo foglio di lavoro si trova in questa cella e l'immagine nella cella a destra" sqref="B1:F2" xr:uid="{00000000-0002-0000-0100-000001000000}"/>
    <dataValidation allowBlank="1" showInputMessage="1" showErrorMessage="1" prompt="Immetti i dettagli nella tabella sottostante" sqref="B3:D3" xr:uid="{00000000-0002-0000-0100-000002000000}"/>
    <dataValidation allowBlank="1" showInputMessage="1" showErrorMessage="1" prompt="Immetti la data nella colonna sotto questa intestazione. Usa i filtri delle intestazioni per trovare le voci specifiche" sqref="B4" xr:uid="{00000000-0002-0000-0100-000003000000}"/>
    <dataValidation allowBlank="1" showInputMessage="1" showErrorMessage="1" prompt="Immetti l'ora nella colonna sotto questa intestazione" sqref="C4" xr:uid="{00000000-0002-0000-0100-000004000000}"/>
    <dataValidation allowBlank="1" showInputMessage="1" showErrorMessage="1" prompt="Immetti le misure nella colonna sotto questa intestazione" sqref="D4" xr:uid="{00000000-0002-0000-0100-000005000000}"/>
  </dataValidations>
  <printOptions horizontalCentered="1"/>
  <pageMargins left="0.25" right="0.25" top="0.75" bottom="0.75" header="0.3" footer="0.3"/>
  <pageSetup paperSize="9" scale="4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B1:T13"/>
  <sheetViews>
    <sheetView showGridLines="0" zoomScaleNormal="100" workbookViewId="0">
      <selection activeCell="D5" sqref="D5"/>
    </sheetView>
  </sheetViews>
  <sheetFormatPr defaultColWidth="9.1796875" defaultRowHeight="18" customHeight="1" x14ac:dyDescent="0.35"/>
  <cols>
    <col min="1" max="1" width="2.7265625" customWidth="1"/>
    <col min="2" max="4" width="17.81640625" customWidth="1"/>
    <col min="5" max="5" width="2.7265625" customWidth="1"/>
    <col min="6" max="6" width="14.453125" customWidth="1"/>
    <col min="7" max="7" width="9.453125" customWidth="1"/>
    <col min="8" max="8" width="9.26953125" customWidth="1"/>
    <col min="9" max="9" width="2.7265625" customWidth="1"/>
    <col min="10" max="10" width="11.54296875" customWidth="1"/>
    <col min="11" max="11" width="9.453125" customWidth="1"/>
    <col min="12" max="12" width="9.26953125" customWidth="1"/>
    <col min="13" max="13" width="2.7265625" customWidth="1"/>
    <col min="14" max="14" width="11.54296875" customWidth="1"/>
    <col min="15" max="15" width="9.453125" customWidth="1"/>
    <col min="16" max="16" width="9.26953125" customWidth="1"/>
    <col min="17" max="17" width="2.7265625" customWidth="1"/>
    <col min="18" max="18" width="11.54296875" customWidth="1"/>
    <col min="19" max="19" width="9.453125" customWidth="1"/>
    <col min="20" max="20" width="9.26953125" customWidth="1"/>
    <col min="21" max="21" width="2.7265625" customWidth="1"/>
  </cols>
  <sheetData>
    <row r="1" spans="2:20" ht="57.75" customHeight="1" x14ac:dyDescent="0.35">
      <c r="B1" s="44" t="s">
        <v>0</v>
      </c>
      <c r="C1" s="44"/>
      <c r="D1" s="44"/>
      <c r="E1" s="44"/>
      <c r="F1" s="44"/>
      <c r="G1" s="42" t="s">
        <v>20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2:20" ht="21" customHeight="1" x14ac:dyDescent="0.35">
      <c r="B2" s="44"/>
      <c r="C2" s="44"/>
      <c r="D2" s="44"/>
      <c r="E2" s="44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2:20" ht="18" customHeight="1" x14ac:dyDescent="0.4">
      <c r="B3" s="43" t="str">
        <f>UPPER(CONCATENATE('Peso Registro'!EtichettaObiettivo2," Registro"))</f>
        <v>BICIPITI REGISTRO</v>
      </c>
      <c r="C3" s="43"/>
      <c r="D3" s="43"/>
    </row>
    <row r="4" spans="2:20" ht="18" customHeight="1" x14ac:dyDescent="0.35">
      <c r="B4" t="s">
        <v>14</v>
      </c>
      <c r="C4" t="s">
        <v>17</v>
      </c>
      <c r="D4" t="s">
        <v>21</v>
      </c>
    </row>
    <row r="5" spans="2:20" ht="18" customHeight="1" x14ac:dyDescent="0.35">
      <c r="B5" s="4">
        <v>45578</v>
      </c>
      <c r="C5" s="25">
        <v>0.6875</v>
      </c>
      <c r="D5" s="5">
        <v>27</v>
      </c>
    </row>
    <row r="6" spans="2:20" ht="18" customHeight="1" x14ac:dyDescent="0.35">
      <c r="B6" s="4"/>
      <c r="C6" s="25"/>
      <c r="D6" s="5"/>
    </row>
    <row r="7" spans="2:20" ht="18" customHeight="1" x14ac:dyDescent="0.35">
      <c r="B7" s="4"/>
      <c r="C7" s="25"/>
      <c r="D7" s="5"/>
    </row>
    <row r="8" spans="2:20" ht="18" customHeight="1" x14ac:dyDescent="0.35">
      <c r="B8" s="4"/>
      <c r="C8" s="25"/>
      <c r="D8" s="5"/>
    </row>
    <row r="9" spans="2:20" ht="18" customHeight="1" x14ac:dyDescent="0.35">
      <c r="B9" s="4"/>
      <c r="C9" s="25"/>
      <c r="D9" s="5"/>
    </row>
    <row r="13" spans="2:20" ht="18" customHeight="1" x14ac:dyDescent="0.35">
      <c r="D13" t="s">
        <v>44</v>
      </c>
    </row>
  </sheetData>
  <mergeCells count="3">
    <mergeCell ref="B1:F2"/>
    <mergeCell ref="B3:D3"/>
    <mergeCell ref="G1:T2"/>
  </mergeCells>
  <conditionalFormatting sqref="B5">
    <cfRule type="expression" dxfId="9" priority="1">
      <formula>$D5=ObiettivoPeso</formula>
    </cfRule>
  </conditionalFormatting>
  <conditionalFormatting sqref="C5">
    <cfRule type="expression" dxfId="8" priority="2">
      <formula>$D5=Obiettivo1</formula>
    </cfRule>
  </conditionalFormatting>
  <conditionalFormatting sqref="D5 B6:D9">
    <cfRule type="expression" dxfId="7" priority="6">
      <formula>$D5=Obiettivo2</formula>
    </cfRule>
  </conditionalFormatting>
  <dataValidations count="6">
    <dataValidation allowBlank="1" showInputMessage="1" showErrorMessage="1" prompt="Usa questo foglio di lavoro per creare un registrazione dei bicipiti. Immetti i dettagli nella tabella Registrazione bicipiti" sqref="A1" xr:uid="{00000000-0002-0000-0200-000000000000}"/>
    <dataValidation allowBlank="1" showInputMessage="1" showErrorMessage="1" prompt="Il titolo di questo foglio di lavoro si trova in questa cella e l'immagine nella cella a destra" sqref="B1:F2" xr:uid="{00000000-0002-0000-0200-000001000000}"/>
    <dataValidation allowBlank="1" showInputMessage="1" showErrorMessage="1" prompt="Immetti i dettagli nella tabella sottostante" sqref="B3:D3" xr:uid="{00000000-0002-0000-0200-000002000000}"/>
    <dataValidation allowBlank="1" showInputMessage="1" showErrorMessage="1" prompt="Immetti la data nella colonna sotto questa intestazione. Usa i filtri delle intestazioni per trovare le voci specifiche" sqref="B4" xr:uid="{00000000-0002-0000-0200-000003000000}"/>
    <dataValidation allowBlank="1" showInputMessage="1" showErrorMessage="1" prompt="Immetti l'ora nella colonna sotto questa intestazione" sqref="C4" xr:uid="{00000000-0002-0000-0200-000004000000}"/>
    <dataValidation allowBlank="1" showInputMessage="1" showErrorMessage="1" prompt="Immetti le misure nella colonna sotto questa intestazione" sqref="D4" xr:uid="{00000000-0002-0000-0200-000005000000}"/>
  </dataValidations>
  <printOptions horizontalCentered="1"/>
  <pageMargins left="0.25" right="0.25" top="0.75" bottom="0.75" header="0.3" footer="0.3"/>
  <pageSetup paperSize="9" scale="4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  <pageSetUpPr fitToPage="1"/>
  </sheetPr>
  <dimension ref="B1:T7"/>
  <sheetViews>
    <sheetView showGridLines="0" zoomScaleNormal="100" workbookViewId="0">
      <selection activeCell="B5" sqref="B5"/>
    </sheetView>
  </sheetViews>
  <sheetFormatPr defaultColWidth="9.1796875" defaultRowHeight="18" customHeight="1" x14ac:dyDescent="0.35"/>
  <cols>
    <col min="1" max="1" width="2.7265625" customWidth="1"/>
    <col min="2" max="4" width="17.81640625" customWidth="1"/>
    <col min="5" max="5" width="2.7265625" customWidth="1"/>
    <col min="6" max="6" width="14.453125" customWidth="1"/>
    <col min="7" max="7" width="9.453125" customWidth="1"/>
    <col min="8" max="8" width="9.26953125" customWidth="1"/>
    <col min="9" max="9" width="2.7265625" customWidth="1"/>
    <col min="10" max="10" width="11.54296875" customWidth="1"/>
    <col min="11" max="11" width="9.453125" customWidth="1"/>
    <col min="12" max="12" width="9.26953125" customWidth="1"/>
    <col min="13" max="13" width="2.7265625" customWidth="1"/>
    <col min="14" max="14" width="11.54296875" customWidth="1"/>
    <col min="15" max="15" width="9.453125" customWidth="1"/>
    <col min="16" max="16" width="9.26953125" customWidth="1"/>
    <col min="17" max="17" width="2.7265625" customWidth="1"/>
    <col min="18" max="18" width="11.54296875" customWidth="1"/>
    <col min="19" max="19" width="9.453125" customWidth="1"/>
    <col min="20" max="20" width="9.26953125" customWidth="1"/>
    <col min="21" max="21" width="2.7265625" customWidth="1"/>
  </cols>
  <sheetData>
    <row r="1" spans="2:20" ht="57.75" customHeight="1" x14ac:dyDescent="0.35">
      <c r="B1" s="44" t="s">
        <v>0</v>
      </c>
      <c r="C1" s="44"/>
      <c r="D1" s="44"/>
      <c r="E1" s="44"/>
      <c r="F1" s="44"/>
      <c r="G1" s="42" t="s">
        <v>20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2:20" ht="21" customHeight="1" x14ac:dyDescent="0.35">
      <c r="B2" s="44"/>
      <c r="C2" s="44"/>
      <c r="D2" s="44"/>
      <c r="E2" s="44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2:20" ht="18" customHeight="1" x14ac:dyDescent="0.4">
      <c r="B3" s="43" t="str">
        <f>UPPER(CONCATENATE('Peso Registro'!EtichettaObiettivo3," Registro"))</f>
        <v>FIANCHI REGISTRO</v>
      </c>
      <c r="C3" s="43"/>
      <c r="D3" s="43"/>
    </row>
    <row r="4" spans="2:20" ht="18" customHeight="1" x14ac:dyDescent="0.35">
      <c r="B4" t="s">
        <v>14</v>
      </c>
      <c r="C4" t="s">
        <v>17</v>
      </c>
      <c r="D4" t="s">
        <v>21</v>
      </c>
    </row>
    <row r="5" spans="2:20" ht="18" customHeight="1" x14ac:dyDescent="0.35">
      <c r="B5" s="4">
        <v>45578</v>
      </c>
      <c r="C5" s="25">
        <v>0.6875</v>
      </c>
      <c r="D5" s="5">
        <v>96.5</v>
      </c>
    </row>
    <row r="6" spans="2:20" ht="18" customHeight="1" x14ac:dyDescent="0.35">
      <c r="B6" s="4"/>
      <c r="C6" s="25"/>
      <c r="D6" s="5"/>
    </row>
    <row r="7" spans="2:20" ht="18" customHeight="1" x14ac:dyDescent="0.35">
      <c r="B7" s="4"/>
      <c r="C7" s="25"/>
      <c r="D7" s="5"/>
    </row>
  </sheetData>
  <mergeCells count="3">
    <mergeCell ref="B1:F2"/>
    <mergeCell ref="B3:D3"/>
    <mergeCell ref="G1:T2"/>
  </mergeCells>
  <conditionalFormatting sqref="B5">
    <cfRule type="expression" dxfId="6" priority="1">
      <formula>$D5=ObiettivoPeso</formula>
    </cfRule>
  </conditionalFormatting>
  <conditionalFormatting sqref="C5">
    <cfRule type="expression" dxfId="5" priority="2">
      <formula>$D5=Obiettivo1</formula>
    </cfRule>
  </conditionalFormatting>
  <conditionalFormatting sqref="D5 B6:D7">
    <cfRule type="expression" dxfId="4" priority="5">
      <formula>$D5=Obiettivo3</formula>
    </cfRule>
  </conditionalFormatting>
  <dataValidations count="6">
    <dataValidation allowBlank="1" showInputMessage="1" showErrorMessage="1" prompt="Usa questo foglio di lavoro per creare un registrazione dei fianchi. Immetti i dettagli nella tabella Registrazione fianchi" sqref="A1" xr:uid="{00000000-0002-0000-0300-000000000000}"/>
    <dataValidation allowBlank="1" showInputMessage="1" showErrorMessage="1" prompt="Il titolo di questo foglio di lavoro si trova in questa cella e l'immagine nella cella a destra" sqref="B1:F2" xr:uid="{00000000-0002-0000-0300-000001000000}"/>
    <dataValidation allowBlank="1" showInputMessage="1" showErrorMessage="1" prompt="Immetti i dettagli nella tabella sottostante" sqref="B3:D3" xr:uid="{00000000-0002-0000-0300-000002000000}"/>
    <dataValidation allowBlank="1" showInputMessage="1" showErrorMessage="1" prompt="Immetti la data nella colonna sotto questa intestazione. Usa i filtri delle intestazioni per trovare le voci specifiche" sqref="B4" xr:uid="{00000000-0002-0000-0300-000003000000}"/>
    <dataValidation allowBlank="1" showInputMessage="1" showErrorMessage="1" prompt="Immetti l'ora nella colonna sotto questa intestazione" sqref="C4" xr:uid="{00000000-0002-0000-0300-000004000000}"/>
    <dataValidation allowBlank="1" showInputMessage="1" showErrorMessage="1" prompt="Immetti le misure nella colonna sotto questa intestazione" sqref="D4" xr:uid="{00000000-0002-0000-0300-000005000000}"/>
  </dataValidations>
  <printOptions horizontalCentered="1"/>
  <pageMargins left="0.25" right="0.25" top="0.75" bottom="0.75" header="0.3" footer="0.3"/>
  <pageSetup paperSize="9" scale="4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  <pageSetUpPr fitToPage="1"/>
  </sheetPr>
  <dimension ref="B1:T11"/>
  <sheetViews>
    <sheetView showGridLines="0" zoomScaleNormal="100" workbookViewId="0">
      <selection activeCell="F6" sqref="F6"/>
    </sheetView>
  </sheetViews>
  <sheetFormatPr defaultColWidth="9.1796875" defaultRowHeight="18" customHeight="1" x14ac:dyDescent="0.35"/>
  <cols>
    <col min="1" max="1" width="2.7265625" customWidth="1"/>
    <col min="2" max="4" width="17.81640625" customWidth="1"/>
    <col min="5" max="5" width="2.7265625" customWidth="1"/>
    <col min="6" max="6" width="14.453125" customWidth="1"/>
    <col min="7" max="7" width="9.453125" customWidth="1"/>
    <col min="8" max="8" width="9.26953125" customWidth="1"/>
    <col min="9" max="9" width="2.7265625" customWidth="1"/>
    <col min="10" max="10" width="11.54296875" customWidth="1"/>
    <col min="11" max="11" width="9.453125" customWidth="1"/>
    <col min="12" max="12" width="9.26953125" customWidth="1"/>
    <col min="13" max="13" width="2.7265625" customWidth="1"/>
    <col min="14" max="14" width="11.54296875" customWidth="1"/>
    <col min="15" max="15" width="9.453125" customWidth="1"/>
    <col min="16" max="16" width="9.26953125" customWidth="1"/>
    <col min="17" max="17" width="2.7265625" customWidth="1"/>
    <col min="18" max="18" width="11.54296875" customWidth="1"/>
    <col min="19" max="19" width="9.453125" customWidth="1"/>
    <col min="20" max="20" width="9.26953125" customWidth="1"/>
    <col min="21" max="21" width="2.7265625" customWidth="1"/>
  </cols>
  <sheetData>
    <row r="1" spans="2:20" ht="57.75" customHeight="1" x14ac:dyDescent="0.35">
      <c r="B1" s="44" t="s">
        <v>0</v>
      </c>
      <c r="C1" s="44"/>
      <c r="D1" s="44"/>
      <c r="E1" s="44"/>
      <c r="F1" s="44"/>
      <c r="G1" s="42" t="s">
        <v>20</v>
      </c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2:20" ht="21" customHeight="1" x14ac:dyDescent="0.35">
      <c r="B2" s="44"/>
      <c r="C2" s="44"/>
      <c r="D2" s="44"/>
      <c r="E2" s="44"/>
      <c r="F2" s="44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2:20" ht="18" customHeight="1" x14ac:dyDescent="0.4">
      <c r="B3" s="43" t="str">
        <f>UPPER(CONCATENATE('Peso Registro'!EtichettaObiettivo4," Registro"))</f>
        <v>COSCIA REGISTRO</v>
      </c>
      <c r="C3" s="43"/>
      <c r="D3" s="43"/>
    </row>
    <row r="4" spans="2:20" ht="18" customHeight="1" x14ac:dyDescent="0.35">
      <c r="B4" t="s">
        <v>14</v>
      </c>
      <c r="C4" t="s">
        <v>17</v>
      </c>
      <c r="D4" t="s">
        <v>21</v>
      </c>
    </row>
    <row r="5" spans="2:20" ht="18" customHeight="1" x14ac:dyDescent="0.35">
      <c r="B5" s="4">
        <v>45578</v>
      </c>
      <c r="C5" s="25">
        <v>0.6875</v>
      </c>
      <c r="D5" s="5">
        <v>54.5</v>
      </c>
    </row>
    <row r="6" spans="2:20" ht="18" customHeight="1" x14ac:dyDescent="0.35">
      <c r="B6" s="4"/>
      <c r="C6" s="25"/>
      <c r="D6" s="5"/>
    </row>
    <row r="7" spans="2:20" ht="18" customHeight="1" x14ac:dyDescent="0.35">
      <c r="B7" s="4"/>
      <c r="C7" s="25"/>
      <c r="D7" s="5"/>
    </row>
    <row r="8" spans="2:20" ht="18" customHeight="1" x14ac:dyDescent="0.35">
      <c r="B8" s="4"/>
      <c r="C8" s="25"/>
      <c r="D8" s="5"/>
    </row>
    <row r="9" spans="2:20" ht="18" customHeight="1" x14ac:dyDescent="0.35">
      <c r="B9" s="4"/>
      <c r="C9" s="25"/>
      <c r="D9" s="5"/>
    </row>
    <row r="10" spans="2:20" ht="18" customHeight="1" x14ac:dyDescent="0.35">
      <c r="B10" s="4"/>
      <c r="C10" s="25"/>
      <c r="D10" s="5"/>
    </row>
    <row r="11" spans="2:20" ht="18" customHeight="1" x14ac:dyDescent="0.35">
      <c r="B11" s="4"/>
      <c r="C11" s="25"/>
      <c r="D11" s="5"/>
    </row>
  </sheetData>
  <mergeCells count="3">
    <mergeCell ref="B1:F2"/>
    <mergeCell ref="B3:D3"/>
    <mergeCell ref="G1:T2"/>
  </mergeCells>
  <conditionalFormatting sqref="B5">
    <cfRule type="expression" dxfId="3" priority="1">
      <formula>$D5=ObiettivoPeso</formula>
    </cfRule>
  </conditionalFormatting>
  <conditionalFormatting sqref="C5">
    <cfRule type="expression" dxfId="2" priority="2">
      <formula>$D5=Obiettivo1</formula>
    </cfRule>
  </conditionalFormatting>
  <conditionalFormatting sqref="D5 B6:D11">
    <cfRule type="expression" dxfId="1" priority="4">
      <formula>$D5=Obiettivo4</formula>
    </cfRule>
  </conditionalFormatting>
  <dataValidations count="6">
    <dataValidation allowBlank="1" showInputMessage="1" showErrorMessage="1" prompt="Usa questo foglio di lavoro per creare un registrazione delle cosce. Immetti i dettagli nella tabella Registrazione cosce" sqref="A1" xr:uid="{00000000-0002-0000-0400-000000000000}"/>
    <dataValidation allowBlank="1" showInputMessage="1" showErrorMessage="1" prompt="Il titolo di questo foglio di lavoro si trova in questa cella e l'immagine nella cella a destra" sqref="B1:F2" xr:uid="{00000000-0002-0000-0400-000001000000}"/>
    <dataValidation allowBlank="1" showInputMessage="1" showErrorMessage="1" prompt="Immetti i dettagli nella tabella sottostante" sqref="B3:D3" xr:uid="{00000000-0002-0000-0400-000002000000}"/>
    <dataValidation allowBlank="1" showInputMessage="1" showErrorMessage="1" prompt="Immetti la data nella colonna sotto questa intestazione. Usa i filtri delle intestazioni per trovare le voci specifiche" sqref="B4" xr:uid="{00000000-0002-0000-0400-000003000000}"/>
    <dataValidation allowBlank="1" showInputMessage="1" showErrorMessage="1" prompt="Immetti l'ora nella colonna sotto questa intestazione" sqref="C4" xr:uid="{00000000-0002-0000-0400-000004000000}"/>
    <dataValidation allowBlank="1" showInputMessage="1" showErrorMessage="1" prompt="Immetti le misure nella colonna sotto questa intestazione" sqref="D4" xr:uid="{00000000-0002-0000-0400-000005000000}"/>
  </dataValidations>
  <printOptions horizontalCentered="1"/>
  <pageMargins left="0.25" right="0.25" top="0.75" bottom="0.75" header="0.3" footer="0.3"/>
  <pageSetup paperSize="9" scale="4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theme="5"/>
    <pageSetUpPr fitToPage="1"/>
  </sheetPr>
  <dimension ref="B1:O36"/>
  <sheetViews>
    <sheetView showGridLines="0" tabSelected="1" topLeftCell="A36" zoomScale="55" zoomScaleNormal="55" workbookViewId="0">
      <selection activeCell="H25" sqref="H25"/>
    </sheetView>
  </sheetViews>
  <sheetFormatPr defaultColWidth="9.1796875" defaultRowHeight="18" customHeight="1" x14ac:dyDescent="0.35"/>
  <cols>
    <col min="2" max="2" width="29.1796875" style="3" customWidth="1"/>
    <col min="3" max="3" width="37.26953125" style="3" bestFit="1" customWidth="1"/>
    <col min="4" max="4" width="11.36328125" style="3" bestFit="1" customWidth="1"/>
    <col min="5" max="5" width="15.26953125" style="3" bestFit="1" customWidth="1"/>
    <col min="6" max="6" width="12.26953125" style="3" bestFit="1" customWidth="1"/>
    <col min="7" max="7" width="14.7265625" style="10" customWidth="1"/>
    <col min="8" max="8" width="26.08984375" style="10" bestFit="1" customWidth="1"/>
    <col min="9" max="9" width="37.26953125" style="3" bestFit="1" customWidth="1"/>
    <col min="10" max="10" width="15.36328125" style="3" bestFit="1" customWidth="1"/>
    <col min="11" max="11" width="12.453125" style="3" bestFit="1" customWidth="1"/>
    <col min="12" max="12" width="10.453125" customWidth="1"/>
    <col min="14" max="14" width="10.90625" bestFit="1" customWidth="1"/>
    <col min="15" max="15" width="12.90625" bestFit="1" customWidth="1"/>
  </cols>
  <sheetData>
    <row r="1" spans="2:15" ht="57.75" customHeight="1" x14ac:dyDescent="0.35">
      <c r="B1"/>
      <c r="C1" s="55" t="s">
        <v>22</v>
      </c>
      <c r="D1" s="55"/>
      <c r="E1" s="55"/>
      <c r="F1" s="31"/>
      <c r="G1" s="42" t="s">
        <v>20</v>
      </c>
      <c r="H1" s="42"/>
      <c r="I1" s="42"/>
      <c r="J1" s="42"/>
      <c r="K1" s="42"/>
      <c r="L1" s="42"/>
    </row>
    <row r="2" spans="2:15" ht="21" customHeight="1" x14ac:dyDescent="0.35">
      <c r="B2"/>
      <c r="C2" s="31"/>
      <c r="D2" s="31"/>
      <c r="E2" s="31"/>
      <c r="F2" s="31"/>
      <c r="G2" s="42"/>
      <c r="H2" s="42"/>
      <c r="I2" s="42"/>
      <c r="J2" s="42"/>
      <c r="K2" s="42"/>
      <c r="L2" s="42"/>
    </row>
    <row r="3" spans="2:15" ht="21" customHeight="1" x14ac:dyDescent="0.35">
      <c r="B3" s="41" t="s">
        <v>93</v>
      </c>
      <c r="C3" s="54" t="s">
        <v>72</v>
      </c>
      <c r="D3" s="54"/>
      <c r="E3" s="54"/>
      <c r="F3" s="54"/>
      <c r="G3" s="30"/>
      <c r="H3" s="41" t="s">
        <v>92</v>
      </c>
      <c r="I3" s="54" t="s">
        <v>73</v>
      </c>
      <c r="J3" s="54"/>
      <c r="K3" s="54"/>
      <c r="L3" s="54"/>
    </row>
    <row r="4" spans="2:15" ht="30.75" customHeight="1" x14ac:dyDescent="0.35">
      <c r="B4" s="38"/>
      <c r="C4" s="33" t="s">
        <v>46</v>
      </c>
      <c r="D4" s="33" t="s">
        <v>47</v>
      </c>
      <c r="E4" s="33" t="s">
        <v>48</v>
      </c>
      <c r="F4" s="33" t="s">
        <v>49</v>
      </c>
      <c r="H4" s="40"/>
      <c r="I4" s="33" t="s">
        <v>46</v>
      </c>
      <c r="J4" s="33" t="s">
        <v>47</v>
      </c>
      <c r="K4" s="33" t="s">
        <v>48</v>
      </c>
      <c r="L4" s="33" t="s">
        <v>49</v>
      </c>
    </row>
    <row r="5" spans="2:15" ht="145" x14ac:dyDescent="0.35">
      <c r="B5" s="48" t="s">
        <v>50</v>
      </c>
      <c r="C5" s="36" t="s">
        <v>94</v>
      </c>
      <c r="D5" s="32" t="s">
        <v>53</v>
      </c>
      <c r="E5" s="32"/>
      <c r="F5" s="32"/>
      <c r="H5" s="48" t="s">
        <v>50</v>
      </c>
      <c r="I5" s="36" t="s">
        <v>94</v>
      </c>
      <c r="J5" s="32" t="s">
        <v>53</v>
      </c>
      <c r="K5" s="32"/>
      <c r="L5" s="32"/>
    </row>
    <row r="6" spans="2:15" ht="21.5" customHeight="1" x14ac:dyDescent="0.35">
      <c r="B6" s="49"/>
      <c r="C6" s="35" t="s">
        <v>95</v>
      </c>
      <c r="D6" s="32" t="s">
        <v>54</v>
      </c>
      <c r="E6" s="32"/>
      <c r="F6" s="32"/>
      <c r="H6" s="49"/>
      <c r="I6" s="35" t="s">
        <v>74</v>
      </c>
      <c r="J6" s="32" t="s">
        <v>75</v>
      </c>
      <c r="K6" s="32"/>
      <c r="L6" s="32"/>
    </row>
    <row r="7" spans="2:15" ht="29" x14ac:dyDescent="0.35">
      <c r="B7" s="48" t="s">
        <v>51</v>
      </c>
      <c r="C7" s="36" t="s">
        <v>91</v>
      </c>
      <c r="D7" s="34">
        <v>4</v>
      </c>
      <c r="E7" s="34">
        <v>10</v>
      </c>
      <c r="F7" s="34"/>
      <c r="H7" s="48" t="s">
        <v>80</v>
      </c>
      <c r="I7" s="38" t="s">
        <v>76</v>
      </c>
      <c r="J7" s="34">
        <v>3</v>
      </c>
      <c r="K7" s="34">
        <v>10</v>
      </c>
      <c r="L7" s="34"/>
    </row>
    <row r="8" spans="2:15" ht="21.5" customHeight="1" x14ac:dyDescent="0.35">
      <c r="B8" s="50"/>
      <c r="C8" s="36" t="s">
        <v>55</v>
      </c>
      <c r="D8" s="32">
        <v>4</v>
      </c>
      <c r="E8" s="32">
        <v>12</v>
      </c>
      <c r="F8" s="32" t="s">
        <v>71</v>
      </c>
      <c r="H8" s="50"/>
      <c r="I8" s="38" t="s">
        <v>77</v>
      </c>
      <c r="J8" s="32">
        <v>3</v>
      </c>
      <c r="K8" s="32">
        <v>12</v>
      </c>
      <c r="L8" s="32"/>
    </row>
    <row r="9" spans="2:15" ht="26.5" customHeight="1" x14ac:dyDescent="0.35">
      <c r="B9" s="50"/>
      <c r="C9" s="36" t="s">
        <v>56</v>
      </c>
      <c r="D9" s="32">
        <v>3</v>
      </c>
      <c r="E9" s="32">
        <v>10</v>
      </c>
      <c r="F9" s="32"/>
      <c r="H9" s="50"/>
      <c r="I9" s="38" t="s">
        <v>78</v>
      </c>
      <c r="J9" s="32">
        <v>3</v>
      </c>
      <c r="K9" s="32">
        <v>10</v>
      </c>
      <c r="L9" s="32"/>
      <c r="M9" s="29"/>
      <c r="N9" s="29"/>
      <c r="O9" s="7"/>
    </row>
    <row r="10" spans="2:15" ht="21.5" customHeight="1" x14ac:dyDescent="0.35">
      <c r="B10" s="50"/>
      <c r="C10" s="36" t="s">
        <v>57</v>
      </c>
      <c r="D10" s="32">
        <v>3</v>
      </c>
      <c r="E10" s="32">
        <v>12</v>
      </c>
      <c r="F10" s="32"/>
      <c r="H10" s="49"/>
      <c r="I10" s="38" t="s">
        <v>79</v>
      </c>
      <c r="J10" s="32">
        <v>3</v>
      </c>
      <c r="K10" s="32">
        <v>15</v>
      </c>
      <c r="L10" s="32"/>
      <c r="M10" s="29"/>
      <c r="N10" s="29"/>
      <c r="O10" s="7"/>
    </row>
    <row r="11" spans="2:15" ht="21.5" customHeight="1" x14ac:dyDescent="0.35">
      <c r="B11" s="49"/>
      <c r="C11" s="36" t="s">
        <v>58</v>
      </c>
      <c r="D11" s="32">
        <v>3</v>
      </c>
      <c r="E11" s="32">
        <v>8</v>
      </c>
      <c r="F11" s="32"/>
      <c r="H11" s="48" t="s">
        <v>81</v>
      </c>
      <c r="I11" s="38" t="s">
        <v>83</v>
      </c>
      <c r="J11" s="32">
        <v>3</v>
      </c>
      <c r="K11" s="32">
        <v>15</v>
      </c>
      <c r="L11" s="32"/>
      <c r="M11" s="29"/>
      <c r="N11" s="29"/>
      <c r="O11" s="7"/>
    </row>
    <row r="12" spans="2:15" ht="21.5" customHeight="1" x14ac:dyDescent="0.35">
      <c r="B12" s="48" t="s">
        <v>59</v>
      </c>
      <c r="C12" s="36" t="s">
        <v>60</v>
      </c>
      <c r="D12" s="51">
        <v>3</v>
      </c>
      <c r="E12" s="34">
        <v>8</v>
      </c>
      <c r="F12" s="34"/>
      <c r="H12" s="50"/>
      <c r="I12" s="38" t="s">
        <v>84</v>
      </c>
      <c r="J12" s="34">
        <v>2</v>
      </c>
      <c r="K12" s="34">
        <v>15</v>
      </c>
      <c r="L12" s="34"/>
    </row>
    <row r="13" spans="2:15" ht="21.5" customHeight="1" x14ac:dyDescent="0.35">
      <c r="B13" s="50"/>
      <c r="C13" s="36" t="s">
        <v>61</v>
      </c>
      <c r="D13" s="52"/>
      <c r="E13" s="34">
        <v>15</v>
      </c>
      <c r="F13" s="34"/>
      <c r="H13" s="49"/>
      <c r="I13" s="38" t="s">
        <v>85</v>
      </c>
      <c r="J13" s="34">
        <v>3</v>
      </c>
      <c r="K13" s="34">
        <v>12</v>
      </c>
      <c r="L13" s="34"/>
    </row>
    <row r="14" spans="2:15" ht="21.5" customHeight="1" x14ac:dyDescent="0.35">
      <c r="B14" s="50"/>
      <c r="C14" s="36" t="s">
        <v>62</v>
      </c>
      <c r="D14" s="52"/>
      <c r="E14" s="34">
        <v>20</v>
      </c>
      <c r="F14" s="34"/>
      <c r="H14" s="48" t="s">
        <v>52</v>
      </c>
      <c r="I14" s="36" t="s">
        <v>62</v>
      </c>
      <c r="J14" s="47">
        <v>3</v>
      </c>
      <c r="K14" s="34">
        <v>8</v>
      </c>
      <c r="L14" s="34"/>
    </row>
    <row r="15" spans="2:15" ht="21.5" customHeight="1" x14ac:dyDescent="0.35">
      <c r="B15" s="49"/>
      <c r="C15" s="36" t="s">
        <v>63</v>
      </c>
      <c r="D15" s="53"/>
      <c r="E15" s="34">
        <v>15</v>
      </c>
      <c r="F15" s="34"/>
      <c r="H15" s="50"/>
      <c r="I15" s="36" t="s">
        <v>63</v>
      </c>
      <c r="J15" s="47"/>
      <c r="K15" s="34">
        <v>15</v>
      </c>
      <c r="L15" s="34"/>
    </row>
    <row r="16" spans="2:15" ht="21.5" customHeight="1" x14ac:dyDescent="0.35">
      <c r="B16" s="48" t="s">
        <v>64</v>
      </c>
      <c r="C16" s="37" t="s">
        <v>65</v>
      </c>
      <c r="D16" s="51">
        <v>2</v>
      </c>
      <c r="E16" s="51" t="s">
        <v>66</v>
      </c>
      <c r="F16" s="34"/>
      <c r="H16" s="50"/>
      <c r="I16" s="37" t="s">
        <v>65</v>
      </c>
      <c r="J16" s="47"/>
      <c r="K16" s="34">
        <v>20</v>
      </c>
      <c r="L16" s="34"/>
    </row>
    <row r="17" spans="2:12" ht="21.75" customHeight="1" x14ac:dyDescent="0.35">
      <c r="B17" s="50"/>
      <c r="C17" s="36" t="s">
        <v>67</v>
      </c>
      <c r="D17" s="52"/>
      <c r="E17" s="52"/>
      <c r="F17" s="34"/>
      <c r="H17" s="49"/>
      <c r="I17" s="36" t="s">
        <v>67</v>
      </c>
      <c r="J17" s="47"/>
      <c r="K17" s="34">
        <v>10</v>
      </c>
      <c r="L17" s="34"/>
    </row>
    <row r="18" spans="2:12" ht="29" x14ac:dyDescent="0.35">
      <c r="B18" s="50"/>
      <c r="C18" s="38" t="s">
        <v>68</v>
      </c>
      <c r="D18" s="52"/>
      <c r="E18" s="52"/>
      <c r="F18" s="34"/>
      <c r="H18" s="48" t="s">
        <v>64</v>
      </c>
      <c r="I18" s="38" t="s">
        <v>86</v>
      </c>
      <c r="J18" s="47">
        <v>2</v>
      </c>
      <c r="K18" s="47" t="s">
        <v>90</v>
      </c>
      <c r="L18" s="34"/>
    </row>
    <row r="19" spans="2:12" ht="31" customHeight="1" x14ac:dyDescent="0.35">
      <c r="B19" s="50"/>
      <c r="C19" s="38" t="s">
        <v>69</v>
      </c>
      <c r="D19" s="52"/>
      <c r="E19" s="52"/>
      <c r="F19" s="32"/>
      <c r="H19" s="50"/>
      <c r="I19" s="38" t="s">
        <v>87</v>
      </c>
      <c r="J19" s="47"/>
      <c r="K19" s="47"/>
      <c r="L19" s="32"/>
    </row>
    <row r="20" spans="2:12" ht="31" customHeight="1" x14ac:dyDescent="0.35">
      <c r="B20" s="49"/>
      <c r="C20" s="38" t="s">
        <v>70</v>
      </c>
      <c r="D20" s="53"/>
      <c r="E20" s="53"/>
      <c r="F20" s="32"/>
      <c r="H20" s="50"/>
      <c r="I20" s="38" t="s">
        <v>88</v>
      </c>
      <c r="J20" s="47"/>
      <c r="K20" s="47"/>
      <c r="L20" s="32"/>
    </row>
    <row r="21" spans="2:12" ht="29" x14ac:dyDescent="0.35">
      <c r="B21"/>
      <c r="C21"/>
      <c r="D21" s="39"/>
      <c r="E21" s="39"/>
      <c r="F21" s="2"/>
      <c r="H21" s="49"/>
      <c r="I21" s="38" t="s">
        <v>89</v>
      </c>
      <c r="J21" s="47"/>
      <c r="K21" s="47"/>
      <c r="L21" s="32"/>
    </row>
    <row r="22" spans="2:12" ht="21.75" customHeight="1" x14ac:dyDescent="0.35">
      <c r="B22"/>
      <c r="C22" s="9"/>
      <c r="D22" s="2"/>
      <c r="F22" s="7"/>
      <c r="I22" s="9"/>
      <c r="J22" s="2"/>
      <c r="K22" s="7"/>
    </row>
    <row r="23" spans="2:12" ht="21.75" customHeight="1" x14ac:dyDescent="0.35">
      <c r="B23"/>
      <c r="C23" s="10"/>
      <c r="D23" s="9"/>
      <c r="E23" s="2"/>
      <c r="F23" s="7"/>
      <c r="G23"/>
      <c r="H23"/>
      <c r="I23"/>
      <c r="J23"/>
      <c r="K23"/>
    </row>
    <row r="24" spans="2:12" ht="21.75" customHeight="1" x14ac:dyDescent="0.35">
      <c r="B24" t="s">
        <v>24</v>
      </c>
      <c r="C24" t="s">
        <v>23</v>
      </c>
      <c r="D24" t="s">
        <v>25</v>
      </c>
      <c r="E24" s="9" t="s">
        <v>26</v>
      </c>
      <c r="F24" s="9" t="s">
        <v>27</v>
      </c>
      <c r="G24" t="s">
        <v>28</v>
      </c>
      <c r="H24" t="s">
        <v>29</v>
      </c>
      <c r="I24" s="3" t="s">
        <v>82</v>
      </c>
      <c r="K24"/>
    </row>
    <row r="25" spans="2:12" ht="21.75" customHeight="1" x14ac:dyDescent="0.35">
      <c r="B25" s="23"/>
      <c r="C25" s="26" t="s">
        <v>92</v>
      </c>
      <c r="D25" s="27">
        <v>0.70833333333333337</v>
      </c>
      <c r="E25" s="28">
        <v>4.1666666666666664E-2</v>
      </c>
      <c r="F25" s="29"/>
      <c r="G25" s="29"/>
      <c r="H25" s="7"/>
      <c r="I25" s="7"/>
      <c r="K25"/>
    </row>
    <row r="26" spans="2:12" ht="21.75" customHeight="1" x14ac:dyDescent="0.35">
      <c r="B26" s="23"/>
      <c r="C26" s="26"/>
      <c r="D26" s="27"/>
      <c r="E26" s="28"/>
      <c r="F26" s="29"/>
      <c r="G26" s="29"/>
      <c r="H26" s="7"/>
      <c r="I26" s="7"/>
      <c r="K26"/>
    </row>
    <row r="27" spans="2:12" ht="21.75" customHeight="1" x14ac:dyDescent="0.35">
      <c r="B27" s="23"/>
      <c r="C27" s="26"/>
      <c r="D27" s="27"/>
      <c r="E27" s="28"/>
      <c r="F27" s="29"/>
      <c r="G27" s="29"/>
      <c r="H27" s="7"/>
      <c r="I27" s="7"/>
      <c r="K27"/>
    </row>
    <row r="28" spans="2:12" ht="21.75" customHeight="1" x14ac:dyDescent="0.35">
      <c r="B28" s="23"/>
      <c r="C28" s="26"/>
      <c r="D28" s="27"/>
      <c r="E28" s="28"/>
      <c r="F28" s="29"/>
      <c r="G28" s="29"/>
      <c r="H28" s="7"/>
      <c r="I28" s="7"/>
      <c r="K28"/>
    </row>
    <row r="29" spans="2:12" ht="21.75" customHeight="1" x14ac:dyDescent="0.35">
      <c r="B29" s="23"/>
      <c r="C29" s="26"/>
      <c r="D29" s="27"/>
      <c r="E29" s="28"/>
      <c r="F29" s="29"/>
      <c r="G29" s="29"/>
      <c r="H29" s="29"/>
      <c r="I29" s="7"/>
      <c r="K29"/>
    </row>
    <row r="30" spans="2:12" ht="18" customHeight="1" x14ac:dyDescent="0.35">
      <c r="B30"/>
      <c r="C30" s="10"/>
      <c r="G30"/>
      <c r="H30"/>
      <c r="I30"/>
      <c r="J30"/>
      <c r="K30"/>
    </row>
    <row r="31" spans="2:12" ht="18" customHeight="1" x14ac:dyDescent="0.35">
      <c r="B31"/>
    </row>
    <row r="32" spans="2:12" ht="18" customHeight="1" x14ac:dyDescent="0.35">
      <c r="B32"/>
    </row>
    <row r="36" spans="7:8" ht="18" customHeight="1" x14ac:dyDescent="0.35">
      <c r="G36" s="3"/>
      <c r="H36" s="3"/>
    </row>
  </sheetData>
  <mergeCells count="19">
    <mergeCell ref="G1:L2"/>
    <mergeCell ref="C3:F3"/>
    <mergeCell ref="I3:L3"/>
    <mergeCell ref="C1:E1"/>
    <mergeCell ref="J14:J17"/>
    <mergeCell ref="J18:J21"/>
    <mergeCell ref="K18:K21"/>
    <mergeCell ref="B5:B6"/>
    <mergeCell ref="B7:B11"/>
    <mergeCell ref="B12:B15"/>
    <mergeCell ref="B16:B20"/>
    <mergeCell ref="H5:H6"/>
    <mergeCell ref="H7:H10"/>
    <mergeCell ref="H11:H13"/>
    <mergeCell ref="H14:H17"/>
    <mergeCell ref="H18:H21"/>
    <mergeCell ref="D12:D15"/>
    <mergeCell ref="E16:E20"/>
    <mergeCell ref="D16:D20"/>
  </mergeCells>
  <dataValidations count="14">
    <dataValidation allowBlank="1" showInputMessage="1" showErrorMessage="1" prompt="Usa questo foglio di lavoro per creare un registro attività. Immetti i dettagli nella tabella Registro attività a partire dalla cella B10. Il totale delle attività viene calcolato automaticamente nelle celle da C4 a C8" sqref="B1" xr:uid="{00000000-0002-0000-0500-000002000000}"/>
    <dataValidation allowBlank="1" showInputMessage="1" showErrorMessage="1" prompt="Il titolo del foglio di lavoro si trova in questa cella e l'immagine nella cella a destra. Le attività e i totali si trovano nelle celle da B4 a D8" sqref="C1:C2 F1:F2 D2:E2" xr:uid="{00000000-0002-0000-0500-000003000000}"/>
    <dataValidation allowBlank="1" showInputMessage="1" showErrorMessage="1" prompt="Personalizza le attività nella colonna sotto questa intestazione" sqref="C4 I4" xr:uid="{00000000-0002-0000-0500-000004000000}"/>
    <dataValidation allowBlank="1" showInputMessage="1" showErrorMessage="1" prompt="Il totale viene calcolato automaticamente nella colonna sotto questa intestazione" sqref="D4 J4" xr:uid="{00000000-0002-0000-0500-000005000000}"/>
    <dataValidation allowBlank="1" showInputMessage="1" showErrorMessage="1" prompt="Seleziona l'unità nella colonna sotto questa intestazione. Premi ALT+freccia GIÙ per visualizzare le opzioni e quindi freccia GIÙ e INVIO per effettuare una selezione" sqref="E4:F4 K4:L4" xr:uid="{00000000-0002-0000-0500-000006000000}"/>
    <dataValidation allowBlank="1" showInputMessage="1" showErrorMessage="1" prompt="Immetti la data nella colonna sotto questa intestazione. Usa i filtri delle intestazioni per trovare le voci specifiche" sqref="B24" xr:uid="{00000000-0002-0000-0500-000007000000}"/>
    <dataValidation allowBlank="1" showInputMessage="1" showErrorMessage="1" prompt="Seleziona l'attività nella colonna sotto questa intestazione. Premi ALT+freccia GIÙ per visualizzare le opzioni e quindi freccia GIÙ e INVIO per effettuare una selezione" sqref="C24" xr:uid="{00000000-0002-0000-0500-000008000000}"/>
    <dataValidation allowBlank="1" showInputMessage="1" showErrorMessage="1" prompt="Immetti l'ora di inizio nella colonna sotto questa intestazione" sqref="D24" xr:uid="{00000000-0002-0000-0500-000009000000}"/>
    <dataValidation allowBlank="1" showInputMessage="1" showErrorMessage="1" prompt="Immetti la durata nella colonna sotto questa intestazione" sqref="E24" xr:uid="{00000000-0002-0000-0500-00000A000000}"/>
    <dataValidation allowBlank="1" showInputMessage="1" showErrorMessage="1" prompt="Immetti le calorie nella colonna sotto questa intestazione" sqref="G24" xr:uid="{00000000-0002-0000-0500-00000C000000}"/>
    <dataValidation allowBlank="1" showInputMessage="1" showErrorMessage="1" prompt="Immetti le note nella colonna sotto questa intestazione" sqref="H24" xr:uid="{00000000-0002-0000-0500-00000D000000}"/>
    <dataValidation type="list" errorStyle="warning" allowBlank="1" showInputMessage="1" showErrorMessage="1" error="Seleziona l'unità dall'elenco. Seleziona ANNULLA, premi ALT+freccia GIÙ per visualizzare le opzioni, quindi freccia GIÙ e poi INVIO per effettuare una selezione" sqref="E5:F6 E8:F11 K22 K5:L6 K8:L11 L19:L21 E24:E29 F19:F23" xr:uid="{00000000-0002-0000-0500-000000000000}">
      <formula1>"Miglia,Chilometri,Passi,Giri,Iarde,Metri,Ripetizioni"</formula1>
    </dataValidation>
    <dataValidation type="list" errorStyle="warning" allowBlank="1" showErrorMessage="1" error="Seleziona l'attività dall'elenco. Seleziona ANNULLA, premi ALT+freccia GIÙ per visualizzare le opzioni, quindi freccia GIÙ e poi INVIO per effettuare una selezione" sqref="C25:C29" xr:uid="{00000000-0002-0000-0500-000001000000}">
      <formula1>$C$5:$C$12</formula1>
    </dataValidation>
    <dataValidation allowBlank="1" showInputMessage="1" showErrorMessage="1" prompt="Immetti la distanza nella colonna sotto questa intestazione" sqref="F24:H24" xr:uid="{00000000-0002-0000-0500-00000B000000}"/>
  </dataValidations>
  <printOptions horizontalCentered="1"/>
  <pageMargins left="0.25" right="0.25" top="0.75" bottom="0.75" header="0.3" footer="0.3"/>
  <pageSetup paperSize="9" scale="68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7"/>
    <pageSetUpPr fitToPage="1"/>
  </sheetPr>
  <dimension ref="A1:L18"/>
  <sheetViews>
    <sheetView showGridLines="0" zoomScale="55" zoomScaleNormal="55" workbookViewId="0">
      <selection activeCell="H12" sqref="H11:H12"/>
    </sheetView>
  </sheetViews>
  <sheetFormatPr defaultRowHeight="18" customHeight="1" x14ac:dyDescent="0.35"/>
  <cols>
    <col min="1" max="1" width="2.7265625" customWidth="1"/>
    <col min="2" max="2" width="37.7265625" customWidth="1"/>
    <col min="3" max="3" width="34.453125" customWidth="1"/>
    <col min="4" max="4" width="39.81640625" bestFit="1" customWidth="1"/>
    <col min="5" max="6" width="13.7265625" customWidth="1"/>
    <col min="7" max="7" width="18" bestFit="1" customWidth="1"/>
    <col min="8" max="8" width="13.7265625" customWidth="1"/>
    <col min="9" max="9" width="17.7265625" bestFit="1" customWidth="1"/>
    <col min="10" max="10" width="14.26953125" bestFit="1" customWidth="1"/>
    <col min="11" max="11" width="15.1796875" bestFit="1" customWidth="1"/>
    <col min="12" max="12" width="13.7265625" customWidth="1"/>
    <col min="13" max="13" width="2.7265625" customWidth="1"/>
  </cols>
  <sheetData>
    <row r="1" spans="1:12" s="19" customFormat="1" ht="57.75" customHeight="1" x14ac:dyDescent="0.35">
      <c r="A1" s="19" t="s">
        <v>30</v>
      </c>
      <c r="B1" s="56" t="s">
        <v>31</v>
      </c>
      <c r="C1" s="56"/>
      <c r="D1" s="57" t="s">
        <v>20</v>
      </c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35">
      <c r="B2" s="56"/>
      <c r="C2" s="56"/>
      <c r="D2" s="57"/>
      <c r="E2" s="57"/>
      <c r="F2" s="57"/>
      <c r="G2" s="57"/>
      <c r="H2" s="57"/>
      <c r="I2" s="57"/>
      <c r="J2" s="57"/>
      <c r="K2" s="57"/>
      <c r="L2" s="57"/>
    </row>
    <row r="3" spans="1:12" ht="18" customHeight="1" x14ac:dyDescent="0.35">
      <c r="B3" s="56"/>
      <c r="C3" s="56"/>
      <c r="E3" s="21" t="str">
        <f>(RegistroAlimentare[[#Headers],[CALORIE]])</f>
        <v>CALORIE</v>
      </c>
      <c r="F3" s="21" t="str">
        <f>(RegistroAlimentare[[#Headers],[GRASSO]])</f>
        <v>GRASSO</v>
      </c>
      <c r="G3" s="21" t="str">
        <f>(RegistroAlimentare[[#Headers],[COLESTEROLO]])</f>
        <v>COLESTEROLO</v>
      </c>
      <c r="H3" s="21" t="str">
        <f>(RegistroAlimentare[[#Headers],[SODIO]])</f>
        <v>SODIO</v>
      </c>
      <c r="I3" s="21" t="str">
        <f>(RegistroAlimentare[[#Headers],[CARBOIDRATI]])</f>
        <v>CARBOIDRATI</v>
      </c>
      <c r="J3" s="21" t="str">
        <f>(RegistroAlimentare[[#Headers],[PROTEINE]])</f>
        <v>PROTEINE</v>
      </c>
      <c r="K3" s="21" t="str">
        <f>(RegistroAlimentare[[#Headers],[ZUCCHERO]])</f>
        <v>ZUCCHERO</v>
      </c>
      <c r="L3" s="21" t="str">
        <f>(RegistroAlimentare[[#Headers],[FIBRE]])</f>
        <v>FIBRE</v>
      </c>
    </row>
    <row r="4" spans="1:12" ht="16.5" customHeight="1" x14ac:dyDescent="0.35">
      <c r="B4" s="45" t="s">
        <v>32</v>
      </c>
      <c r="C4" s="45"/>
      <c r="D4" s="20" t="s">
        <v>34</v>
      </c>
      <c r="E4" s="17">
        <v>1800</v>
      </c>
      <c r="F4" s="18">
        <v>40</v>
      </c>
      <c r="G4" s="18">
        <v>225</v>
      </c>
      <c r="H4" s="18">
        <v>2100</v>
      </c>
      <c r="I4" s="18">
        <v>130</v>
      </c>
      <c r="J4" s="18">
        <v>56</v>
      </c>
      <c r="K4" s="18">
        <v>25</v>
      </c>
      <c r="L4" s="18">
        <v>25</v>
      </c>
    </row>
    <row r="5" spans="1:12" ht="16.5" customHeight="1" x14ac:dyDescent="0.35">
      <c r="B5" s="45"/>
      <c r="C5" s="45"/>
      <c r="D5" s="24" t="str">
        <f>IF(E5=SUM(RegistroAlimentare[CALORIE]),"Totale assunzione:","Assunzione filtrata:")</f>
        <v>Totale assunzione:</v>
      </c>
      <c r="E5" s="17">
        <f>SUBTOTAL(109,RegistroAlimentare[CALORIE])</f>
        <v>0</v>
      </c>
      <c r="F5" s="18">
        <f>SUBTOTAL(109,RegistroAlimentare[GRASSO])</f>
        <v>0</v>
      </c>
      <c r="G5" s="18">
        <f>SUBTOTAL(109,RegistroAlimentare[COLESTEROLO])</f>
        <v>0</v>
      </c>
      <c r="H5" s="18">
        <f>SUBTOTAL(109,RegistroAlimentare[SODIO])</f>
        <v>0</v>
      </c>
      <c r="I5" s="18">
        <f>SUBTOTAL(109,RegistroAlimentare[CARBOIDRATI])</f>
        <v>0</v>
      </c>
      <c r="J5" s="18">
        <f>SUBTOTAL(109,RegistroAlimentare[PROTEINE])</f>
        <v>0</v>
      </c>
      <c r="K5" s="18">
        <f>SUBTOTAL(109,RegistroAlimentare[ZUCCHERO])</f>
        <v>0</v>
      </c>
      <c r="L5" s="18">
        <f>SUBTOTAL(109,RegistroAlimentare[FIBRE])</f>
        <v>0</v>
      </c>
    </row>
    <row r="6" spans="1:12" ht="18" customHeight="1" x14ac:dyDescent="0.35">
      <c r="B6" s="46"/>
      <c r="C6" s="46"/>
    </row>
    <row r="7" spans="1:12" ht="18" customHeight="1" x14ac:dyDescent="0.35">
      <c r="B7" s="15" t="s">
        <v>24</v>
      </c>
      <c r="C7" t="s">
        <v>33</v>
      </c>
      <c r="D7" t="s">
        <v>35</v>
      </c>
      <c r="E7" s="2" t="s">
        <v>28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40</v>
      </c>
      <c r="K7" s="2" t="s">
        <v>41</v>
      </c>
      <c r="L7" s="2" t="s">
        <v>42</v>
      </c>
    </row>
    <row r="8" spans="1:12" ht="18" customHeight="1" x14ac:dyDescent="0.35">
      <c r="B8" s="16"/>
      <c r="C8" s="7"/>
      <c r="D8" s="7"/>
      <c r="E8" s="2"/>
      <c r="F8" s="2"/>
      <c r="G8" s="2"/>
      <c r="H8" s="2"/>
      <c r="I8" s="2"/>
      <c r="J8" s="2"/>
      <c r="K8" s="2"/>
      <c r="L8" s="2"/>
    </row>
    <row r="9" spans="1:12" ht="18" customHeight="1" x14ac:dyDescent="0.35">
      <c r="B9" s="16"/>
      <c r="C9" s="7"/>
      <c r="D9" s="7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35">
      <c r="B10" s="16"/>
      <c r="C10" s="7"/>
      <c r="D10" s="7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35">
      <c r="B11" s="16"/>
      <c r="C11" s="7"/>
      <c r="D11" s="7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35">
      <c r="B12" s="16"/>
      <c r="C12" s="7"/>
      <c r="D12" s="7"/>
      <c r="E12" s="2"/>
      <c r="F12" s="2"/>
      <c r="G12" s="2"/>
      <c r="H12" s="2"/>
      <c r="I12" s="2"/>
      <c r="J12" s="2"/>
      <c r="K12" s="2"/>
      <c r="L12" s="2"/>
    </row>
    <row r="13" spans="1:12" ht="18" customHeight="1" x14ac:dyDescent="0.35">
      <c r="B13" s="16"/>
      <c r="C13" s="7"/>
      <c r="D13" s="7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35">
      <c r="B14" s="16"/>
      <c r="C14" s="7"/>
      <c r="D14" s="7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35">
      <c r="B15" s="16"/>
      <c r="C15" s="7"/>
      <c r="D15" s="7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35">
      <c r="B16" s="16"/>
      <c r="C16" s="7"/>
      <c r="D16" s="7"/>
      <c r="E16" s="2"/>
      <c r="F16" s="2"/>
      <c r="G16" s="2"/>
      <c r="H16" s="2"/>
      <c r="I16" s="2"/>
      <c r="J16" s="2"/>
      <c r="K16" s="2"/>
      <c r="L16" s="2"/>
    </row>
    <row r="17" spans="2:12" ht="18" customHeight="1" x14ac:dyDescent="0.35">
      <c r="B17" s="16"/>
      <c r="C17" s="7"/>
      <c r="D17" s="7"/>
      <c r="E17" s="2"/>
      <c r="F17" s="2"/>
      <c r="G17" s="2"/>
      <c r="H17" s="2"/>
      <c r="I17" s="2"/>
      <c r="J17" s="2"/>
      <c r="K17" s="2"/>
      <c r="L17" s="2"/>
    </row>
    <row r="18" spans="2:12" ht="18" customHeight="1" x14ac:dyDescent="0.35">
      <c r="B18" s="16"/>
      <c r="C18" s="7"/>
      <c r="D18" s="7"/>
      <c r="E18" s="2"/>
      <c r="F18" s="2"/>
      <c r="G18" s="2"/>
      <c r="H18" s="2"/>
      <c r="I18" s="2"/>
      <c r="J18" s="2"/>
      <c r="K18" s="2"/>
      <c r="L18" s="2"/>
    </row>
  </sheetData>
  <mergeCells count="4">
    <mergeCell ref="B6:C6"/>
    <mergeCell ref="B4:C5"/>
    <mergeCell ref="B1:C3"/>
    <mergeCell ref="D1:L2"/>
  </mergeCells>
  <conditionalFormatting sqref="E5:L5">
    <cfRule type="expression" dxfId="0" priority="8">
      <formula>AND($E$5&lt;&gt;SUM($E$8:$E$18),E$5&gt;E$4)</formula>
    </cfRule>
  </conditionalFormatting>
  <dataValidations count="9">
    <dataValidation allowBlank="1" showInputMessage="1" showErrorMessage="1" prompt="Usa questo foglio di lavoro per creare un registro alimentare. Immetti i dettagli nella tabella Registro alimentare a partire dalla cella B7" sqref="A1" xr:uid="{00000000-0002-0000-0600-000000000000}"/>
    <dataValidation allowBlank="1" showInputMessage="1" showErrorMessage="1" prompt="Il titolo del foglio di lavoro si trova in questa cella e l'immagine nella cella a destra" sqref="B1:C2" xr:uid="{00000000-0002-0000-0600-000001000000}"/>
    <dataValidation allowBlank="1" showInputMessage="1" showErrorMessage="1" prompt="Imposta gli obiettivi nutrizionali nelle celle a destra " sqref="B4:C5" xr:uid="{00000000-0002-0000-0600-000002000000}"/>
    <dataValidation allowBlank="1" showInputMessage="1" showErrorMessage="1" prompt="Immetti l'assunzione giornaliera di nutrienti nelle celle a destra, da E4 a L4. I tipi di nutrienti vengono aggiornati automaticamente nella riga precedente in base alle intestazioni di tabella personalizzate" sqref="D4" xr:uid="{00000000-0002-0000-0600-000003000000}"/>
    <dataValidation allowBlank="1" showInputMessage="1" showErrorMessage="1" prompt="L'assunzione totale di nutrienti viene calcolata automaticamente nelle celle a destra, da E5 a L5" sqref="D5" xr:uid="{00000000-0002-0000-0600-000004000000}"/>
    <dataValidation allowBlank="1" showInputMessage="1" showErrorMessage="1" prompt="Immetti la data nella colonna sotto questa intestazione. Usa il filtro delle intestazioni per trovare voci specifiche" sqref="B7" xr:uid="{00000000-0002-0000-0600-000005000000}"/>
    <dataValidation allowBlank="1" showInputMessage="1" showErrorMessage="1" prompt="Immetti il tipo di pasto nella colonna sotto questa intestazione" sqref="C7" xr:uid="{00000000-0002-0000-0600-000006000000}"/>
    <dataValidation allowBlank="1" showInputMessage="1" showErrorMessage="1" prompt="Immetti gli alimenti nella colonna sotto questa intestazione" sqref="D7" xr:uid="{00000000-0002-0000-0600-000007000000}"/>
    <dataValidation allowBlank="1" showInputMessage="1" showErrorMessage="1" prompt="Personalizza questa intestazione di tabella per tenere traccia di esigenze nutrizionali specifiche nella colonna sotto questa intestazione" sqref="E7:L7" xr:uid="{00000000-0002-0000-0600-000008000000}"/>
  </dataValidations>
  <printOptions horizontalCentered="1"/>
  <pageMargins left="0.25" right="0.25" top="0.75" bottom="0.75" header="0.3" footer="0.3"/>
  <pageSetup paperSize="9" scale="40" fitToHeight="0" orientation="portrait" r:id="rId1"/>
  <headerFooter differentFirst="1">
    <oddFooter>Page &amp;P of &amp;N</oddFooter>
  </headerFooter>
  <ignoredErrors>
    <ignoredError sqref="G5:H5 K5:L5" emptyCellReferenc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30</vt:i4>
      </vt:variant>
    </vt:vector>
  </HeadingPairs>
  <TitlesOfParts>
    <vt:vector size="37" baseType="lpstr">
      <vt:lpstr>Peso Registro</vt:lpstr>
      <vt:lpstr>Vita Registro</vt:lpstr>
      <vt:lpstr>Bicipiti Registro</vt:lpstr>
      <vt:lpstr>Fianchi Registro</vt:lpstr>
      <vt:lpstr> Coscia Registro</vt:lpstr>
      <vt:lpstr>Registro attività</vt:lpstr>
      <vt:lpstr>Registro alimentare</vt:lpstr>
      <vt:lpstr>'Peso Registro'!Altezza</vt:lpstr>
      <vt:lpstr>Categoria2</vt:lpstr>
      <vt:lpstr>Categoria3</vt:lpstr>
      <vt:lpstr>Categoria4</vt:lpstr>
      <vt:lpstr>Categoria5</vt:lpstr>
      <vt:lpstr>'Peso Registro'!EtichettaObiettivo1</vt:lpstr>
      <vt:lpstr>'Peso Registro'!EtichettaObiettivo2</vt:lpstr>
      <vt:lpstr>'Peso Registro'!EtichettaObiettivo3</vt:lpstr>
      <vt:lpstr>'Peso Registro'!EtichettaObiettivo4</vt:lpstr>
      <vt:lpstr>'Peso Registro'!EtichettaPeso</vt:lpstr>
      <vt:lpstr>'Peso Registro'!Obiettivo1</vt:lpstr>
      <vt:lpstr>'Peso Registro'!Obiettivo2</vt:lpstr>
      <vt:lpstr>'Peso Registro'!Obiettivo3</vt:lpstr>
      <vt:lpstr>'Peso Registro'!Obiettivo4</vt:lpstr>
      <vt:lpstr>' Coscia Registro'!ObiettivoPeso</vt:lpstr>
      <vt:lpstr>'Bicipiti Registro'!ObiettivoPeso</vt:lpstr>
      <vt:lpstr>'Fianchi Registro'!ObiettivoPeso</vt:lpstr>
      <vt:lpstr>'Peso Registro'!ObiettivoPeso</vt:lpstr>
      <vt:lpstr>'Vita Registro'!ObiettivoPeso</vt:lpstr>
      <vt:lpstr>'Peso Registro'!PesoCorrente</vt:lpstr>
      <vt:lpstr>RicercaData</vt:lpstr>
      <vt:lpstr>'Peso Registro'!Sesso</vt:lpstr>
      <vt:lpstr>' Coscia Registro'!Titoli_stampa</vt:lpstr>
      <vt:lpstr>'Bicipiti Registro'!Titoli_stampa</vt:lpstr>
      <vt:lpstr>'Fianchi Registro'!Titoli_stampa</vt:lpstr>
      <vt:lpstr>'Peso Registro'!Titoli_stampa</vt:lpstr>
      <vt:lpstr>'Registro alimentare'!Titoli_stampa</vt:lpstr>
      <vt:lpstr>'Registro attività'!Titoli_stampa</vt:lpstr>
      <vt:lpstr>'Vita Registro'!Titoli_stampa</vt:lpstr>
      <vt:lpstr>'Peso Registro'!UnitàDiMisura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Gaia Frattini</cp:lastModifiedBy>
  <dcterms:created xsi:type="dcterms:W3CDTF">2018-03-21T12:20:36Z</dcterms:created>
  <dcterms:modified xsi:type="dcterms:W3CDTF">2024-12-28T21:48:12Z</dcterms:modified>
</cp:coreProperties>
</file>