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o/Documents/excel papa/"/>
    </mc:Choice>
  </mc:AlternateContent>
  <xr:revisionPtr revIDLastSave="0" documentId="13_ncr:1_{7C33D5D1-BCDE-A24B-8EB4-1B4AB7CD8E6D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1" sheetId="1" r:id="rId1"/>
  </sheets>
  <definedNames>
    <definedName name="__xlchart.v1.0" hidden="1">sheet1!$B$5</definedName>
    <definedName name="__xlchart.v1.1" hidden="1">sheet1!$C$5:$C$6</definedName>
    <definedName name="__xlchart.v1.2" hidden="1">sheet1!#REF!</definedName>
    <definedName name="__xlchart.v1.3" hidden="1">sheet1!$B$5</definedName>
    <definedName name="__xlchart.v1.4" hidden="1">sheet1!$C$5:$C$6</definedName>
    <definedName name="__xlchart.v1.5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7" i="1" l="1"/>
  <c r="H127" i="1"/>
  <c r="F127" i="1"/>
  <c r="G127" i="1"/>
  <c r="E126" i="1"/>
  <c r="H126" i="1"/>
  <c r="F126" i="1"/>
  <c r="G126" i="1"/>
  <c r="E125" i="1"/>
  <c r="H125" i="1"/>
  <c r="F125" i="1"/>
  <c r="G125" i="1"/>
  <c r="E124" i="1"/>
  <c r="H124" i="1"/>
  <c r="F124" i="1"/>
  <c r="G124" i="1"/>
  <c r="E123" i="1"/>
  <c r="H123" i="1"/>
  <c r="F123" i="1"/>
  <c r="G123" i="1"/>
  <c r="E122" i="1"/>
  <c r="H122" i="1"/>
  <c r="F122" i="1"/>
  <c r="G122" i="1"/>
  <c r="E121" i="1"/>
  <c r="H121" i="1"/>
  <c r="F121" i="1"/>
  <c r="G121" i="1"/>
  <c r="E120" i="1"/>
  <c r="H120" i="1"/>
  <c r="F120" i="1"/>
  <c r="G120" i="1"/>
  <c r="E119" i="1"/>
  <c r="H119" i="1"/>
  <c r="F119" i="1"/>
  <c r="G119" i="1"/>
  <c r="E118" i="1"/>
  <c r="H118" i="1"/>
  <c r="F118" i="1"/>
  <c r="G118" i="1"/>
  <c r="E117" i="1"/>
  <c r="H117" i="1"/>
  <c r="F117" i="1"/>
  <c r="G117" i="1"/>
  <c r="E116" i="1"/>
  <c r="H116" i="1"/>
  <c r="F116" i="1"/>
  <c r="G116" i="1"/>
  <c r="E115" i="1"/>
  <c r="H115" i="1"/>
  <c r="F115" i="1"/>
  <c r="G115" i="1"/>
  <c r="E114" i="1"/>
  <c r="H114" i="1"/>
  <c r="F114" i="1"/>
  <c r="G114" i="1"/>
  <c r="E113" i="1"/>
  <c r="H113" i="1"/>
  <c r="F113" i="1"/>
  <c r="G113" i="1"/>
  <c r="E112" i="1"/>
  <c r="H112" i="1"/>
  <c r="F112" i="1"/>
  <c r="G112" i="1"/>
  <c r="E111" i="1"/>
  <c r="H111" i="1"/>
  <c r="F111" i="1"/>
  <c r="G111" i="1"/>
  <c r="E110" i="1"/>
  <c r="H110" i="1"/>
  <c r="F110" i="1"/>
  <c r="G110" i="1"/>
  <c r="E109" i="1"/>
  <c r="H109" i="1"/>
  <c r="F109" i="1"/>
  <c r="G109" i="1"/>
  <c r="E108" i="1"/>
  <c r="H108" i="1"/>
  <c r="F108" i="1"/>
  <c r="G108" i="1"/>
  <c r="E107" i="1"/>
  <c r="H107" i="1"/>
  <c r="F107" i="1"/>
  <c r="G107" i="1"/>
  <c r="S48" i="1"/>
  <c r="P48" i="1"/>
  <c r="R48" i="1"/>
  <c r="Q48" i="1"/>
  <c r="E106" i="1"/>
  <c r="H106" i="1"/>
  <c r="F106" i="1"/>
  <c r="G106" i="1"/>
  <c r="E105" i="1"/>
  <c r="H105" i="1"/>
  <c r="F105" i="1"/>
  <c r="G105" i="1"/>
  <c r="E104" i="1"/>
  <c r="H104" i="1"/>
  <c r="F104" i="1"/>
  <c r="G104" i="1"/>
  <c r="E103" i="1"/>
  <c r="H103" i="1"/>
  <c r="F103" i="1"/>
  <c r="G103" i="1"/>
  <c r="E102" i="1"/>
  <c r="H102" i="1"/>
  <c r="F102" i="1"/>
  <c r="G102" i="1"/>
  <c r="E101" i="1"/>
  <c r="H101" i="1"/>
  <c r="F101" i="1"/>
  <c r="G101" i="1"/>
  <c r="E100" i="1"/>
  <c r="H100" i="1"/>
  <c r="F100" i="1"/>
  <c r="G100" i="1"/>
  <c r="E99" i="1"/>
  <c r="H99" i="1"/>
  <c r="F99" i="1"/>
  <c r="G99" i="1"/>
  <c r="E98" i="1"/>
  <c r="H98" i="1"/>
  <c r="F98" i="1"/>
  <c r="G98" i="1"/>
  <c r="E97" i="1"/>
  <c r="H97" i="1"/>
  <c r="F97" i="1"/>
  <c r="G97" i="1"/>
  <c r="E96" i="1"/>
  <c r="H96" i="1"/>
  <c r="F96" i="1"/>
  <c r="G96" i="1"/>
  <c r="E95" i="1"/>
  <c r="H95" i="1"/>
  <c r="F95" i="1"/>
  <c r="G95" i="1"/>
  <c r="E94" i="1"/>
  <c r="H94" i="1"/>
  <c r="F94" i="1"/>
  <c r="G94" i="1"/>
  <c r="E93" i="1"/>
  <c r="H93" i="1"/>
  <c r="F93" i="1"/>
  <c r="G93" i="1"/>
  <c r="E92" i="1"/>
  <c r="H92" i="1"/>
  <c r="F92" i="1"/>
  <c r="G92" i="1"/>
  <c r="E91" i="1"/>
  <c r="H91" i="1"/>
  <c r="F91" i="1"/>
  <c r="G91" i="1"/>
  <c r="E90" i="1"/>
  <c r="H90" i="1"/>
  <c r="F90" i="1"/>
  <c r="G90" i="1"/>
  <c r="E89" i="1"/>
  <c r="H89" i="1"/>
  <c r="F89" i="1"/>
  <c r="G89" i="1"/>
  <c r="E88" i="1"/>
  <c r="H88" i="1"/>
  <c r="F88" i="1"/>
  <c r="G88" i="1"/>
  <c r="E87" i="1"/>
  <c r="H87" i="1"/>
  <c r="F87" i="1"/>
  <c r="G87" i="1"/>
  <c r="E86" i="1"/>
  <c r="H86" i="1"/>
  <c r="F86" i="1"/>
  <c r="G86" i="1"/>
  <c r="K24" i="1"/>
  <c r="E85" i="1"/>
  <c r="H85" i="1"/>
  <c r="F85" i="1"/>
  <c r="G85" i="1"/>
  <c r="E84" i="1"/>
  <c r="H84" i="1"/>
  <c r="F84" i="1"/>
  <c r="G84" i="1"/>
  <c r="E83" i="1"/>
  <c r="H83" i="1"/>
  <c r="F83" i="1"/>
  <c r="G83" i="1"/>
  <c r="E82" i="1"/>
  <c r="H82" i="1"/>
  <c r="F82" i="1"/>
  <c r="G82" i="1"/>
  <c r="E81" i="1"/>
  <c r="H81" i="1"/>
  <c r="F81" i="1"/>
  <c r="G81" i="1"/>
  <c r="G80" i="1"/>
  <c r="H80" i="1"/>
  <c r="T48" i="1" l="1"/>
  <c r="E80" i="1" l="1"/>
  <c r="F80" i="1"/>
  <c r="E79" i="1"/>
  <c r="H79" i="1"/>
  <c r="F79" i="1"/>
  <c r="G79" i="1"/>
  <c r="E78" i="1"/>
  <c r="H78" i="1"/>
  <c r="F78" i="1"/>
  <c r="G78" i="1"/>
  <c r="E77" i="1"/>
  <c r="H77" i="1"/>
  <c r="F77" i="1"/>
  <c r="G77" i="1"/>
  <c r="E76" i="1"/>
  <c r="H76" i="1"/>
  <c r="F76" i="1"/>
  <c r="G76" i="1"/>
  <c r="E75" i="1"/>
  <c r="H75" i="1"/>
  <c r="F75" i="1"/>
  <c r="G75" i="1"/>
  <c r="E74" i="1"/>
  <c r="H74" i="1"/>
  <c r="F74" i="1"/>
  <c r="G74" i="1"/>
  <c r="E73" i="1"/>
  <c r="H73" i="1"/>
  <c r="F73" i="1"/>
  <c r="G73" i="1"/>
  <c r="E72" i="1"/>
  <c r="H72" i="1"/>
  <c r="F72" i="1"/>
  <c r="G72" i="1"/>
  <c r="E71" i="1"/>
  <c r="H71" i="1"/>
  <c r="F71" i="1"/>
  <c r="G71" i="1"/>
  <c r="E70" i="1"/>
  <c r="H70" i="1"/>
  <c r="F70" i="1"/>
  <c r="G70" i="1"/>
  <c r="E69" i="1"/>
  <c r="H69" i="1"/>
  <c r="F69" i="1"/>
  <c r="G69" i="1"/>
  <c r="E68" i="1"/>
  <c r="H68" i="1"/>
  <c r="F68" i="1"/>
  <c r="G68" i="1"/>
  <c r="E67" i="1"/>
  <c r="H67" i="1"/>
  <c r="F67" i="1"/>
  <c r="G67" i="1"/>
  <c r="E66" i="1"/>
  <c r="H66" i="1"/>
  <c r="F66" i="1"/>
  <c r="G66" i="1"/>
  <c r="E65" i="1"/>
  <c r="H65" i="1"/>
  <c r="F65" i="1"/>
  <c r="G65" i="1"/>
  <c r="E64" i="1"/>
  <c r="H64" i="1"/>
  <c r="F64" i="1"/>
  <c r="G64" i="1"/>
  <c r="E63" i="1"/>
  <c r="H63" i="1"/>
  <c r="F63" i="1"/>
  <c r="G63" i="1"/>
  <c r="E62" i="1"/>
  <c r="H62" i="1"/>
  <c r="F62" i="1"/>
  <c r="G62" i="1"/>
  <c r="E61" i="1"/>
  <c r="H61" i="1"/>
  <c r="F61" i="1"/>
  <c r="G61" i="1"/>
  <c r="E60" i="1"/>
  <c r="H60" i="1"/>
  <c r="F60" i="1"/>
  <c r="G60" i="1"/>
  <c r="E59" i="1"/>
  <c r="H59" i="1"/>
  <c r="F59" i="1"/>
  <c r="G59" i="1"/>
  <c r="E58" i="1"/>
  <c r="H58" i="1"/>
  <c r="F58" i="1"/>
  <c r="G58" i="1"/>
  <c r="E57" i="1"/>
  <c r="H57" i="1"/>
  <c r="F57" i="1"/>
  <c r="G57" i="1"/>
  <c r="E56" i="1"/>
  <c r="H56" i="1"/>
  <c r="F56" i="1"/>
  <c r="G56" i="1"/>
  <c r="E55" i="1"/>
  <c r="H55" i="1"/>
  <c r="F55" i="1"/>
  <c r="G55" i="1"/>
  <c r="E54" i="1"/>
  <c r="H54" i="1"/>
  <c r="F54" i="1"/>
  <c r="G54" i="1"/>
  <c r="E53" i="1"/>
  <c r="H53" i="1"/>
  <c r="F53" i="1"/>
  <c r="G53" i="1"/>
  <c r="E52" i="1"/>
  <c r="H52" i="1"/>
  <c r="F52" i="1"/>
  <c r="G52" i="1"/>
  <c r="E51" i="1"/>
  <c r="H51" i="1"/>
  <c r="F51" i="1"/>
  <c r="G51" i="1"/>
  <c r="E50" i="1"/>
  <c r="H50" i="1"/>
  <c r="F50" i="1"/>
  <c r="G50" i="1"/>
  <c r="E49" i="1"/>
  <c r="H49" i="1"/>
  <c r="F49" i="1"/>
  <c r="G49" i="1"/>
  <c r="E48" i="1"/>
  <c r="H48" i="1"/>
  <c r="F48" i="1"/>
  <c r="G48" i="1"/>
  <c r="E47" i="1"/>
  <c r="H47" i="1"/>
  <c r="F47" i="1"/>
  <c r="G47" i="1"/>
  <c r="E46" i="1"/>
  <c r="H46" i="1"/>
  <c r="F46" i="1"/>
  <c r="G46" i="1"/>
  <c r="E45" i="1"/>
  <c r="H45" i="1"/>
  <c r="F45" i="1"/>
  <c r="G45" i="1"/>
  <c r="K26" i="1"/>
  <c r="E44" i="1"/>
  <c r="H44" i="1"/>
  <c r="F44" i="1"/>
  <c r="G44" i="1"/>
  <c r="E43" i="1"/>
  <c r="H43" i="1"/>
  <c r="F43" i="1"/>
  <c r="G43" i="1"/>
  <c r="E42" i="1"/>
  <c r="H42" i="1"/>
  <c r="F42" i="1"/>
  <c r="G42" i="1"/>
  <c r="E41" i="1"/>
  <c r="H41" i="1"/>
  <c r="F41" i="1"/>
  <c r="G41" i="1"/>
  <c r="E40" i="1"/>
  <c r="H40" i="1"/>
  <c r="F40" i="1"/>
  <c r="G40" i="1"/>
  <c r="E39" i="1"/>
  <c r="H39" i="1"/>
  <c r="F39" i="1"/>
  <c r="G39" i="1"/>
  <c r="E38" i="1"/>
  <c r="H38" i="1"/>
  <c r="F38" i="1"/>
  <c r="G38" i="1"/>
  <c r="E37" i="1"/>
  <c r="H37" i="1"/>
  <c r="F37" i="1"/>
  <c r="G37" i="1"/>
  <c r="E36" i="1"/>
  <c r="H36" i="1"/>
  <c r="F36" i="1"/>
  <c r="G36" i="1"/>
  <c r="E35" i="1"/>
  <c r="H35" i="1"/>
  <c r="F35" i="1"/>
  <c r="G35" i="1"/>
  <c r="E34" i="1"/>
  <c r="H34" i="1"/>
  <c r="F34" i="1"/>
  <c r="G34" i="1"/>
  <c r="E33" i="1"/>
  <c r="H33" i="1"/>
  <c r="F33" i="1"/>
  <c r="G33" i="1"/>
  <c r="E32" i="1"/>
  <c r="H32" i="1"/>
  <c r="F32" i="1"/>
  <c r="G32" i="1"/>
  <c r="E31" i="1"/>
  <c r="H31" i="1"/>
  <c r="F31" i="1"/>
  <c r="G31" i="1"/>
  <c r="E30" i="1"/>
  <c r="H30" i="1"/>
  <c r="F30" i="1"/>
  <c r="G30" i="1"/>
  <c r="E29" i="1"/>
  <c r="H29" i="1"/>
  <c r="F29" i="1"/>
  <c r="G29" i="1"/>
  <c r="E28" i="1"/>
  <c r="H28" i="1"/>
  <c r="F28" i="1"/>
  <c r="G28" i="1"/>
  <c r="E27" i="1"/>
  <c r="H27" i="1"/>
  <c r="F27" i="1"/>
  <c r="G27" i="1"/>
  <c r="E26" i="1"/>
  <c r="H26" i="1"/>
  <c r="F26" i="1"/>
  <c r="G26" i="1"/>
  <c r="E25" i="1"/>
  <c r="H25" i="1"/>
  <c r="F25" i="1"/>
  <c r="G25" i="1"/>
  <c r="E24" i="1"/>
  <c r="H24" i="1"/>
  <c r="F24" i="1"/>
  <c r="G24" i="1"/>
  <c r="E23" i="1"/>
  <c r="H23" i="1"/>
  <c r="F23" i="1"/>
  <c r="G23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K5" i="1" l="1"/>
  <c r="K3" i="1"/>
  <c r="G22" i="1"/>
  <c r="G21" i="1"/>
  <c r="G20" i="1"/>
  <c r="G19" i="1"/>
  <c r="G18" i="1"/>
  <c r="G17" i="1"/>
  <c r="G15" i="1"/>
  <c r="G16" i="1"/>
  <c r="E15" i="1"/>
  <c r="E16" i="1"/>
  <c r="E17" i="1"/>
  <c r="E18" i="1"/>
  <c r="E19" i="1"/>
  <c r="E20" i="1"/>
  <c r="E21" i="1"/>
  <c r="E22" i="1"/>
  <c r="F15" i="1"/>
  <c r="F16" i="1"/>
  <c r="F17" i="1"/>
  <c r="F18" i="1"/>
  <c r="F19" i="1"/>
  <c r="F20" i="1"/>
  <c r="F21" i="1"/>
  <c r="F22" i="1"/>
  <c r="E13" i="1"/>
  <c r="F13" i="1"/>
  <c r="G13" i="1"/>
  <c r="E12" i="1"/>
  <c r="F12" i="1"/>
  <c r="G12" i="1"/>
  <c r="E11" i="1"/>
  <c r="F11" i="1"/>
  <c r="G11" i="1"/>
  <c r="E10" i="1"/>
  <c r="F10" i="1"/>
  <c r="G10" i="1"/>
  <c r="E9" i="1"/>
  <c r="F9" i="1"/>
  <c r="G9" i="1"/>
  <c r="E8" i="1"/>
  <c r="F8" i="1"/>
  <c r="G8" i="1"/>
  <c r="E7" i="1"/>
  <c r="F7" i="1"/>
  <c r="G7" i="1"/>
  <c r="G6" i="1"/>
  <c r="F6" i="1"/>
  <c r="E6" i="1"/>
  <c r="D5" i="1"/>
  <c r="K11" i="1" l="1"/>
  <c r="F5" i="1" l="1"/>
  <c r="E5" i="1"/>
  <c r="G5" i="1"/>
  <c r="K9" i="1" l="1"/>
  <c r="K7" i="1" l="1"/>
</calcChain>
</file>

<file path=xl/sharedStrings.xml><?xml version="1.0" encoding="utf-8"?>
<sst xmlns="http://schemas.openxmlformats.org/spreadsheetml/2006/main" count="34" uniqueCount="28">
  <si>
    <t>Time</t>
  </si>
  <si>
    <t>%</t>
  </si>
  <si>
    <t>$</t>
  </si>
  <si>
    <t>RISPARMIATO</t>
  </si>
  <si>
    <t xml:space="preserve">Totale </t>
  </si>
  <si>
    <t xml:space="preserve">guadagno medio giornaliero </t>
  </si>
  <si>
    <t>guadagno medio annuo</t>
  </si>
  <si>
    <t>guadagno medio mensile</t>
  </si>
  <si>
    <t>valore medio prodotto</t>
  </si>
  <si>
    <t>kWh</t>
  </si>
  <si>
    <t>PRESE SMART</t>
  </si>
  <si>
    <t xml:space="preserve">INCISIVITÀ PANNELLI </t>
  </si>
  <si>
    <t xml:space="preserve">totale kilovat con pannelli </t>
  </si>
  <si>
    <t>totale kilovat da pagare</t>
  </si>
  <si>
    <t xml:space="preserve">bolletta </t>
  </si>
  <si>
    <t>Prodotto (kWh)</t>
  </si>
  <si>
    <t>Consumato (kWh)</t>
  </si>
  <si>
    <t>Venduta (kWh)</t>
  </si>
  <si>
    <t>Comprata (kWh)</t>
  </si>
  <si>
    <t>periodo</t>
  </si>
  <si>
    <t xml:space="preserve"> Da pagare $ </t>
  </si>
  <si>
    <t>consumo kWh</t>
  </si>
  <si>
    <t xml:space="preserve"> dicembre - gen</t>
  </si>
  <si>
    <t>valori da confermare</t>
  </si>
  <si>
    <t>gennaio-febbraio</t>
  </si>
  <si>
    <t xml:space="preserve"> kwh consumati senza pannelli</t>
  </si>
  <si>
    <t>$ pagare senza pannelli</t>
  </si>
  <si>
    <t xml:space="preserve"> $ risparmiato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</si>
</sst>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/>
    <xf numFmtId="0" fontId="1" fillId="9" borderId="0" xfId="0" applyFont="1" applyFill="1"/>
    <xf numFmtId="0" fontId="0" fillId="5" borderId="0" xfId="0" applyFill="1"/>
    <xf numFmtId="0" fontId="1" fillId="5" borderId="0" xfId="0" applyFont="1" applyFill="1"/>
    <xf numFmtId="164" fontId="0" fillId="5" borderId="0" xfId="0" applyNumberFormat="1" applyFill="1"/>
    <xf numFmtId="164" fontId="1" fillId="5" borderId="0" xfId="0" applyNumberFormat="1" applyFont="1" applyFill="1"/>
    <xf numFmtId="0" fontId="0" fillId="3" borderId="0" xfId="0" applyFill="1"/>
    <xf numFmtId="14" fontId="1" fillId="0" borderId="0" xfId="0" applyNumberFormat="1" applyFont="1" applyAlignment="1">
      <alignment horizontal="center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 Novembre - Gennaio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185650308853192"/>
          <c:y val="0.12338238231648586"/>
          <c:w val="0.85207189655435678"/>
          <c:h val="0.7067170567382066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sheet1!$B$15:$B$106</c:f>
              <c:strCache>
                <c:ptCount val="92"/>
                <c:pt idx="0">
                  <c:v>01/11/24</c:v>
                </c:pt>
                <c:pt idx="1">
                  <c:v>02/11/24</c:v>
                </c:pt>
                <c:pt idx="2">
                  <c:v>03/11/24</c:v>
                </c:pt>
                <c:pt idx="3">
                  <c:v>04/11/24</c:v>
                </c:pt>
                <c:pt idx="4">
                  <c:v>05/11/24</c:v>
                </c:pt>
                <c:pt idx="5">
                  <c:v>06/11/24</c:v>
                </c:pt>
                <c:pt idx="6">
                  <c:v>07/11/24</c:v>
                </c:pt>
                <c:pt idx="7">
                  <c:v>08/11/24</c:v>
                </c:pt>
                <c:pt idx="8">
                  <c:v>09/11/24</c:v>
                </c:pt>
                <c:pt idx="9">
                  <c:v>10/11/24</c:v>
                </c:pt>
                <c:pt idx="10">
                  <c:v>11/11/24</c:v>
                </c:pt>
                <c:pt idx="11">
                  <c:v>12/11/24</c:v>
                </c:pt>
                <c:pt idx="12">
                  <c:v>13/11/24</c:v>
                </c:pt>
                <c:pt idx="13">
                  <c:v>14/11/24</c:v>
                </c:pt>
                <c:pt idx="14">
                  <c:v>15/11/24</c:v>
                </c:pt>
                <c:pt idx="15">
                  <c:v>16/11/24</c:v>
                </c:pt>
                <c:pt idx="16">
                  <c:v>17/11/24</c:v>
                </c:pt>
                <c:pt idx="17">
                  <c:v>18/11/24</c:v>
                </c:pt>
                <c:pt idx="18">
                  <c:v>19/11/24</c:v>
                </c:pt>
                <c:pt idx="19">
                  <c:v>20/11/24</c:v>
                </c:pt>
                <c:pt idx="20">
                  <c:v>21/11/24</c:v>
                </c:pt>
                <c:pt idx="21">
                  <c:v>22/11/24</c:v>
                </c:pt>
                <c:pt idx="22">
                  <c:v>23/11/24</c:v>
                </c:pt>
                <c:pt idx="23">
                  <c:v>24/11/24</c:v>
                </c:pt>
                <c:pt idx="24">
                  <c:v>25/11/24</c:v>
                </c:pt>
                <c:pt idx="25">
                  <c:v>26/11/24</c:v>
                </c:pt>
                <c:pt idx="26">
                  <c:v>27/11/24</c:v>
                </c:pt>
                <c:pt idx="27">
                  <c:v>28/11/24</c:v>
                </c:pt>
                <c:pt idx="28">
                  <c:v>29/11/24</c:v>
                </c:pt>
                <c:pt idx="29">
                  <c:v>30/11/24</c:v>
                </c:pt>
                <c:pt idx="30">
                  <c:v>01/12/24</c:v>
                </c:pt>
                <c:pt idx="31">
                  <c:v>02/12/24</c:v>
                </c:pt>
                <c:pt idx="32">
                  <c:v>03/12/24</c:v>
                </c:pt>
                <c:pt idx="33">
                  <c:v>04/12/24</c:v>
                </c:pt>
                <c:pt idx="34">
                  <c:v>05/12/24</c:v>
                </c:pt>
                <c:pt idx="35">
                  <c:v>06/12/24</c:v>
                </c:pt>
                <c:pt idx="36">
                  <c:v>07/12/24</c:v>
                </c:pt>
                <c:pt idx="37">
                  <c:v>08/12/24</c:v>
                </c:pt>
                <c:pt idx="38">
                  <c:v>09/12/24</c:v>
                </c:pt>
                <c:pt idx="39">
                  <c:v>10/12/24</c:v>
                </c:pt>
                <c:pt idx="40">
                  <c:v>11/12/24</c:v>
                </c:pt>
                <c:pt idx="41">
                  <c:v>12/12/24</c:v>
                </c:pt>
                <c:pt idx="42">
                  <c:v>13/12/24</c:v>
                </c:pt>
                <c:pt idx="43">
                  <c:v>14/12/24</c:v>
                </c:pt>
                <c:pt idx="44">
                  <c:v>15/12/24</c:v>
                </c:pt>
                <c:pt idx="45">
                  <c:v>16/12/24</c:v>
                </c:pt>
                <c:pt idx="46">
                  <c:v>17/12/24</c:v>
                </c:pt>
                <c:pt idx="47">
                  <c:v>18/12/24</c:v>
                </c:pt>
                <c:pt idx="48">
                  <c:v>19/12/24</c:v>
                </c:pt>
                <c:pt idx="49">
                  <c:v>20/12/24</c:v>
                </c:pt>
                <c:pt idx="50">
                  <c:v>21/12/24</c:v>
                </c:pt>
                <c:pt idx="51">
                  <c:v>22/12/24</c:v>
                </c:pt>
                <c:pt idx="52">
                  <c:v>23/12/24</c:v>
                </c:pt>
                <c:pt idx="53">
                  <c:v>24/12/24</c:v>
                </c:pt>
                <c:pt idx="54">
                  <c:v>25/12/24</c:v>
                </c:pt>
                <c:pt idx="55">
                  <c:v>26/12/24</c:v>
                </c:pt>
                <c:pt idx="56">
                  <c:v>27/12/24</c:v>
                </c:pt>
                <c:pt idx="57">
                  <c:v>28/12/24</c:v>
                </c:pt>
                <c:pt idx="58">
                  <c:v>29/12/24</c:v>
                </c:pt>
                <c:pt idx="59">
                  <c:v>30/12/24</c:v>
                </c:pt>
                <c:pt idx="60">
                  <c:v>31/12/24</c:v>
                </c:pt>
                <c:pt idx="61">
                  <c:v>01/01/25</c:v>
                </c:pt>
                <c:pt idx="62">
                  <c:v>02/01/25</c:v>
                </c:pt>
                <c:pt idx="63">
                  <c:v>03/01/25</c:v>
                </c:pt>
                <c:pt idx="64">
                  <c:v>04/01/25</c:v>
                </c:pt>
                <c:pt idx="65">
                  <c:v>05/01/25</c:v>
                </c:pt>
                <c:pt idx="66">
                  <c:v>06/01/25</c:v>
                </c:pt>
                <c:pt idx="67">
                  <c:v>07/01/25</c:v>
                </c:pt>
                <c:pt idx="68">
                  <c:v>08/01/25</c:v>
                </c:pt>
                <c:pt idx="69">
                  <c:v>09/01/25</c:v>
                </c:pt>
                <c:pt idx="70">
                  <c:v>10/01/25</c:v>
                </c:pt>
                <c:pt idx="71">
                  <c:v>11/01/25</c:v>
                </c:pt>
                <c:pt idx="72">
                  <c:v>12/01/25</c:v>
                </c:pt>
                <c:pt idx="73">
                  <c:v>13/01/25</c:v>
                </c:pt>
                <c:pt idx="74">
                  <c:v>14/01/25</c:v>
                </c:pt>
                <c:pt idx="75">
                  <c:v>15/01/25</c:v>
                </c:pt>
                <c:pt idx="76">
                  <c:v>16/01/25</c:v>
                </c:pt>
                <c:pt idx="77">
                  <c:v>17/01/25</c:v>
                </c:pt>
                <c:pt idx="78">
                  <c:v>18/01/25</c:v>
                </c:pt>
                <c:pt idx="79">
                  <c:v>19/01/25</c:v>
                </c:pt>
                <c:pt idx="80">
                  <c:v>20/01/25</c:v>
                </c:pt>
                <c:pt idx="81">
                  <c:v>21/01/25</c:v>
                </c:pt>
                <c:pt idx="82">
                  <c:v>22/01/25</c:v>
                </c:pt>
                <c:pt idx="83">
                  <c:v>23/01/25</c:v>
                </c:pt>
                <c:pt idx="84">
                  <c:v>24/01/25</c:v>
                </c:pt>
                <c:pt idx="85">
                  <c:v>25/01/25</c:v>
                </c:pt>
                <c:pt idx="86">
                  <c:v>26/01/25</c:v>
                </c:pt>
                <c:pt idx="87">
                  <c:v>27/01/25</c:v>
                </c:pt>
                <c:pt idx="88">
                  <c:v>28/01/25</c:v>
                </c:pt>
                <c:pt idx="89">
                  <c:v>29/01/25</c:v>
                </c:pt>
                <c:pt idx="90">
                  <c:v>30/01/25</c:v>
                </c:pt>
                <c:pt idx="91">
                  <c:v>31/01/25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numRef>
              <c:f>sheet1!$B$15:$B$106</c:f>
              <c:numCache>
                <c:formatCode>m/d/yy</c:formatCode>
                <c:ptCount val="92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  <c:pt idx="30">
                  <c:v>45627</c:v>
                </c:pt>
                <c:pt idx="31">
                  <c:v>45628</c:v>
                </c:pt>
                <c:pt idx="32">
                  <c:v>45629</c:v>
                </c:pt>
                <c:pt idx="33">
                  <c:v>45630</c:v>
                </c:pt>
                <c:pt idx="34">
                  <c:v>45631</c:v>
                </c:pt>
                <c:pt idx="35">
                  <c:v>45632</c:v>
                </c:pt>
                <c:pt idx="36">
                  <c:v>45633</c:v>
                </c:pt>
                <c:pt idx="37">
                  <c:v>45634</c:v>
                </c:pt>
                <c:pt idx="38">
                  <c:v>45635</c:v>
                </c:pt>
                <c:pt idx="39">
                  <c:v>45636</c:v>
                </c:pt>
                <c:pt idx="40">
                  <c:v>45637</c:v>
                </c:pt>
                <c:pt idx="41">
                  <c:v>45638</c:v>
                </c:pt>
                <c:pt idx="42">
                  <c:v>45639</c:v>
                </c:pt>
                <c:pt idx="43">
                  <c:v>45640</c:v>
                </c:pt>
                <c:pt idx="44">
                  <c:v>45641</c:v>
                </c:pt>
                <c:pt idx="45">
                  <c:v>45642</c:v>
                </c:pt>
                <c:pt idx="46">
                  <c:v>45643</c:v>
                </c:pt>
                <c:pt idx="47">
                  <c:v>45644</c:v>
                </c:pt>
                <c:pt idx="48">
                  <c:v>45645</c:v>
                </c:pt>
                <c:pt idx="49">
                  <c:v>45646</c:v>
                </c:pt>
                <c:pt idx="50">
                  <c:v>45647</c:v>
                </c:pt>
                <c:pt idx="51">
                  <c:v>45648</c:v>
                </c:pt>
                <c:pt idx="52">
                  <c:v>45649</c:v>
                </c:pt>
                <c:pt idx="53">
                  <c:v>45650</c:v>
                </c:pt>
                <c:pt idx="54">
                  <c:v>45651</c:v>
                </c:pt>
                <c:pt idx="55">
                  <c:v>45652</c:v>
                </c:pt>
                <c:pt idx="56">
                  <c:v>45653</c:v>
                </c:pt>
                <c:pt idx="57">
                  <c:v>45654</c:v>
                </c:pt>
                <c:pt idx="58">
                  <c:v>45655</c:v>
                </c:pt>
                <c:pt idx="59">
                  <c:v>45656</c:v>
                </c:pt>
                <c:pt idx="60">
                  <c:v>45657</c:v>
                </c:pt>
                <c:pt idx="61">
                  <c:v>45658</c:v>
                </c:pt>
                <c:pt idx="62">
                  <c:v>45659</c:v>
                </c:pt>
                <c:pt idx="63">
                  <c:v>45660</c:v>
                </c:pt>
                <c:pt idx="64">
                  <c:v>45661</c:v>
                </c:pt>
                <c:pt idx="65">
                  <c:v>45662</c:v>
                </c:pt>
                <c:pt idx="66">
                  <c:v>45663</c:v>
                </c:pt>
                <c:pt idx="67">
                  <c:v>45664</c:v>
                </c:pt>
                <c:pt idx="68">
                  <c:v>45665</c:v>
                </c:pt>
                <c:pt idx="69">
                  <c:v>45666</c:v>
                </c:pt>
                <c:pt idx="70">
                  <c:v>45667</c:v>
                </c:pt>
                <c:pt idx="71">
                  <c:v>45668</c:v>
                </c:pt>
                <c:pt idx="72">
                  <c:v>45669</c:v>
                </c:pt>
                <c:pt idx="73">
                  <c:v>45670</c:v>
                </c:pt>
                <c:pt idx="74">
                  <c:v>45671</c:v>
                </c:pt>
                <c:pt idx="75">
                  <c:v>45672</c:v>
                </c:pt>
                <c:pt idx="76">
                  <c:v>45673</c:v>
                </c:pt>
                <c:pt idx="77">
                  <c:v>45674</c:v>
                </c:pt>
                <c:pt idx="78">
                  <c:v>45675</c:v>
                </c:pt>
                <c:pt idx="79">
                  <c:v>45676</c:v>
                </c:pt>
                <c:pt idx="80">
                  <c:v>45677</c:v>
                </c:pt>
                <c:pt idx="81">
                  <c:v>45678</c:v>
                </c:pt>
                <c:pt idx="82">
                  <c:v>45679</c:v>
                </c:pt>
                <c:pt idx="83">
                  <c:v>45680</c:v>
                </c:pt>
                <c:pt idx="84">
                  <c:v>45681</c:v>
                </c:pt>
                <c:pt idx="85">
                  <c:v>45682</c:v>
                </c:pt>
                <c:pt idx="86">
                  <c:v>45683</c:v>
                </c:pt>
                <c:pt idx="87">
                  <c:v>45684</c:v>
                </c:pt>
                <c:pt idx="88">
                  <c:v>45685</c:v>
                </c:pt>
                <c:pt idx="89">
                  <c:v>45686</c:v>
                </c:pt>
                <c:pt idx="90">
                  <c:v>45687</c:v>
                </c:pt>
                <c:pt idx="91">
                  <c:v>45688</c:v>
                </c:pt>
              </c:numCache>
            </c:numRef>
          </c:cat>
          <c:val>
            <c:numRef>
              <c:f>sheet1!$C$15:$C$106</c:f>
              <c:numCache>
                <c:formatCode>General</c:formatCode>
                <c:ptCount val="92"/>
                <c:pt idx="0">
                  <c:v>7.4</c:v>
                </c:pt>
                <c:pt idx="1">
                  <c:v>7.3</c:v>
                </c:pt>
                <c:pt idx="2">
                  <c:v>6.6</c:v>
                </c:pt>
                <c:pt idx="3">
                  <c:v>7</c:v>
                </c:pt>
                <c:pt idx="4">
                  <c:v>5.3</c:v>
                </c:pt>
                <c:pt idx="5">
                  <c:v>6.1</c:v>
                </c:pt>
                <c:pt idx="6">
                  <c:v>5.2</c:v>
                </c:pt>
                <c:pt idx="7">
                  <c:v>5.7</c:v>
                </c:pt>
                <c:pt idx="8">
                  <c:v>5</c:v>
                </c:pt>
                <c:pt idx="9">
                  <c:v>6.6</c:v>
                </c:pt>
                <c:pt idx="10">
                  <c:v>6</c:v>
                </c:pt>
                <c:pt idx="11">
                  <c:v>2.6</c:v>
                </c:pt>
                <c:pt idx="12">
                  <c:v>7</c:v>
                </c:pt>
                <c:pt idx="13">
                  <c:v>5.6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1.6</c:v>
                </c:pt>
                <c:pt idx="19">
                  <c:v>5</c:v>
                </c:pt>
                <c:pt idx="20">
                  <c:v>3.6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2.4</c:v>
                </c:pt>
                <c:pt idx="28">
                  <c:v>4</c:v>
                </c:pt>
                <c:pt idx="29">
                  <c:v>5</c:v>
                </c:pt>
                <c:pt idx="30">
                  <c:v>5.3</c:v>
                </c:pt>
                <c:pt idx="31">
                  <c:v>3.8</c:v>
                </c:pt>
                <c:pt idx="32">
                  <c:v>5.3</c:v>
                </c:pt>
                <c:pt idx="33">
                  <c:v>5.3</c:v>
                </c:pt>
                <c:pt idx="34">
                  <c:v>5.3</c:v>
                </c:pt>
                <c:pt idx="35">
                  <c:v>2.2999999999999998</c:v>
                </c:pt>
                <c:pt idx="36">
                  <c:v>1.7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3.5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1.4</c:v>
                </c:pt>
                <c:pt idx="68">
                  <c:v>0.4</c:v>
                </c:pt>
                <c:pt idx="69">
                  <c:v>1</c:v>
                </c:pt>
                <c:pt idx="70">
                  <c:v>5.3</c:v>
                </c:pt>
                <c:pt idx="71">
                  <c:v>1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7</c:v>
                </c:pt>
                <c:pt idx="90">
                  <c:v>1</c:v>
                </c:pt>
                <c:pt idx="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7-C546-9369-ED600C47FF87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numRef>
              <c:f>sheet1!$B$15:$B$106</c:f>
              <c:numCache>
                <c:formatCode>m/d/yy</c:formatCode>
                <c:ptCount val="92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  <c:pt idx="30">
                  <c:v>45627</c:v>
                </c:pt>
                <c:pt idx="31">
                  <c:v>45628</c:v>
                </c:pt>
                <c:pt idx="32">
                  <c:v>45629</c:v>
                </c:pt>
                <c:pt idx="33">
                  <c:v>45630</c:v>
                </c:pt>
                <c:pt idx="34">
                  <c:v>45631</c:v>
                </c:pt>
                <c:pt idx="35">
                  <c:v>45632</c:v>
                </c:pt>
                <c:pt idx="36">
                  <c:v>45633</c:v>
                </c:pt>
                <c:pt idx="37">
                  <c:v>45634</c:v>
                </c:pt>
                <c:pt idx="38">
                  <c:v>45635</c:v>
                </c:pt>
                <c:pt idx="39">
                  <c:v>45636</c:v>
                </c:pt>
                <c:pt idx="40">
                  <c:v>45637</c:v>
                </c:pt>
                <c:pt idx="41">
                  <c:v>45638</c:v>
                </c:pt>
                <c:pt idx="42">
                  <c:v>45639</c:v>
                </c:pt>
                <c:pt idx="43">
                  <c:v>45640</c:v>
                </c:pt>
                <c:pt idx="44">
                  <c:v>45641</c:v>
                </c:pt>
                <c:pt idx="45">
                  <c:v>45642</c:v>
                </c:pt>
                <c:pt idx="46">
                  <c:v>45643</c:v>
                </c:pt>
                <c:pt idx="47">
                  <c:v>45644</c:v>
                </c:pt>
                <c:pt idx="48">
                  <c:v>45645</c:v>
                </c:pt>
                <c:pt idx="49">
                  <c:v>45646</c:v>
                </c:pt>
                <c:pt idx="50">
                  <c:v>45647</c:v>
                </c:pt>
                <c:pt idx="51">
                  <c:v>45648</c:v>
                </c:pt>
                <c:pt idx="52">
                  <c:v>45649</c:v>
                </c:pt>
                <c:pt idx="53">
                  <c:v>45650</c:v>
                </c:pt>
                <c:pt idx="54">
                  <c:v>45651</c:v>
                </c:pt>
                <c:pt idx="55">
                  <c:v>45652</c:v>
                </c:pt>
                <c:pt idx="56">
                  <c:v>45653</c:v>
                </c:pt>
                <c:pt idx="57">
                  <c:v>45654</c:v>
                </c:pt>
                <c:pt idx="58">
                  <c:v>45655</c:v>
                </c:pt>
                <c:pt idx="59">
                  <c:v>45656</c:v>
                </c:pt>
                <c:pt idx="60">
                  <c:v>45657</c:v>
                </c:pt>
                <c:pt idx="61">
                  <c:v>45658</c:v>
                </c:pt>
                <c:pt idx="62">
                  <c:v>45659</c:v>
                </c:pt>
                <c:pt idx="63">
                  <c:v>45660</c:v>
                </c:pt>
                <c:pt idx="64">
                  <c:v>45661</c:v>
                </c:pt>
                <c:pt idx="65">
                  <c:v>45662</c:v>
                </c:pt>
                <c:pt idx="66">
                  <c:v>45663</c:v>
                </c:pt>
                <c:pt idx="67">
                  <c:v>45664</c:v>
                </c:pt>
                <c:pt idx="68">
                  <c:v>45665</c:v>
                </c:pt>
                <c:pt idx="69">
                  <c:v>45666</c:v>
                </c:pt>
                <c:pt idx="70">
                  <c:v>45667</c:v>
                </c:pt>
                <c:pt idx="71">
                  <c:v>45668</c:v>
                </c:pt>
                <c:pt idx="72">
                  <c:v>45669</c:v>
                </c:pt>
                <c:pt idx="73">
                  <c:v>45670</c:v>
                </c:pt>
                <c:pt idx="74">
                  <c:v>45671</c:v>
                </c:pt>
                <c:pt idx="75">
                  <c:v>45672</c:v>
                </c:pt>
                <c:pt idx="76">
                  <c:v>45673</c:v>
                </c:pt>
                <c:pt idx="77">
                  <c:v>45674</c:v>
                </c:pt>
                <c:pt idx="78">
                  <c:v>45675</c:v>
                </c:pt>
                <c:pt idx="79">
                  <c:v>45676</c:v>
                </c:pt>
                <c:pt idx="80">
                  <c:v>45677</c:v>
                </c:pt>
                <c:pt idx="81">
                  <c:v>45678</c:v>
                </c:pt>
                <c:pt idx="82">
                  <c:v>45679</c:v>
                </c:pt>
                <c:pt idx="83">
                  <c:v>45680</c:v>
                </c:pt>
                <c:pt idx="84">
                  <c:v>45681</c:v>
                </c:pt>
                <c:pt idx="85">
                  <c:v>45682</c:v>
                </c:pt>
                <c:pt idx="86">
                  <c:v>45683</c:v>
                </c:pt>
                <c:pt idx="87">
                  <c:v>45684</c:v>
                </c:pt>
                <c:pt idx="88">
                  <c:v>45685</c:v>
                </c:pt>
                <c:pt idx="89">
                  <c:v>45686</c:v>
                </c:pt>
                <c:pt idx="90">
                  <c:v>45687</c:v>
                </c:pt>
                <c:pt idx="91">
                  <c:v>45688</c:v>
                </c:pt>
              </c:numCache>
            </c:numRef>
          </c:cat>
          <c:val>
            <c:numRef>
              <c:f>sheet1!$F$15:$F$106</c:f>
              <c:numCache>
                <c:formatCode>0</c:formatCode>
                <c:ptCount val="92"/>
                <c:pt idx="0">
                  <c:v>11.9</c:v>
                </c:pt>
                <c:pt idx="1">
                  <c:v>10.149999999999999</c:v>
                </c:pt>
                <c:pt idx="2">
                  <c:v>15.299999999999999</c:v>
                </c:pt>
                <c:pt idx="3" formatCode="General">
                  <c:v>9</c:v>
                </c:pt>
                <c:pt idx="4">
                  <c:v>19.7</c:v>
                </c:pt>
                <c:pt idx="5">
                  <c:v>22.9</c:v>
                </c:pt>
                <c:pt idx="6">
                  <c:v>24.8</c:v>
                </c:pt>
                <c:pt idx="7">
                  <c:v>15.3</c:v>
                </c:pt>
                <c:pt idx="8" formatCode="General">
                  <c:v>26</c:v>
                </c:pt>
                <c:pt idx="9" formatCode="General">
                  <c:v>29.4</c:v>
                </c:pt>
                <c:pt idx="10" formatCode="General">
                  <c:v>32</c:v>
                </c:pt>
                <c:pt idx="11" formatCode="General">
                  <c:v>24.4</c:v>
                </c:pt>
                <c:pt idx="12" formatCode="General">
                  <c:v>24</c:v>
                </c:pt>
                <c:pt idx="13" formatCode="General">
                  <c:v>24.4</c:v>
                </c:pt>
                <c:pt idx="14" formatCode="General">
                  <c:v>28</c:v>
                </c:pt>
                <c:pt idx="15" formatCode="General">
                  <c:v>27</c:v>
                </c:pt>
                <c:pt idx="16" formatCode="General">
                  <c:v>28</c:v>
                </c:pt>
                <c:pt idx="17" formatCode="General">
                  <c:v>25</c:v>
                </c:pt>
                <c:pt idx="18" formatCode="General">
                  <c:v>32.4</c:v>
                </c:pt>
                <c:pt idx="19" formatCode="General">
                  <c:v>30</c:v>
                </c:pt>
                <c:pt idx="20" formatCode="General">
                  <c:v>34.4</c:v>
                </c:pt>
                <c:pt idx="21" formatCode="General">
                  <c:v>34</c:v>
                </c:pt>
                <c:pt idx="22" formatCode="General">
                  <c:v>39</c:v>
                </c:pt>
                <c:pt idx="23" formatCode="General">
                  <c:v>39</c:v>
                </c:pt>
                <c:pt idx="24" formatCode="General">
                  <c:v>37</c:v>
                </c:pt>
                <c:pt idx="25" formatCode="General">
                  <c:v>32</c:v>
                </c:pt>
                <c:pt idx="26" formatCode="General">
                  <c:v>26</c:v>
                </c:pt>
                <c:pt idx="27" formatCode="General">
                  <c:v>33.6</c:v>
                </c:pt>
                <c:pt idx="28" formatCode="General">
                  <c:v>29</c:v>
                </c:pt>
                <c:pt idx="29" formatCode="General">
                  <c:v>35</c:v>
                </c:pt>
                <c:pt idx="30" formatCode="General">
                  <c:v>36.700000000000003</c:v>
                </c:pt>
                <c:pt idx="31" formatCode="General">
                  <c:v>32.200000000000003</c:v>
                </c:pt>
                <c:pt idx="32" formatCode="General">
                  <c:v>34.700000000000003</c:v>
                </c:pt>
                <c:pt idx="33" formatCode="General">
                  <c:v>33.700000000000003</c:v>
                </c:pt>
                <c:pt idx="34" formatCode="General">
                  <c:v>33.700000000000003</c:v>
                </c:pt>
                <c:pt idx="35" formatCode="General">
                  <c:v>32.700000000000003</c:v>
                </c:pt>
                <c:pt idx="36" formatCode="General">
                  <c:v>33.299999999999997</c:v>
                </c:pt>
                <c:pt idx="37" formatCode="General">
                  <c:v>40.5</c:v>
                </c:pt>
                <c:pt idx="38" formatCode="General">
                  <c:v>35</c:v>
                </c:pt>
                <c:pt idx="39" formatCode="General">
                  <c:v>37</c:v>
                </c:pt>
                <c:pt idx="40" formatCode="General">
                  <c:v>36</c:v>
                </c:pt>
                <c:pt idx="41" formatCode="General">
                  <c:v>33</c:v>
                </c:pt>
                <c:pt idx="42" formatCode="General">
                  <c:v>37</c:v>
                </c:pt>
                <c:pt idx="43" formatCode="General">
                  <c:v>35</c:v>
                </c:pt>
                <c:pt idx="44" formatCode="General">
                  <c:v>36</c:v>
                </c:pt>
                <c:pt idx="45" formatCode="General">
                  <c:v>33</c:v>
                </c:pt>
                <c:pt idx="46" formatCode="General">
                  <c:v>44</c:v>
                </c:pt>
                <c:pt idx="47" formatCode="General">
                  <c:v>35</c:v>
                </c:pt>
                <c:pt idx="48" formatCode="General">
                  <c:v>36</c:v>
                </c:pt>
                <c:pt idx="49" formatCode="General">
                  <c:v>32</c:v>
                </c:pt>
                <c:pt idx="50" formatCode="General">
                  <c:v>35</c:v>
                </c:pt>
                <c:pt idx="51" formatCode="General">
                  <c:v>38</c:v>
                </c:pt>
                <c:pt idx="52" formatCode="General">
                  <c:v>38.5</c:v>
                </c:pt>
                <c:pt idx="53" formatCode="General">
                  <c:v>42</c:v>
                </c:pt>
                <c:pt idx="54" formatCode="General">
                  <c:v>35</c:v>
                </c:pt>
                <c:pt idx="55" formatCode="General">
                  <c:v>35</c:v>
                </c:pt>
                <c:pt idx="56" formatCode="General">
                  <c:v>36</c:v>
                </c:pt>
                <c:pt idx="57" formatCode="General">
                  <c:v>34</c:v>
                </c:pt>
                <c:pt idx="58" formatCode="General">
                  <c:v>28</c:v>
                </c:pt>
                <c:pt idx="59" formatCode="General">
                  <c:v>32</c:v>
                </c:pt>
                <c:pt idx="60" formatCode="General">
                  <c:v>28</c:v>
                </c:pt>
                <c:pt idx="61" formatCode="General">
                  <c:v>37</c:v>
                </c:pt>
                <c:pt idx="62" formatCode="General">
                  <c:v>37</c:v>
                </c:pt>
                <c:pt idx="63" formatCode="General">
                  <c:v>36</c:v>
                </c:pt>
                <c:pt idx="64" formatCode="General">
                  <c:v>38</c:v>
                </c:pt>
                <c:pt idx="65" formatCode="General">
                  <c:v>38</c:v>
                </c:pt>
                <c:pt idx="66" formatCode="General">
                  <c:v>38</c:v>
                </c:pt>
                <c:pt idx="67" formatCode="General">
                  <c:v>37.6</c:v>
                </c:pt>
                <c:pt idx="68" formatCode="General">
                  <c:v>43.6</c:v>
                </c:pt>
                <c:pt idx="69" formatCode="General">
                  <c:v>41</c:v>
                </c:pt>
                <c:pt idx="70" formatCode="General">
                  <c:v>34.700000000000003</c:v>
                </c:pt>
                <c:pt idx="71" formatCode="General">
                  <c:v>40</c:v>
                </c:pt>
                <c:pt idx="72" formatCode="General">
                  <c:v>38</c:v>
                </c:pt>
                <c:pt idx="73" formatCode="General">
                  <c:v>36</c:v>
                </c:pt>
                <c:pt idx="74" formatCode="General">
                  <c:v>37</c:v>
                </c:pt>
                <c:pt idx="75" formatCode="General">
                  <c:v>39</c:v>
                </c:pt>
                <c:pt idx="76" formatCode="General">
                  <c:v>39</c:v>
                </c:pt>
                <c:pt idx="77" formatCode="General">
                  <c:v>44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43</c:v>
                </c:pt>
                <c:pt idx="81" formatCode="General">
                  <c:v>38</c:v>
                </c:pt>
                <c:pt idx="82" formatCode="General">
                  <c:v>43</c:v>
                </c:pt>
                <c:pt idx="83" formatCode="General">
                  <c:v>40</c:v>
                </c:pt>
                <c:pt idx="84" formatCode="General">
                  <c:v>37</c:v>
                </c:pt>
                <c:pt idx="85" formatCode="General">
                  <c:v>41</c:v>
                </c:pt>
                <c:pt idx="86" formatCode="General">
                  <c:v>39</c:v>
                </c:pt>
                <c:pt idx="87" formatCode="General">
                  <c:v>42</c:v>
                </c:pt>
                <c:pt idx="88" formatCode="General">
                  <c:v>37</c:v>
                </c:pt>
                <c:pt idx="89" formatCode="General">
                  <c:v>36</c:v>
                </c:pt>
                <c:pt idx="90" formatCode="General">
                  <c:v>39</c:v>
                </c:pt>
                <c:pt idx="91" formatCode="General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7-C546-9369-ED600C47F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034016"/>
        <c:axId val="1451559487"/>
        <c:axId val="0"/>
      </c:bar3DChart>
      <c:dateAx>
        <c:axId val="7730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layout>
            <c:manualLayout>
              <c:xMode val="edge"/>
              <c:yMode val="edge"/>
              <c:x val="0.89458377077865281"/>
              <c:y val="0.92552019539224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559487"/>
        <c:crosses val="autoZero"/>
        <c:auto val="1"/>
        <c:lblOffset val="100"/>
        <c:baseTimeUnit val="days"/>
      </c:dateAx>
      <c:valAx>
        <c:axId val="145155948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kWh</a:t>
                </a:r>
              </a:p>
            </c:rich>
          </c:tx>
          <c:layout>
            <c:manualLayout>
              <c:xMode val="edge"/>
              <c:yMode val="edge"/>
              <c:x val="2.2979002624671917E-2"/>
              <c:y val="2.66626567512394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0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 Totale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08537649175509"/>
          <c:y val="0.1479688014674552"/>
          <c:w val="0.85207189655435678"/>
          <c:h val="0.6320134163116655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sheet1!$B$5:$B$444</c:f>
              <c:strCache>
                <c:ptCount val="440"/>
                <c:pt idx="0">
                  <c:v>23/10/24</c:v>
                </c:pt>
                <c:pt idx="1">
                  <c:v>24/10/24</c:v>
                </c:pt>
                <c:pt idx="2">
                  <c:v>25/10/24</c:v>
                </c:pt>
                <c:pt idx="3">
                  <c:v>26/10/24</c:v>
                </c:pt>
                <c:pt idx="4">
                  <c:v>27/10/24</c:v>
                </c:pt>
                <c:pt idx="5">
                  <c:v>28/10/24</c:v>
                </c:pt>
                <c:pt idx="6">
                  <c:v>29/10/24</c:v>
                </c:pt>
                <c:pt idx="7">
                  <c:v>30/10/24</c:v>
                </c:pt>
                <c:pt idx="8">
                  <c:v>31/10/24</c:v>
                </c:pt>
                <c:pt idx="10">
                  <c:v>01/11/24</c:v>
                </c:pt>
                <c:pt idx="11">
                  <c:v>02/11/24</c:v>
                </c:pt>
                <c:pt idx="12">
                  <c:v>03/11/24</c:v>
                </c:pt>
                <c:pt idx="13">
                  <c:v>04/11/24</c:v>
                </c:pt>
                <c:pt idx="14">
                  <c:v>05/11/24</c:v>
                </c:pt>
                <c:pt idx="15">
                  <c:v>06/11/24</c:v>
                </c:pt>
                <c:pt idx="16">
                  <c:v>07/11/24</c:v>
                </c:pt>
                <c:pt idx="17">
                  <c:v>08/11/24</c:v>
                </c:pt>
                <c:pt idx="18">
                  <c:v>09/11/24</c:v>
                </c:pt>
                <c:pt idx="19">
                  <c:v>10/11/24</c:v>
                </c:pt>
                <c:pt idx="20">
                  <c:v>11/11/24</c:v>
                </c:pt>
                <c:pt idx="21">
                  <c:v>12/11/24</c:v>
                </c:pt>
                <c:pt idx="22">
                  <c:v>13/11/24</c:v>
                </c:pt>
                <c:pt idx="23">
                  <c:v>14/11/24</c:v>
                </c:pt>
                <c:pt idx="24">
                  <c:v>15/11/24</c:v>
                </c:pt>
                <c:pt idx="25">
                  <c:v>16/11/24</c:v>
                </c:pt>
                <c:pt idx="26">
                  <c:v>17/11/24</c:v>
                </c:pt>
                <c:pt idx="27">
                  <c:v>18/11/24</c:v>
                </c:pt>
                <c:pt idx="28">
                  <c:v>19/11/24</c:v>
                </c:pt>
                <c:pt idx="29">
                  <c:v>20/11/24</c:v>
                </c:pt>
                <c:pt idx="30">
                  <c:v>21/11/24</c:v>
                </c:pt>
                <c:pt idx="31">
                  <c:v>22/11/24</c:v>
                </c:pt>
                <c:pt idx="32">
                  <c:v>23/11/24</c:v>
                </c:pt>
                <c:pt idx="33">
                  <c:v>24/11/24</c:v>
                </c:pt>
                <c:pt idx="34">
                  <c:v>25/11/24</c:v>
                </c:pt>
                <c:pt idx="35">
                  <c:v>26/11/24</c:v>
                </c:pt>
                <c:pt idx="36">
                  <c:v>27/11/24</c:v>
                </c:pt>
                <c:pt idx="37">
                  <c:v>28/11/24</c:v>
                </c:pt>
                <c:pt idx="38">
                  <c:v>29/11/24</c:v>
                </c:pt>
                <c:pt idx="39">
                  <c:v>30/11/24</c:v>
                </c:pt>
                <c:pt idx="40">
                  <c:v>01/12/24</c:v>
                </c:pt>
                <c:pt idx="41">
                  <c:v>02/12/24</c:v>
                </c:pt>
                <c:pt idx="42">
                  <c:v>03/12/24</c:v>
                </c:pt>
                <c:pt idx="43">
                  <c:v>04/12/24</c:v>
                </c:pt>
                <c:pt idx="44">
                  <c:v>05/12/24</c:v>
                </c:pt>
                <c:pt idx="45">
                  <c:v>06/12/24</c:v>
                </c:pt>
                <c:pt idx="46">
                  <c:v>07/12/24</c:v>
                </c:pt>
                <c:pt idx="47">
                  <c:v>08/12/24</c:v>
                </c:pt>
                <c:pt idx="48">
                  <c:v>09/12/24</c:v>
                </c:pt>
                <c:pt idx="49">
                  <c:v>10/12/24</c:v>
                </c:pt>
                <c:pt idx="50">
                  <c:v>11/12/24</c:v>
                </c:pt>
                <c:pt idx="51">
                  <c:v>12/12/24</c:v>
                </c:pt>
                <c:pt idx="52">
                  <c:v>13/12/24</c:v>
                </c:pt>
                <c:pt idx="53">
                  <c:v>14/12/24</c:v>
                </c:pt>
                <c:pt idx="54">
                  <c:v>15/12/24</c:v>
                </c:pt>
                <c:pt idx="55">
                  <c:v>16/12/24</c:v>
                </c:pt>
                <c:pt idx="56">
                  <c:v>17/12/24</c:v>
                </c:pt>
                <c:pt idx="57">
                  <c:v>18/12/24</c:v>
                </c:pt>
                <c:pt idx="58">
                  <c:v>19/12/24</c:v>
                </c:pt>
                <c:pt idx="59">
                  <c:v>20/12/24</c:v>
                </c:pt>
                <c:pt idx="60">
                  <c:v>21/12/24</c:v>
                </c:pt>
                <c:pt idx="61">
                  <c:v>22/12/24</c:v>
                </c:pt>
                <c:pt idx="62">
                  <c:v>23/12/24</c:v>
                </c:pt>
                <c:pt idx="63">
                  <c:v>24/12/24</c:v>
                </c:pt>
                <c:pt idx="64">
                  <c:v>25/12/24</c:v>
                </c:pt>
                <c:pt idx="65">
                  <c:v>26/12/24</c:v>
                </c:pt>
                <c:pt idx="66">
                  <c:v>27/12/24</c:v>
                </c:pt>
                <c:pt idx="67">
                  <c:v>28/12/24</c:v>
                </c:pt>
                <c:pt idx="68">
                  <c:v>29/12/24</c:v>
                </c:pt>
                <c:pt idx="69">
                  <c:v>30/12/24</c:v>
                </c:pt>
                <c:pt idx="70">
                  <c:v>31/12/24</c:v>
                </c:pt>
                <c:pt idx="71">
                  <c:v>01/01/25</c:v>
                </c:pt>
                <c:pt idx="72">
                  <c:v>02/01/25</c:v>
                </c:pt>
                <c:pt idx="73">
                  <c:v>03/01/25</c:v>
                </c:pt>
                <c:pt idx="74">
                  <c:v>04/01/25</c:v>
                </c:pt>
                <c:pt idx="75">
                  <c:v>05/01/25</c:v>
                </c:pt>
                <c:pt idx="76">
                  <c:v>06/01/25</c:v>
                </c:pt>
                <c:pt idx="77">
                  <c:v>07/01/25</c:v>
                </c:pt>
                <c:pt idx="78">
                  <c:v>08/01/25</c:v>
                </c:pt>
                <c:pt idx="79">
                  <c:v>09/01/25</c:v>
                </c:pt>
                <c:pt idx="80">
                  <c:v>10/01/25</c:v>
                </c:pt>
                <c:pt idx="81">
                  <c:v>11/01/25</c:v>
                </c:pt>
                <c:pt idx="82">
                  <c:v>12/01/25</c:v>
                </c:pt>
                <c:pt idx="83">
                  <c:v>13/01/25</c:v>
                </c:pt>
                <c:pt idx="84">
                  <c:v>14/01/25</c:v>
                </c:pt>
                <c:pt idx="85">
                  <c:v>15/01/25</c:v>
                </c:pt>
                <c:pt idx="86">
                  <c:v>16/01/25</c:v>
                </c:pt>
                <c:pt idx="87">
                  <c:v>17/01/25</c:v>
                </c:pt>
                <c:pt idx="88">
                  <c:v>18/01/25</c:v>
                </c:pt>
                <c:pt idx="89">
                  <c:v>19/01/25</c:v>
                </c:pt>
                <c:pt idx="90">
                  <c:v>20/01/25</c:v>
                </c:pt>
                <c:pt idx="91">
                  <c:v>21/01/25</c:v>
                </c:pt>
                <c:pt idx="92">
                  <c:v>22/01/25</c:v>
                </c:pt>
                <c:pt idx="93">
                  <c:v>23/01/25</c:v>
                </c:pt>
                <c:pt idx="94">
                  <c:v>24/01/25</c:v>
                </c:pt>
                <c:pt idx="95">
                  <c:v>25/01/25</c:v>
                </c:pt>
                <c:pt idx="96">
                  <c:v>26/01/25</c:v>
                </c:pt>
                <c:pt idx="97">
                  <c:v>27/01/25</c:v>
                </c:pt>
                <c:pt idx="98">
                  <c:v>28/01/25</c:v>
                </c:pt>
                <c:pt idx="99">
                  <c:v>29/01/25</c:v>
                </c:pt>
                <c:pt idx="100">
                  <c:v>30/01/25</c:v>
                </c:pt>
                <c:pt idx="101">
                  <c:v>31/01/25</c:v>
                </c:pt>
                <c:pt idx="102">
                  <c:v>01/02/25</c:v>
                </c:pt>
                <c:pt idx="103">
                  <c:v>02/02/25</c:v>
                </c:pt>
                <c:pt idx="104">
                  <c:v>03/02/25</c:v>
                </c:pt>
                <c:pt idx="105">
                  <c:v>04/02/25</c:v>
                </c:pt>
                <c:pt idx="106">
                  <c:v>05/02/25</c:v>
                </c:pt>
                <c:pt idx="107">
                  <c:v>06/02/25</c:v>
                </c:pt>
                <c:pt idx="108">
                  <c:v>07/02/25</c:v>
                </c:pt>
                <c:pt idx="109">
                  <c:v>08/02/25</c:v>
                </c:pt>
                <c:pt idx="110">
                  <c:v>09/02/25</c:v>
                </c:pt>
                <c:pt idx="111">
                  <c:v>10/02/25</c:v>
                </c:pt>
                <c:pt idx="112">
                  <c:v>11/02/25</c:v>
                </c:pt>
                <c:pt idx="113">
                  <c:v>12/02/25</c:v>
                </c:pt>
                <c:pt idx="114">
                  <c:v>13/02/25</c:v>
                </c:pt>
                <c:pt idx="115">
                  <c:v>14/02/25</c:v>
                </c:pt>
                <c:pt idx="116">
                  <c:v>15/02/25</c:v>
                </c:pt>
                <c:pt idx="117">
                  <c:v>16/02/25</c:v>
                </c:pt>
                <c:pt idx="118">
                  <c:v>17/02/25</c:v>
                </c:pt>
                <c:pt idx="119">
                  <c:v>18/02/25</c:v>
                </c:pt>
                <c:pt idx="120">
                  <c:v>19/02/25</c:v>
                </c:pt>
                <c:pt idx="121">
                  <c:v>20/02/25</c:v>
                </c:pt>
                <c:pt idx="122">
                  <c:v>21/02/25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numRef>
              <c:f>sheet1!$B$5:$B$444</c:f>
              <c:numCache>
                <c:formatCode>m/d/yy</c:formatCode>
                <c:ptCount val="440"/>
                <c:pt idx="0">
                  <c:v>45588</c:v>
                </c:pt>
                <c:pt idx="1">
                  <c:v>45589</c:v>
                </c:pt>
                <c:pt idx="2">
                  <c:v>45590</c:v>
                </c:pt>
                <c:pt idx="3">
                  <c:v>45591</c:v>
                </c:pt>
                <c:pt idx="4">
                  <c:v>45592</c:v>
                </c:pt>
                <c:pt idx="5">
                  <c:v>45593</c:v>
                </c:pt>
                <c:pt idx="6">
                  <c:v>45594</c:v>
                </c:pt>
                <c:pt idx="7">
                  <c:v>45595</c:v>
                </c:pt>
                <c:pt idx="8">
                  <c:v>45596</c:v>
                </c:pt>
                <c:pt idx="10">
                  <c:v>45597</c:v>
                </c:pt>
                <c:pt idx="11">
                  <c:v>45598</c:v>
                </c:pt>
                <c:pt idx="12">
                  <c:v>45599</c:v>
                </c:pt>
                <c:pt idx="13">
                  <c:v>45600</c:v>
                </c:pt>
                <c:pt idx="14">
                  <c:v>45601</c:v>
                </c:pt>
                <c:pt idx="15">
                  <c:v>45602</c:v>
                </c:pt>
                <c:pt idx="16">
                  <c:v>45603</c:v>
                </c:pt>
                <c:pt idx="17">
                  <c:v>45604</c:v>
                </c:pt>
                <c:pt idx="18">
                  <c:v>45605</c:v>
                </c:pt>
                <c:pt idx="19">
                  <c:v>45606</c:v>
                </c:pt>
                <c:pt idx="20">
                  <c:v>45607</c:v>
                </c:pt>
                <c:pt idx="21">
                  <c:v>45608</c:v>
                </c:pt>
                <c:pt idx="22">
                  <c:v>45609</c:v>
                </c:pt>
                <c:pt idx="23">
                  <c:v>45610</c:v>
                </c:pt>
                <c:pt idx="24">
                  <c:v>45611</c:v>
                </c:pt>
                <c:pt idx="25">
                  <c:v>45612</c:v>
                </c:pt>
                <c:pt idx="26">
                  <c:v>45613</c:v>
                </c:pt>
                <c:pt idx="27">
                  <c:v>45614</c:v>
                </c:pt>
                <c:pt idx="28">
                  <c:v>45615</c:v>
                </c:pt>
                <c:pt idx="29">
                  <c:v>45616</c:v>
                </c:pt>
                <c:pt idx="30">
                  <c:v>45617</c:v>
                </c:pt>
                <c:pt idx="31">
                  <c:v>45618</c:v>
                </c:pt>
                <c:pt idx="32">
                  <c:v>45619</c:v>
                </c:pt>
                <c:pt idx="33">
                  <c:v>45620</c:v>
                </c:pt>
                <c:pt idx="34">
                  <c:v>45621</c:v>
                </c:pt>
                <c:pt idx="35">
                  <c:v>45622</c:v>
                </c:pt>
                <c:pt idx="36">
                  <c:v>45623</c:v>
                </c:pt>
                <c:pt idx="37">
                  <c:v>45624</c:v>
                </c:pt>
                <c:pt idx="38">
                  <c:v>45625</c:v>
                </c:pt>
                <c:pt idx="39">
                  <c:v>45626</c:v>
                </c:pt>
                <c:pt idx="40">
                  <c:v>45627</c:v>
                </c:pt>
                <c:pt idx="41">
                  <c:v>45628</c:v>
                </c:pt>
                <c:pt idx="42">
                  <c:v>45629</c:v>
                </c:pt>
                <c:pt idx="43">
                  <c:v>45630</c:v>
                </c:pt>
                <c:pt idx="44">
                  <c:v>45631</c:v>
                </c:pt>
                <c:pt idx="45">
                  <c:v>45632</c:v>
                </c:pt>
                <c:pt idx="46">
                  <c:v>45633</c:v>
                </c:pt>
                <c:pt idx="47">
                  <c:v>45634</c:v>
                </c:pt>
                <c:pt idx="48">
                  <c:v>45635</c:v>
                </c:pt>
                <c:pt idx="49">
                  <c:v>45636</c:v>
                </c:pt>
                <c:pt idx="50">
                  <c:v>45637</c:v>
                </c:pt>
                <c:pt idx="51">
                  <c:v>45638</c:v>
                </c:pt>
                <c:pt idx="52">
                  <c:v>45639</c:v>
                </c:pt>
                <c:pt idx="53">
                  <c:v>45640</c:v>
                </c:pt>
                <c:pt idx="54">
                  <c:v>45641</c:v>
                </c:pt>
                <c:pt idx="55">
                  <c:v>45642</c:v>
                </c:pt>
                <c:pt idx="56">
                  <c:v>45643</c:v>
                </c:pt>
                <c:pt idx="57">
                  <c:v>45644</c:v>
                </c:pt>
                <c:pt idx="58">
                  <c:v>45645</c:v>
                </c:pt>
                <c:pt idx="59">
                  <c:v>45646</c:v>
                </c:pt>
                <c:pt idx="60">
                  <c:v>45647</c:v>
                </c:pt>
                <c:pt idx="61">
                  <c:v>45648</c:v>
                </c:pt>
                <c:pt idx="62">
                  <c:v>45649</c:v>
                </c:pt>
                <c:pt idx="63">
                  <c:v>45650</c:v>
                </c:pt>
                <c:pt idx="64">
                  <c:v>45651</c:v>
                </c:pt>
                <c:pt idx="65">
                  <c:v>45652</c:v>
                </c:pt>
                <c:pt idx="66">
                  <c:v>45653</c:v>
                </c:pt>
                <c:pt idx="67">
                  <c:v>45654</c:v>
                </c:pt>
                <c:pt idx="68">
                  <c:v>45655</c:v>
                </c:pt>
                <c:pt idx="69">
                  <c:v>45656</c:v>
                </c:pt>
                <c:pt idx="70">
                  <c:v>45657</c:v>
                </c:pt>
                <c:pt idx="71">
                  <c:v>45658</c:v>
                </c:pt>
                <c:pt idx="72">
                  <c:v>45659</c:v>
                </c:pt>
                <c:pt idx="73">
                  <c:v>45660</c:v>
                </c:pt>
                <c:pt idx="74">
                  <c:v>45661</c:v>
                </c:pt>
                <c:pt idx="75">
                  <c:v>45662</c:v>
                </c:pt>
                <c:pt idx="76">
                  <c:v>45663</c:v>
                </c:pt>
                <c:pt idx="77">
                  <c:v>45664</c:v>
                </c:pt>
                <c:pt idx="78">
                  <c:v>45665</c:v>
                </c:pt>
                <c:pt idx="79">
                  <c:v>45666</c:v>
                </c:pt>
                <c:pt idx="80">
                  <c:v>45667</c:v>
                </c:pt>
                <c:pt idx="81">
                  <c:v>45668</c:v>
                </c:pt>
                <c:pt idx="82">
                  <c:v>45669</c:v>
                </c:pt>
                <c:pt idx="83">
                  <c:v>45670</c:v>
                </c:pt>
                <c:pt idx="84">
                  <c:v>45671</c:v>
                </c:pt>
                <c:pt idx="85">
                  <c:v>45672</c:v>
                </c:pt>
                <c:pt idx="86">
                  <c:v>45673</c:v>
                </c:pt>
                <c:pt idx="87">
                  <c:v>45674</c:v>
                </c:pt>
                <c:pt idx="88">
                  <c:v>45675</c:v>
                </c:pt>
                <c:pt idx="89">
                  <c:v>45676</c:v>
                </c:pt>
                <c:pt idx="90">
                  <c:v>45677</c:v>
                </c:pt>
                <c:pt idx="91">
                  <c:v>45678</c:v>
                </c:pt>
                <c:pt idx="92">
                  <c:v>45679</c:v>
                </c:pt>
                <c:pt idx="93">
                  <c:v>45680</c:v>
                </c:pt>
                <c:pt idx="94">
                  <c:v>45681</c:v>
                </c:pt>
                <c:pt idx="95">
                  <c:v>45682</c:v>
                </c:pt>
                <c:pt idx="96">
                  <c:v>45683</c:v>
                </c:pt>
                <c:pt idx="97">
                  <c:v>45684</c:v>
                </c:pt>
                <c:pt idx="98">
                  <c:v>45685</c:v>
                </c:pt>
                <c:pt idx="99">
                  <c:v>45686</c:v>
                </c:pt>
                <c:pt idx="100">
                  <c:v>45687</c:v>
                </c:pt>
                <c:pt idx="101">
                  <c:v>45688</c:v>
                </c:pt>
                <c:pt idx="102">
                  <c:v>45689</c:v>
                </c:pt>
                <c:pt idx="103">
                  <c:v>45690</c:v>
                </c:pt>
                <c:pt idx="104">
                  <c:v>45691</c:v>
                </c:pt>
                <c:pt idx="105">
                  <c:v>45692</c:v>
                </c:pt>
                <c:pt idx="106">
                  <c:v>45693</c:v>
                </c:pt>
                <c:pt idx="107">
                  <c:v>45694</c:v>
                </c:pt>
                <c:pt idx="108">
                  <c:v>45695</c:v>
                </c:pt>
                <c:pt idx="109">
                  <c:v>45696</c:v>
                </c:pt>
                <c:pt idx="110">
                  <c:v>45697</c:v>
                </c:pt>
                <c:pt idx="111">
                  <c:v>45698</c:v>
                </c:pt>
                <c:pt idx="112">
                  <c:v>45699</c:v>
                </c:pt>
                <c:pt idx="113">
                  <c:v>45700</c:v>
                </c:pt>
                <c:pt idx="114">
                  <c:v>45701</c:v>
                </c:pt>
                <c:pt idx="115">
                  <c:v>45702</c:v>
                </c:pt>
                <c:pt idx="116">
                  <c:v>45703</c:v>
                </c:pt>
                <c:pt idx="117">
                  <c:v>45704</c:v>
                </c:pt>
                <c:pt idx="118">
                  <c:v>45705</c:v>
                </c:pt>
                <c:pt idx="119">
                  <c:v>45706</c:v>
                </c:pt>
                <c:pt idx="120">
                  <c:v>45707</c:v>
                </c:pt>
                <c:pt idx="121">
                  <c:v>45708</c:v>
                </c:pt>
                <c:pt idx="122">
                  <c:v>45709</c:v>
                </c:pt>
              </c:numCache>
            </c:numRef>
          </c:cat>
          <c:val>
            <c:numRef>
              <c:f>sheet1!$C$5:$C$451</c:f>
              <c:numCache>
                <c:formatCode>General</c:formatCode>
                <c:ptCount val="447"/>
                <c:pt idx="0">
                  <c:v>3.6</c:v>
                </c:pt>
                <c:pt idx="1">
                  <c:v>1.3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7.8</c:v>
                </c:pt>
                <c:pt idx="6">
                  <c:v>7.5</c:v>
                </c:pt>
                <c:pt idx="7">
                  <c:v>7.5</c:v>
                </c:pt>
                <c:pt idx="8">
                  <c:v>7.3</c:v>
                </c:pt>
                <c:pt idx="10">
                  <c:v>7.4</c:v>
                </c:pt>
                <c:pt idx="11">
                  <c:v>7.3</c:v>
                </c:pt>
                <c:pt idx="12">
                  <c:v>6.6</c:v>
                </c:pt>
                <c:pt idx="13">
                  <c:v>7</c:v>
                </c:pt>
                <c:pt idx="14">
                  <c:v>5.3</c:v>
                </c:pt>
                <c:pt idx="15">
                  <c:v>6.1</c:v>
                </c:pt>
                <c:pt idx="16">
                  <c:v>5.2</c:v>
                </c:pt>
                <c:pt idx="17">
                  <c:v>5.7</c:v>
                </c:pt>
                <c:pt idx="18">
                  <c:v>5</c:v>
                </c:pt>
                <c:pt idx="19">
                  <c:v>6.6</c:v>
                </c:pt>
                <c:pt idx="20">
                  <c:v>6</c:v>
                </c:pt>
                <c:pt idx="21">
                  <c:v>2.6</c:v>
                </c:pt>
                <c:pt idx="22">
                  <c:v>7</c:v>
                </c:pt>
                <c:pt idx="23">
                  <c:v>5.6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1.6</c:v>
                </c:pt>
                <c:pt idx="29">
                  <c:v>5</c:v>
                </c:pt>
                <c:pt idx="30">
                  <c:v>3.6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2.4</c:v>
                </c:pt>
                <c:pt idx="38">
                  <c:v>4</c:v>
                </c:pt>
                <c:pt idx="39">
                  <c:v>5</c:v>
                </c:pt>
                <c:pt idx="40">
                  <c:v>5.3</c:v>
                </c:pt>
                <c:pt idx="41">
                  <c:v>3.8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2.2999999999999998</c:v>
                </c:pt>
                <c:pt idx="46">
                  <c:v>1.7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3.5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5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1.4</c:v>
                </c:pt>
                <c:pt idx="78">
                  <c:v>0.4</c:v>
                </c:pt>
                <c:pt idx="79">
                  <c:v>1</c:v>
                </c:pt>
                <c:pt idx="80">
                  <c:v>5.3</c:v>
                </c:pt>
                <c:pt idx="81">
                  <c:v>1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7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7</c:v>
                </c:pt>
                <c:pt idx="104">
                  <c:v>7</c:v>
                </c:pt>
                <c:pt idx="105">
                  <c:v>2</c:v>
                </c:pt>
                <c:pt idx="106">
                  <c:v>7</c:v>
                </c:pt>
                <c:pt idx="107">
                  <c:v>8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9</c:v>
                </c:pt>
                <c:pt idx="116">
                  <c:v>9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8</c:v>
                </c:pt>
                <c:pt idx="1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1-C244-8FD9-8A23227CE3C1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numRef>
              <c:f>sheet1!$B$5:$B$444</c:f>
              <c:numCache>
                <c:formatCode>m/d/yy</c:formatCode>
                <c:ptCount val="440"/>
                <c:pt idx="0">
                  <c:v>45588</c:v>
                </c:pt>
                <c:pt idx="1">
                  <c:v>45589</c:v>
                </c:pt>
                <c:pt idx="2">
                  <c:v>45590</c:v>
                </c:pt>
                <c:pt idx="3">
                  <c:v>45591</c:v>
                </c:pt>
                <c:pt idx="4">
                  <c:v>45592</c:v>
                </c:pt>
                <c:pt idx="5">
                  <c:v>45593</c:v>
                </c:pt>
                <c:pt idx="6">
                  <c:v>45594</c:v>
                </c:pt>
                <c:pt idx="7">
                  <c:v>45595</c:v>
                </c:pt>
                <c:pt idx="8">
                  <c:v>45596</c:v>
                </c:pt>
                <c:pt idx="10">
                  <c:v>45597</c:v>
                </c:pt>
                <c:pt idx="11">
                  <c:v>45598</c:v>
                </c:pt>
                <c:pt idx="12">
                  <c:v>45599</c:v>
                </c:pt>
                <c:pt idx="13">
                  <c:v>45600</c:v>
                </c:pt>
                <c:pt idx="14">
                  <c:v>45601</c:v>
                </c:pt>
                <c:pt idx="15">
                  <c:v>45602</c:v>
                </c:pt>
                <c:pt idx="16">
                  <c:v>45603</c:v>
                </c:pt>
                <c:pt idx="17">
                  <c:v>45604</c:v>
                </c:pt>
                <c:pt idx="18">
                  <c:v>45605</c:v>
                </c:pt>
                <c:pt idx="19">
                  <c:v>45606</c:v>
                </c:pt>
                <c:pt idx="20">
                  <c:v>45607</c:v>
                </c:pt>
                <c:pt idx="21">
                  <c:v>45608</c:v>
                </c:pt>
                <c:pt idx="22">
                  <c:v>45609</c:v>
                </c:pt>
                <c:pt idx="23">
                  <c:v>45610</c:v>
                </c:pt>
                <c:pt idx="24">
                  <c:v>45611</c:v>
                </c:pt>
                <c:pt idx="25">
                  <c:v>45612</c:v>
                </c:pt>
                <c:pt idx="26">
                  <c:v>45613</c:v>
                </c:pt>
                <c:pt idx="27">
                  <c:v>45614</c:v>
                </c:pt>
                <c:pt idx="28">
                  <c:v>45615</c:v>
                </c:pt>
                <c:pt idx="29">
                  <c:v>45616</c:v>
                </c:pt>
                <c:pt idx="30">
                  <c:v>45617</c:v>
                </c:pt>
                <c:pt idx="31">
                  <c:v>45618</c:v>
                </c:pt>
                <c:pt idx="32">
                  <c:v>45619</c:v>
                </c:pt>
                <c:pt idx="33">
                  <c:v>45620</c:v>
                </c:pt>
                <c:pt idx="34">
                  <c:v>45621</c:v>
                </c:pt>
                <c:pt idx="35">
                  <c:v>45622</c:v>
                </c:pt>
                <c:pt idx="36">
                  <c:v>45623</c:v>
                </c:pt>
                <c:pt idx="37">
                  <c:v>45624</c:v>
                </c:pt>
                <c:pt idx="38">
                  <c:v>45625</c:v>
                </c:pt>
                <c:pt idx="39">
                  <c:v>45626</c:v>
                </c:pt>
                <c:pt idx="40">
                  <c:v>45627</c:v>
                </c:pt>
                <c:pt idx="41">
                  <c:v>45628</c:v>
                </c:pt>
                <c:pt idx="42">
                  <c:v>45629</c:v>
                </c:pt>
                <c:pt idx="43">
                  <c:v>45630</c:v>
                </c:pt>
                <c:pt idx="44">
                  <c:v>45631</c:v>
                </c:pt>
                <c:pt idx="45">
                  <c:v>45632</c:v>
                </c:pt>
                <c:pt idx="46">
                  <c:v>45633</c:v>
                </c:pt>
                <c:pt idx="47">
                  <c:v>45634</c:v>
                </c:pt>
                <c:pt idx="48">
                  <c:v>45635</c:v>
                </c:pt>
                <c:pt idx="49">
                  <c:v>45636</c:v>
                </c:pt>
                <c:pt idx="50">
                  <c:v>45637</c:v>
                </c:pt>
                <c:pt idx="51">
                  <c:v>45638</c:v>
                </c:pt>
                <c:pt idx="52">
                  <c:v>45639</c:v>
                </c:pt>
                <c:pt idx="53">
                  <c:v>45640</c:v>
                </c:pt>
                <c:pt idx="54">
                  <c:v>45641</c:v>
                </c:pt>
                <c:pt idx="55">
                  <c:v>45642</c:v>
                </c:pt>
                <c:pt idx="56">
                  <c:v>45643</c:v>
                </c:pt>
                <c:pt idx="57">
                  <c:v>45644</c:v>
                </c:pt>
                <c:pt idx="58">
                  <c:v>45645</c:v>
                </c:pt>
                <c:pt idx="59">
                  <c:v>45646</c:v>
                </c:pt>
                <c:pt idx="60">
                  <c:v>45647</c:v>
                </c:pt>
                <c:pt idx="61">
                  <c:v>45648</c:v>
                </c:pt>
                <c:pt idx="62">
                  <c:v>45649</c:v>
                </c:pt>
                <c:pt idx="63">
                  <c:v>45650</c:v>
                </c:pt>
                <c:pt idx="64">
                  <c:v>45651</c:v>
                </c:pt>
                <c:pt idx="65">
                  <c:v>45652</c:v>
                </c:pt>
                <c:pt idx="66">
                  <c:v>45653</c:v>
                </c:pt>
                <c:pt idx="67">
                  <c:v>45654</c:v>
                </c:pt>
                <c:pt idx="68">
                  <c:v>45655</c:v>
                </c:pt>
                <c:pt idx="69">
                  <c:v>45656</c:v>
                </c:pt>
                <c:pt idx="70">
                  <c:v>45657</c:v>
                </c:pt>
                <c:pt idx="71">
                  <c:v>45658</c:v>
                </c:pt>
                <c:pt idx="72">
                  <c:v>45659</c:v>
                </c:pt>
                <c:pt idx="73">
                  <c:v>45660</c:v>
                </c:pt>
                <c:pt idx="74">
                  <c:v>45661</c:v>
                </c:pt>
                <c:pt idx="75">
                  <c:v>45662</c:v>
                </c:pt>
                <c:pt idx="76">
                  <c:v>45663</c:v>
                </c:pt>
                <c:pt idx="77">
                  <c:v>45664</c:v>
                </c:pt>
                <c:pt idx="78">
                  <c:v>45665</c:v>
                </c:pt>
                <c:pt idx="79">
                  <c:v>45666</c:v>
                </c:pt>
                <c:pt idx="80">
                  <c:v>45667</c:v>
                </c:pt>
                <c:pt idx="81">
                  <c:v>45668</c:v>
                </c:pt>
                <c:pt idx="82">
                  <c:v>45669</c:v>
                </c:pt>
                <c:pt idx="83">
                  <c:v>45670</c:v>
                </c:pt>
                <c:pt idx="84">
                  <c:v>45671</c:v>
                </c:pt>
                <c:pt idx="85">
                  <c:v>45672</c:v>
                </c:pt>
                <c:pt idx="86">
                  <c:v>45673</c:v>
                </c:pt>
                <c:pt idx="87">
                  <c:v>45674</c:v>
                </c:pt>
                <c:pt idx="88">
                  <c:v>45675</c:v>
                </c:pt>
                <c:pt idx="89">
                  <c:v>45676</c:v>
                </c:pt>
                <c:pt idx="90">
                  <c:v>45677</c:v>
                </c:pt>
                <c:pt idx="91">
                  <c:v>45678</c:v>
                </c:pt>
                <c:pt idx="92">
                  <c:v>45679</c:v>
                </c:pt>
                <c:pt idx="93">
                  <c:v>45680</c:v>
                </c:pt>
                <c:pt idx="94">
                  <c:v>45681</c:v>
                </c:pt>
                <c:pt idx="95">
                  <c:v>45682</c:v>
                </c:pt>
                <c:pt idx="96">
                  <c:v>45683</c:v>
                </c:pt>
                <c:pt idx="97">
                  <c:v>45684</c:v>
                </c:pt>
                <c:pt idx="98">
                  <c:v>45685</c:v>
                </c:pt>
                <c:pt idx="99">
                  <c:v>45686</c:v>
                </c:pt>
                <c:pt idx="100">
                  <c:v>45687</c:v>
                </c:pt>
                <c:pt idx="101">
                  <c:v>45688</c:v>
                </c:pt>
                <c:pt idx="102">
                  <c:v>45689</c:v>
                </c:pt>
                <c:pt idx="103">
                  <c:v>45690</c:v>
                </c:pt>
                <c:pt idx="104">
                  <c:v>45691</c:v>
                </c:pt>
                <c:pt idx="105">
                  <c:v>45692</c:v>
                </c:pt>
                <c:pt idx="106">
                  <c:v>45693</c:v>
                </c:pt>
                <c:pt idx="107">
                  <c:v>45694</c:v>
                </c:pt>
                <c:pt idx="108">
                  <c:v>45695</c:v>
                </c:pt>
                <c:pt idx="109">
                  <c:v>45696</c:v>
                </c:pt>
                <c:pt idx="110">
                  <c:v>45697</c:v>
                </c:pt>
                <c:pt idx="111">
                  <c:v>45698</c:v>
                </c:pt>
                <c:pt idx="112">
                  <c:v>45699</c:v>
                </c:pt>
                <c:pt idx="113">
                  <c:v>45700</c:v>
                </c:pt>
                <c:pt idx="114">
                  <c:v>45701</c:v>
                </c:pt>
                <c:pt idx="115">
                  <c:v>45702</c:v>
                </c:pt>
                <c:pt idx="116">
                  <c:v>45703</c:v>
                </c:pt>
                <c:pt idx="117">
                  <c:v>45704</c:v>
                </c:pt>
                <c:pt idx="118">
                  <c:v>45705</c:v>
                </c:pt>
                <c:pt idx="119">
                  <c:v>45706</c:v>
                </c:pt>
                <c:pt idx="120">
                  <c:v>45707</c:v>
                </c:pt>
                <c:pt idx="121">
                  <c:v>45708</c:v>
                </c:pt>
                <c:pt idx="122">
                  <c:v>45709</c:v>
                </c:pt>
              </c:numCache>
            </c:numRef>
          </c:cat>
          <c:val>
            <c:numRef>
              <c:f>sheet1!$F$5:$F$444</c:f>
              <c:numCache>
                <c:formatCode>0</c:formatCode>
                <c:ptCount val="440"/>
                <c:pt idx="0">
                  <c:v>11.1</c:v>
                </c:pt>
                <c:pt idx="1">
                  <c:v>17.189999999999998</c:v>
                </c:pt>
                <c:pt idx="2">
                  <c:v>16.27</c:v>
                </c:pt>
                <c:pt idx="3">
                  <c:v>22.89</c:v>
                </c:pt>
                <c:pt idx="4">
                  <c:v>17.34</c:v>
                </c:pt>
                <c:pt idx="5">
                  <c:v>8.5999999999999979</c:v>
                </c:pt>
                <c:pt idx="6">
                  <c:v>8.1999999999999993</c:v>
                </c:pt>
                <c:pt idx="7">
                  <c:v>11.379999999999999</c:v>
                </c:pt>
                <c:pt idx="8">
                  <c:v>13.91</c:v>
                </c:pt>
                <c:pt idx="10">
                  <c:v>11.9</c:v>
                </c:pt>
                <c:pt idx="11">
                  <c:v>10.149999999999999</c:v>
                </c:pt>
                <c:pt idx="12">
                  <c:v>15.299999999999999</c:v>
                </c:pt>
                <c:pt idx="13" formatCode="General">
                  <c:v>9</c:v>
                </c:pt>
                <c:pt idx="14">
                  <c:v>19.7</c:v>
                </c:pt>
                <c:pt idx="15">
                  <c:v>22.9</c:v>
                </c:pt>
                <c:pt idx="16">
                  <c:v>24.8</c:v>
                </c:pt>
                <c:pt idx="17">
                  <c:v>15.3</c:v>
                </c:pt>
                <c:pt idx="18" formatCode="General">
                  <c:v>26</c:v>
                </c:pt>
                <c:pt idx="19" formatCode="General">
                  <c:v>29.4</c:v>
                </c:pt>
                <c:pt idx="20" formatCode="General">
                  <c:v>32</c:v>
                </c:pt>
                <c:pt idx="21" formatCode="General">
                  <c:v>24.4</c:v>
                </c:pt>
                <c:pt idx="22" formatCode="General">
                  <c:v>24</c:v>
                </c:pt>
                <c:pt idx="23" formatCode="General">
                  <c:v>24.4</c:v>
                </c:pt>
                <c:pt idx="24" formatCode="General">
                  <c:v>28</c:v>
                </c:pt>
                <c:pt idx="25" formatCode="General">
                  <c:v>27</c:v>
                </c:pt>
                <c:pt idx="26" formatCode="General">
                  <c:v>28</c:v>
                </c:pt>
                <c:pt idx="27" formatCode="General">
                  <c:v>25</c:v>
                </c:pt>
                <c:pt idx="28" formatCode="General">
                  <c:v>32.4</c:v>
                </c:pt>
                <c:pt idx="29" formatCode="General">
                  <c:v>30</c:v>
                </c:pt>
                <c:pt idx="30" formatCode="General">
                  <c:v>34.4</c:v>
                </c:pt>
                <c:pt idx="31" formatCode="General">
                  <c:v>34</c:v>
                </c:pt>
                <c:pt idx="32" formatCode="General">
                  <c:v>39</c:v>
                </c:pt>
                <c:pt idx="33" formatCode="General">
                  <c:v>39</c:v>
                </c:pt>
                <c:pt idx="34" formatCode="General">
                  <c:v>37</c:v>
                </c:pt>
                <c:pt idx="35" formatCode="General">
                  <c:v>32</c:v>
                </c:pt>
                <c:pt idx="36" formatCode="General">
                  <c:v>26</c:v>
                </c:pt>
                <c:pt idx="37" formatCode="General">
                  <c:v>33.6</c:v>
                </c:pt>
                <c:pt idx="38" formatCode="General">
                  <c:v>29</c:v>
                </c:pt>
                <c:pt idx="39" formatCode="General">
                  <c:v>35</c:v>
                </c:pt>
                <c:pt idx="40" formatCode="General">
                  <c:v>36.700000000000003</c:v>
                </c:pt>
                <c:pt idx="41" formatCode="General">
                  <c:v>32.200000000000003</c:v>
                </c:pt>
                <c:pt idx="42" formatCode="General">
                  <c:v>34.700000000000003</c:v>
                </c:pt>
                <c:pt idx="43" formatCode="General">
                  <c:v>33.700000000000003</c:v>
                </c:pt>
                <c:pt idx="44" formatCode="General">
                  <c:v>33.700000000000003</c:v>
                </c:pt>
                <c:pt idx="45" formatCode="General">
                  <c:v>32.700000000000003</c:v>
                </c:pt>
                <c:pt idx="46" formatCode="General">
                  <c:v>33.299999999999997</c:v>
                </c:pt>
                <c:pt idx="47" formatCode="General">
                  <c:v>40.5</c:v>
                </c:pt>
                <c:pt idx="48" formatCode="General">
                  <c:v>35</c:v>
                </c:pt>
                <c:pt idx="49" formatCode="General">
                  <c:v>37</c:v>
                </c:pt>
                <c:pt idx="50" formatCode="General">
                  <c:v>36</c:v>
                </c:pt>
                <c:pt idx="51" formatCode="General">
                  <c:v>33</c:v>
                </c:pt>
                <c:pt idx="52" formatCode="General">
                  <c:v>37</c:v>
                </c:pt>
                <c:pt idx="53" formatCode="General">
                  <c:v>35</c:v>
                </c:pt>
                <c:pt idx="54" formatCode="General">
                  <c:v>36</c:v>
                </c:pt>
                <c:pt idx="55" formatCode="General">
                  <c:v>33</c:v>
                </c:pt>
                <c:pt idx="56" formatCode="General">
                  <c:v>44</c:v>
                </c:pt>
                <c:pt idx="57" formatCode="General">
                  <c:v>35</c:v>
                </c:pt>
                <c:pt idx="58" formatCode="General">
                  <c:v>36</c:v>
                </c:pt>
                <c:pt idx="59" formatCode="General">
                  <c:v>32</c:v>
                </c:pt>
                <c:pt idx="60" formatCode="General">
                  <c:v>35</c:v>
                </c:pt>
                <c:pt idx="61" formatCode="General">
                  <c:v>38</c:v>
                </c:pt>
                <c:pt idx="62" formatCode="General">
                  <c:v>38.5</c:v>
                </c:pt>
                <c:pt idx="63" formatCode="General">
                  <c:v>42</c:v>
                </c:pt>
                <c:pt idx="64" formatCode="General">
                  <c:v>35</c:v>
                </c:pt>
                <c:pt idx="65" formatCode="General">
                  <c:v>35</c:v>
                </c:pt>
                <c:pt idx="66" formatCode="General">
                  <c:v>36</c:v>
                </c:pt>
                <c:pt idx="67" formatCode="General">
                  <c:v>34</c:v>
                </c:pt>
                <c:pt idx="68" formatCode="General">
                  <c:v>28</c:v>
                </c:pt>
                <c:pt idx="69" formatCode="General">
                  <c:v>32</c:v>
                </c:pt>
                <c:pt idx="70" formatCode="General">
                  <c:v>28</c:v>
                </c:pt>
                <c:pt idx="71" formatCode="General">
                  <c:v>37</c:v>
                </c:pt>
                <c:pt idx="72" formatCode="General">
                  <c:v>37</c:v>
                </c:pt>
                <c:pt idx="73" formatCode="General">
                  <c:v>36</c:v>
                </c:pt>
                <c:pt idx="74" formatCode="General">
                  <c:v>38</c:v>
                </c:pt>
                <c:pt idx="75" formatCode="General">
                  <c:v>38</c:v>
                </c:pt>
                <c:pt idx="76" formatCode="General">
                  <c:v>38</c:v>
                </c:pt>
                <c:pt idx="77" formatCode="General">
                  <c:v>37.6</c:v>
                </c:pt>
                <c:pt idx="78" formatCode="General">
                  <c:v>43.6</c:v>
                </c:pt>
                <c:pt idx="79" formatCode="General">
                  <c:v>41</c:v>
                </c:pt>
                <c:pt idx="80" formatCode="General">
                  <c:v>34.700000000000003</c:v>
                </c:pt>
                <c:pt idx="81" formatCode="General">
                  <c:v>40</c:v>
                </c:pt>
                <c:pt idx="82" formatCode="General">
                  <c:v>38</c:v>
                </c:pt>
                <c:pt idx="83" formatCode="General">
                  <c:v>36</c:v>
                </c:pt>
                <c:pt idx="84" formatCode="General">
                  <c:v>37</c:v>
                </c:pt>
                <c:pt idx="85" formatCode="General">
                  <c:v>39</c:v>
                </c:pt>
                <c:pt idx="86" formatCode="General">
                  <c:v>39</c:v>
                </c:pt>
                <c:pt idx="87" formatCode="General">
                  <c:v>44</c:v>
                </c:pt>
                <c:pt idx="88" formatCode="General">
                  <c:v>40</c:v>
                </c:pt>
                <c:pt idx="89" formatCode="General">
                  <c:v>40</c:v>
                </c:pt>
                <c:pt idx="90" formatCode="General">
                  <c:v>43</c:v>
                </c:pt>
                <c:pt idx="91" formatCode="General">
                  <c:v>38</c:v>
                </c:pt>
                <c:pt idx="92" formatCode="General">
                  <c:v>43</c:v>
                </c:pt>
                <c:pt idx="93" formatCode="General">
                  <c:v>40</c:v>
                </c:pt>
                <c:pt idx="94" formatCode="General">
                  <c:v>37</c:v>
                </c:pt>
                <c:pt idx="95" formatCode="General">
                  <c:v>41</c:v>
                </c:pt>
                <c:pt idx="96" formatCode="General">
                  <c:v>39</c:v>
                </c:pt>
                <c:pt idx="97" formatCode="General">
                  <c:v>42</c:v>
                </c:pt>
                <c:pt idx="98" formatCode="General">
                  <c:v>37</c:v>
                </c:pt>
                <c:pt idx="99" formatCode="General">
                  <c:v>36</c:v>
                </c:pt>
                <c:pt idx="100" formatCode="General">
                  <c:v>39</c:v>
                </c:pt>
                <c:pt idx="101" formatCode="General">
                  <c:v>41</c:v>
                </c:pt>
                <c:pt idx="102" formatCode="General">
                  <c:v>47</c:v>
                </c:pt>
                <c:pt idx="103" formatCode="General">
                  <c:v>36</c:v>
                </c:pt>
                <c:pt idx="104" formatCode="General">
                  <c:v>36</c:v>
                </c:pt>
                <c:pt idx="105" formatCode="General">
                  <c:v>40</c:v>
                </c:pt>
                <c:pt idx="106" formatCode="General">
                  <c:v>33</c:v>
                </c:pt>
                <c:pt idx="107" formatCode="General">
                  <c:v>35</c:v>
                </c:pt>
                <c:pt idx="108" formatCode="General">
                  <c:v>37</c:v>
                </c:pt>
                <c:pt idx="109" formatCode="General">
                  <c:v>47</c:v>
                </c:pt>
                <c:pt idx="110" formatCode="General">
                  <c:v>39</c:v>
                </c:pt>
                <c:pt idx="111" formatCode="General">
                  <c:v>37</c:v>
                </c:pt>
                <c:pt idx="112" formatCode="General">
                  <c:v>41</c:v>
                </c:pt>
                <c:pt idx="113" formatCode="General">
                  <c:v>32</c:v>
                </c:pt>
                <c:pt idx="114" formatCode="General">
                  <c:v>26</c:v>
                </c:pt>
                <c:pt idx="115" formatCode="General">
                  <c:v>18</c:v>
                </c:pt>
                <c:pt idx="116" formatCode="General">
                  <c:v>28</c:v>
                </c:pt>
                <c:pt idx="117" formatCode="General">
                  <c:v>30</c:v>
                </c:pt>
                <c:pt idx="118" formatCode="General">
                  <c:v>37</c:v>
                </c:pt>
                <c:pt idx="119" formatCode="General">
                  <c:v>36</c:v>
                </c:pt>
                <c:pt idx="120" formatCode="General">
                  <c:v>35</c:v>
                </c:pt>
                <c:pt idx="121" formatCode="General">
                  <c:v>28</c:v>
                </c:pt>
                <c:pt idx="122" formatCode="General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1-C244-8FD9-8A23227CE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034016"/>
        <c:axId val="1451559487"/>
        <c:axId val="0"/>
      </c:bar3DChart>
      <c:dateAx>
        <c:axId val="7730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layout>
            <c:manualLayout>
              <c:xMode val="edge"/>
              <c:yMode val="edge"/>
              <c:x val="0.89458377077865281"/>
              <c:y val="0.92552019539224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559487"/>
        <c:crosses val="autoZero"/>
        <c:auto val="1"/>
        <c:lblOffset val="100"/>
        <c:baseTimeUnit val="days"/>
      </c:dateAx>
      <c:valAx>
        <c:axId val="145155948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kWh</a:t>
                </a:r>
              </a:p>
            </c:rich>
          </c:tx>
          <c:layout>
            <c:manualLayout>
              <c:xMode val="edge"/>
              <c:yMode val="edge"/>
              <c:x val="2.2979002624671917E-2"/>
              <c:y val="2.66626567512394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0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1746714</xdr:colOff>
      <xdr:row>20</xdr:row>
      <xdr:rowOff>111646</xdr:rowOff>
    </xdr:from>
    <xdr:to>
      <xdr:col>23</xdr:col>
      <xdr:colOff>95446</xdr:colOff>
      <xdr:row>43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9942984-80EB-1240-B082-DF9C39BE2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1500925</xdr:colOff>
      <xdr:row>0</xdr:row>
      <xdr:rowOff>0</xdr:rowOff>
    </xdr:from>
    <xdr:to>
      <xdr:col>22</xdr:col>
      <xdr:colOff>544682</xdr:colOff>
      <xdr:row>19</xdr:row>
      <xdr:rowOff>163560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D1D9586-02B4-B54E-9CE2-4A7313B40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0.12263</cdr:x>
      <cdr:y>0.34534</cdr:y>
    </cdr:from>
    <cdr:to>
      <cdr:x>0.98063</cdr:x>
      <cdr:y>0.35313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D002F721-4324-54DD-DE75-142E4BEA10B3}"/>
            </a:ext>
          </a:extLst>
        </cdr:cNvPr>
        <cdr:cNvCxnSpPr/>
      </cdr:nvCxnSpPr>
      <cdr:spPr>
        <a:xfrm xmlns:a="http://schemas.openxmlformats.org/drawingml/2006/main">
          <a:off x="1372031" y="1307888"/>
          <a:ext cx="9599674" cy="295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0.0181</cdr:x>
      <cdr:y>0.38993</cdr:y>
    </cdr:from>
    <cdr:to>
      <cdr:x>0.11631</cdr:x>
      <cdr:y>0.56021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C2550149-47D8-CBAC-2379-DEF091216996}"/>
            </a:ext>
          </a:extLst>
        </cdr:cNvPr>
        <cdr:cNvSpPr txBox="1"/>
      </cdr:nvSpPr>
      <cdr:spPr>
        <a:xfrm xmlns:a="http://schemas.openxmlformats.org/drawingml/2006/main">
          <a:off x="202511" y="1476764"/>
          <a:ext cx="1098775" cy="644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/>
            <a:t>CONSUMO</a:t>
          </a:r>
          <a:r>
            <a:rPr lang="it-IT" sz="1100" baseline="0"/>
            <a:t> MEDIO</a:t>
          </a:r>
          <a:endParaRPr lang="it-I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0.13013</cdr:x>
      <cdr:y>0.42678</cdr:y>
    </cdr:from>
    <cdr:to>
      <cdr:x>0.98469</cdr:x>
      <cdr:y>0.43454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B67AA42D-C2C4-4720-47E6-588776458E48}"/>
            </a:ext>
          </a:extLst>
        </cdr:cNvPr>
        <cdr:cNvCxnSpPr/>
      </cdr:nvCxnSpPr>
      <cdr:spPr>
        <a:xfrm xmlns:a="http://schemas.openxmlformats.org/drawingml/2006/main">
          <a:off x="1064148" y="1372455"/>
          <a:ext cx="6988311" cy="2495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27"/>
  <sheetViews>
    <sheetView tabSelected="1" topLeftCell="A110" zoomScale="200" zoomScaleNormal="111" workbookViewId="0">
      <selection activeCell="D123" sqref="D123"/>
    </sheetView>
  </sheetViews>
  <sheetFormatPr baseColWidth="10" defaultColWidth="8.83203125" defaultRowHeight="13" x14ac:dyDescent="0.15"/>
  <cols>
    <col min="1" max="1" width="18.6640625" customWidth="1"/>
    <col min="2" max="2" width="25.33203125" customWidth="1"/>
    <col min="3" max="3" width="21.1640625" customWidth="1"/>
    <col min="4" max="4" width="23" customWidth="1"/>
    <col min="5" max="5" width="30" customWidth="1"/>
    <col min="6" max="6" width="27.5" customWidth="1"/>
    <col min="7" max="7" width="21.83203125" customWidth="1"/>
    <col min="8" max="8" width="29.83203125" customWidth="1"/>
    <col min="9" max="9" width="30.1640625" bestFit="1" customWidth="1"/>
    <col min="10" max="10" width="22" customWidth="1"/>
    <col min="11" max="11" width="12.83203125" customWidth="1"/>
    <col min="12" max="12" width="9.1640625" customWidth="1"/>
    <col min="13" max="13" width="24.1640625" customWidth="1"/>
    <col min="14" max="14" width="24.5" customWidth="1"/>
    <col min="15" max="15" width="21.5" customWidth="1"/>
    <col min="16" max="16" width="12" customWidth="1"/>
    <col min="17" max="17" width="12.6640625" customWidth="1"/>
    <col min="18" max="18" width="26.33203125" customWidth="1"/>
    <col min="19" max="19" width="21.1640625" customWidth="1"/>
    <col min="20" max="20" width="21.33203125" customWidth="1"/>
  </cols>
  <sheetData>
    <row r="2" spans="1:12" x14ac:dyDescent="0.15">
      <c r="C2" s="1"/>
      <c r="D2" s="1"/>
      <c r="E2" s="5"/>
      <c r="F2" s="5"/>
      <c r="G2" s="5" t="s">
        <v>11</v>
      </c>
      <c r="H2" s="5" t="s">
        <v>3</v>
      </c>
      <c r="K2" s="5"/>
    </row>
    <row r="3" spans="1:12" x14ac:dyDescent="0.15">
      <c r="D3" s="6"/>
      <c r="J3" s="5" t="s">
        <v>4</v>
      </c>
      <c r="K3" s="7">
        <f>SUM(J:J)</f>
        <v>0</v>
      </c>
      <c r="L3" s="5" t="s">
        <v>2</v>
      </c>
    </row>
    <row r="4" spans="1:12" x14ac:dyDescent="0.15">
      <c r="B4" s="2" t="s">
        <v>0</v>
      </c>
      <c r="C4" s="3" t="s">
        <v>15</v>
      </c>
      <c r="D4" s="13" t="s">
        <v>16</v>
      </c>
      <c r="E4" s="1" t="s">
        <v>17</v>
      </c>
      <c r="F4" s="1" t="s">
        <v>18</v>
      </c>
      <c r="G4" s="5" t="s">
        <v>1</v>
      </c>
      <c r="H4" s="5" t="s">
        <v>2</v>
      </c>
    </row>
    <row r="5" spans="1:12" x14ac:dyDescent="0.15">
      <c r="A5" s="1"/>
      <c r="B5" s="8">
        <v>45588</v>
      </c>
      <c r="C5" s="2">
        <v>3.6</v>
      </c>
      <c r="D5" s="7">
        <f>14.7</f>
        <v>14.7</v>
      </c>
      <c r="E5" s="2">
        <f t="shared" ref="E5:E13" si="0">IF((C5-D5)&lt;10,0,C5-D5)</f>
        <v>0</v>
      </c>
      <c r="F5" s="4">
        <f t="shared" ref="F5:F13" si="1">IF(C5-D5&gt;0,0,D5-C5)</f>
        <v>11.1</v>
      </c>
      <c r="G5" s="4">
        <f t="shared" ref="G5:G13" si="2">(C5/D5)*100</f>
        <v>24.489795918367349</v>
      </c>
      <c r="H5" s="7">
        <f t="shared" ref="H5:H13" si="3">IF(C5&gt;D5,D5*0.4+E5*0.05,C5*0.4)</f>
        <v>1.4400000000000002</v>
      </c>
      <c r="J5" s="5" t="s">
        <v>5</v>
      </c>
      <c r="K5" s="7">
        <f>AVERAGE(H5:H500)</f>
        <v>1.5626229508196738</v>
      </c>
      <c r="L5" s="5" t="s">
        <v>2</v>
      </c>
    </row>
    <row r="6" spans="1:12" x14ac:dyDescent="0.15">
      <c r="B6" s="8">
        <v>45589</v>
      </c>
      <c r="C6" s="2">
        <v>1.3</v>
      </c>
      <c r="D6" s="7">
        <v>18.489999999999998</v>
      </c>
      <c r="E6" s="2">
        <f t="shared" si="0"/>
        <v>0</v>
      </c>
      <c r="F6" s="4">
        <f t="shared" si="1"/>
        <v>17.189999999999998</v>
      </c>
      <c r="G6" s="4">
        <f t="shared" si="2"/>
        <v>7.0308274743104384</v>
      </c>
      <c r="H6" s="7">
        <f t="shared" si="3"/>
        <v>0.52</v>
      </c>
    </row>
    <row r="7" spans="1:12" x14ac:dyDescent="0.15">
      <c r="B7" s="8">
        <v>45590</v>
      </c>
      <c r="C7" s="2">
        <v>1</v>
      </c>
      <c r="D7" s="7">
        <v>17.27</v>
      </c>
      <c r="E7" s="2">
        <f t="shared" si="0"/>
        <v>0</v>
      </c>
      <c r="F7" s="4">
        <f t="shared" si="1"/>
        <v>16.27</v>
      </c>
      <c r="G7" s="4">
        <f t="shared" si="2"/>
        <v>5.7903879559930518</v>
      </c>
      <c r="H7" s="7">
        <f t="shared" si="3"/>
        <v>0.4</v>
      </c>
      <c r="J7" s="1" t="s">
        <v>7</v>
      </c>
      <c r="K7" s="4">
        <f>K5*30</f>
        <v>46.878688524590217</v>
      </c>
      <c r="L7" s="5" t="s">
        <v>2</v>
      </c>
    </row>
    <row r="8" spans="1:12" x14ac:dyDescent="0.15">
      <c r="B8" s="8">
        <v>45591</v>
      </c>
      <c r="C8" s="2">
        <v>0.5</v>
      </c>
      <c r="D8" s="7">
        <v>23.39</v>
      </c>
      <c r="E8" s="2">
        <f t="shared" si="0"/>
        <v>0</v>
      </c>
      <c r="F8" s="4">
        <f t="shared" si="1"/>
        <v>22.89</v>
      </c>
      <c r="G8" s="4">
        <f t="shared" si="2"/>
        <v>2.1376656690893543</v>
      </c>
      <c r="H8" s="7">
        <f t="shared" si="3"/>
        <v>0.2</v>
      </c>
    </row>
    <row r="9" spans="1:12" x14ac:dyDescent="0.15">
      <c r="B9" s="8">
        <v>45592</v>
      </c>
      <c r="C9" s="2">
        <v>1</v>
      </c>
      <c r="D9" s="7">
        <v>18.34</v>
      </c>
      <c r="E9" s="2">
        <f t="shared" si="0"/>
        <v>0</v>
      </c>
      <c r="F9" s="4">
        <f t="shared" si="1"/>
        <v>17.34</v>
      </c>
      <c r="G9" s="4">
        <f t="shared" si="2"/>
        <v>5.4525627044711014</v>
      </c>
      <c r="H9" s="7">
        <f t="shared" si="3"/>
        <v>0.4</v>
      </c>
      <c r="J9" s="5" t="s">
        <v>6</v>
      </c>
      <c r="K9" s="4">
        <f>K5*365</f>
        <v>570.35737704918097</v>
      </c>
      <c r="L9" s="5" t="s">
        <v>2</v>
      </c>
    </row>
    <row r="10" spans="1:12" x14ac:dyDescent="0.15">
      <c r="B10" s="8">
        <v>45593</v>
      </c>
      <c r="C10" s="2">
        <v>7.8</v>
      </c>
      <c r="D10" s="7">
        <v>16.399999999999999</v>
      </c>
      <c r="E10" s="2">
        <f t="shared" si="0"/>
        <v>0</v>
      </c>
      <c r="F10" s="4">
        <f t="shared" si="1"/>
        <v>8.5999999999999979</v>
      </c>
      <c r="G10" s="4">
        <f t="shared" si="2"/>
        <v>47.560975609756099</v>
      </c>
      <c r="H10" s="7">
        <f t="shared" si="3"/>
        <v>3.12</v>
      </c>
    </row>
    <row r="11" spans="1:12" x14ac:dyDescent="0.15">
      <c r="B11" s="8">
        <v>45594</v>
      </c>
      <c r="C11" s="2">
        <v>7.5</v>
      </c>
      <c r="D11" s="7">
        <v>15.7</v>
      </c>
      <c r="E11" s="2">
        <f t="shared" si="0"/>
        <v>0</v>
      </c>
      <c r="F11" s="4">
        <f t="shared" si="1"/>
        <v>8.1999999999999993</v>
      </c>
      <c r="G11" s="4">
        <f t="shared" si="2"/>
        <v>47.770700636942678</v>
      </c>
      <c r="H11" s="7">
        <f t="shared" si="3"/>
        <v>3</v>
      </c>
      <c r="J11" s="5" t="s">
        <v>8</v>
      </c>
      <c r="K11" s="9">
        <f>AVERAGE(C:C)</f>
        <v>3.9065573770491802</v>
      </c>
      <c r="L11" s="5" t="s">
        <v>9</v>
      </c>
    </row>
    <row r="12" spans="1:12" x14ac:dyDescent="0.15">
      <c r="B12" s="8">
        <v>45595</v>
      </c>
      <c r="C12" s="2">
        <v>7.5</v>
      </c>
      <c r="D12" s="7">
        <v>18.88</v>
      </c>
      <c r="E12" s="2">
        <f t="shared" si="0"/>
        <v>0</v>
      </c>
      <c r="F12" s="4">
        <f t="shared" si="1"/>
        <v>11.379999999999999</v>
      </c>
      <c r="G12" s="4">
        <f t="shared" si="2"/>
        <v>39.724576271186443</v>
      </c>
      <c r="H12" s="7">
        <f t="shared" si="3"/>
        <v>3</v>
      </c>
    </row>
    <row r="13" spans="1:12" x14ac:dyDescent="0.15">
      <c r="B13" s="26">
        <v>45596</v>
      </c>
      <c r="C13" s="2">
        <v>7.3</v>
      </c>
      <c r="D13" s="7">
        <v>21.21</v>
      </c>
      <c r="E13" s="2">
        <f t="shared" si="0"/>
        <v>0</v>
      </c>
      <c r="F13" s="4">
        <f t="shared" si="1"/>
        <v>13.91</v>
      </c>
      <c r="G13" s="4">
        <f t="shared" si="2"/>
        <v>34.417727487034419</v>
      </c>
      <c r="H13" s="7">
        <f t="shared" si="3"/>
        <v>2.92</v>
      </c>
    </row>
    <row r="14" spans="1:12" x14ac:dyDescent="0.15">
      <c r="C14" s="2"/>
      <c r="E14" s="2"/>
      <c r="F14" s="2"/>
      <c r="G14" s="4"/>
      <c r="H14" s="7"/>
    </row>
    <row r="15" spans="1:12" x14ac:dyDescent="0.15">
      <c r="A15" s="1" t="s">
        <v>10</v>
      </c>
      <c r="B15" s="8">
        <v>45597</v>
      </c>
      <c r="C15" s="2">
        <v>7.4</v>
      </c>
      <c r="D15" s="7">
        <v>19.3</v>
      </c>
      <c r="E15" s="2">
        <f t="shared" ref="E15:E127" si="4">IF((C15-D15)&lt;10,0,C15-D15)</f>
        <v>0</v>
      </c>
      <c r="F15" s="4">
        <f t="shared" ref="F15:F127" si="5">IF(C15-D15&gt;0,0,D15-C15)</f>
        <v>11.9</v>
      </c>
      <c r="G15" s="4">
        <f t="shared" ref="G15:G127" si="6">(C15/D15)*100</f>
        <v>38.3419689119171</v>
      </c>
      <c r="H15" s="7">
        <f t="shared" ref="H15:H127" si="7">IF(C15&gt;D15,D15*0.4+E15*0.05,C15*0.4)</f>
        <v>2.9600000000000004</v>
      </c>
    </row>
    <row r="16" spans="1:12" x14ac:dyDescent="0.15">
      <c r="A16" s="1"/>
      <c r="B16" s="8">
        <v>45598</v>
      </c>
      <c r="C16" s="2">
        <v>7.3</v>
      </c>
      <c r="D16" s="7">
        <v>17.45</v>
      </c>
      <c r="E16" s="2">
        <f t="shared" si="4"/>
        <v>0</v>
      </c>
      <c r="F16" s="4">
        <f t="shared" si="5"/>
        <v>10.149999999999999</v>
      </c>
      <c r="G16" s="4">
        <f t="shared" si="6"/>
        <v>41.833810888252145</v>
      </c>
      <c r="H16" s="7">
        <f t="shared" si="7"/>
        <v>2.92</v>
      </c>
    </row>
    <row r="17" spans="2:12" x14ac:dyDescent="0.15">
      <c r="B17" s="8">
        <v>45599</v>
      </c>
      <c r="C17" s="2">
        <v>6.6</v>
      </c>
      <c r="D17" s="7">
        <v>21.9</v>
      </c>
      <c r="E17" s="2">
        <f t="shared" si="4"/>
        <v>0</v>
      </c>
      <c r="F17" s="4">
        <f t="shared" si="5"/>
        <v>15.299999999999999</v>
      </c>
      <c r="G17" s="4">
        <f t="shared" si="6"/>
        <v>30.136986301369863</v>
      </c>
      <c r="H17" s="7">
        <f t="shared" si="7"/>
        <v>2.64</v>
      </c>
    </row>
    <row r="18" spans="2:12" x14ac:dyDescent="0.15">
      <c r="B18" s="8">
        <v>45600</v>
      </c>
      <c r="C18" s="2">
        <v>7</v>
      </c>
      <c r="D18" s="7">
        <v>16</v>
      </c>
      <c r="E18" s="2">
        <f t="shared" si="4"/>
        <v>0</v>
      </c>
      <c r="F18" s="2">
        <f t="shared" si="5"/>
        <v>9</v>
      </c>
      <c r="G18" s="4">
        <f t="shared" si="6"/>
        <v>43.75</v>
      </c>
      <c r="H18" s="7">
        <f t="shared" si="7"/>
        <v>2.8000000000000003</v>
      </c>
    </row>
    <row r="19" spans="2:12" x14ac:dyDescent="0.15">
      <c r="B19" s="8">
        <v>45601</v>
      </c>
      <c r="C19" s="2">
        <v>5.3</v>
      </c>
      <c r="D19" s="7">
        <v>25</v>
      </c>
      <c r="E19" s="2">
        <f t="shared" si="4"/>
        <v>0</v>
      </c>
      <c r="F19" s="4">
        <f t="shared" si="5"/>
        <v>19.7</v>
      </c>
      <c r="G19" s="4">
        <f t="shared" si="6"/>
        <v>21.2</v>
      </c>
      <c r="H19" s="7">
        <f t="shared" si="7"/>
        <v>2.12</v>
      </c>
    </row>
    <row r="20" spans="2:12" x14ac:dyDescent="0.15">
      <c r="B20" s="8">
        <v>45602</v>
      </c>
      <c r="C20" s="2">
        <v>6.1</v>
      </c>
      <c r="D20" s="7">
        <v>29</v>
      </c>
      <c r="E20" s="2">
        <f t="shared" si="4"/>
        <v>0</v>
      </c>
      <c r="F20" s="4">
        <f t="shared" si="5"/>
        <v>22.9</v>
      </c>
      <c r="G20" s="4">
        <f t="shared" si="6"/>
        <v>21.034482758620687</v>
      </c>
      <c r="H20" s="7">
        <f t="shared" si="7"/>
        <v>2.44</v>
      </c>
    </row>
    <row r="21" spans="2:12" x14ac:dyDescent="0.15">
      <c r="B21" s="8">
        <v>45603</v>
      </c>
      <c r="C21" s="2">
        <v>5.2</v>
      </c>
      <c r="D21" s="7">
        <v>30</v>
      </c>
      <c r="E21" s="2">
        <f t="shared" si="4"/>
        <v>0</v>
      </c>
      <c r="F21" s="4">
        <f t="shared" si="5"/>
        <v>24.8</v>
      </c>
      <c r="G21" s="4">
        <f t="shared" si="6"/>
        <v>17.333333333333336</v>
      </c>
      <c r="H21" s="7">
        <f t="shared" si="7"/>
        <v>2.08</v>
      </c>
      <c r="J21" s="1" t="s">
        <v>14</v>
      </c>
    </row>
    <row r="22" spans="2:12" x14ac:dyDescent="0.15">
      <c r="B22" s="8">
        <v>45604</v>
      </c>
      <c r="C22" s="2">
        <v>5.7</v>
      </c>
      <c r="D22" s="7">
        <v>21</v>
      </c>
      <c r="E22" s="2">
        <f t="shared" si="4"/>
        <v>0</v>
      </c>
      <c r="F22" s="4">
        <f t="shared" si="5"/>
        <v>15.3</v>
      </c>
      <c r="G22" s="4">
        <f t="shared" si="6"/>
        <v>27.142857142857146</v>
      </c>
      <c r="H22" s="7">
        <f t="shared" si="7"/>
        <v>2.2800000000000002</v>
      </c>
      <c r="J22" s="1"/>
      <c r="K22" s="11"/>
      <c r="L22" s="1"/>
    </row>
    <row r="23" spans="2:12" x14ac:dyDescent="0.15">
      <c r="B23" s="8">
        <v>45605</v>
      </c>
      <c r="C23" s="2">
        <v>5</v>
      </c>
      <c r="D23" s="7">
        <v>31</v>
      </c>
      <c r="E23" s="2">
        <f t="shared" si="4"/>
        <v>0</v>
      </c>
      <c r="F23" s="2">
        <f t="shared" si="5"/>
        <v>26</v>
      </c>
      <c r="G23" s="4">
        <f t="shared" si="6"/>
        <v>16.129032258064516</v>
      </c>
      <c r="H23" s="7">
        <f t="shared" si="7"/>
        <v>2</v>
      </c>
    </row>
    <row r="24" spans="2:12" x14ac:dyDescent="0.15">
      <c r="B24" s="8">
        <v>45606</v>
      </c>
      <c r="C24" s="2">
        <v>6.6</v>
      </c>
      <c r="D24" s="7">
        <v>36</v>
      </c>
      <c r="E24" s="2">
        <f t="shared" si="4"/>
        <v>0</v>
      </c>
      <c r="F24" s="2">
        <f t="shared" si="5"/>
        <v>29.4</v>
      </c>
      <c r="G24" s="4">
        <f t="shared" si="6"/>
        <v>18.333333333333332</v>
      </c>
      <c r="H24" s="7">
        <f t="shared" si="7"/>
        <v>2.64</v>
      </c>
      <c r="J24" s="1" t="s">
        <v>13</v>
      </c>
      <c r="K24" s="12">
        <f>SUM(D$76:D$1048576)-SUM(C76:C122)</f>
        <v>1956.9</v>
      </c>
    </row>
    <row r="25" spans="2:12" x14ac:dyDescent="0.15">
      <c r="B25" s="8">
        <v>45607</v>
      </c>
      <c r="C25" s="2">
        <v>6</v>
      </c>
      <c r="D25" s="7">
        <v>38</v>
      </c>
      <c r="E25" s="2">
        <f t="shared" si="4"/>
        <v>0</v>
      </c>
      <c r="F25" s="2">
        <f t="shared" si="5"/>
        <v>32</v>
      </c>
      <c r="G25" s="4">
        <f t="shared" si="6"/>
        <v>15.789473684210526</v>
      </c>
      <c r="H25" s="7">
        <f t="shared" si="7"/>
        <v>2.4000000000000004</v>
      </c>
    </row>
    <row r="26" spans="2:12" x14ac:dyDescent="0.15">
      <c r="B26" s="8">
        <v>45608</v>
      </c>
      <c r="C26" s="2">
        <v>2.6</v>
      </c>
      <c r="D26" s="7">
        <v>27</v>
      </c>
      <c r="E26" s="2">
        <f t="shared" si="4"/>
        <v>0</v>
      </c>
      <c r="F26" s="2">
        <f t="shared" si="5"/>
        <v>24.4</v>
      </c>
      <c r="G26" s="4">
        <f t="shared" si="6"/>
        <v>9.6296296296296298</v>
      </c>
      <c r="H26" s="7">
        <f t="shared" si="7"/>
        <v>1.04</v>
      </c>
      <c r="J26" s="1" t="s">
        <v>12</v>
      </c>
      <c r="K26" s="10">
        <f>K24*0.37</f>
        <v>724.053</v>
      </c>
      <c r="L26" s="1" t="s">
        <v>2</v>
      </c>
    </row>
    <row r="27" spans="2:12" x14ac:dyDescent="0.15">
      <c r="B27" s="8">
        <v>45609</v>
      </c>
      <c r="C27" s="2">
        <v>7</v>
      </c>
      <c r="D27" s="7">
        <v>31</v>
      </c>
      <c r="E27" s="2">
        <f t="shared" si="4"/>
        <v>0</v>
      </c>
      <c r="F27" s="2">
        <f t="shared" si="5"/>
        <v>24</v>
      </c>
      <c r="G27" s="4">
        <f t="shared" si="6"/>
        <v>22.58064516129032</v>
      </c>
      <c r="H27" s="7">
        <f t="shared" si="7"/>
        <v>2.8000000000000003</v>
      </c>
    </row>
    <row r="28" spans="2:12" x14ac:dyDescent="0.15">
      <c r="B28" s="8">
        <v>45610</v>
      </c>
      <c r="C28" s="2">
        <v>5.6</v>
      </c>
      <c r="D28" s="7">
        <v>30</v>
      </c>
      <c r="E28" s="2">
        <f t="shared" si="4"/>
        <v>0</v>
      </c>
      <c r="F28" s="2">
        <f t="shared" si="5"/>
        <v>24.4</v>
      </c>
      <c r="G28" s="4">
        <f t="shared" si="6"/>
        <v>18.666666666666664</v>
      </c>
      <c r="H28" s="7">
        <f t="shared" si="7"/>
        <v>2.2399999999999998</v>
      </c>
    </row>
    <row r="29" spans="2:12" x14ac:dyDescent="0.15">
      <c r="B29" s="8">
        <v>45611</v>
      </c>
      <c r="C29" s="2">
        <v>6</v>
      </c>
      <c r="D29" s="7">
        <v>34</v>
      </c>
      <c r="E29" s="2">
        <f t="shared" si="4"/>
        <v>0</v>
      </c>
      <c r="F29" s="2">
        <f t="shared" si="5"/>
        <v>28</v>
      </c>
      <c r="G29" s="4">
        <f t="shared" si="6"/>
        <v>17.647058823529413</v>
      </c>
      <c r="H29" s="7">
        <f t="shared" si="7"/>
        <v>2.4000000000000004</v>
      </c>
      <c r="J29" s="5"/>
      <c r="K29" s="4"/>
      <c r="L29" s="5"/>
    </row>
    <row r="30" spans="2:12" x14ac:dyDescent="0.15">
      <c r="B30" s="8">
        <v>45612</v>
      </c>
      <c r="C30" s="2">
        <v>6</v>
      </c>
      <c r="D30" s="7">
        <v>33</v>
      </c>
      <c r="E30" s="2">
        <f t="shared" si="4"/>
        <v>0</v>
      </c>
      <c r="F30" s="2">
        <f t="shared" si="5"/>
        <v>27</v>
      </c>
      <c r="G30" s="4">
        <f t="shared" si="6"/>
        <v>18.181818181818183</v>
      </c>
      <c r="H30" s="7">
        <f t="shared" si="7"/>
        <v>2.4000000000000004</v>
      </c>
    </row>
    <row r="31" spans="2:12" x14ac:dyDescent="0.15">
      <c r="B31" s="8">
        <v>45613</v>
      </c>
      <c r="C31" s="2">
        <v>6</v>
      </c>
      <c r="D31" s="7">
        <v>34</v>
      </c>
      <c r="E31" s="2">
        <f t="shared" si="4"/>
        <v>0</v>
      </c>
      <c r="F31" s="2">
        <f t="shared" si="5"/>
        <v>28</v>
      </c>
      <c r="G31" s="4">
        <f t="shared" si="6"/>
        <v>17.647058823529413</v>
      </c>
      <c r="H31" s="7">
        <f t="shared" si="7"/>
        <v>2.4000000000000004</v>
      </c>
      <c r="J31" s="5"/>
      <c r="K31" s="7"/>
      <c r="L31" s="5"/>
    </row>
    <row r="32" spans="2:12" x14ac:dyDescent="0.15">
      <c r="B32" s="8">
        <v>45614</v>
      </c>
      <c r="C32" s="2">
        <v>6</v>
      </c>
      <c r="D32" s="7">
        <v>31</v>
      </c>
      <c r="E32" s="2">
        <f t="shared" si="4"/>
        <v>0</v>
      </c>
      <c r="F32" s="2">
        <f t="shared" si="5"/>
        <v>25</v>
      </c>
      <c r="G32" s="4">
        <f t="shared" si="6"/>
        <v>19.35483870967742</v>
      </c>
      <c r="H32" s="7">
        <f t="shared" si="7"/>
        <v>2.4000000000000004</v>
      </c>
      <c r="K32" s="2"/>
    </row>
    <row r="33" spans="1:22" x14ac:dyDescent="0.15">
      <c r="B33" s="8">
        <v>45615</v>
      </c>
      <c r="C33" s="2">
        <v>1.6</v>
      </c>
      <c r="D33" s="7">
        <v>34</v>
      </c>
      <c r="E33" s="2">
        <f t="shared" si="4"/>
        <v>0</v>
      </c>
      <c r="F33" s="2">
        <f t="shared" si="5"/>
        <v>32.4</v>
      </c>
      <c r="G33" s="4">
        <f t="shared" si="6"/>
        <v>4.7058823529411766</v>
      </c>
      <c r="H33" s="7">
        <f t="shared" si="7"/>
        <v>0.64000000000000012</v>
      </c>
      <c r="J33" s="5"/>
      <c r="K33" s="2"/>
      <c r="L33" s="5"/>
    </row>
    <row r="34" spans="1:22" x14ac:dyDescent="0.15">
      <c r="B34" s="8">
        <v>45616</v>
      </c>
      <c r="C34" s="2">
        <v>5</v>
      </c>
      <c r="D34" s="7">
        <v>35</v>
      </c>
      <c r="E34" s="2">
        <f t="shared" si="4"/>
        <v>0</v>
      </c>
      <c r="F34" s="2">
        <f t="shared" si="5"/>
        <v>30</v>
      </c>
      <c r="G34" s="4">
        <f t="shared" si="6"/>
        <v>14.285714285714285</v>
      </c>
      <c r="H34" s="7">
        <f t="shared" si="7"/>
        <v>2</v>
      </c>
      <c r="O34" s="12"/>
    </row>
    <row r="35" spans="1:22" x14ac:dyDescent="0.15">
      <c r="B35" s="8">
        <v>45617</v>
      </c>
      <c r="C35" s="2">
        <v>3.6</v>
      </c>
      <c r="D35" s="7">
        <v>38</v>
      </c>
      <c r="E35" s="2">
        <f t="shared" si="4"/>
        <v>0</v>
      </c>
      <c r="F35" s="2">
        <f t="shared" si="5"/>
        <v>34.4</v>
      </c>
      <c r="G35" s="4">
        <f t="shared" si="6"/>
        <v>9.4736842105263168</v>
      </c>
      <c r="H35" s="7">
        <f t="shared" si="7"/>
        <v>1.4400000000000002</v>
      </c>
      <c r="J35" s="5"/>
      <c r="K35" s="7"/>
      <c r="L35" s="5"/>
    </row>
    <row r="36" spans="1:22" x14ac:dyDescent="0.15">
      <c r="B36" s="8">
        <v>45618</v>
      </c>
      <c r="C36" s="2">
        <v>4</v>
      </c>
      <c r="D36" s="7">
        <v>38</v>
      </c>
      <c r="E36" s="2">
        <f t="shared" si="4"/>
        <v>0</v>
      </c>
      <c r="F36" s="2">
        <f t="shared" si="5"/>
        <v>34</v>
      </c>
      <c r="G36" s="4">
        <f t="shared" si="6"/>
        <v>10.526315789473683</v>
      </c>
      <c r="H36" s="7">
        <f t="shared" si="7"/>
        <v>1.6</v>
      </c>
    </row>
    <row r="37" spans="1:22" x14ac:dyDescent="0.15">
      <c r="B37" s="8">
        <v>45619</v>
      </c>
      <c r="C37" s="2">
        <v>6</v>
      </c>
      <c r="D37" s="7">
        <v>45</v>
      </c>
      <c r="E37" s="2">
        <f t="shared" si="4"/>
        <v>0</v>
      </c>
      <c r="F37" s="2">
        <f t="shared" si="5"/>
        <v>39</v>
      </c>
      <c r="G37" s="4">
        <f t="shared" si="6"/>
        <v>13.333333333333334</v>
      </c>
      <c r="H37" s="7">
        <f t="shared" si="7"/>
        <v>2.4000000000000004</v>
      </c>
    </row>
    <row r="38" spans="1:22" x14ac:dyDescent="0.15">
      <c r="B38" s="8">
        <v>45620</v>
      </c>
      <c r="C38" s="2">
        <v>4</v>
      </c>
      <c r="D38" s="7">
        <v>43</v>
      </c>
      <c r="E38" s="2">
        <f t="shared" si="4"/>
        <v>0</v>
      </c>
      <c r="F38" s="2">
        <f t="shared" si="5"/>
        <v>39</v>
      </c>
      <c r="G38" s="4">
        <f t="shared" si="6"/>
        <v>9.3023255813953494</v>
      </c>
      <c r="H38" s="7">
        <f t="shared" si="7"/>
        <v>1.6</v>
      </c>
    </row>
    <row r="39" spans="1:22" x14ac:dyDescent="0.15">
      <c r="B39" s="8">
        <v>45621</v>
      </c>
      <c r="C39" s="2">
        <v>1</v>
      </c>
      <c r="D39" s="7">
        <v>38</v>
      </c>
      <c r="E39" s="2">
        <f t="shared" si="4"/>
        <v>0</v>
      </c>
      <c r="F39" s="2">
        <f t="shared" si="5"/>
        <v>37</v>
      </c>
      <c r="G39" s="4">
        <f t="shared" si="6"/>
        <v>2.6315789473684208</v>
      </c>
      <c r="H39" s="7">
        <f t="shared" si="7"/>
        <v>0.4</v>
      </c>
    </row>
    <row r="40" spans="1:22" x14ac:dyDescent="0.15">
      <c r="B40" s="8">
        <v>45622</v>
      </c>
      <c r="C40" s="2">
        <v>1</v>
      </c>
      <c r="D40" s="7">
        <v>33</v>
      </c>
      <c r="E40" s="2">
        <f t="shared" si="4"/>
        <v>0</v>
      </c>
      <c r="F40" s="2">
        <f t="shared" si="5"/>
        <v>32</v>
      </c>
      <c r="G40" s="4">
        <f t="shared" si="6"/>
        <v>3.0303030303030303</v>
      </c>
      <c r="H40" s="7">
        <f t="shared" si="7"/>
        <v>0.4</v>
      </c>
    </row>
    <row r="41" spans="1:22" x14ac:dyDescent="0.15">
      <c r="B41" s="8">
        <v>45623</v>
      </c>
      <c r="C41" s="2">
        <v>3</v>
      </c>
      <c r="D41" s="7">
        <v>29</v>
      </c>
      <c r="E41" s="2">
        <f t="shared" si="4"/>
        <v>0</v>
      </c>
      <c r="F41" s="2">
        <f t="shared" si="5"/>
        <v>26</v>
      </c>
      <c r="G41" s="4">
        <f t="shared" si="6"/>
        <v>10.344827586206897</v>
      </c>
      <c r="H41" s="7">
        <f t="shared" si="7"/>
        <v>1.2000000000000002</v>
      </c>
    </row>
    <row r="42" spans="1:22" x14ac:dyDescent="0.15">
      <c r="B42" s="8">
        <v>45624</v>
      </c>
      <c r="C42" s="2">
        <v>2.4</v>
      </c>
      <c r="D42" s="7">
        <v>36</v>
      </c>
      <c r="E42" s="2">
        <f t="shared" si="4"/>
        <v>0</v>
      </c>
      <c r="F42" s="2">
        <f t="shared" si="5"/>
        <v>33.6</v>
      </c>
      <c r="G42" s="4">
        <f t="shared" si="6"/>
        <v>6.666666666666667</v>
      </c>
      <c r="H42" s="7">
        <f t="shared" si="7"/>
        <v>0.96</v>
      </c>
    </row>
    <row r="43" spans="1:22" x14ac:dyDescent="0.15">
      <c r="B43" s="8">
        <v>45625</v>
      </c>
      <c r="C43" s="2">
        <v>4</v>
      </c>
      <c r="D43" s="7">
        <v>33</v>
      </c>
      <c r="E43" s="2">
        <f t="shared" si="4"/>
        <v>0</v>
      </c>
      <c r="F43" s="2">
        <f t="shared" si="5"/>
        <v>29</v>
      </c>
      <c r="G43" s="4">
        <f t="shared" si="6"/>
        <v>12.121212121212121</v>
      </c>
      <c r="H43" s="7">
        <f t="shared" si="7"/>
        <v>1.6</v>
      </c>
    </row>
    <row r="44" spans="1:22" x14ac:dyDescent="0.15">
      <c r="B44" s="8">
        <v>45626</v>
      </c>
      <c r="C44" s="2">
        <v>5</v>
      </c>
      <c r="D44" s="7">
        <v>40</v>
      </c>
      <c r="E44" s="2">
        <f t="shared" si="4"/>
        <v>0</v>
      </c>
      <c r="F44" s="2">
        <f t="shared" si="5"/>
        <v>35</v>
      </c>
      <c r="G44" s="4">
        <f t="shared" si="6"/>
        <v>12.5</v>
      </c>
      <c r="H44" s="7">
        <f t="shared" si="7"/>
        <v>2</v>
      </c>
    </row>
    <row r="45" spans="1:22" x14ac:dyDescent="0.15">
      <c r="A45" s="25"/>
      <c r="B45" s="8">
        <v>45627</v>
      </c>
      <c r="C45" s="2">
        <v>5.3</v>
      </c>
      <c r="D45" s="7">
        <v>42</v>
      </c>
      <c r="E45" s="2">
        <f t="shared" si="4"/>
        <v>0</v>
      </c>
      <c r="F45" s="2">
        <f t="shared" si="5"/>
        <v>36.700000000000003</v>
      </c>
      <c r="G45" s="4">
        <f t="shared" si="6"/>
        <v>12.619047619047619</v>
      </c>
      <c r="H45" s="7">
        <f t="shared" si="7"/>
        <v>2.12</v>
      </c>
    </row>
    <row r="46" spans="1:22" x14ac:dyDescent="0.15">
      <c r="B46" s="8">
        <v>45628</v>
      </c>
      <c r="C46" s="2">
        <v>3.8</v>
      </c>
      <c r="D46" s="7">
        <v>36</v>
      </c>
      <c r="E46" s="2">
        <f t="shared" si="4"/>
        <v>0</v>
      </c>
      <c r="F46" s="2">
        <f t="shared" si="5"/>
        <v>32.200000000000003</v>
      </c>
      <c r="G46" s="4">
        <f t="shared" si="6"/>
        <v>10.555555555555555</v>
      </c>
      <c r="H46" s="7">
        <f t="shared" si="7"/>
        <v>1.52</v>
      </c>
    </row>
    <row r="47" spans="1:22" x14ac:dyDescent="0.15">
      <c r="B47" s="8">
        <v>45629</v>
      </c>
      <c r="C47" s="2">
        <v>5.3</v>
      </c>
      <c r="D47" s="7">
        <v>40</v>
      </c>
      <c r="E47" s="12">
        <f t="shared" si="4"/>
        <v>0</v>
      </c>
      <c r="F47" s="2">
        <f t="shared" si="5"/>
        <v>34.700000000000003</v>
      </c>
      <c r="G47" s="4">
        <f t="shared" si="6"/>
        <v>13.25</v>
      </c>
      <c r="H47" s="7">
        <f t="shared" si="7"/>
        <v>2.12</v>
      </c>
      <c r="N47" s="14" t="s">
        <v>14</v>
      </c>
      <c r="O47" s="15" t="s">
        <v>19</v>
      </c>
      <c r="P47" s="16" t="s">
        <v>20</v>
      </c>
      <c r="Q47" s="17" t="s">
        <v>21</v>
      </c>
      <c r="R47" s="19" t="s">
        <v>25</v>
      </c>
      <c r="S47" s="20" t="s">
        <v>26</v>
      </c>
      <c r="T47" s="18" t="s">
        <v>27</v>
      </c>
    </row>
    <row r="48" spans="1:22" x14ac:dyDescent="0.15">
      <c r="B48" s="8">
        <v>45630</v>
      </c>
      <c r="C48" s="2">
        <v>5.3</v>
      </c>
      <c r="D48" s="7">
        <v>39</v>
      </c>
      <c r="E48" s="2">
        <f t="shared" si="4"/>
        <v>0</v>
      </c>
      <c r="F48" s="2">
        <f t="shared" si="5"/>
        <v>33.700000000000003</v>
      </c>
      <c r="G48" s="4">
        <f t="shared" si="6"/>
        <v>13.589743589743589</v>
      </c>
      <c r="H48" s="7">
        <f t="shared" si="7"/>
        <v>2.12</v>
      </c>
      <c r="I48" s="12"/>
      <c r="N48" s="21"/>
      <c r="O48" s="22" t="s">
        <v>22</v>
      </c>
      <c r="P48" s="21">
        <f>Q48*0.44</f>
        <v>1011.0759999999998</v>
      </c>
      <c r="Q48" s="24">
        <f>SUM(F45:F106)</f>
        <v>2297.8999999999996</v>
      </c>
      <c r="R48" s="23">
        <f>SUM(D45:D106)</f>
        <v>2502</v>
      </c>
      <c r="S48" s="23">
        <f>R48*0.44</f>
        <v>1100.8800000000001</v>
      </c>
      <c r="T48" s="23">
        <f>P48-S48</f>
        <v>-89.804000000000315</v>
      </c>
      <c r="V48" s="1" t="s">
        <v>23</v>
      </c>
    </row>
    <row r="49" spans="2:20" x14ac:dyDescent="0.15">
      <c r="B49" s="8">
        <v>45631</v>
      </c>
      <c r="C49" s="2">
        <v>5.3</v>
      </c>
      <c r="D49" s="7">
        <v>39</v>
      </c>
      <c r="E49" s="2">
        <f t="shared" si="4"/>
        <v>0</v>
      </c>
      <c r="F49" s="2">
        <f t="shared" si="5"/>
        <v>33.700000000000003</v>
      </c>
      <c r="G49" s="4">
        <f t="shared" si="6"/>
        <v>13.589743589743589</v>
      </c>
      <c r="H49" s="7">
        <f t="shared" si="7"/>
        <v>2.12</v>
      </c>
      <c r="O49" s="1" t="s">
        <v>24</v>
      </c>
      <c r="Q49" s="27"/>
      <c r="R49" s="12"/>
      <c r="S49" s="12"/>
      <c r="T49" s="12"/>
    </row>
    <row r="50" spans="2:20" x14ac:dyDescent="0.15">
      <c r="B50" s="8">
        <v>45632</v>
      </c>
      <c r="C50" s="2">
        <v>2.2999999999999998</v>
      </c>
      <c r="D50" s="7">
        <v>35</v>
      </c>
      <c r="E50" s="2">
        <f t="shared" si="4"/>
        <v>0</v>
      </c>
      <c r="F50" s="2">
        <f t="shared" si="5"/>
        <v>32.700000000000003</v>
      </c>
      <c r="G50" s="4">
        <f t="shared" si="6"/>
        <v>6.5714285714285712</v>
      </c>
      <c r="H50" s="7">
        <f t="shared" si="7"/>
        <v>0.91999999999999993</v>
      </c>
    </row>
    <row r="51" spans="2:20" x14ac:dyDescent="0.15">
      <c r="B51" s="8">
        <v>45633</v>
      </c>
      <c r="C51" s="2">
        <v>1.7</v>
      </c>
      <c r="D51" s="7">
        <v>35</v>
      </c>
      <c r="E51" s="2">
        <f t="shared" si="4"/>
        <v>0</v>
      </c>
      <c r="F51" s="2">
        <f t="shared" si="5"/>
        <v>33.299999999999997</v>
      </c>
      <c r="G51" s="4">
        <f t="shared" si="6"/>
        <v>4.8571428571428568</v>
      </c>
      <c r="H51" s="7">
        <f t="shared" si="7"/>
        <v>0.68</v>
      </c>
    </row>
    <row r="52" spans="2:20" x14ac:dyDescent="0.15">
      <c r="B52" s="8">
        <v>45634</v>
      </c>
      <c r="C52" s="2">
        <v>0.5</v>
      </c>
      <c r="D52" s="7">
        <v>41</v>
      </c>
      <c r="E52" s="12">
        <f t="shared" si="4"/>
        <v>0</v>
      </c>
      <c r="F52" s="2">
        <f t="shared" si="5"/>
        <v>40.5</v>
      </c>
      <c r="G52" s="4">
        <f t="shared" si="6"/>
        <v>1.2195121951219512</v>
      </c>
      <c r="H52" s="7">
        <f t="shared" si="7"/>
        <v>0.2</v>
      </c>
    </row>
    <row r="53" spans="2:20" x14ac:dyDescent="0.15">
      <c r="B53" s="8">
        <v>45635</v>
      </c>
      <c r="C53" s="2">
        <v>1</v>
      </c>
      <c r="D53" s="7">
        <v>36</v>
      </c>
      <c r="E53" s="2">
        <f t="shared" si="4"/>
        <v>0</v>
      </c>
      <c r="F53" s="2">
        <f t="shared" si="5"/>
        <v>35</v>
      </c>
      <c r="G53" s="4">
        <f t="shared" si="6"/>
        <v>2.7777777777777777</v>
      </c>
      <c r="H53" s="7">
        <f t="shared" si="7"/>
        <v>0.4</v>
      </c>
    </row>
    <row r="54" spans="2:20" x14ac:dyDescent="0.15">
      <c r="B54" s="8">
        <v>45636</v>
      </c>
      <c r="C54" s="2">
        <v>1</v>
      </c>
      <c r="D54" s="7">
        <v>38</v>
      </c>
      <c r="E54" s="2">
        <f t="shared" si="4"/>
        <v>0</v>
      </c>
      <c r="F54" s="2">
        <f t="shared" si="5"/>
        <v>37</v>
      </c>
      <c r="G54" s="4">
        <f t="shared" si="6"/>
        <v>2.6315789473684208</v>
      </c>
      <c r="H54" s="7">
        <f t="shared" si="7"/>
        <v>0.4</v>
      </c>
    </row>
    <row r="55" spans="2:20" x14ac:dyDescent="0.15">
      <c r="B55" s="8">
        <v>45637</v>
      </c>
      <c r="C55" s="2">
        <v>5</v>
      </c>
      <c r="D55" s="7">
        <v>41</v>
      </c>
      <c r="E55" s="2">
        <f t="shared" si="4"/>
        <v>0</v>
      </c>
      <c r="F55" s="2">
        <f t="shared" si="5"/>
        <v>36</v>
      </c>
      <c r="G55" s="4">
        <f t="shared" si="6"/>
        <v>12.195121951219512</v>
      </c>
      <c r="H55" s="7">
        <f t="shared" si="7"/>
        <v>2</v>
      </c>
    </row>
    <row r="56" spans="2:20" x14ac:dyDescent="0.15">
      <c r="B56" s="8">
        <v>45638</v>
      </c>
      <c r="C56" s="2">
        <v>4</v>
      </c>
      <c r="D56" s="7">
        <v>37</v>
      </c>
      <c r="E56" s="2">
        <f t="shared" si="4"/>
        <v>0</v>
      </c>
      <c r="F56" s="2">
        <f t="shared" si="5"/>
        <v>33</v>
      </c>
      <c r="G56" s="4">
        <f t="shared" si="6"/>
        <v>10.810810810810811</v>
      </c>
      <c r="H56" s="7">
        <f t="shared" si="7"/>
        <v>1.6</v>
      </c>
    </row>
    <row r="57" spans="2:20" x14ac:dyDescent="0.15">
      <c r="B57" s="8">
        <v>45639</v>
      </c>
      <c r="C57" s="2">
        <v>3</v>
      </c>
      <c r="D57" s="7">
        <v>40</v>
      </c>
      <c r="E57" s="2">
        <f t="shared" si="4"/>
        <v>0</v>
      </c>
      <c r="F57" s="2">
        <f t="shared" si="5"/>
        <v>37</v>
      </c>
      <c r="G57" s="4">
        <f t="shared" si="6"/>
        <v>7.5</v>
      </c>
      <c r="H57" s="7">
        <f t="shared" si="7"/>
        <v>1.2000000000000002</v>
      </c>
    </row>
    <row r="58" spans="2:20" x14ac:dyDescent="0.15">
      <c r="B58" s="8">
        <v>45640</v>
      </c>
      <c r="C58" s="2">
        <v>3</v>
      </c>
      <c r="D58" s="7">
        <v>38</v>
      </c>
      <c r="E58" s="2">
        <f t="shared" si="4"/>
        <v>0</v>
      </c>
      <c r="F58" s="2">
        <f t="shared" si="5"/>
        <v>35</v>
      </c>
      <c r="G58" s="4">
        <f t="shared" si="6"/>
        <v>7.8947368421052628</v>
      </c>
      <c r="H58" s="7">
        <f t="shared" si="7"/>
        <v>1.2000000000000002</v>
      </c>
    </row>
    <row r="59" spans="2:20" x14ac:dyDescent="0.15">
      <c r="B59" s="8">
        <v>45641</v>
      </c>
      <c r="C59" s="2">
        <v>5</v>
      </c>
      <c r="D59" s="7">
        <v>41</v>
      </c>
      <c r="E59" s="2">
        <f t="shared" si="4"/>
        <v>0</v>
      </c>
      <c r="F59" s="2">
        <f t="shared" si="5"/>
        <v>36</v>
      </c>
      <c r="G59" s="4">
        <f t="shared" si="6"/>
        <v>12.195121951219512</v>
      </c>
      <c r="H59" s="7">
        <f t="shared" si="7"/>
        <v>2</v>
      </c>
    </row>
    <row r="60" spans="2:20" x14ac:dyDescent="0.15">
      <c r="B60" s="8">
        <v>45642</v>
      </c>
      <c r="C60" s="2">
        <v>4</v>
      </c>
      <c r="D60" s="7">
        <v>37</v>
      </c>
      <c r="E60" s="2">
        <f t="shared" si="4"/>
        <v>0</v>
      </c>
      <c r="F60" s="2">
        <f t="shared" si="5"/>
        <v>33</v>
      </c>
      <c r="G60" s="4">
        <f t="shared" si="6"/>
        <v>10.810810810810811</v>
      </c>
      <c r="H60" s="7">
        <f t="shared" si="7"/>
        <v>1.6</v>
      </c>
    </row>
    <row r="61" spans="2:20" x14ac:dyDescent="0.15">
      <c r="B61" s="8">
        <v>45643</v>
      </c>
      <c r="C61" s="2">
        <v>5</v>
      </c>
      <c r="D61" s="7">
        <v>49</v>
      </c>
      <c r="E61" s="2">
        <f t="shared" si="4"/>
        <v>0</v>
      </c>
      <c r="F61" s="2">
        <f t="shared" si="5"/>
        <v>44</v>
      </c>
      <c r="G61" s="4">
        <f t="shared" si="6"/>
        <v>10.204081632653061</v>
      </c>
      <c r="H61" s="7">
        <f t="shared" si="7"/>
        <v>2</v>
      </c>
    </row>
    <row r="62" spans="2:20" x14ac:dyDescent="0.15">
      <c r="B62" s="8">
        <v>45644</v>
      </c>
      <c r="C62" s="2">
        <v>4</v>
      </c>
      <c r="D62" s="7">
        <v>39</v>
      </c>
      <c r="E62" s="2">
        <f t="shared" si="4"/>
        <v>0</v>
      </c>
      <c r="F62" s="2">
        <f t="shared" si="5"/>
        <v>35</v>
      </c>
      <c r="G62" s="4">
        <f t="shared" si="6"/>
        <v>10.256410256410255</v>
      </c>
      <c r="H62" s="7">
        <f t="shared" si="7"/>
        <v>1.6</v>
      </c>
    </row>
    <row r="63" spans="2:20" x14ac:dyDescent="0.15">
      <c r="B63" s="8">
        <v>45645</v>
      </c>
      <c r="C63" s="2">
        <v>0</v>
      </c>
      <c r="D63" s="7">
        <v>36</v>
      </c>
      <c r="E63" s="2">
        <f t="shared" si="4"/>
        <v>0</v>
      </c>
      <c r="F63" s="2">
        <f t="shared" si="5"/>
        <v>36</v>
      </c>
      <c r="G63" s="4">
        <f t="shared" si="6"/>
        <v>0</v>
      </c>
      <c r="H63" s="7">
        <f t="shared" si="7"/>
        <v>0</v>
      </c>
    </row>
    <row r="64" spans="2:20" x14ac:dyDescent="0.15">
      <c r="B64" s="8">
        <v>45646</v>
      </c>
      <c r="C64" s="2">
        <v>5</v>
      </c>
      <c r="D64" s="7">
        <v>37</v>
      </c>
      <c r="E64" s="2">
        <f t="shared" si="4"/>
        <v>0</v>
      </c>
      <c r="F64" s="2">
        <f t="shared" si="5"/>
        <v>32</v>
      </c>
      <c r="G64" s="4">
        <f t="shared" si="6"/>
        <v>13.513513513513514</v>
      </c>
      <c r="H64" s="7">
        <f t="shared" si="7"/>
        <v>2</v>
      </c>
    </row>
    <row r="65" spans="2:8" x14ac:dyDescent="0.15">
      <c r="B65" s="8">
        <v>45647</v>
      </c>
      <c r="C65" s="2">
        <v>5</v>
      </c>
      <c r="D65" s="7">
        <v>40</v>
      </c>
      <c r="E65" s="2">
        <f t="shared" si="4"/>
        <v>0</v>
      </c>
      <c r="F65" s="2">
        <f t="shared" si="5"/>
        <v>35</v>
      </c>
      <c r="G65" s="4">
        <f t="shared" si="6"/>
        <v>12.5</v>
      </c>
      <c r="H65" s="7">
        <f t="shared" si="7"/>
        <v>2</v>
      </c>
    </row>
    <row r="66" spans="2:8" x14ac:dyDescent="0.15">
      <c r="B66" s="8">
        <v>45648</v>
      </c>
      <c r="C66" s="2">
        <v>1</v>
      </c>
      <c r="D66" s="7">
        <v>39</v>
      </c>
      <c r="E66" s="2">
        <f t="shared" si="4"/>
        <v>0</v>
      </c>
      <c r="F66" s="2">
        <f t="shared" si="5"/>
        <v>38</v>
      </c>
      <c r="G66" s="4">
        <f t="shared" si="6"/>
        <v>2.5641025641025639</v>
      </c>
      <c r="H66" s="7">
        <f t="shared" si="7"/>
        <v>0.4</v>
      </c>
    </row>
    <row r="67" spans="2:8" x14ac:dyDescent="0.15">
      <c r="B67" s="8">
        <v>45649</v>
      </c>
      <c r="C67" s="2">
        <v>3.5</v>
      </c>
      <c r="D67" s="7">
        <v>42</v>
      </c>
      <c r="E67" s="2">
        <f t="shared" si="4"/>
        <v>0</v>
      </c>
      <c r="F67" s="2">
        <f t="shared" si="5"/>
        <v>38.5</v>
      </c>
      <c r="G67" s="4">
        <f t="shared" si="6"/>
        <v>8.3333333333333321</v>
      </c>
      <c r="H67" s="7">
        <f t="shared" si="7"/>
        <v>1.4000000000000001</v>
      </c>
    </row>
    <row r="68" spans="2:8" x14ac:dyDescent="0.15">
      <c r="B68" s="8">
        <v>45650</v>
      </c>
      <c r="C68" s="2">
        <v>5</v>
      </c>
      <c r="D68" s="7">
        <v>47</v>
      </c>
      <c r="E68" s="2">
        <f t="shared" si="4"/>
        <v>0</v>
      </c>
      <c r="F68" s="2">
        <f t="shared" si="5"/>
        <v>42</v>
      </c>
      <c r="G68" s="4">
        <f t="shared" si="6"/>
        <v>10.638297872340425</v>
      </c>
      <c r="H68" s="7">
        <f t="shared" si="7"/>
        <v>2</v>
      </c>
    </row>
    <row r="69" spans="2:8" x14ac:dyDescent="0.15">
      <c r="B69" s="8">
        <v>45651</v>
      </c>
      <c r="C69" s="2">
        <v>5</v>
      </c>
      <c r="D69" s="7">
        <v>40</v>
      </c>
      <c r="E69" s="2">
        <f t="shared" si="4"/>
        <v>0</v>
      </c>
      <c r="F69" s="2">
        <f t="shared" si="5"/>
        <v>35</v>
      </c>
      <c r="G69" s="4">
        <f t="shared" si="6"/>
        <v>12.5</v>
      </c>
      <c r="H69" s="7">
        <f t="shared" si="7"/>
        <v>2</v>
      </c>
    </row>
    <row r="70" spans="2:8" x14ac:dyDescent="0.15">
      <c r="B70" s="8">
        <v>45652</v>
      </c>
      <c r="C70" s="2">
        <v>5</v>
      </c>
      <c r="D70" s="7">
        <v>40</v>
      </c>
      <c r="E70" s="2">
        <f t="shared" si="4"/>
        <v>0</v>
      </c>
      <c r="F70" s="2">
        <f t="shared" si="5"/>
        <v>35</v>
      </c>
      <c r="G70" s="4">
        <f t="shared" si="6"/>
        <v>12.5</v>
      </c>
      <c r="H70" s="7">
        <f t="shared" si="7"/>
        <v>2</v>
      </c>
    </row>
    <row r="71" spans="2:8" x14ac:dyDescent="0.15">
      <c r="B71" s="8">
        <v>45653</v>
      </c>
      <c r="C71" s="2">
        <v>5</v>
      </c>
      <c r="D71" s="7">
        <v>41</v>
      </c>
      <c r="E71" s="2">
        <f t="shared" si="4"/>
        <v>0</v>
      </c>
      <c r="F71" s="2">
        <f t="shared" si="5"/>
        <v>36</v>
      </c>
      <c r="G71" s="4">
        <f t="shared" si="6"/>
        <v>12.195121951219512</v>
      </c>
      <c r="H71" s="7">
        <f t="shared" si="7"/>
        <v>2</v>
      </c>
    </row>
    <row r="72" spans="2:8" x14ac:dyDescent="0.15">
      <c r="B72" s="8">
        <v>45654</v>
      </c>
      <c r="C72" s="2">
        <v>5</v>
      </c>
      <c r="D72" s="7">
        <v>39</v>
      </c>
      <c r="E72" s="2">
        <f t="shared" si="4"/>
        <v>0</v>
      </c>
      <c r="F72" s="2">
        <f t="shared" si="5"/>
        <v>34</v>
      </c>
      <c r="G72" s="4">
        <f t="shared" si="6"/>
        <v>12.820512820512819</v>
      </c>
      <c r="H72" s="7">
        <f t="shared" si="7"/>
        <v>2</v>
      </c>
    </row>
    <row r="73" spans="2:8" x14ac:dyDescent="0.15">
      <c r="B73" s="8">
        <v>45655</v>
      </c>
      <c r="C73" s="2">
        <v>5</v>
      </c>
      <c r="D73" s="7">
        <v>33</v>
      </c>
      <c r="E73" s="2">
        <f t="shared" si="4"/>
        <v>0</v>
      </c>
      <c r="F73" s="2">
        <f t="shared" si="5"/>
        <v>28</v>
      </c>
      <c r="G73" s="4">
        <f t="shared" si="6"/>
        <v>15.151515151515152</v>
      </c>
      <c r="H73" s="7">
        <f t="shared" si="7"/>
        <v>2</v>
      </c>
    </row>
    <row r="74" spans="2:8" x14ac:dyDescent="0.15">
      <c r="B74" s="8">
        <v>45656</v>
      </c>
      <c r="C74" s="2">
        <v>5</v>
      </c>
      <c r="D74" s="7">
        <v>37</v>
      </c>
      <c r="E74" s="2">
        <f t="shared" si="4"/>
        <v>0</v>
      </c>
      <c r="F74" s="2">
        <f t="shared" si="5"/>
        <v>32</v>
      </c>
      <c r="G74" s="4">
        <f t="shared" si="6"/>
        <v>13.513513513513514</v>
      </c>
      <c r="H74" s="7">
        <f t="shared" si="7"/>
        <v>2</v>
      </c>
    </row>
    <row r="75" spans="2:8" x14ac:dyDescent="0.15">
      <c r="B75" s="8">
        <v>45657</v>
      </c>
      <c r="C75" s="2">
        <v>5</v>
      </c>
      <c r="D75" s="7">
        <v>33</v>
      </c>
      <c r="E75" s="2">
        <f t="shared" si="4"/>
        <v>0</v>
      </c>
      <c r="F75" s="2">
        <f t="shared" si="5"/>
        <v>28</v>
      </c>
      <c r="G75" s="4">
        <f t="shared" si="6"/>
        <v>15.151515151515152</v>
      </c>
      <c r="H75" s="7">
        <f t="shared" si="7"/>
        <v>2</v>
      </c>
    </row>
    <row r="76" spans="2:8" x14ac:dyDescent="0.15">
      <c r="B76" s="8">
        <v>45658</v>
      </c>
      <c r="C76" s="2">
        <v>2</v>
      </c>
      <c r="D76" s="7">
        <v>39</v>
      </c>
      <c r="E76" s="2">
        <f t="shared" si="4"/>
        <v>0</v>
      </c>
      <c r="F76" s="2">
        <f t="shared" si="5"/>
        <v>37</v>
      </c>
      <c r="G76" s="4">
        <f t="shared" si="6"/>
        <v>5.1282051282051277</v>
      </c>
      <c r="H76" s="7">
        <f t="shared" si="7"/>
        <v>0.8</v>
      </c>
    </row>
    <row r="77" spans="2:8" x14ac:dyDescent="0.15">
      <c r="B77" s="8">
        <v>45659</v>
      </c>
      <c r="C77" s="2">
        <v>1</v>
      </c>
      <c r="D77" s="7">
        <v>38</v>
      </c>
      <c r="E77" s="2">
        <f t="shared" si="4"/>
        <v>0</v>
      </c>
      <c r="F77" s="2">
        <f t="shared" si="5"/>
        <v>37</v>
      </c>
      <c r="G77" s="4">
        <f t="shared" si="6"/>
        <v>2.6315789473684208</v>
      </c>
      <c r="H77" s="7">
        <f t="shared" si="7"/>
        <v>0.4</v>
      </c>
    </row>
    <row r="78" spans="2:8" x14ac:dyDescent="0.15">
      <c r="B78" s="8">
        <v>45660</v>
      </c>
      <c r="C78" s="2">
        <v>5</v>
      </c>
      <c r="D78" s="7">
        <v>41</v>
      </c>
      <c r="E78" s="2">
        <f t="shared" si="4"/>
        <v>0</v>
      </c>
      <c r="F78" s="2">
        <f t="shared" si="5"/>
        <v>36</v>
      </c>
      <c r="G78" s="4">
        <f t="shared" si="6"/>
        <v>12.195121951219512</v>
      </c>
      <c r="H78" s="7">
        <f t="shared" si="7"/>
        <v>2</v>
      </c>
    </row>
    <row r="79" spans="2:8" x14ac:dyDescent="0.15">
      <c r="B79" s="8">
        <v>45661</v>
      </c>
      <c r="C79" s="2">
        <v>2</v>
      </c>
      <c r="D79" s="7">
        <v>40</v>
      </c>
      <c r="E79" s="2">
        <f t="shared" si="4"/>
        <v>0</v>
      </c>
      <c r="F79" s="2">
        <f t="shared" si="5"/>
        <v>38</v>
      </c>
      <c r="G79" s="4">
        <f t="shared" si="6"/>
        <v>5</v>
      </c>
      <c r="H79" s="7">
        <f t="shared" si="7"/>
        <v>0.8</v>
      </c>
    </row>
    <row r="80" spans="2:8" x14ac:dyDescent="0.15">
      <c r="B80" s="8">
        <v>45662</v>
      </c>
      <c r="C80" s="2">
        <v>1</v>
      </c>
      <c r="D80" s="7">
        <v>39</v>
      </c>
      <c r="E80" s="2">
        <f t="shared" si="4"/>
        <v>0</v>
      </c>
      <c r="F80" s="2">
        <f t="shared" si="5"/>
        <v>38</v>
      </c>
      <c r="G80" s="4">
        <f t="shared" si="6"/>
        <v>2.5641025641025639</v>
      </c>
      <c r="H80" s="7">
        <f t="shared" si="7"/>
        <v>0.4</v>
      </c>
    </row>
    <row r="81" spans="2:8" x14ac:dyDescent="0.15">
      <c r="B81" s="8">
        <v>45663</v>
      </c>
      <c r="C81" s="2">
        <v>0</v>
      </c>
      <c r="D81" s="7">
        <v>38</v>
      </c>
      <c r="E81" s="2">
        <f t="shared" si="4"/>
        <v>0</v>
      </c>
      <c r="F81" s="2">
        <f t="shared" si="5"/>
        <v>38</v>
      </c>
      <c r="G81" s="4">
        <f t="shared" si="6"/>
        <v>0</v>
      </c>
      <c r="H81" s="7">
        <f t="shared" si="7"/>
        <v>0</v>
      </c>
    </row>
    <row r="82" spans="2:8" x14ac:dyDescent="0.15">
      <c r="B82" s="8">
        <v>45664</v>
      </c>
      <c r="C82" s="2">
        <v>1.4</v>
      </c>
      <c r="D82" s="7">
        <v>39</v>
      </c>
      <c r="E82" s="2">
        <f t="shared" si="4"/>
        <v>0</v>
      </c>
      <c r="F82" s="2">
        <f t="shared" si="5"/>
        <v>37.6</v>
      </c>
      <c r="G82" s="4">
        <f t="shared" si="6"/>
        <v>3.5897435897435894</v>
      </c>
      <c r="H82" s="7">
        <f t="shared" si="7"/>
        <v>0.55999999999999994</v>
      </c>
    </row>
    <row r="83" spans="2:8" x14ac:dyDescent="0.15">
      <c r="B83" s="8">
        <v>45665</v>
      </c>
      <c r="C83" s="2">
        <v>0.4</v>
      </c>
      <c r="D83" s="7">
        <v>44</v>
      </c>
      <c r="E83" s="2">
        <f t="shared" si="4"/>
        <v>0</v>
      </c>
      <c r="F83" s="2">
        <f t="shared" si="5"/>
        <v>43.6</v>
      </c>
      <c r="G83" s="4">
        <f t="shared" si="6"/>
        <v>0.90909090909090917</v>
      </c>
      <c r="H83" s="7">
        <f t="shared" si="7"/>
        <v>0.16000000000000003</v>
      </c>
    </row>
    <row r="84" spans="2:8" x14ac:dyDescent="0.15">
      <c r="B84" s="8">
        <v>45666</v>
      </c>
      <c r="C84" s="2">
        <v>1</v>
      </c>
      <c r="D84" s="7">
        <v>42</v>
      </c>
      <c r="E84" s="2">
        <f t="shared" si="4"/>
        <v>0</v>
      </c>
      <c r="F84" s="2">
        <f t="shared" si="5"/>
        <v>41</v>
      </c>
      <c r="G84" s="4">
        <f t="shared" si="6"/>
        <v>2.3809523809523809</v>
      </c>
      <c r="H84" s="7">
        <f t="shared" si="7"/>
        <v>0.4</v>
      </c>
    </row>
    <row r="85" spans="2:8" x14ac:dyDescent="0.15">
      <c r="B85" s="8">
        <v>45667</v>
      </c>
      <c r="C85" s="2">
        <v>5.3</v>
      </c>
      <c r="D85" s="7">
        <v>40</v>
      </c>
      <c r="E85" s="2">
        <f t="shared" si="4"/>
        <v>0</v>
      </c>
      <c r="F85" s="2">
        <f t="shared" si="5"/>
        <v>34.700000000000003</v>
      </c>
      <c r="G85" s="4">
        <f t="shared" si="6"/>
        <v>13.25</v>
      </c>
      <c r="H85" s="7">
        <f t="shared" si="7"/>
        <v>2.12</v>
      </c>
    </row>
    <row r="86" spans="2:8" x14ac:dyDescent="0.15">
      <c r="B86" s="8">
        <v>45668</v>
      </c>
      <c r="C86" s="2">
        <v>1</v>
      </c>
      <c r="D86" s="7">
        <v>41</v>
      </c>
      <c r="E86" s="2">
        <f t="shared" si="4"/>
        <v>0</v>
      </c>
      <c r="F86" s="2">
        <f t="shared" si="5"/>
        <v>40</v>
      </c>
      <c r="G86" s="4">
        <f t="shared" si="6"/>
        <v>2.4390243902439024</v>
      </c>
      <c r="H86" s="7">
        <f t="shared" si="7"/>
        <v>0.4</v>
      </c>
    </row>
    <row r="87" spans="2:8" x14ac:dyDescent="0.15">
      <c r="B87" s="8">
        <v>45669</v>
      </c>
      <c r="C87" s="2">
        <v>6</v>
      </c>
      <c r="D87" s="7">
        <v>44</v>
      </c>
      <c r="E87" s="2">
        <f t="shared" si="4"/>
        <v>0</v>
      </c>
      <c r="F87" s="2">
        <f t="shared" si="5"/>
        <v>38</v>
      </c>
      <c r="G87" s="4">
        <f t="shared" si="6"/>
        <v>13.636363636363635</v>
      </c>
      <c r="H87" s="7">
        <f t="shared" si="7"/>
        <v>2.4000000000000004</v>
      </c>
    </row>
    <row r="88" spans="2:8" x14ac:dyDescent="0.15">
      <c r="B88" s="8">
        <v>45670</v>
      </c>
      <c r="C88" s="2">
        <v>6</v>
      </c>
      <c r="D88" s="7">
        <v>42</v>
      </c>
      <c r="E88" s="2">
        <f t="shared" si="4"/>
        <v>0</v>
      </c>
      <c r="F88" s="2">
        <f t="shared" si="5"/>
        <v>36</v>
      </c>
      <c r="G88" s="4">
        <f t="shared" si="6"/>
        <v>14.285714285714285</v>
      </c>
      <c r="H88" s="7">
        <f t="shared" si="7"/>
        <v>2.4000000000000004</v>
      </c>
    </row>
    <row r="89" spans="2:8" x14ac:dyDescent="0.15">
      <c r="B89" s="8">
        <v>45671</v>
      </c>
      <c r="C89" s="2">
        <v>5</v>
      </c>
      <c r="D89" s="7">
        <v>42</v>
      </c>
      <c r="E89" s="2">
        <f t="shared" si="4"/>
        <v>0</v>
      </c>
      <c r="F89" s="2">
        <f t="shared" si="5"/>
        <v>37</v>
      </c>
      <c r="G89" s="4">
        <f t="shared" si="6"/>
        <v>11.904761904761903</v>
      </c>
      <c r="H89" s="7">
        <f t="shared" si="7"/>
        <v>2</v>
      </c>
    </row>
    <row r="90" spans="2:8" x14ac:dyDescent="0.15">
      <c r="B90" s="8">
        <v>45672</v>
      </c>
      <c r="C90" s="2">
        <v>6</v>
      </c>
      <c r="D90" s="7">
        <v>45</v>
      </c>
      <c r="E90" s="2">
        <f t="shared" si="4"/>
        <v>0</v>
      </c>
      <c r="F90" s="2">
        <f t="shared" si="5"/>
        <v>39</v>
      </c>
      <c r="G90" s="4">
        <f t="shared" si="6"/>
        <v>13.333333333333334</v>
      </c>
      <c r="H90" s="7">
        <f t="shared" si="7"/>
        <v>2.4000000000000004</v>
      </c>
    </row>
    <row r="91" spans="2:8" x14ac:dyDescent="0.15">
      <c r="B91" s="8">
        <v>45673</v>
      </c>
      <c r="C91" s="2">
        <v>5</v>
      </c>
      <c r="D91" s="7">
        <v>44</v>
      </c>
      <c r="E91" s="2">
        <f t="shared" si="4"/>
        <v>0</v>
      </c>
      <c r="F91" s="2">
        <f t="shared" si="5"/>
        <v>39</v>
      </c>
      <c r="G91" s="4">
        <f t="shared" si="6"/>
        <v>11.363636363636363</v>
      </c>
      <c r="H91" s="7">
        <f t="shared" si="7"/>
        <v>2</v>
      </c>
    </row>
    <row r="92" spans="2:8" x14ac:dyDescent="0.15">
      <c r="B92" s="8">
        <v>45674</v>
      </c>
      <c r="C92" s="2">
        <v>2</v>
      </c>
      <c r="D92" s="7">
        <v>46</v>
      </c>
      <c r="E92" s="2">
        <f t="shared" si="4"/>
        <v>0</v>
      </c>
      <c r="F92" s="2">
        <f t="shared" si="5"/>
        <v>44</v>
      </c>
      <c r="G92" s="4">
        <f t="shared" si="6"/>
        <v>4.3478260869565215</v>
      </c>
      <c r="H92" s="7">
        <f t="shared" si="7"/>
        <v>0.8</v>
      </c>
    </row>
    <row r="93" spans="2:8" x14ac:dyDescent="0.15">
      <c r="B93" s="8">
        <v>45675</v>
      </c>
      <c r="C93" s="2">
        <v>5</v>
      </c>
      <c r="D93" s="7">
        <v>45</v>
      </c>
      <c r="E93" s="2">
        <f t="shared" si="4"/>
        <v>0</v>
      </c>
      <c r="F93" s="2">
        <f t="shared" si="5"/>
        <v>40</v>
      </c>
      <c r="G93" s="4">
        <f t="shared" si="6"/>
        <v>11.111111111111111</v>
      </c>
      <c r="H93" s="7">
        <f t="shared" si="7"/>
        <v>2</v>
      </c>
    </row>
    <row r="94" spans="2:8" x14ac:dyDescent="0.15">
      <c r="B94" s="8">
        <v>45676</v>
      </c>
      <c r="C94" s="2">
        <v>1</v>
      </c>
      <c r="D94" s="7">
        <v>41</v>
      </c>
      <c r="E94" s="2">
        <f t="shared" si="4"/>
        <v>0</v>
      </c>
      <c r="F94" s="2">
        <f t="shared" si="5"/>
        <v>40</v>
      </c>
      <c r="G94" s="4">
        <f t="shared" si="6"/>
        <v>2.4390243902439024</v>
      </c>
      <c r="H94" s="7">
        <f t="shared" si="7"/>
        <v>0.4</v>
      </c>
    </row>
    <row r="95" spans="2:8" x14ac:dyDescent="0.15">
      <c r="B95" s="8">
        <v>45677</v>
      </c>
      <c r="C95" s="2">
        <v>1</v>
      </c>
      <c r="D95" s="7">
        <v>44</v>
      </c>
      <c r="E95" s="2">
        <f t="shared" si="4"/>
        <v>0</v>
      </c>
      <c r="F95" s="2">
        <f t="shared" si="5"/>
        <v>43</v>
      </c>
      <c r="G95" s="4">
        <f t="shared" si="6"/>
        <v>2.2727272727272729</v>
      </c>
      <c r="H95" s="7">
        <f t="shared" si="7"/>
        <v>0.4</v>
      </c>
    </row>
    <row r="96" spans="2:8" x14ac:dyDescent="0.15">
      <c r="B96" s="8">
        <v>45678</v>
      </c>
      <c r="C96" s="2">
        <v>6</v>
      </c>
      <c r="D96" s="7">
        <v>44</v>
      </c>
      <c r="E96" s="2">
        <f t="shared" si="4"/>
        <v>0</v>
      </c>
      <c r="F96" s="2">
        <f t="shared" si="5"/>
        <v>38</v>
      </c>
      <c r="G96" s="4">
        <f t="shared" si="6"/>
        <v>13.636363636363635</v>
      </c>
      <c r="H96" s="7">
        <f t="shared" si="7"/>
        <v>2.4000000000000004</v>
      </c>
    </row>
    <row r="97" spans="1:8" x14ac:dyDescent="0.15">
      <c r="B97" s="8">
        <v>45679</v>
      </c>
      <c r="C97" s="2">
        <v>1</v>
      </c>
      <c r="D97" s="7">
        <v>44</v>
      </c>
      <c r="E97" s="2">
        <f t="shared" si="4"/>
        <v>0</v>
      </c>
      <c r="F97" s="2">
        <f t="shared" si="5"/>
        <v>43</v>
      </c>
      <c r="G97" s="4">
        <f t="shared" si="6"/>
        <v>2.2727272727272729</v>
      </c>
      <c r="H97" s="7">
        <f t="shared" si="7"/>
        <v>0.4</v>
      </c>
    </row>
    <row r="98" spans="1:8" x14ac:dyDescent="0.15">
      <c r="B98" s="8">
        <v>45680</v>
      </c>
      <c r="C98" s="2">
        <v>2</v>
      </c>
      <c r="D98" s="7">
        <v>42</v>
      </c>
      <c r="E98" s="2">
        <f t="shared" si="4"/>
        <v>0</v>
      </c>
      <c r="F98" s="2">
        <f t="shared" si="5"/>
        <v>40</v>
      </c>
      <c r="G98" s="4">
        <f t="shared" si="6"/>
        <v>4.7619047619047619</v>
      </c>
      <c r="H98" s="7">
        <f t="shared" si="7"/>
        <v>0.8</v>
      </c>
    </row>
    <row r="99" spans="1:8" x14ac:dyDescent="0.15">
      <c r="B99" s="8">
        <v>45681</v>
      </c>
      <c r="C99" s="2">
        <v>5</v>
      </c>
      <c r="D99" s="7">
        <v>42</v>
      </c>
      <c r="E99" s="2">
        <f t="shared" si="4"/>
        <v>0</v>
      </c>
      <c r="F99" s="2">
        <f t="shared" si="5"/>
        <v>37</v>
      </c>
      <c r="G99" s="4">
        <f t="shared" si="6"/>
        <v>11.904761904761903</v>
      </c>
      <c r="H99" s="7">
        <f t="shared" si="7"/>
        <v>2</v>
      </c>
    </row>
    <row r="100" spans="1:8" x14ac:dyDescent="0.15">
      <c r="B100" s="8">
        <v>45682</v>
      </c>
      <c r="C100" s="2">
        <v>1</v>
      </c>
      <c r="D100" s="7">
        <v>42</v>
      </c>
      <c r="E100" s="2">
        <f t="shared" si="4"/>
        <v>0</v>
      </c>
      <c r="F100" s="2">
        <f t="shared" si="5"/>
        <v>41</v>
      </c>
      <c r="G100" s="4">
        <f t="shared" si="6"/>
        <v>2.3809523809523809</v>
      </c>
      <c r="H100" s="7">
        <f t="shared" si="7"/>
        <v>0.4</v>
      </c>
    </row>
    <row r="101" spans="1:8" x14ac:dyDescent="0.15">
      <c r="B101" s="8">
        <v>45683</v>
      </c>
      <c r="C101" s="2">
        <v>2</v>
      </c>
      <c r="D101" s="7">
        <v>41</v>
      </c>
      <c r="E101" s="2">
        <f t="shared" si="4"/>
        <v>0</v>
      </c>
      <c r="F101" s="2">
        <f t="shared" si="5"/>
        <v>39</v>
      </c>
      <c r="G101" s="4">
        <f t="shared" si="6"/>
        <v>4.8780487804878048</v>
      </c>
      <c r="H101" s="7">
        <f t="shared" si="7"/>
        <v>0.8</v>
      </c>
    </row>
    <row r="102" spans="1:8" x14ac:dyDescent="0.15">
      <c r="B102" s="8">
        <v>45684</v>
      </c>
      <c r="C102" s="2">
        <v>0</v>
      </c>
      <c r="D102" s="7">
        <v>42</v>
      </c>
      <c r="E102" s="2">
        <f t="shared" si="4"/>
        <v>0</v>
      </c>
      <c r="F102" s="2">
        <f t="shared" si="5"/>
        <v>42</v>
      </c>
      <c r="G102" s="4">
        <f t="shared" si="6"/>
        <v>0</v>
      </c>
      <c r="H102" s="7">
        <f t="shared" si="7"/>
        <v>0</v>
      </c>
    </row>
    <row r="103" spans="1:8" x14ac:dyDescent="0.15">
      <c r="B103" s="8">
        <v>45685</v>
      </c>
      <c r="C103" s="2">
        <v>1</v>
      </c>
      <c r="D103" s="7">
        <v>38</v>
      </c>
      <c r="E103" s="2">
        <f t="shared" si="4"/>
        <v>0</v>
      </c>
      <c r="F103" s="2">
        <f t="shared" si="5"/>
        <v>37</v>
      </c>
      <c r="G103" s="4">
        <f t="shared" si="6"/>
        <v>2.6315789473684208</v>
      </c>
      <c r="H103" s="7">
        <f t="shared" si="7"/>
        <v>0.4</v>
      </c>
    </row>
    <row r="104" spans="1:8" x14ac:dyDescent="0.15">
      <c r="B104" s="8">
        <v>45686</v>
      </c>
      <c r="C104" s="2">
        <v>7</v>
      </c>
      <c r="D104" s="7">
        <v>43</v>
      </c>
      <c r="E104" s="2">
        <f t="shared" si="4"/>
        <v>0</v>
      </c>
      <c r="F104" s="2">
        <f t="shared" si="5"/>
        <v>36</v>
      </c>
      <c r="G104" s="4">
        <f t="shared" si="6"/>
        <v>16.279069767441861</v>
      </c>
      <c r="H104" s="7">
        <f t="shared" si="7"/>
        <v>2.8000000000000003</v>
      </c>
    </row>
    <row r="105" spans="1:8" x14ac:dyDescent="0.15">
      <c r="B105" s="8">
        <v>45687</v>
      </c>
      <c r="C105" s="2">
        <v>1</v>
      </c>
      <c r="D105" s="7">
        <v>40</v>
      </c>
      <c r="E105" s="2">
        <f t="shared" si="4"/>
        <v>0</v>
      </c>
      <c r="F105" s="2">
        <f t="shared" si="5"/>
        <v>39</v>
      </c>
      <c r="G105" s="4">
        <f t="shared" si="6"/>
        <v>2.5</v>
      </c>
      <c r="H105" s="7">
        <f t="shared" si="7"/>
        <v>0.4</v>
      </c>
    </row>
    <row r="106" spans="1:8" x14ac:dyDescent="0.15">
      <c r="B106" s="8">
        <v>45688</v>
      </c>
      <c r="C106" s="2">
        <v>2</v>
      </c>
      <c r="D106" s="7">
        <v>43</v>
      </c>
      <c r="E106" s="2">
        <f t="shared" si="4"/>
        <v>0</v>
      </c>
      <c r="F106" s="2">
        <f t="shared" si="5"/>
        <v>41</v>
      </c>
      <c r="G106" s="4">
        <f t="shared" si="6"/>
        <v>4.6511627906976747</v>
      </c>
      <c r="H106" s="7">
        <f t="shared" si="7"/>
        <v>0.8</v>
      </c>
    </row>
    <row r="107" spans="1:8" x14ac:dyDescent="0.15">
      <c r="A107" s="25"/>
      <c r="B107" s="8">
        <v>45689</v>
      </c>
      <c r="C107" s="2">
        <v>1</v>
      </c>
      <c r="D107" s="7">
        <v>48</v>
      </c>
      <c r="E107" s="2">
        <f t="shared" si="4"/>
        <v>0</v>
      </c>
      <c r="F107" s="2">
        <f t="shared" si="5"/>
        <v>47</v>
      </c>
      <c r="G107" s="4">
        <f t="shared" si="6"/>
        <v>2.083333333333333</v>
      </c>
      <c r="H107" s="7">
        <f t="shared" si="7"/>
        <v>0.4</v>
      </c>
    </row>
    <row r="108" spans="1:8" x14ac:dyDescent="0.15">
      <c r="B108" s="8">
        <v>45690</v>
      </c>
      <c r="C108" s="2">
        <v>7</v>
      </c>
      <c r="D108" s="7">
        <v>43</v>
      </c>
      <c r="E108" s="2">
        <f t="shared" si="4"/>
        <v>0</v>
      </c>
      <c r="F108" s="2">
        <f t="shared" si="5"/>
        <v>36</v>
      </c>
      <c r="G108" s="4">
        <f t="shared" si="6"/>
        <v>16.279069767441861</v>
      </c>
      <c r="H108" s="7">
        <f t="shared" si="7"/>
        <v>2.8000000000000003</v>
      </c>
    </row>
    <row r="109" spans="1:8" x14ac:dyDescent="0.15">
      <c r="B109" s="8">
        <v>45691</v>
      </c>
      <c r="C109" s="2">
        <v>7</v>
      </c>
      <c r="D109" s="7">
        <v>43</v>
      </c>
      <c r="E109" s="2">
        <f t="shared" si="4"/>
        <v>0</v>
      </c>
      <c r="F109" s="2">
        <f t="shared" si="5"/>
        <v>36</v>
      </c>
      <c r="G109" s="4">
        <f t="shared" si="6"/>
        <v>16.279069767441861</v>
      </c>
      <c r="H109" s="7">
        <f t="shared" si="7"/>
        <v>2.8000000000000003</v>
      </c>
    </row>
    <row r="110" spans="1:8" x14ac:dyDescent="0.15">
      <c r="B110" s="8">
        <v>45692</v>
      </c>
      <c r="C110" s="2">
        <v>2</v>
      </c>
      <c r="D110" s="7">
        <v>42</v>
      </c>
      <c r="E110" s="2">
        <f t="shared" si="4"/>
        <v>0</v>
      </c>
      <c r="F110" s="2">
        <f t="shared" si="5"/>
        <v>40</v>
      </c>
      <c r="G110" s="4">
        <f t="shared" si="6"/>
        <v>4.7619047619047619</v>
      </c>
      <c r="H110" s="7">
        <f t="shared" si="7"/>
        <v>0.8</v>
      </c>
    </row>
    <row r="111" spans="1:8" x14ac:dyDescent="0.15">
      <c r="B111" s="8">
        <v>45693</v>
      </c>
      <c r="C111" s="2">
        <v>7</v>
      </c>
      <c r="D111" s="7">
        <v>40</v>
      </c>
      <c r="E111" s="2">
        <f t="shared" si="4"/>
        <v>0</v>
      </c>
      <c r="F111" s="2">
        <f t="shared" si="5"/>
        <v>33</v>
      </c>
      <c r="G111" s="4">
        <f t="shared" si="6"/>
        <v>17.5</v>
      </c>
      <c r="H111" s="7">
        <f t="shared" si="7"/>
        <v>2.8000000000000003</v>
      </c>
    </row>
    <row r="112" spans="1:8" x14ac:dyDescent="0.15">
      <c r="B112" s="8">
        <v>45694</v>
      </c>
      <c r="C112" s="2">
        <v>8</v>
      </c>
      <c r="D112" s="7">
        <v>43</v>
      </c>
      <c r="E112" s="2">
        <f t="shared" si="4"/>
        <v>0</v>
      </c>
      <c r="F112" s="2">
        <f t="shared" si="5"/>
        <v>35</v>
      </c>
      <c r="G112" s="4">
        <f t="shared" si="6"/>
        <v>18.604651162790699</v>
      </c>
      <c r="H112" s="7">
        <f t="shared" si="7"/>
        <v>3.2</v>
      </c>
    </row>
    <row r="113" spans="2:8" x14ac:dyDescent="0.15">
      <c r="B113" s="8">
        <v>45695</v>
      </c>
      <c r="C113" s="2">
        <v>3</v>
      </c>
      <c r="D113" s="7">
        <v>40</v>
      </c>
      <c r="E113" s="2">
        <f t="shared" si="4"/>
        <v>0</v>
      </c>
      <c r="F113" s="2">
        <f t="shared" si="5"/>
        <v>37</v>
      </c>
      <c r="G113" s="4">
        <f t="shared" si="6"/>
        <v>7.5</v>
      </c>
      <c r="H113" s="7">
        <f t="shared" si="7"/>
        <v>1.2000000000000002</v>
      </c>
    </row>
    <row r="114" spans="2:8" x14ac:dyDescent="0.15">
      <c r="B114" s="8">
        <v>45696</v>
      </c>
      <c r="C114" s="2">
        <v>1</v>
      </c>
      <c r="D114" s="7">
        <v>48</v>
      </c>
      <c r="E114" s="2">
        <f t="shared" si="4"/>
        <v>0</v>
      </c>
      <c r="F114" s="2">
        <f t="shared" si="5"/>
        <v>47</v>
      </c>
      <c r="G114" s="4">
        <f t="shared" si="6"/>
        <v>2.083333333333333</v>
      </c>
      <c r="H114" s="7">
        <f t="shared" si="7"/>
        <v>0.4</v>
      </c>
    </row>
    <row r="115" spans="2:8" x14ac:dyDescent="0.15">
      <c r="B115" s="8">
        <v>45697</v>
      </c>
      <c r="C115" s="2">
        <v>1</v>
      </c>
      <c r="D115" s="7">
        <v>40</v>
      </c>
      <c r="E115" s="2">
        <f t="shared" si="4"/>
        <v>0</v>
      </c>
      <c r="F115" s="2">
        <f t="shared" si="5"/>
        <v>39</v>
      </c>
      <c r="G115" s="4">
        <f t="shared" si="6"/>
        <v>2.5</v>
      </c>
      <c r="H115" s="7">
        <f t="shared" si="7"/>
        <v>0.4</v>
      </c>
    </row>
    <row r="116" spans="2:8" x14ac:dyDescent="0.15">
      <c r="B116" s="8">
        <v>45698</v>
      </c>
      <c r="C116" s="2">
        <v>3</v>
      </c>
      <c r="D116" s="7">
        <v>40</v>
      </c>
      <c r="E116" s="2">
        <f t="shared" si="4"/>
        <v>0</v>
      </c>
      <c r="F116" s="2">
        <f t="shared" si="5"/>
        <v>37</v>
      </c>
      <c r="G116" s="4">
        <f t="shared" si="6"/>
        <v>7.5</v>
      </c>
      <c r="H116" s="7">
        <f t="shared" si="7"/>
        <v>1.2000000000000002</v>
      </c>
    </row>
    <row r="117" spans="2:8" x14ac:dyDescent="0.15">
      <c r="B117" s="8">
        <v>45699</v>
      </c>
      <c r="C117" s="2">
        <v>1</v>
      </c>
      <c r="D117" s="7">
        <v>42</v>
      </c>
      <c r="E117" s="2">
        <f t="shared" si="4"/>
        <v>0</v>
      </c>
      <c r="F117" s="2">
        <f t="shared" si="5"/>
        <v>41</v>
      </c>
      <c r="G117" s="4">
        <f t="shared" si="6"/>
        <v>2.3809523809523809</v>
      </c>
      <c r="H117" s="7">
        <f t="shared" si="7"/>
        <v>0.4</v>
      </c>
    </row>
    <row r="118" spans="2:8" x14ac:dyDescent="0.15">
      <c r="B118" s="8">
        <v>45700</v>
      </c>
      <c r="C118" s="2">
        <v>1</v>
      </c>
      <c r="D118" s="7">
        <v>33</v>
      </c>
      <c r="E118" s="2">
        <f t="shared" si="4"/>
        <v>0</v>
      </c>
      <c r="F118" s="2">
        <f t="shared" si="5"/>
        <v>32</v>
      </c>
      <c r="G118" s="4">
        <f t="shared" si="6"/>
        <v>3.0303030303030303</v>
      </c>
      <c r="H118" s="7">
        <f t="shared" si="7"/>
        <v>0.4</v>
      </c>
    </row>
    <row r="119" spans="2:8" x14ac:dyDescent="0.15">
      <c r="B119" s="8">
        <v>45701</v>
      </c>
      <c r="C119" s="2">
        <v>4</v>
      </c>
      <c r="D119" s="7">
        <v>30</v>
      </c>
      <c r="E119" s="2">
        <f t="shared" si="4"/>
        <v>0</v>
      </c>
      <c r="F119" s="2">
        <f t="shared" si="5"/>
        <v>26</v>
      </c>
      <c r="G119" s="4">
        <f t="shared" si="6"/>
        <v>13.333333333333334</v>
      </c>
      <c r="H119" s="7">
        <f t="shared" si="7"/>
        <v>1.6</v>
      </c>
    </row>
    <row r="120" spans="2:8" x14ac:dyDescent="0.15">
      <c r="B120" s="8">
        <v>45702</v>
      </c>
      <c r="C120" s="2">
        <v>9</v>
      </c>
      <c r="D120" s="7">
        <v>27</v>
      </c>
      <c r="E120" s="2">
        <f t="shared" si="4"/>
        <v>0</v>
      </c>
      <c r="F120" s="2">
        <f t="shared" si="5"/>
        <v>18</v>
      </c>
      <c r="G120" s="4">
        <f t="shared" si="6"/>
        <v>33.333333333333329</v>
      </c>
      <c r="H120" s="7">
        <f t="shared" si="7"/>
        <v>3.6</v>
      </c>
    </row>
    <row r="121" spans="2:8" x14ac:dyDescent="0.15">
      <c r="B121" s="8">
        <v>45703</v>
      </c>
      <c r="C121" s="2">
        <v>9</v>
      </c>
      <c r="D121" s="7">
        <v>37</v>
      </c>
      <c r="E121" s="2">
        <f t="shared" si="4"/>
        <v>0</v>
      </c>
      <c r="F121" s="2">
        <f t="shared" si="5"/>
        <v>28</v>
      </c>
      <c r="G121" s="4">
        <f t="shared" si="6"/>
        <v>24.324324324324326</v>
      </c>
      <c r="H121" s="7">
        <f t="shared" si="7"/>
        <v>3.6</v>
      </c>
    </row>
    <row r="122" spans="2:8" x14ac:dyDescent="0.15">
      <c r="B122" s="8">
        <v>45704</v>
      </c>
      <c r="C122" s="2">
        <v>2</v>
      </c>
      <c r="D122" s="7">
        <v>32</v>
      </c>
      <c r="E122" s="2">
        <f t="shared" si="4"/>
        <v>0</v>
      </c>
      <c r="F122" s="2">
        <f t="shared" si="5"/>
        <v>30</v>
      </c>
      <c r="G122" s="4">
        <f t="shared" si="6"/>
        <v>6.25</v>
      </c>
      <c r="H122" s="7">
        <f t="shared" si="7"/>
        <v>0.8</v>
      </c>
    </row>
    <row r="123" spans="2:8" x14ac:dyDescent="0.15">
      <c r="B123" s="8">
        <v>45705</v>
      </c>
      <c r="C123" s="2">
        <v>1</v>
      </c>
      <c r="D123" s="7">
        <v>38</v>
      </c>
      <c r="E123" s="2">
        <f t="shared" si="4"/>
        <v>0</v>
      </c>
      <c r="F123" s="2">
        <f t="shared" si="5"/>
        <v>37</v>
      </c>
      <c r="G123" s="4">
        <f t="shared" si="6"/>
        <v>2.6315789473684208</v>
      </c>
      <c r="H123" s="7">
        <f t="shared" si="7"/>
        <v>0.4</v>
      </c>
    </row>
    <row r="124" spans="2:8" x14ac:dyDescent="0.15">
      <c r="B124" s="8">
        <v>45706</v>
      </c>
      <c r="C124" s="2">
        <v>2</v>
      </c>
      <c r="D124" s="7">
        <v>38</v>
      </c>
      <c r="E124" s="2">
        <f t="shared" si="4"/>
        <v>0</v>
      </c>
      <c r="F124" s="2">
        <f t="shared" si="5"/>
        <v>36</v>
      </c>
      <c r="G124" s="4">
        <f t="shared" si="6"/>
        <v>5.2631578947368416</v>
      </c>
      <c r="H124" s="7">
        <f t="shared" si="7"/>
        <v>0.8</v>
      </c>
    </row>
    <row r="125" spans="2:8" x14ac:dyDescent="0.15">
      <c r="B125" s="8">
        <v>45707</v>
      </c>
      <c r="C125" s="2">
        <v>2</v>
      </c>
      <c r="D125" s="7">
        <v>37</v>
      </c>
      <c r="E125" s="2">
        <f t="shared" si="4"/>
        <v>0</v>
      </c>
      <c r="F125" s="2">
        <f t="shared" si="5"/>
        <v>35</v>
      </c>
      <c r="G125" s="4">
        <f t="shared" si="6"/>
        <v>5.4054054054054053</v>
      </c>
      <c r="H125" s="7">
        <f t="shared" si="7"/>
        <v>0.8</v>
      </c>
    </row>
    <row r="126" spans="2:8" x14ac:dyDescent="0.15">
      <c r="B126" s="8">
        <v>45708</v>
      </c>
      <c r="C126" s="2">
        <v>8</v>
      </c>
      <c r="D126" s="7">
        <v>36</v>
      </c>
      <c r="E126" s="2">
        <f t="shared" si="4"/>
        <v>0</v>
      </c>
      <c r="F126" s="2">
        <f t="shared" si="5"/>
        <v>28</v>
      </c>
      <c r="G126" s="4">
        <f t="shared" si="6"/>
        <v>22.222222222222221</v>
      </c>
      <c r="H126" s="7">
        <f t="shared" si="7"/>
        <v>3.2</v>
      </c>
    </row>
    <row r="127" spans="2:8" x14ac:dyDescent="0.15">
      <c r="B127" s="8">
        <v>45709</v>
      </c>
      <c r="C127" s="2">
        <v>8</v>
      </c>
      <c r="D127" s="7">
        <v>36</v>
      </c>
      <c r="E127" s="2">
        <f t="shared" si="4"/>
        <v>0</v>
      </c>
      <c r="F127" s="2">
        <f t="shared" si="5"/>
        <v>28</v>
      </c>
      <c r="G127" s="4">
        <f t="shared" si="6"/>
        <v>22.222222222222221</v>
      </c>
      <c r="H127" s="7">
        <f t="shared" si="7"/>
        <v>3.2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GERVASINI ALESSIO</cp:lastModifiedBy>
  <dcterms:created xsi:type="dcterms:W3CDTF">2024-09-27T10:33:30Z</dcterms:created>
  <dcterms:modified xsi:type="dcterms:W3CDTF">2025-02-22T10:34:40Z</dcterms:modified>
</cp:coreProperties>
</file>