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 \DESARROLLO2\sem10\_Artefactos\"/>
    </mc:Choice>
  </mc:AlternateContent>
  <bookViews>
    <workbookView xWindow="0" yWindow="0" windowWidth="20490" windowHeight="7755"/>
  </bookViews>
  <sheets>
    <sheet name="DAR" sheetId="1" r:id="rId1"/>
    <sheet name="1.1" sheetId="3" r:id="rId2"/>
    <sheet name="1.2" sheetId="4" r:id="rId3"/>
    <sheet name="1.3" sheetId="6" r:id="rId4"/>
    <sheet name="1.4" sheetId="8" r:id="rId5"/>
    <sheet name="1.5" sheetId="10" r:id="rId6"/>
    <sheet name="1.6" sheetId="11" r:id="rId7"/>
  </sheets>
  <definedNames>
    <definedName name="_xlnm.Print_Area" localSheetId="0">DAR!$A$1:$H$107</definedName>
    <definedName name="ecriterios">DAR!$C$23:$F$32</definedName>
    <definedName name="lalternativas">DAR!$C$15:$C$20</definedName>
    <definedName name="lcriterios">DAR!$C$23:$C$32</definedName>
    <definedName name="lresultados">DAR!$D$15:$D$20,DAR!$C$15:$C$20</definedName>
    <definedName name="mevaluacion">DAR!$B$85:$D$88</definedName>
    <definedName name="mresultados">DAR!$C$46:$H$46,DAR!$C$35:$H$35</definedName>
    <definedName name="mvalores">DAR!$F$2:$G$15</definedName>
    <definedName name="mvevaluacion">DAR!$C$85:$D$91</definedName>
    <definedName name="resultados">DAR!$C$15:$D$20</definedName>
  </definedNames>
  <calcPr calcId="152511"/>
</workbook>
</file>

<file path=xl/calcChain.xml><?xml version="1.0" encoding="utf-8"?>
<calcChain xmlns="http://schemas.openxmlformats.org/spreadsheetml/2006/main">
  <c r="C4" i="10" l="1"/>
  <c r="B96" i="1" l="1" a="1"/>
  <c r="B102" i="1" s="1"/>
  <c r="F25" i="1"/>
  <c r="F24" i="1"/>
  <c r="F23" i="1"/>
  <c r="C95" i="1" a="1"/>
  <c r="E95" i="1" s="1"/>
  <c r="B36" i="1" a="1"/>
  <c r="B36" i="1" s="1"/>
  <c r="C35" i="1" a="1"/>
  <c r="F35" i="1" s="1"/>
  <c r="F32" i="1"/>
  <c r="F31" i="1"/>
  <c r="F30" i="1"/>
  <c r="F29" i="1"/>
  <c r="F28" i="1"/>
  <c r="F27" i="1"/>
  <c r="F26" i="1"/>
  <c r="C49" i="1"/>
  <c r="B104" i="1"/>
  <c r="H104" i="1" s="1"/>
  <c r="B97" i="1"/>
  <c r="C7" i="10" s="1"/>
  <c r="B103" i="1"/>
  <c r="H103" i="1" s="1"/>
  <c r="B101" i="1" l="1"/>
  <c r="H101" i="1" s="1"/>
  <c r="B96" i="1"/>
  <c r="C6" i="10" s="1"/>
  <c r="B98" i="1"/>
  <c r="C8" i="10" s="1"/>
  <c r="D95" i="1"/>
  <c r="E5" i="10" s="1"/>
  <c r="E97" i="1"/>
  <c r="F7" i="10" s="1"/>
  <c r="B41" i="1"/>
  <c r="B40" i="1"/>
  <c r="H95" i="1"/>
  <c r="B42" i="1"/>
  <c r="D35" i="1"/>
  <c r="B105" i="1"/>
  <c r="C105" i="1" s="1"/>
  <c r="C103" i="1"/>
  <c r="B39" i="1"/>
  <c r="C35" i="1"/>
  <c r="C47" i="1" s="1" a="1"/>
  <c r="B100" i="1"/>
  <c r="C100" i="1" s="1"/>
  <c r="G95" i="1"/>
  <c r="F95" i="1"/>
  <c r="G35" i="1"/>
  <c r="H35" i="1"/>
  <c r="C95" i="1"/>
  <c r="D5" i="10" s="1"/>
  <c r="G102" i="1"/>
  <c r="D102" i="1"/>
  <c r="D103" i="1"/>
  <c r="G103" i="1"/>
  <c r="B44" i="1"/>
  <c r="B43" i="1"/>
  <c r="H98" i="1"/>
  <c r="E35" i="1"/>
  <c r="F103" i="1"/>
  <c r="F104" i="1"/>
  <c r="B99" i="1"/>
  <c r="H99" i="1" s="1"/>
  <c r="B38" i="1"/>
  <c r="B37" i="1"/>
  <c r="B45" i="1"/>
  <c r="E103" i="1"/>
  <c r="G97" i="1"/>
  <c r="F97" i="1"/>
  <c r="H97" i="1"/>
  <c r="E104" i="1"/>
  <c r="C97" i="1"/>
  <c r="D7" i="10" s="1"/>
  <c r="H102" i="1"/>
  <c r="C102" i="1"/>
  <c r="D104" i="1"/>
  <c r="E98" i="1"/>
  <c r="F8" i="10" s="1"/>
  <c r="E102" i="1"/>
  <c r="G104" i="1"/>
  <c r="C104" i="1"/>
  <c r="F102" i="1"/>
  <c r="D97" i="1"/>
  <c r="E7" i="10" s="1"/>
  <c r="F96" i="1"/>
  <c r="C101" i="1" l="1"/>
  <c r="C96" i="1"/>
  <c r="D6" i="10" s="1"/>
  <c r="H96" i="1"/>
  <c r="D101" i="1"/>
  <c r="E99" i="1"/>
  <c r="F9" i="10" s="1"/>
  <c r="C98" i="1"/>
  <c r="D8" i="10" s="1"/>
  <c r="D98" i="1"/>
  <c r="E8" i="10" s="1"/>
  <c r="F98" i="1"/>
  <c r="E96" i="1"/>
  <c r="F6" i="10" s="1"/>
  <c r="F10" i="10" s="1"/>
  <c r="G96" i="1"/>
  <c r="D96" i="1"/>
  <c r="E6" i="10" s="1"/>
  <c r="D105" i="1"/>
  <c r="F105" i="1"/>
  <c r="G98" i="1"/>
  <c r="F101" i="1"/>
  <c r="G101" i="1"/>
  <c r="E101" i="1"/>
  <c r="F99" i="1"/>
  <c r="C9" i="10"/>
  <c r="H105" i="1"/>
  <c r="G105" i="1"/>
  <c r="G100" i="1"/>
  <c r="E105" i="1"/>
  <c r="D100" i="1"/>
  <c r="F100" i="1"/>
  <c r="E100" i="1"/>
  <c r="H100" i="1"/>
  <c r="C99" i="1"/>
  <c r="D99" i="1"/>
  <c r="G99" i="1"/>
  <c r="C47" i="1"/>
  <c r="F47" i="1"/>
  <c r="E47" i="1"/>
  <c r="G47" i="1"/>
  <c r="D47" i="1"/>
  <c r="H47" i="1"/>
  <c r="H46" i="1" l="1"/>
  <c r="D46" i="1"/>
  <c r="E9" i="10"/>
  <c r="E10" i="10" s="1"/>
  <c r="C46" i="1"/>
  <c r="D9" i="10"/>
  <c r="D10" i="10" s="1"/>
  <c r="G46" i="1"/>
  <c r="E46" i="1"/>
  <c r="C50" i="1" l="1"/>
</calcChain>
</file>

<file path=xl/comments1.xml><?xml version="1.0" encoding="utf-8"?>
<comments xmlns="http://schemas.openxmlformats.org/spreadsheetml/2006/main">
  <authors>
    <author>jcontreras</author>
    <author>Familia Contreras</author>
  </authors>
  <commentList>
    <comment ref="E12" authorId="0" shapeId="0">
      <text>
        <r>
          <rPr>
            <b/>
            <sz val="8"/>
            <color indexed="81"/>
            <rFont val="Tahoma"/>
            <family val="2"/>
          </rPr>
          <t>Ingrese la decisión que quiere evaluar. 
No ingrese preguntas, sino qué es lo que va a elegir.</t>
        </r>
      </text>
    </comment>
    <comment ref="C15" authorId="1" shapeId="0">
      <text>
        <r>
          <rPr>
            <b/>
            <sz val="8"/>
            <color indexed="8"/>
            <rFont val="Tahoma"/>
            <family val="2"/>
          </rPr>
          <t>Escriba en cada línea las alternativas posibles.</t>
        </r>
      </text>
    </comment>
    <comment ref="C23" authorId="1" shapeId="0">
      <text>
        <r>
          <rPr>
            <b/>
            <sz val="8"/>
            <color indexed="8"/>
            <rFont val="Tahoma"/>
            <family val="2"/>
          </rPr>
          <t>Ingrese los criterios con los que va a evaluar la decisión
Pueden ser positivos o negativos. Éstos se evaluarán con la calificación que Ud. ingrese.</t>
        </r>
      </text>
    </comment>
    <comment ref="E23" authorId="1" shapeId="0">
      <text>
        <r>
          <rPr>
            <b/>
            <sz val="8"/>
            <color indexed="8"/>
            <rFont val="Tahoma"/>
            <family val="2"/>
          </rPr>
          <t>Elija la calificación que dará a cada criterio.
Puede ingresar calificaciones no deseadas.</t>
        </r>
      </text>
    </comment>
    <comment ref="C36" authorId="1" shapeId="0">
      <text>
        <r>
          <rPr>
            <b/>
            <sz val="8"/>
            <color indexed="8"/>
            <rFont val="Tahoma"/>
            <family val="2"/>
          </rPr>
          <t>Elija el valor que Ud asigna al criterio por cada alternativa.</t>
        </r>
      </text>
    </comment>
    <comment ref="D85" authorId="1" shapeId="0">
      <text>
        <r>
          <rPr>
            <b/>
            <sz val="8"/>
            <color indexed="8"/>
            <rFont val="Tahoma"/>
            <family val="2"/>
          </rPr>
          <t>Si desea configurar los parámetros de evaluación, ingrese un valor entre 1 y -1.</t>
        </r>
      </text>
    </comment>
  </commentList>
</comments>
</file>

<file path=xl/sharedStrings.xml><?xml version="1.0" encoding="utf-8"?>
<sst xmlns="http://schemas.openxmlformats.org/spreadsheetml/2006/main" count="204" uniqueCount="161">
  <si>
    <t>Elegir:</t>
  </si>
  <si>
    <t>Alternativas:</t>
  </si>
  <si>
    <t>F</t>
  </si>
  <si>
    <t>Criterios:</t>
  </si>
  <si>
    <t>Calificación</t>
  </si>
  <si>
    <t>Calificación de Alternativas</t>
  </si>
  <si>
    <t>Resultados:</t>
  </si>
  <si>
    <t>Alternativa elegida:</t>
  </si>
  <si>
    <t>Parámetros</t>
  </si>
  <si>
    <t>Impacto</t>
  </si>
  <si>
    <t>Categoría</t>
  </si>
  <si>
    <t>Valor</t>
  </si>
  <si>
    <t>Muy alto</t>
  </si>
  <si>
    <t>Imprescindible</t>
  </si>
  <si>
    <t>Medio</t>
  </si>
  <si>
    <t>Deseado</t>
  </si>
  <si>
    <t>Bajo</t>
  </si>
  <si>
    <t>Significativo</t>
  </si>
  <si>
    <t>Nada</t>
  </si>
  <si>
    <t>Irrelevante</t>
  </si>
  <si>
    <t>Inadecuado</t>
  </si>
  <si>
    <t>Indeseado</t>
  </si>
  <si>
    <t>Inaceptable</t>
  </si>
  <si>
    <t>Evaluación de alternativas</t>
  </si>
  <si>
    <t>Objeto de la reunión</t>
  </si>
  <si>
    <t>Objetivo que se quiere lograr</t>
  </si>
  <si>
    <t>Fecha - Hora de registro</t>
  </si>
  <si>
    <t>Plazo estimado para tomar la decisión</t>
  </si>
  <si>
    <t>Facilitador(a)</t>
  </si>
  <si>
    <t>Plazo real para tomar la decisión</t>
  </si>
  <si>
    <t>Personas que conforman el equipo decisor</t>
  </si>
  <si>
    <t>Nombre</t>
  </si>
  <si>
    <t>Puesto</t>
  </si>
  <si>
    <t>Asistió</t>
  </si>
  <si>
    <t>Personas que sustentan los criterios</t>
  </si>
  <si>
    <t>Método de evaluación para tomar la decisión</t>
  </si>
  <si>
    <t>Enfoque Directivo. Decisor:</t>
  </si>
  <si>
    <t>Enfoque Consultivo. Decisor:</t>
  </si>
  <si>
    <t>Enfoque Democrático</t>
  </si>
  <si>
    <t>Enfoque de Consenso</t>
  </si>
  <si>
    <t>Otro método</t>
  </si>
  <si>
    <t>Datos generales</t>
  </si>
  <si>
    <t>No</t>
  </si>
  <si>
    <t>Si</t>
  </si>
  <si>
    <t xml:space="preserve">Esfuerzo real </t>
  </si>
  <si>
    <t>Esfuerzo estimado</t>
  </si>
  <si>
    <t>Unidad de Negocio</t>
  </si>
  <si>
    <t>Justificación</t>
  </si>
  <si>
    <t>5 dias Habiles</t>
  </si>
  <si>
    <t>7 Dias Habiles</t>
  </si>
  <si>
    <t>6 Dias Habiles</t>
  </si>
  <si>
    <t>Es lo Deseado por el Cliente</t>
  </si>
  <si>
    <t>Jefe de Proyecto</t>
  </si>
  <si>
    <t>Programador</t>
  </si>
  <si>
    <t>Documentador</t>
  </si>
  <si>
    <t>Una decisión está directamente relacionada con cuestiones cuyo riesgo sea de impacto medio a alto</t>
  </si>
  <si>
    <t>Los costes del proceso de evaluación formal son razonables en comparación con el impacto de la decisión</t>
  </si>
  <si>
    <t xml:space="preserve">Una decisión afecta a la capacidad del proyecto para conseguir sus objetivos.
</t>
  </si>
  <si>
    <t>a.</t>
  </si>
  <si>
    <t>b.</t>
  </si>
  <si>
    <t>c.</t>
  </si>
  <si>
    <t>Toda organización debe medir el impacto de los medios que hacen que sus objetivos se realicen</t>
  </si>
  <si>
    <t>d.</t>
  </si>
  <si>
    <t>Impacto sobre las prioridades</t>
  </si>
  <si>
    <t>Ventajas</t>
  </si>
  <si>
    <t>Desventajas</t>
  </si>
  <si>
    <t>Los clientes son los que mueven cualquier negocio por lo tanto es la parte más importante</t>
  </si>
  <si>
    <t>Costos</t>
  </si>
  <si>
    <t>650 soles</t>
  </si>
  <si>
    <t>Incidencias 7%</t>
  </si>
  <si>
    <t>Puede variar una vez implementado el sistemas ya que puede detectar conductas no apropiadas</t>
  </si>
  <si>
    <t>Tiempo de retorno</t>
  </si>
  <si>
    <t>3 meses</t>
  </si>
  <si>
    <t xml:space="preserve">7.20 soles </t>
  </si>
  <si>
    <t>por día</t>
  </si>
  <si>
    <t>Costo extra</t>
  </si>
  <si>
    <t>0 soles</t>
  </si>
  <si>
    <t>200 soles</t>
  </si>
  <si>
    <t>No varia la estadistica</t>
  </si>
  <si>
    <t>1 mes</t>
  </si>
  <si>
    <t>6.70 soles</t>
  </si>
  <si>
    <t>Pruebas</t>
  </si>
  <si>
    <t>Funcionalidad</t>
  </si>
  <si>
    <t>tales como:</t>
  </si>
  <si>
    <t>Estrés</t>
  </si>
  <si>
    <t>Simulacion</t>
  </si>
  <si>
    <t>Suma Total</t>
  </si>
  <si>
    <t>Toma de Decisión para el Sistema</t>
  </si>
  <si>
    <t>Seguridad y Cifrado de datos del sistema</t>
  </si>
  <si>
    <t>Samuel Condori</t>
  </si>
  <si>
    <t>02/17/2018  04:00:00 a.m.</t>
  </si>
  <si>
    <t>Análisis y Resolución de Decisiones</t>
  </si>
  <si>
    <t xml:space="preserve">Simetrica </t>
  </si>
  <si>
    <t xml:space="preserve">Asimetrica </t>
  </si>
  <si>
    <t>Hibrida</t>
  </si>
  <si>
    <t>Alternativa:</t>
  </si>
  <si>
    <t>Elección</t>
  </si>
  <si>
    <t>Ernesto Chira</t>
  </si>
  <si>
    <t>Alexander Choquecota</t>
  </si>
  <si>
    <t>Geanpool Quijandria</t>
  </si>
  <si>
    <t>Josue Gomez</t>
  </si>
  <si>
    <t>Analista Funcional</t>
  </si>
  <si>
    <t>Analista de Calidad</t>
  </si>
  <si>
    <t>1.1 Establecer las guías para el análisis de decisiones</t>
  </si>
  <si>
    <t xml:space="preserve">Toda organización requiere del aseguramiento y cidrado de datos </t>
  </si>
  <si>
    <t xml:space="preserve">Toda organización busca reducir la perdida de datos frente a amenazas </t>
  </si>
  <si>
    <t>Toda organización debe de capacitar a su personal para el manejo de informacion</t>
  </si>
  <si>
    <t xml:space="preserve">1.2 Establecer criterios de evaluación </t>
  </si>
  <si>
    <t xml:space="preserve">1.3 Indentificar soluciones alternativas </t>
  </si>
  <si>
    <t>•Cifrado Asimetrico</t>
  </si>
  <si>
    <t>•Cifrado Simetrico</t>
  </si>
  <si>
    <t>•Cifrado Hibrido</t>
  </si>
  <si>
    <t xml:space="preserve">1.4 Seleccionar métodos de evaluación </t>
  </si>
  <si>
    <t xml:space="preserve">1.5 Evaluar soluciones alternativas </t>
  </si>
  <si>
    <t xml:space="preserve">1.6 Seleccionar soluciones </t>
  </si>
  <si>
    <t>En nuestro caso luego de los clientes los huespedes son los que marcan la otra linea importante ya que ellos son la base del negocio.</t>
  </si>
  <si>
    <t>Siempre se requerira que se simule como funcionaria una solución para detectar los posibles alcances de este.</t>
  </si>
  <si>
    <t>Cifrado Asimetrico</t>
  </si>
  <si>
    <t>Cifrado Simetrico</t>
  </si>
  <si>
    <t>Cifrado Hibrido</t>
  </si>
  <si>
    <t>Test</t>
  </si>
  <si>
    <t xml:space="preserve">El cifrado simétrico es rápido y </t>
  </si>
  <si>
    <t xml:space="preserve">Cifrado simétrico también tienden a ser </t>
  </si>
  <si>
    <t>más simple.</t>
  </si>
  <si>
    <t>Vulnerable a ataques.</t>
  </si>
  <si>
    <t>Fácil de implementar.</t>
  </si>
  <si>
    <t>Cifrado asimétricos son más complejos.</t>
  </si>
  <si>
    <t>Dificulta su implementación.</t>
  </si>
  <si>
    <t xml:space="preserve">Son más lentos y requieren mucho más </t>
  </si>
  <si>
    <t>potencia de procesamiento</t>
  </si>
  <si>
    <t xml:space="preserve">Mas fiables y seguros ante posibles </t>
  </si>
  <si>
    <t>intercepciones de la información.</t>
  </si>
  <si>
    <t xml:space="preserve">Hibrido </t>
  </si>
  <si>
    <t>Siendo el la suma más baja la mejor alternativa</t>
  </si>
  <si>
    <t>Confidencialidad</t>
  </si>
  <si>
    <t>Integridad</t>
  </si>
  <si>
    <t>Autenticacion</t>
  </si>
  <si>
    <t>No repudio</t>
  </si>
  <si>
    <t xml:space="preserve">Eficiente en entornos reducidos </t>
  </si>
  <si>
    <t>Hace uso tanto del cifrado simetrico como</t>
  </si>
  <si>
    <t xml:space="preserve">del cifrado asimetrico. </t>
  </si>
  <si>
    <t xml:space="preserve">Proporciona mas seguridad que el </t>
  </si>
  <si>
    <t>simetrico sin ser tan lento como el asimet.</t>
  </si>
  <si>
    <t xml:space="preserve">Es mas lento que el simetrico </t>
  </si>
  <si>
    <t xml:space="preserve">Mas util cuando se envia información </t>
  </si>
  <si>
    <t>cifrada a varios destinatarios.</t>
  </si>
  <si>
    <t xml:space="preserve">Criterios </t>
  </si>
  <si>
    <t>100 soles</t>
  </si>
  <si>
    <t>350 soles</t>
  </si>
  <si>
    <t>Incidencias 4%</t>
  </si>
  <si>
    <t>tiempo de retorno</t>
  </si>
  <si>
    <t xml:space="preserve">2 meses </t>
  </si>
  <si>
    <t xml:space="preserve">por día </t>
  </si>
  <si>
    <t xml:space="preserve">3.5 soles </t>
  </si>
  <si>
    <t xml:space="preserve">Costo extra </t>
  </si>
  <si>
    <t xml:space="preserve">10 soles </t>
  </si>
  <si>
    <t>no varia la estadistica</t>
  </si>
  <si>
    <t xml:space="preserve">Existe una obligación legal durante el proceso de implementación </t>
  </si>
  <si>
    <t xml:space="preserve">a. Riesgos asociados del cifrado hibrido </t>
  </si>
  <si>
    <t xml:space="preserve">b. Razon del la solucion recomendada </t>
  </si>
  <si>
    <t>Un sistema de cifrado híbrido no es más fuerte que el sistema de cifrado asimétrico o el de cifrado simétrico. En PGP, el sistema de clave pública es probablemente la parte más débil de la combinación. Sin embargo, si un atacante pudiera descifrar una clave de sesión, sólo sería útil para poder leer un mensaje, el cifrado con esa clave de sesión. El atacante tendría que volver a empezar y descifrar otra clave de sesión para poder leer cualquier otro mensaje.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</si>
</sst>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2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name val="Arial"/>
      <family val="2"/>
    </font>
    <font>
      <b/>
      <sz val="10"/>
      <color indexed="16"/>
      <name val="Arial"/>
      <family val="2"/>
    </font>
    <font>
      <b/>
      <sz val="10"/>
      <color indexed="18"/>
      <name val="Arial"/>
      <family val="2"/>
    </font>
    <font>
      <b/>
      <sz val="18"/>
      <name val="Arial"/>
      <family val="2"/>
    </font>
    <font>
      <b/>
      <sz val="10"/>
      <name val="Arial"/>
      <family val="2"/>
    </font>
    <font>
      <b/>
      <sz val="8"/>
      <name val="Arial"/>
      <family val="2"/>
    </font>
    <font>
      <sz val="8"/>
      <name val="Arial"/>
      <family val="2"/>
    </font>
    <font>
      <sz val="10"/>
      <color indexed="9"/>
      <name val="Arial"/>
      <family val="2"/>
    </font>
    <font>
      <sz val="8"/>
      <color indexed="18"/>
      <name val="Arial"/>
      <family val="2"/>
    </font>
    <font>
      <sz val="8"/>
      <color indexed="16"/>
      <name val="Arial"/>
      <family val="2"/>
    </font>
    <font>
      <sz val="8"/>
      <name val="Arial"/>
      <family val="2"/>
    </font>
    <font>
      <b/>
      <sz val="10"/>
      <color indexed="58"/>
      <name val="Arial"/>
      <family val="2"/>
    </font>
    <font>
      <b/>
      <u/>
      <sz val="12"/>
      <name val="Arial"/>
      <family val="2"/>
    </font>
    <font>
      <b/>
      <sz val="8"/>
      <color indexed="8"/>
      <name val="Tahoma"/>
      <family val="2"/>
    </font>
    <font>
      <b/>
      <sz val="8"/>
      <color indexed="81"/>
      <name val="Tahoma"/>
      <family val="2"/>
    </font>
    <font>
      <sz val="9"/>
      <name val="Arial"/>
      <family val="2"/>
    </font>
    <font>
      <b/>
      <sz val="10"/>
      <name val="Arial Narrow"/>
      <family val="2"/>
    </font>
    <font>
      <sz val="10"/>
      <name val="Arial"/>
      <family val="2"/>
    </font>
    <font>
      <b/>
      <sz val="10"/>
      <color theme="1"/>
      <name val="Arial"/>
      <family val="2"/>
    </font>
    <font>
      <b/>
      <sz val="20"/>
      <name val="Arial"/>
      <family val="2"/>
    </font>
  </fonts>
  <fills count="5">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4" tint="0.79998168889431442"/>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right/>
      <top/>
      <bottom style="thin">
        <color indexed="64"/>
      </bottom>
      <diagonal/>
    </border>
    <border>
      <left/>
      <right/>
      <top style="thin">
        <color indexed="18"/>
      </top>
      <bottom style="thick">
        <color indexed="40"/>
      </bottom>
      <diagonal/>
    </border>
    <border>
      <left style="hair">
        <color indexed="60"/>
      </left>
      <right/>
      <top style="hair">
        <color indexed="60"/>
      </top>
      <bottom style="hair">
        <color indexed="60"/>
      </bottom>
      <diagonal/>
    </border>
    <border>
      <left/>
      <right/>
      <top style="hair">
        <color indexed="60"/>
      </top>
      <bottom style="hair">
        <color indexed="60"/>
      </bottom>
      <diagonal/>
    </border>
    <border>
      <left/>
      <right style="hair">
        <color indexed="60"/>
      </right>
      <top style="hair">
        <color indexed="60"/>
      </top>
      <bottom style="hair">
        <color indexed="60"/>
      </bottom>
      <diagonal/>
    </border>
    <border>
      <left style="hair">
        <color indexed="16"/>
      </left>
      <right/>
      <top style="hair">
        <color indexed="16"/>
      </top>
      <bottom style="thin">
        <color indexed="64"/>
      </bottom>
      <diagonal/>
    </border>
    <border>
      <left/>
      <right style="hair">
        <color indexed="16"/>
      </right>
      <top style="hair">
        <color indexed="16"/>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bottom style="thin">
        <color indexed="23"/>
      </bottom>
      <diagonal/>
    </border>
    <border>
      <left/>
      <right/>
      <top style="hair">
        <color indexed="16"/>
      </top>
      <bottom style="thin">
        <color indexed="64"/>
      </bottom>
      <diagonal/>
    </border>
    <border>
      <left style="thick">
        <color indexed="17"/>
      </left>
      <right/>
      <top style="thick">
        <color indexed="17"/>
      </top>
      <bottom/>
      <diagonal/>
    </border>
    <border>
      <left/>
      <right/>
      <top style="thick">
        <color indexed="17"/>
      </top>
      <bottom/>
      <diagonal/>
    </border>
    <border>
      <left/>
      <right style="thick">
        <color indexed="17"/>
      </right>
      <top style="thick">
        <color indexed="17"/>
      </top>
      <bottom/>
      <diagonal/>
    </border>
    <border>
      <left style="thick">
        <color indexed="17"/>
      </left>
      <right/>
      <top/>
      <bottom style="thick">
        <color indexed="17"/>
      </bottom>
      <diagonal/>
    </border>
    <border>
      <left/>
      <right/>
      <top/>
      <bottom style="thick">
        <color indexed="17"/>
      </bottom>
      <diagonal/>
    </border>
    <border>
      <left/>
      <right style="thick">
        <color indexed="17"/>
      </right>
      <top/>
      <bottom style="thick">
        <color indexed="17"/>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style="thin">
        <color indexed="23"/>
      </left>
      <right/>
      <top style="thin">
        <color indexed="64"/>
      </top>
      <bottom style="thin">
        <color indexed="23"/>
      </bottom>
      <diagonal/>
    </border>
    <border>
      <left/>
      <right style="thin">
        <color indexed="23"/>
      </right>
      <top style="thin">
        <color indexed="64"/>
      </top>
      <bottom style="thin">
        <color indexed="23"/>
      </bottom>
      <diagonal/>
    </border>
    <border>
      <left/>
      <right/>
      <top style="thin">
        <color indexed="64"/>
      </top>
      <bottom style="thin">
        <color indexed="64"/>
      </bottom>
      <diagonal/>
    </border>
    <border>
      <left style="thick">
        <color indexed="17"/>
      </left>
      <right/>
      <top/>
      <bottom/>
      <diagonal/>
    </border>
    <border>
      <left/>
      <right style="thick">
        <color indexed="17"/>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9" fontId="4" fillId="0" borderId="0" applyFont="0" applyFill="0" applyBorder="0" applyAlignment="0" applyProtection="0"/>
    <xf numFmtId="0" fontId="3" fillId="0" borderId="0"/>
  </cellStyleXfs>
  <cellXfs count="178">
    <xf numFmtId="0" fontId="0" fillId="0" borderId="0" xfId="0"/>
    <xf numFmtId="0" fontId="0" fillId="2" borderId="0" xfId="0" applyFill="1"/>
    <xf numFmtId="0" fontId="8" fillId="2" borderId="0" xfId="0" applyFont="1" applyFill="1"/>
    <xf numFmtId="0" fontId="0" fillId="2" borderId="0" xfId="0" applyFill="1" applyBorder="1"/>
    <xf numFmtId="0" fontId="0" fillId="3" borderId="3" xfId="0" applyFill="1" applyBorder="1"/>
    <xf numFmtId="0" fontId="5" fillId="2" borderId="4" xfId="0" applyFont="1" applyFill="1" applyBorder="1"/>
    <xf numFmtId="0" fontId="9" fillId="2" borderId="5" xfId="0" applyFont="1" applyFill="1" applyBorder="1" applyProtection="1">
      <protection locked="0"/>
    </xf>
    <xf numFmtId="0" fontId="0" fillId="2" borderId="5" xfId="0" applyFill="1" applyBorder="1"/>
    <xf numFmtId="0" fontId="0" fillId="2" borderId="6" xfId="0" applyFill="1" applyBorder="1"/>
    <xf numFmtId="0" fontId="5" fillId="2" borderId="7" xfId="0" applyFont="1" applyFill="1" applyBorder="1"/>
    <xf numFmtId="0" fontId="9" fillId="2" borderId="8" xfId="0" applyFont="1" applyFill="1" applyBorder="1"/>
    <xf numFmtId="0" fontId="5" fillId="2" borderId="0" xfId="0" applyFont="1" applyFill="1" applyBorder="1"/>
    <xf numFmtId="0" fontId="10" fillId="2" borderId="0" xfId="0" applyFont="1" applyFill="1"/>
    <xf numFmtId="0" fontId="11" fillId="2" borderId="12" xfId="0" applyFont="1" applyFill="1" applyBorder="1" applyAlignment="1" applyProtection="1">
      <alignment horizontal="center" vertical="top"/>
      <protection locked="0"/>
    </xf>
    <xf numFmtId="0" fontId="12" fillId="2" borderId="0" xfId="0" applyFont="1" applyFill="1"/>
    <xf numFmtId="0" fontId="6" fillId="2" borderId="10" xfId="0" applyFont="1" applyFill="1" applyBorder="1" applyAlignment="1">
      <alignment vertical="top"/>
    </xf>
    <xf numFmtId="0" fontId="11" fillId="2" borderId="13" xfId="0" applyFont="1" applyFill="1" applyBorder="1" applyAlignment="1" applyProtection="1">
      <alignment horizontal="center" vertical="top"/>
      <protection locked="0"/>
    </xf>
    <xf numFmtId="0" fontId="6" fillId="2" borderId="11" xfId="0" applyFont="1" applyFill="1" applyBorder="1" applyAlignment="1">
      <alignment vertical="top"/>
    </xf>
    <xf numFmtId="0" fontId="11" fillId="2" borderId="14" xfId="0" applyFont="1" applyFill="1" applyBorder="1" applyAlignment="1" applyProtection="1">
      <alignment horizontal="center" vertical="top"/>
      <protection locked="0"/>
    </xf>
    <xf numFmtId="0" fontId="0" fillId="2" borderId="0" xfId="0" applyFill="1" applyBorder="1" applyAlignment="1">
      <alignment vertical="top"/>
    </xf>
    <xf numFmtId="0" fontId="0" fillId="2" borderId="0" xfId="0" applyFill="1" applyBorder="1" applyAlignment="1">
      <alignment vertical="top" wrapText="1"/>
    </xf>
    <xf numFmtId="0" fontId="0" fillId="2" borderId="15" xfId="0" applyFill="1" applyBorder="1"/>
    <xf numFmtId="0" fontId="13" fillId="2" borderId="16" xfId="0" applyFont="1" applyFill="1" applyBorder="1" applyAlignment="1">
      <alignment horizontal="center" vertical="top" wrapText="1"/>
    </xf>
    <xf numFmtId="0" fontId="13" fillId="2" borderId="9" xfId="0" applyFont="1" applyFill="1" applyBorder="1" applyAlignment="1">
      <alignment horizontal="center" vertical="top" wrapText="1"/>
    </xf>
    <xf numFmtId="0" fontId="13" fillId="2" borderId="17" xfId="0" applyFont="1" applyFill="1" applyBorder="1" applyAlignment="1">
      <alignment horizontal="center" vertical="top" wrapText="1"/>
    </xf>
    <xf numFmtId="0" fontId="13" fillId="2" borderId="12" xfId="0" applyFont="1" applyFill="1" applyBorder="1" applyAlignment="1">
      <alignment horizontal="center" vertical="top" wrapText="1"/>
    </xf>
    <xf numFmtId="0" fontId="14" fillId="2" borderId="10" xfId="0" applyFont="1" applyFill="1" applyBorder="1" applyAlignment="1">
      <alignment vertical="top" wrapText="1"/>
    </xf>
    <xf numFmtId="0" fontId="15" fillId="2" borderId="9" xfId="0" applyFont="1" applyFill="1" applyBorder="1" applyAlignment="1" applyProtection="1">
      <alignment horizontal="center" vertical="center"/>
      <protection locked="0"/>
    </xf>
    <xf numFmtId="0" fontId="15" fillId="2" borderId="17" xfId="0" applyFont="1" applyFill="1" applyBorder="1" applyAlignment="1" applyProtection="1">
      <alignment horizontal="center" vertical="center"/>
      <protection locked="0"/>
    </xf>
    <xf numFmtId="0" fontId="15" fillId="2" borderId="12" xfId="0" applyFont="1" applyFill="1" applyBorder="1" applyAlignment="1" applyProtection="1">
      <alignment horizontal="center" vertical="center"/>
      <protection locked="0"/>
    </xf>
    <xf numFmtId="0" fontId="15" fillId="2" borderId="10" xfId="0" applyFont="1" applyFill="1" applyBorder="1" applyAlignment="1" applyProtection="1">
      <alignment horizontal="center" vertical="center"/>
      <protection locked="0"/>
    </xf>
    <xf numFmtId="0" fontId="15" fillId="2" borderId="18" xfId="0" applyFont="1" applyFill="1" applyBorder="1" applyAlignment="1" applyProtection="1">
      <alignment horizontal="center" vertical="center"/>
      <protection locked="0"/>
    </xf>
    <xf numFmtId="0" fontId="15" fillId="2" borderId="13" xfId="0" applyFont="1" applyFill="1" applyBorder="1" applyAlignment="1" applyProtection="1">
      <alignment horizontal="center" vertical="center"/>
      <protection locked="0"/>
    </xf>
    <xf numFmtId="0" fontId="14" fillId="2" borderId="11" xfId="0" applyFont="1" applyFill="1" applyBorder="1" applyAlignment="1">
      <alignment vertical="top" wrapText="1"/>
    </xf>
    <xf numFmtId="0" fontId="15" fillId="2" borderId="11" xfId="0" applyFont="1" applyFill="1" applyBorder="1" applyAlignment="1" applyProtection="1">
      <alignment horizontal="center" vertical="center"/>
      <protection locked="0"/>
    </xf>
    <xf numFmtId="0" fontId="15" fillId="2" borderId="19" xfId="0" applyFont="1" applyFill="1" applyBorder="1" applyAlignment="1" applyProtection="1">
      <alignment horizontal="center" vertical="center"/>
      <protection locked="0"/>
    </xf>
    <xf numFmtId="0" fontId="15" fillId="2" borderId="14" xfId="0" applyFont="1" applyFill="1" applyBorder="1" applyAlignment="1" applyProtection="1">
      <alignment horizontal="center" vertical="center"/>
      <protection locked="0"/>
    </xf>
    <xf numFmtId="0" fontId="16" fillId="2" borderId="0" xfId="0" applyFont="1" applyFill="1"/>
    <xf numFmtId="10" fontId="9" fillId="2" borderId="0" xfId="1" applyNumberFormat="1" applyFont="1" applyFill="1"/>
    <xf numFmtId="0" fontId="17" fillId="2" borderId="0" xfId="0" applyFont="1" applyFill="1" applyBorder="1"/>
    <xf numFmtId="0" fontId="5" fillId="2" borderId="0" xfId="0" applyFont="1" applyFill="1"/>
    <xf numFmtId="0" fontId="9" fillId="2" borderId="20" xfId="0" applyFont="1" applyFill="1" applyBorder="1"/>
    <xf numFmtId="0" fontId="9" fillId="2" borderId="15" xfId="0" applyFont="1" applyFill="1" applyBorder="1"/>
    <xf numFmtId="0" fontId="9" fillId="2" borderId="21" xfId="0" applyFont="1" applyFill="1" applyBorder="1"/>
    <xf numFmtId="0" fontId="0" fillId="2" borderId="10" xfId="0" applyFill="1" applyBorder="1"/>
    <xf numFmtId="0" fontId="0" fillId="2" borderId="18" xfId="0" applyFill="1" applyBorder="1"/>
    <xf numFmtId="0" fontId="0" fillId="2" borderId="13" xfId="0" applyFill="1" applyBorder="1" applyProtection="1">
      <protection locked="0"/>
    </xf>
    <xf numFmtId="0" fontId="0" fillId="2" borderId="11" xfId="0" applyFill="1" applyBorder="1"/>
    <xf numFmtId="0" fontId="0" fillId="2" borderId="19" xfId="0" applyFill="1" applyBorder="1"/>
    <xf numFmtId="0" fontId="0" fillId="2" borderId="14" xfId="0" applyFill="1" applyBorder="1" applyProtection="1">
      <protection locked="0"/>
    </xf>
    <xf numFmtId="0" fontId="9" fillId="2" borderId="10" xfId="0" applyFont="1" applyFill="1" applyBorder="1"/>
    <xf numFmtId="0" fontId="4" fillId="2" borderId="9" xfId="0" applyFont="1" applyFill="1" applyBorder="1"/>
    <xf numFmtId="0" fontId="4" fillId="2" borderId="17" xfId="0" applyFont="1" applyFill="1" applyBorder="1"/>
    <xf numFmtId="0" fontId="4" fillId="2" borderId="10" xfId="0" applyFont="1" applyFill="1" applyBorder="1"/>
    <xf numFmtId="0" fontId="4" fillId="2" borderId="18" xfId="0" applyFont="1" applyFill="1" applyBorder="1"/>
    <xf numFmtId="0" fontId="9" fillId="2" borderId="11" xfId="0" applyFont="1" applyFill="1" applyBorder="1"/>
    <xf numFmtId="0" fontId="4" fillId="2" borderId="11" xfId="0" applyFont="1" applyFill="1" applyBorder="1"/>
    <xf numFmtId="0" fontId="4" fillId="2" borderId="19" xfId="0" applyFont="1" applyFill="1" applyBorder="1"/>
    <xf numFmtId="0" fontId="9" fillId="2" borderId="0" xfId="0" applyFont="1" applyFill="1" applyBorder="1"/>
    <xf numFmtId="0" fontId="4" fillId="2" borderId="0" xfId="0" applyFont="1" applyFill="1" applyBorder="1"/>
    <xf numFmtId="0" fontId="0" fillId="2" borderId="1" xfId="0" applyFill="1" applyBorder="1" applyAlignment="1" applyProtection="1">
      <alignment vertical="top" wrapText="1"/>
      <protection locked="0"/>
    </xf>
    <xf numFmtId="0" fontId="0" fillId="2" borderId="22" xfId="0" applyFill="1" applyBorder="1" applyAlignment="1" applyProtection="1">
      <alignment vertical="top" wrapText="1"/>
      <protection locked="0"/>
    </xf>
    <xf numFmtId="0" fontId="0" fillId="2" borderId="0" xfId="0" applyFill="1" applyProtection="1"/>
    <xf numFmtId="0" fontId="5" fillId="2" borderId="0" xfId="0" applyFont="1" applyFill="1" applyAlignment="1" applyProtection="1"/>
    <xf numFmtId="0" fontId="0" fillId="2" borderId="0" xfId="0" applyFill="1" applyBorder="1" applyAlignment="1" applyProtection="1">
      <alignment horizontal="center"/>
      <protection locked="0"/>
    </xf>
    <xf numFmtId="0" fontId="22" fillId="2" borderId="15" xfId="0" applyFont="1" applyFill="1" applyBorder="1" applyAlignment="1" applyProtection="1">
      <alignment vertical="top" wrapText="1"/>
    </xf>
    <xf numFmtId="0" fontId="0" fillId="0" borderId="0" xfId="0" applyFill="1" applyProtection="1"/>
    <xf numFmtId="0" fontId="0" fillId="2" borderId="0" xfId="0" applyFill="1" applyBorder="1" applyProtection="1"/>
    <xf numFmtId="0" fontId="21" fillId="2" borderId="0" xfId="0" applyFont="1" applyFill="1" applyBorder="1" applyAlignment="1" applyProtection="1">
      <alignment vertical="top" wrapText="1"/>
    </xf>
    <xf numFmtId="0" fontId="9" fillId="2" borderId="15" xfId="0" applyFont="1" applyFill="1" applyBorder="1" applyAlignment="1" applyProtection="1">
      <alignment horizontal="center" vertical="top" wrapText="1"/>
    </xf>
    <xf numFmtId="0" fontId="7" fillId="2" borderId="9" xfId="0" applyFont="1" applyFill="1" applyBorder="1" applyAlignment="1">
      <alignment horizontal="center"/>
    </xf>
    <xf numFmtId="0" fontId="9" fillId="2" borderId="0" xfId="0" applyFont="1" applyFill="1" applyBorder="1" applyAlignment="1">
      <alignment horizontal="center"/>
    </xf>
    <xf numFmtId="0" fontId="9" fillId="2" borderId="0" xfId="0" applyFont="1" applyFill="1" applyBorder="1" applyAlignment="1">
      <alignment vertical="top"/>
    </xf>
    <xf numFmtId="165" fontId="0" fillId="2" borderId="0" xfId="0" applyNumberFormat="1" applyFill="1" applyBorder="1" applyProtection="1">
      <protection locked="0"/>
    </xf>
    <xf numFmtId="0" fontId="22" fillId="0" borderId="0" xfId="0" applyFont="1"/>
    <xf numFmtId="0" fontId="7" fillId="2" borderId="15" xfId="0" applyFont="1" applyFill="1" applyBorder="1" applyAlignment="1">
      <alignment horizontal="center"/>
    </xf>
    <xf numFmtId="0" fontId="7" fillId="2" borderId="15" xfId="0" applyFont="1" applyFill="1" applyBorder="1" applyAlignment="1">
      <alignment horizontal="right"/>
    </xf>
    <xf numFmtId="0" fontId="3" fillId="0" borderId="0" xfId="2"/>
    <xf numFmtId="0" fontId="3" fillId="0" borderId="41" xfId="2" applyBorder="1"/>
    <xf numFmtId="0" fontId="3" fillId="0" borderId="0" xfId="2" applyBorder="1"/>
    <xf numFmtId="0" fontId="3" fillId="0" borderId="42" xfId="2" applyBorder="1"/>
    <xf numFmtId="0" fontId="3" fillId="0" borderId="0" xfId="2" applyFill="1" applyBorder="1"/>
    <xf numFmtId="0" fontId="3" fillId="0" borderId="43" xfId="2" applyBorder="1"/>
    <xf numFmtId="0" fontId="3" fillId="0" borderId="44" xfId="2" applyBorder="1"/>
    <xf numFmtId="0" fontId="3" fillId="0" borderId="45" xfId="2" applyBorder="1"/>
    <xf numFmtId="0" fontId="3" fillId="0" borderId="46" xfId="2" applyBorder="1"/>
    <xf numFmtId="0" fontId="3" fillId="0" borderId="47" xfId="2" applyBorder="1"/>
    <xf numFmtId="0" fontId="3" fillId="0" borderId="48" xfId="2" applyBorder="1"/>
    <xf numFmtId="0" fontId="0" fillId="0" borderId="15" xfId="0" applyBorder="1"/>
    <xf numFmtId="0" fontId="0" fillId="0" borderId="50" xfId="0" applyBorder="1"/>
    <xf numFmtId="0" fontId="0" fillId="0" borderId="52" xfId="0" applyBorder="1"/>
    <xf numFmtId="0" fontId="0" fillId="0" borderId="53" xfId="0" applyBorder="1"/>
    <xf numFmtId="0" fontId="2" fillId="0" borderId="0" xfId="2" applyFont="1"/>
    <xf numFmtId="0" fontId="22" fillId="2" borderId="30" xfId="0" applyFont="1" applyFill="1" applyBorder="1" applyAlignment="1" applyProtection="1">
      <alignment horizontal="center" vertical="top" wrapText="1"/>
      <protection locked="0"/>
    </xf>
    <xf numFmtId="0" fontId="0" fillId="2" borderId="31" xfId="0" applyFill="1" applyBorder="1" applyAlignment="1" applyProtection="1">
      <alignment horizontal="center" vertical="top" wrapText="1"/>
      <protection locked="0"/>
    </xf>
    <xf numFmtId="0" fontId="0" fillId="2" borderId="34" xfId="0" applyFill="1" applyBorder="1" applyAlignment="1" applyProtection="1">
      <alignment horizontal="center" vertical="top" wrapText="1"/>
      <protection locked="0"/>
    </xf>
    <xf numFmtId="0" fontId="0" fillId="2" borderId="35" xfId="0" applyFill="1" applyBorder="1" applyAlignment="1" applyProtection="1">
      <alignment horizontal="center" vertical="top" wrapText="1"/>
      <protection locked="0"/>
    </xf>
    <xf numFmtId="0" fontId="0" fillId="2" borderId="30" xfId="0" applyFill="1" applyBorder="1" applyAlignment="1" applyProtection="1">
      <alignment horizontal="center" vertical="top" wrapText="1"/>
      <protection locked="0"/>
    </xf>
    <xf numFmtId="0" fontId="9" fillId="2" borderId="20" xfId="0" applyFont="1" applyFill="1" applyBorder="1" applyAlignment="1" applyProtection="1">
      <alignment horizontal="center" vertical="top" wrapText="1"/>
    </xf>
    <xf numFmtId="0" fontId="9" fillId="2" borderId="21" xfId="0" applyFont="1" applyFill="1" applyBorder="1" applyAlignment="1" applyProtection="1">
      <alignment horizontal="center" vertical="top" wrapText="1"/>
    </xf>
    <xf numFmtId="0" fontId="9" fillId="2" borderId="15" xfId="0" applyFont="1" applyFill="1" applyBorder="1" applyAlignment="1" applyProtection="1">
      <alignment horizontal="center" vertical="top" wrapText="1"/>
    </xf>
    <xf numFmtId="0" fontId="5" fillId="2" borderId="2" xfId="0" applyFont="1" applyFill="1" applyBorder="1" applyAlignment="1" applyProtection="1">
      <alignment horizontal="left"/>
    </xf>
    <xf numFmtId="0" fontId="22" fillId="2" borderId="20" xfId="0" applyFont="1" applyFill="1" applyBorder="1" applyAlignment="1" applyProtection="1">
      <alignment horizontal="left" vertical="top" wrapText="1"/>
      <protection locked="0"/>
    </xf>
    <xf numFmtId="0" fontId="22" fillId="2" borderId="21" xfId="0" applyFont="1" applyFill="1" applyBorder="1" applyAlignment="1" applyProtection="1">
      <alignment horizontal="left" vertical="top" wrapText="1"/>
      <protection locked="0"/>
    </xf>
    <xf numFmtId="0" fontId="22" fillId="2" borderId="25" xfId="0" applyFont="1" applyFill="1" applyBorder="1" applyAlignment="1">
      <alignment horizontal="left"/>
    </xf>
    <xf numFmtId="0" fontId="22" fillId="2" borderId="26" xfId="0" applyFont="1" applyFill="1" applyBorder="1" applyAlignment="1">
      <alignment horizontal="left"/>
    </xf>
    <xf numFmtId="0" fontId="22" fillId="2" borderId="37" xfId="0" applyFont="1" applyFill="1" applyBorder="1" applyAlignment="1">
      <alignment horizontal="left"/>
    </xf>
    <xf numFmtId="0" fontId="22" fillId="2" borderId="0" xfId="0" applyFont="1" applyFill="1" applyBorder="1" applyAlignment="1">
      <alignment horizontal="left"/>
    </xf>
    <xf numFmtId="0" fontId="22" fillId="2" borderId="38" xfId="0" applyFont="1" applyFill="1" applyBorder="1" applyAlignment="1">
      <alignment horizontal="left"/>
    </xf>
    <xf numFmtId="0" fontId="22" fillId="2" borderId="27" xfId="0" applyFont="1" applyFill="1" applyBorder="1" applyAlignment="1">
      <alignment horizontal="left"/>
    </xf>
    <xf numFmtId="0" fontId="22" fillId="2" borderId="28" xfId="0" applyFont="1" applyFill="1" applyBorder="1" applyAlignment="1">
      <alignment horizontal="left"/>
    </xf>
    <xf numFmtId="0" fontId="22" fillId="2" borderId="29" xfId="0" applyFont="1" applyFill="1" applyBorder="1" applyAlignment="1">
      <alignment horizontal="left"/>
    </xf>
    <xf numFmtId="0" fontId="0" fillId="2" borderId="0" xfId="0" applyFill="1" applyBorder="1" applyAlignment="1" applyProtection="1">
      <alignment horizontal="left" vertical="top" wrapText="1"/>
    </xf>
    <xf numFmtId="0" fontId="22" fillId="2" borderId="15" xfId="0" applyFont="1" applyFill="1" applyBorder="1" applyAlignment="1" applyProtection="1">
      <alignment horizontal="left" vertical="top" wrapText="1"/>
    </xf>
    <xf numFmtId="0" fontId="7" fillId="2" borderId="20" xfId="0" applyFont="1" applyFill="1" applyBorder="1" applyAlignment="1" applyProtection="1">
      <alignment horizontal="left" vertical="top" wrapText="1"/>
      <protection locked="0"/>
    </xf>
    <xf numFmtId="0" fontId="7" fillId="2" borderId="21" xfId="0" applyFont="1" applyFill="1" applyBorder="1" applyAlignment="1" applyProtection="1">
      <alignment horizontal="left" vertical="top" wrapText="1"/>
      <protection locked="0"/>
    </xf>
    <xf numFmtId="0" fontId="7" fillId="2" borderId="15" xfId="0" applyFont="1" applyFill="1" applyBorder="1" applyAlignment="1" applyProtection="1">
      <alignment horizontal="left" vertical="top" wrapText="1"/>
      <protection locked="0"/>
    </xf>
    <xf numFmtId="0" fontId="5" fillId="2" borderId="7" xfId="0" applyFont="1" applyFill="1" applyBorder="1" applyAlignment="1">
      <alignment horizontal="left"/>
    </xf>
    <xf numFmtId="0" fontId="5" fillId="2" borderId="23" xfId="0" applyFont="1" applyFill="1" applyBorder="1" applyAlignment="1">
      <alignment horizontal="left"/>
    </xf>
    <xf numFmtId="0" fontId="5" fillId="2" borderId="8" xfId="0" applyFont="1" applyFill="1" applyBorder="1" applyAlignment="1">
      <alignment horizontal="left"/>
    </xf>
    <xf numFmtId="164" fontId="20" fillId="2" borderId="20" xfId="0" applyNumberFormat="1" applyFont="1" applyFill="1" applyBorder="1" applyAlignment="1" applyProtection="1">
      <alignment horizontal="left" wrapText="1"/>
      <protection locked="0"/>
    </xf>
    <xf numFmtId="164" fontId="20" fillId="2" borderId="36" xfId="0" applyNumberFormat="1" applyFont="1" applyFill="1" applyBorder="1" applyAlignment="1" applyProtection="1">
      <alignment horizontal="left" wrapText="1"/>
      <protection locked="0"/>
    </xf>
    <xf numFmtId="164" fontId="20" fillId="2" borderId="21" xfId="0" applyNumberFormat="1" applyFont="1" applyFill="1" applyBorder="1" applyAlignment="1" applyProtection="1">
      <alignment horizontal="left" wrapText="1"/>
      <protection locked="0"/>
    </xf>
    <xf numFmtId="0" fontId="5" fillId="2" borderId="24" xfId="0" applyFont="1" applyFill="1" applyBorder="1" applyAlignment="1">
      <alignment horizontal="center"/>
    </xf>
    <xf numFmtId="0" fontId="5" fillId="2" borderId="25" xfId="0" applyFont="1" applyFill="1" applyBorder="1" applyAlignment="1">
      <alignment horizontal="center"/>
    </xf>
    <xf numFmtId="0" fontId="5" fillId="2" borderId="26" xfId="0" applyFont="1" applyFill="1" applyBorder="1" applyAlignment="1">
      <alignment horizontal="center"/>
    </xf>
    <xf numFmtId="0" fontId="6" fillId="2" borderId="10" xfId="0" applyFont="1" applyFill="1" applyBorder="1" applyAlignment="1" applyProtection="1">
      <alignment horizontal="left" vertical="top" wrapText="1"/>
      <protection locked="0"/>
    </xf>
    <xf numFmtId="0" fontId="6" fillId="2" borderId="13" xfId="0" applyFont="1" applyFill="1" applyBorder="1" applyAlignment="1" applyProtection="1">
      <alignment horizontal="left" vertical="top" wrapText="1"/>
      <protection locked="0"/>
    </xf>
    <xf numFmtId="0" fontId="7" fillId="2" borderId="9" xfId="0" applyFont="1" applyFill="1" applyBorder="1" applyAlignment="1" applyProtection="1">
      <alignment horizontal="left" vertical="top" wrapText="1"/>
      <protection locked="0"/>
    </xf>
    <xf numFmtId="0" fontId="7" fillId="2" borderId="12" xfId="0" applyFont="1" applyFill="1" applyBorder="1" applyAlignment="1" applyProtection="1">
      <alignment horizontal="left" vertical="top" wrapText="1"/>
      <protection locked="0"/>
    </xf>
    <xf numFmtId="0" fontId="0" fillId="2" borderId="0" xfId="0" applyFill="1" applyBorder="1" applyAlignment="1" applyProtection="1">
      <alignment horizontal="left"/>
      <protection locked="0"/>
    </xf>
    <xf numFmtId="0" fontId="6" fillId="2" borderId="9" xfId="0" applyFont="1" applyFill="1" applyBorder="1" applyAlignment="1" applyProtection="1">
      <alignment horizontal="left" vertical="top" wrapText="1"/>
      <protection locked="0"/>
    </xf>
    <xf numFmtId="0" fontId="6" fillId="2" borderId="12" xfId="0" applyFont="1" applyFill="1" applyBorder="1" applyAlignment="1" applyProtection="1">
      <alignment horizontal="left" vertical="top" wrapText="1"/>
      <protection locked="0"/>
    </xf>
    <xf numFmtId="0" fontId="0" fillId="2" borderId="30" xfId="0" applyNumberFormat="1" applyFill="1" applyBorder="1" applyAlignment="1" applyProtection="1">
      <alignment horizontal="center" vertical="top" wrapText="1"/>
      <protection locked="0"/>
    </xf>
    <xf numFmtId="0" fontId="0" fillId="2" borderId="31" xfId="0" applyNumberFormat="1" applyFill="1" applyBorder="1" applyAlignment="1" applyProtection="1">
      <alignment horizontal="center" vertical="top" wrapText="1"/>
      <protection locked="0"/>
    </xf>
    <xf numFmtId="0" fontId="0" fillId="2" borderId="33" xfId="0" applyFill="1" applyBorder="1" applyAlignment="1" applyProtection="1">
      <alignment horizontal="center" vertical="top" wrapText="1"/>
      <protection locked="0"/>
    </xf>
    <xf numFmtId="0" fontId="6" fillId="2" borderId="11" xfId="0" applyFont="1" applyFill="1" applyBorder="1" applyAlignment="1" applyProtection="1">
      <alignment horizontal="left" vertical="top" wrapText="1"/>
      <protection locked="0"/>
    </xf>
    <xf numFmtId="0" fontId="6" fillId="2" borderId="14" xfId="0" applyFont="1" applyFill="1" applyBorder="1" applyAlignment="1" applyProtection="1">
      <alignment horizontal="left" vertical="top" wrapText="1"/>
      <protection locked="0"/>
    </xf>
    <xf numFmtId="0" fontId="9" fillId="2" borderId="0" xfId="0" applyFont="1" applyFill="1" applyBorder="1" applyAlignment="1">
      <alignment horizontal="center"/>
    </xf>
    <xf numFmtId="0" fontId="5" fillId="2" borderId="27" xfId="0" applyFont="1" applyFill="1" applyBorder="1" applyAlignment="1">
      <alignment horizontal="center"/>
    </xf>
    <xf numFmtId="0" fontId="5" fillId="2" borderId="28" xfId="0" applyFont="1" applyFill="1" applyBorder="1" applyAlignment="1">
      <alignment horizontal="center"/>
    </xf>
    <xf numFmtId="0" fontId="5" fillId="2" borderId="29" xfId="0" applyFont="1" applyFill="1" applyBorder="1" applyAlignment="1">
      <alignment horizontal="center"/>
    </xf>
    <xf numFmtId="0" fontId="4" fillId="2" borderId="20" xfId="0" applyFont="1" applyFill="1" applyBorder="1" applyAlignment="1" applyProtection="1">
      <alignment horizontal="left" vertical="top" wrapText="1"/>
      <protection locked="0"/>
    </xf>
    <xf numFmtId="22" fontId="4" fillId="2" borderId="20" xfId="0" applyNumberFormat="1" applyFont="1" applyFill="1" applyBorder="1" applyAlignment="1" applyProtection="1">
      <alignment horizontal="left" vertical="top" wrapText="1"/>
      <protection locked="0"/>
    </xf>
    <xf numFmtId="0" fontId="4" fillId="2" borderId="24" xfId="0" applyFont="1" applyFill="1" applyBorder="1" applyAlignment="1">
      <alignment horizontal="left"/>
    </xf>
    <xf numFmtId="0" fontId="4" fillId="2" borderId="32" xfId="0" applyFont="1" applyFill="1" applyBorder="1" applyAlignment="1" applyProtection="1">
      <alignment horizontal="center" vertical="top" wrapText="1"/>
      <protection locked="0"/>
    </xf>
    <xf numFmtId="0" fontId="4" fillId="2" borderId="30" xfId="0" applyFont="1" applyFill="1" applyBorder="1" applyAlignment="1" applyProtection="1">
      <alignment horizontal="center" vertical="top" wrapText="1"/>
      <protection locked="0"/>
    </xf>
    <xf numFmtId="0" fontId="9" fillId="2" borderId="10" xfId="0" applyFont="1" applyFill="1" applyBorder="1" applyAlignment="1">
      <alignment wrapText="1"/>
    </xf>
    <xf numFmtId="0" fontId="9" fillId="2" borderId="16" xfId="0" applyFont="1" applyFill="1" applyBorder="1" applyAlignment="1">
      <alignment horizontal="center"/>
    </xf>
    <xf numFmtId="0" fontId="9" fillId="2" borderId="9" xfId="0" applyFont="1" applyFill="1" applyBorder="1" applyAlignment="1">
      <alignment horizontal="center"/>
    </xf>
    <xf numFmtId="0" fontId="4" fillId="0" borderId="0" xfId="0" applyFont="1"/>
    <xf numFmtId="0" fontId="9" fillId="4" borderId="0" xfId="0" applyFont="1" applyFill="1" applyAlignment="1">
      <alignment horizontal="center"/>
    </xf>
    <xf numFmtId="0" fontId="0" fillId="4" borderId="0" xfId="0" applyFill="1" applyAlignment="1">
      <alignment horizontal="center"/>
    </xf>
    <xf numFmtId="0" fontId="3" fillId="4" borderId="0" xfId="2" applyFill="1" applyAlignment="1">
      <alignment horizontal="center"/>
    </xf>
    <xf numFmtId="0" fontId="23" fillId="4" borderId="0" xfId="2" applyFont="1" applyFill="1" applyAlignment="1">
      <alignment horizontal="center"/>
    </xf>
    <xf numFmtId="0" fontId="1" fillId="0" borderId="0" xfId="2" applyFont="1"/>
    <xf numFmtId="0" fontId="1" fillId="0" borderId="0" xfId="2" applyFont="1" applyAlignment="1">
      <alignment horizontal="center"/>
    </xf>
    <xf numFmtId="0" fontId="0" fillId="0" borderId="49" xfId="0" applyBorder="1" applyAlignment="1">
      <alignment wrapText="1"/>
    </xf>
    <xf numFmtId="0" fontId="0" fillId="0" borderId="51" xfId="0" applyBorder="1" applyAlignment="1">
      <alignment wrapText="1"/>
    </xf>
    <xf numFmtId="0" fontId="0" fillId="2" borderId="0" xfId="0" applyFill="1" applyAlignment="1">
      <alignment horizontal="center"/>
    </xf>
    <xf numFmtId="0" fontId="24" fillId="2" borderId="0" xfId="0" applyFont="1" applyFill="1" applyAlignment="1">
      <alignment horizontal="center"/>
    </xf>
    <xf numFmtId="0" fontId="3" fillId="0" borderId="54" xfId="2" applyBorder="1" applyAlignment="1">
      <alignment horizontal="center"/>
    </xf>
    <xf numFmtId="0" fontId="3" fillId="0" borderId="39" xfId="2" applyBorder="1" applyAlignment="1">
      <alignment horizontal="center"/>
    </xf>
    <xf numFmtId="0" fontId="3" fillId="0" borderId="40" xfId="2" applyBorder="1" applyAlignment="1">
      <alignment horizontal="center"/>
    </xf>
    <xf numFmtId="0" fontId="1" fillId="0" borderId="41" xfId="2" applyFont="1" applyBorder="1"/>
    <xf numFmtId="0" fontId="1" fillId="0" borderId="0" xfId="2" applyFont="1" applyBorder="1"/>
    <xf numFmtId="0" fontId="9" fillId="2" borderId="17" xfId="0" applyFont="1" applyFill="1" applyBorder="1" applyAlignment="1">
      <alignment horizontal="center"/>
    </xf>
    <xf numFmtId="0" fontId="0" fillId="0" borderId="19" xfId="0" applyBorder="1" applyAlignment="1">
      <alignment horizontal="center"/>
    </xf>
    <xf numFmtId="0" fontId="0" fillId="0" borderId="54" xfId="0" applyBorder="1" applyAlignment="1">
      <alignment horizontal="center"/>
    </xf>
    <xf numFmtId="0" fontId="0" fillId="0" borderId="39" xfId="0" applyBorder="1" applyAlignment="1">
      <alignment horizontal="center"/>
    </xf>
    <xf numFmtId="0" fontId="4" fillId="0" borderId="56" xfId="0" applyFont="1" applyBorder="1" applyAlignment="1">
      <alignment horizontal="center"/>
    </xf>
    <xf numFmtId="0" fontId="0" fillId="0" borderId="40" xfId="0" applyBorder="1" applyAlignment="1">
      <alignment horizontal="center"/>
    </xf>
    <xf numFmtId="0" fontId="4" fillId="0" borderId="55" xfId="0" applyFont="1" applyBorder="1" applyAlignment="1">
      <alignment horizont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left" wrapText="1"/>
    </xf>
    <xf numFmtId="0" fontId="4" fillId="0" borderId="0" xfId="0" applyFont="1" applyAlignment="1">
      <alignment horizontal="left" vertical="center" wrapText="1"/>
    </xf>
    <xf numFmtId="0" fontId="0" fillId="0" borderId="0" xfId="0" applyAlignment="1">
      <alignment horizontal="left" vertical="center" wrapText="1"/>
    </xf>
  </cellXfs>
  <cellStyles count="3">
    <cellStyle name="Normal" xfId="0" builtinId="0"/>
    <cellStyle name="Normal 2" xfId="2"/>
    <cellStyle name="Porcentaje" xfId="1" builtinId="5"/>
  </cellStyles>
  <dxfs count="6">
    <dxf>
      <font>
        <b val="0"/>
        <i val="0"/>
        <condense val="0"/>
        <extend val="0"/>
        <color indexed="9"/>
      </font>
    </dxf>
    <dxf>
      <font>
        <i val="0"/>
        <condense val="0"/>
        <extend val="0"/>
        <color indexed="9"/>
      </font>
    </dxf>
    <dxf>
      <font>
        <i val="0"/>
        <condense val="0"/>
        <extend val="0"/>
        <color indexed="9"/>
      </font>
    </dxf>
    <dxf>
      <font>
        <i val="0"/>
        <condense val="0"/>
        <extend val="0"/>
        <color indexed="9"/>
      </font>
    </dxf>
    <dxf>
      <font>
        <i val="0"/>
        <condense val="0"/>
        <extend val="0"/>
        <color indexed="9"/>
      </font>
    </dxf>
    <dxf>
      <font>
        <b val="0"/>
        <i val="0"/>
        <condense val="0"/>
        <extend val="0"/>
        <color indexed="9"/>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png"/><Relationship Id="rId4" Type="http://schemas.openxmlformats.org/officeDocument/2006/relationships/image" Target="../media/image6.jpe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image" Target="../media/image11.png"/><Relationship Id="rId6" Type="http://schemas.openxmlformats.org/officeDocument/2006/relationships/image" Target="../media/image13.jpeg"/><Relationship Id="rId5" Type="http://schemas.openxmlformats.org/officeDocument/2006/relationships/image" Target="../media/image12.gif"/><Relationship Id="rId4"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2" Type="http://schemas.openxmlformats.org/officeDocument/2006/relationships/image" Target="../media/image15.jpe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666750</xdr:colOff>
      <xdr:row>14</xdr:row>
      <xdr:rowOff>66675</xdr:rowOff>
    </xdr:from>
    <xdr:to>
      <xdr:col>13</xdr:col>
      <xdr:colOff>589798</xdr:colOff>
      <xdr:row>22</xdr:row>
      <xdr:rowOff>37937</xdr:rowOff>
    </xdr:to>
    <xdr:pic>
      <xdr:nvPicPr>
        <xdr:cNvPr id="2" name="Imagen 1">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6172200" y="2847975"/>
          <a:ext cx="6019048" cy="1304762"/>
        </a:xfrm>
        <a:prstGeom prst="rect">
          <a:avLst/>
        </a:prstGeom>
      </xdr:spPr>
    </xdr:pic>
    <xdr:clientData/>
  </xdr:twoCellAnchor>
  <xdr:twoCellAnchor editAs="oneCell">
    <xdr:from>
      <xdr:col>6</xdr:col>
      <xdr:colOff>57150</xdr:colOff>
      <xdr:row>22</xdr:row>
      <xdr:rowOff>314325</xdr:rowOff>
    </xdr:from>
    <xdr:to>
      <xdr:col>13</xdr:col>
      <xdr:colOff>371475</xdr:colOff>
      <xdr:row>26</xdr:row>
      <xdr:rowOff>41861</xdr:rowOff>
    </xdr:to>
    <xdr:pic>
      <xdr:nvPicPr>
        <xdr:cNvPr id="4" name="Imagen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stretch>
          <a:fillRect/>
        </a:stretch>
      </xdr:blipFill>
      <xdr:spPr>
        <a:xfrm>
          <a:off x="6324600" y="4429125"/>
          <a:ext cx="5648325" cy="18420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742951</xdr:colOff>
      <xdr:row>4</xdr:row>
      <xdr:rowOff>0</xdr:rowOff>
    </xdr:from>
    <xdr:to>
      <xdr:col>6</xdr:col>
      <xdr:colOff>361951</xdr:colOff>
      <xdr:row>17</xdr:row>
      <xdr:rowOff>161146</xdr:rowOff>
    </xdr:to>
    <xdr:pic>
      <xdr:nvPicPr>
        <xdr:cNvPr id="6" name="Imagen 5"/>
        <xdr:cNvPicPr>
          <a:picLocks noChangeAspect="1"/>
        </xdr:cNvPicPr>
      </xdr:nvPicPr>
      <xdr:blipFill>
        <a:blip xmlns:r="http://schemas.openxmlformats.org/officeDocument/2006/relationships" r:embed="rId1"/>
        <a:stretch>
          <a:fillRect/>
        </a:stretch>
      </xdr:blipFill>
      <xdr:spPr>
        <a:xfrm>
          <a:off x="3028951" y="647700"/>
          <a:ext cx="1905000" cy="2266171"/>
        </a:xfrm>
        <a:prstGeom prst="rect">
          <a:avLst/>
        </a:prstGeom>
      </xdr:spPr>
    </xdr:pic>
    <xdr:clientData/>
  </xdr:twoCellAnchor>
  <xdr:twoCellAnchor editAs="oneCell">
    <xdr:from>
      <xdr:col>3</xdr:col>
      <xdr:colOff>47625</xdr:colOff>
      <xdr:row>20</xdr:row>
      <xdr:rowOff>76200</xdr:rowOff>
    </xdr:from>
    <xdr:to>
      <xdr:col>8</xdr:col>
      <xdr:colOff>590550</xdr:colOff>
      <xdr:row>34</xdr:row>
      <xdr:rowOff>6396</xdr:rowOff>
    </xdr:to>
    <xdr:pic>
      <xdr:nvPicPr>
        <xdr:cNvPr id="7" name="Imagen 6" descr="Software para recuperar datos perdidos | Recursos Gratis ..."/>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3823"/>
        <a:stretch/>
      </xdr:blipFill>
      <xdr:spPr bwMode="auto">
        <a:xfrm>
          <a:off x="2333625" y="3314700"/>
          <a:ext cx="4352925" cy="2197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742950</xdr:colOff>
      <xdr:row>38</xdr:row>
      <xdr:rowOff>95250</xdr:rowOff>
    </xdr:from>
    <xdr:to>
      <xdr:col>8</xdr:col>
      <xdr:colOff>167153</xdr:colOff>
      <xdr:row>55</xdr:row>
      <xdr:rowOff>0</xdr:rowOff>
    </xdr:to>
    <xdr:pic>
      <xdr:nvPicPr>
        <xdr:cNvPr id="8" name="Imagen 7" descr="DiputaciÃ³n de Huelva :: Caraballo resalta âel ..."/>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66950" y="6248400"/>
          <a:ext cx="3996203" cy="265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542925</xdr:colOff>
      <xdr:row>57</xdr:row>
      <xdr:rowOff>152399</xdr:rowOff>
    </xdr:from>
    <xdr:to>
      <xdr:col>8</xdr:col>
      <xdr:colOff>288348</xdr:colOff>
      <xdr:row>74</xdr:row>
      <xdr:rowOff>38099</xdr:rowOff>
    </xdr:to>
    <xdr:pic>
      <xdr:nvPicPr>
        <xdr:cNvPr id="9" name="Imagen 8" descr="8 Secretos de CapacitaciÃ³n de Personal para el Manager de ..."/>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66925" y="9382124"/>
          <a:ext cx="4317423" cy="263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685800</xdr:colOff>
      <xdr:row>5</xdr:row>
      <xdr:rowOff>95249</xdr:rowOff>
    </xdr:from>
    <xdr:to>
      <xdr:col>9</xdr:col>
      <xdr:colOff>157343</xdr:colOff>
      <xdr:row>25</xdr:row>
      <xdr:rowOff>114300</xdr:rowOff>
    </xdr:to>
    <xdr:pic>
      <xdr:nvPicPr>
        <xdr:cNvPr id="3" name="Imagen 2" descr="Estructura Organizacional En Hoteles"/>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9652" b="11727"/>
        <a:stretch/>
      </xdr:blipFill>
      <xdr:spPr bwMode="auto">
        <a:xfrm>
          <a:off x="685800" y="904874"/>
          <a:ext cx="6329543" cy="32575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253999</xdr:colOff>
      <xdr:row>20</xdr:row>
      <xdr:rowOff>0</xdr:rowOff>
    </xdr:from>
    <xdr:to>
      <xdr:col>9</xdr:col>
      <xdr:colOff>730249</xdr:colOff>
      <xdr:row>33</xdr:row>
      <xdr:rowOff>142875</xdr:rowOff>
    </xdr:to>
    <xdr:pic>
      <xdr:nvPicPr>
        <xdr:cNvPr id="4" name="Imagen 3" descr="Esquema de criptografÃ­a simÃ©tric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8749" y="3841750"/>
          <a:ext cx="4286250" cy="2629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275167</xdr:colOff>
      <xdr:row>3</xdr:row>
      <xdr:rowOff>148166</xdr:rowOff>
    </xdr:from>
    <xdr:to>
      <xdr:col>9</xdr:col>
      <xdr:colOff>751417</xdr:colOff>
      <xdr:row>17</xdr:row>
      <xdr:rowOff>88899</xdr:rowOff>
    </xdr:to>
    <xdr:pic>
      <xdr:nvPicPr>
        <xdr:cNvPr id="5" name="Imagen 4" descr="Esquema de criptografÃ­a asimÃ©tric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19917" y="719666"/>
          <a:ext cx="428625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391583</xdr:colOff>
      <xdr:row>34</xdr:row>
      <xdr:rowOff>42334</xdr:rowOff>
    </xdr:from>
    <xdr:to>
      <xdr:col>9</xdr:col>
      <xdr:colOff>689365</xdr:colOff>
      <xdr:row>48</xdr:row>
      <xdr:rowOff>74084</xdr:rowOff>
    </xdr:to>
    <xdr:pic>
      <xdr:nvPicPr>
        <xdr:cNvPr id="6" name="Imagen 5" descr="https://image.slidesharecdn.com/2015-07-03criptografia-150710163402-lva1-app6891/95/presentacin-sobre-criptografa-6-638.jpg?cb=1436546100"/>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49634" t="29924" b="26003"/>
        <a:stretch/>
      </xdr:blipFill>
      <xdr:spPr bwMode="auto">
        <a:xfrm>
          <a:off x="2836333" y="6561667"/>
          <a:ext cx="4107782" cy="269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4</xdr:row>
      <xdr:rowOff>85725</xdr:rowOff>
    </xdr:from>
    <xdr:to>
      <xdr:col>4</xdr:col>
      <xdr:colOff>38100</xdr:colOff>
      <xdr:row>17</xdr:row>
      <xdr:rowOff>27200</xdr:rowOff>
    </xdr:to>
    <xdr:pic>
      <xdr:nvPicPr>
        <xdr:cNvPr id="4" name="Imagen 3"/>
        <xdr:cNvPicPr>
          <a:picLocks noChangeAspect="1"/>
        </xdr:cNvPicPr>
      </xdr:nvPicPr>
      <xdr:blipFill>
        <a:blip xmlns:r="http://schemas.openxmlformats.org/officeDocument/2006/relationships" r:embed="rId1"/>
        <a:stretch>
          <a:fillRect/>
        </a:stretch>
      </xdr:blipFill>
      <xdr:spPr>
        <a:xfrm>
          <a:off x="800100" y="276225"/>
          <a:ext cx="2286000" cy="2417975"/>
        </a:xfrm>
        <a:prstGeom prst="rect">
          <a:avLst/>
        </a:prstGeom>
      </xdr:spPr>
    </xdr:pic>
    <xdr:clientData/>
  </xdr:twoCellAnchor>
  <xdr:twoCellAnchor editAs="oneCell">
    <xdr:from>
      <xdr:col>2</xdr:col>
      <xdr:colOff>628650</xdr:colOff>
      <xdr:row>39</xdr:row>
      <xdr:rowOff>180975</xdr:rowOff>
    </xdr:from>
    <xdr:to>
      <xdr:col>8</xdr:col>
      <xdr:colOff>342900</xdr:colOff>
      <xdr:row>53</xdr:row>
      <xdr:rowOff>142875</xdr:rowOff>
    </xdr:to>
    <xdr:pic>
      <xdr:nvPicPr>
        <xdr:cNvPr id="6" name="Imagen 5" descr="Esquema de criptografÃ­a asimÃ©tric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52650" y="7610475"/>
          <a:ext cx="428625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590550</xdr:colOff>
      <xdr:row>57</xdr:row>
      <xdr:rowOff>95250</xdr:rowOff>
    </xdr:from>
    <xdr:to>
      <xdr:col>8</xdr:col>
      <xdr:colOff>304800</xdr:colOff>
      <xdr:row>71</xdr:row>
      <xdr:rowOff>58208</xdr:rowOff>
    </xdr:to>
    <xdr:pic>
      <xdr:nvPicPr>
        <xdr:cNvPr id="7" name="Imagen 6" descr="Esquema de criptografÃ­a simÃ©tric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14550" y="10953750"/>
          <a:ext cx="4286250" cy="2629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xdr:row>
      <xdr:rowOff>0</xdr:rowOff>
    </xdr:from>
    <xdr:to>
      <xdr:col>8</xdr:col>
      <xdr:colOff>297782</xdr:colOff>
      <xdr:row>87</xdr:row>
      <xdr:rowOff>31750</xdr:rowOff>
    </xdr:to>
    <xdr:pic>
      <xdr:nvPicPr>
        <xdr:cNvPr id="8" name="Imagen 7" descr="https://image.slidesharecdn.com/2015-07-03criptografia-150710163402-lva1-app6891/95/presentacin-sobre-criptografa-6-638.jpg?cb=1436546100"/>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49634" t="29924" b="26003"/>
        <a:stretch/>
      </xdr:blipFill>
      <xdr:spPr bwMode="auto">
        <a:xfrm>
          <a:off x="2286000" y="13906500"/>
          <a:ext cx="4107782" cy="269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21</xdr:row>
      <xdr:rowOff>85725</xdr:rowOff>
    </xdr:from>
    <xdr:to>
      <xdr:col>8</xdr:col>
      <xdr:colOff>295275</xdr:colOff>
      <xdr:row>36</xdr:row>
      <xdr:rowOff>51342</xdr:rowOff>
    </xdr:to>
    <xdr:pic>
      <xdr:nvPicPr>
        <xdr:cNvPr id="9" name="Imagen 8" descr="Desarrollo de un simulador para el protocolo de ..."/>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0675" y="4086225"/>
          <a:ext cx="4800600" cy="282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685800</xdr:colOff>
      <xdr:row>5</xdr:row>
      <xdr:rowOff>47625</xdr:rowOff>
    </xdr:from>
    <xdr:to>
      <xdr:col>12</xdr:col>
      <xdr:colOff>114300</xdr:colOff>
      <xdr:row>16</xdr:row>
      <xdr:rowOff>123825</xdr:rowOff>
    </xdr:to>
    <xdr:pic>
      <xdr:nvPicPr>
        <xdr:cNvPr id="10" name="Imagen 9" descr="GERENCIA DE LA INFORMÃTIC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57800" y="1000125"/>
          <a:ext cx="396240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142875</xdr:colOff>
      <xdr:row>12</xdr:row>
      <xdr:rowOff>114301</xdr:rowOff>
    </xdr:from>
    <xdr:to>
      <xdr:col>7</xdr:col>
      <xdr:colOff>342355</xdr:colOff>
      <xdr:row>28</xdr:row>
      <xdr:rowOff>57151</xdr:rowOff>
    </xdr:to>
    <xdr:pic>
      <xdr:nvPicPr>
        <xdr:cNvPr id="2" name="Imagen 1" descr="Ingenieria Matematica: Los sistemas de encriptaciÃ³n II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66875" y="2962276"/>
          <a:ext cx="4009480" cy="2533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85725</xdr:rowOff>
    </xdr:from>
    <xdr:to>
      <xdr:col>13</xdr:col>
      <xdr:colOff>92766</xdr:colOff>
      <xdr:row>9</xdr:row>
      <xdr:rowOff>38100</xdr:rowOff>
    </xdr:to>
    <xdr:pic>
      <xdr:nvPicPr>
        <xdr:cNvPr id="3" name="Imagen 2" descr="https://images.duckduckgo.com/iu/?u=https%3A%2F%2Ftse3.mm.bing.net%2Fth%3Fid%3DOIP.2uiMbj7gfb7rg6Wl6skRBAHaEU%26pid%3D15.1&amp;f=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0" y="571500"/>
          <a:ext cx="3140766"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21"/>
  <sheetViews>
    <sheetView tabSelected="1" workbookViewId="0">
      <selection activeCell="F9" sqref="F9"/>
    </sheetView>
  </sheetViews>
  <sheetFormatPr baseColWidth="10" defaultColWidth="11.42578125" defaultRowHeight="12.75" x14ac:dyDescent="0.2"/>
  <cols>
    <col min="1" max="1" width="3.28515625" style="1" customWidth="1"/>
    <col min="2" max="2" width="24.5703125" style="1" customWidth="1"/>
    <col min="3" max="3" width="13.140625" style="1" customWidth="1"/>
    <col min="4" max="4" width="28.5703125" style="1" customWidth="1"/>
    <col min="5" max="5" width="13" style="1" customWidth="1"/>
    <col min="6" max="16384" width="11.42578125" style="1"/>
  </cols>
  <sheetData>
    <row r="1" spans="1:9" ht="24.75" customHeight="1" x14ac:dyDescent="0.4">
      <c r="A1" s="2"/>
      <c r="B1" s="160" t="s">
        <v>91</v>
      </c>
      <c r="C1" s="159"/>
      <c r="D1" s="159"/>
      <c r="E1" s="159"/>
      <c r="F1" s="159"/>
      <c r="G1" s="159"/>
      <c r="H1" s="159"/>
      <c r="I1" s="159"/>
    </row>
    <row r="2" spans="1:9" ht="14.25" customHeight="1" x14ac:dyDescent="0.2">
      <c r="G2" s="3"/>
      <c r="H2" s="3"/>
    </row>
    <row r="3" spans="1:9" ht="4.5" customHeight="1" thickBot="1" x14ac:dyDescent="0.25">
      <c r="A3" s="4"/>
      <c r="B3" s="4"/>
      <c r="C3" s="4"/>
      <c r="D3" s="4"/>
      <c r="E3" s="4"/>
      <c r="F3" s="4"/>
      <c r="G3" s="4"/>
      <c r="H3" s="4"/>
    </row>
    <row r="4" spans="1:9" ht="13.5" customHeight="1" thickTop="1" x14ac:dyDescent="0.2">
      <c r="G4" s="3"/>
      <c r="H4" s="3"/>
    </row>
    <row r="5" spans="1:9" s="62" customFormat="1" ht="15.75" x14ac:dyDescent="0.25">
      <c r="B5" s="101" t="s">
        <v>41</v>
      </c>
      <c r="C5" s="101"/>
      <c r="D5" s="101"/>
      <c r="E5" s="101"/>
      <c r="F5" s="101"/>
      <c r="G5" s="101"/>
      <c r="H5" s="101"/>
    </row>
    <row r="6" spans="1:9" s="62" customFormat="1" x14ac:dyDescent="0.2">
      <c r="B6" s="113" t="s">
        <v>24</v>
      </c>
      <c r="C6" s="113"/>
      <c r="D6" s="120" t="s">
        <v>87</v>
      </c>
      <c r="E6" s="121"/>
      <c r="F6" s="121"/>
      <c r="G6" s="121"/>
      <c r="H6" s="122"/>
    </row>
    <row r="7" spans="1:9" s="62" customFormat="1" x14ac:dyDescent="0.2">
      <c r="B7" s="113" t="s">
        <v>25</v>
      </c>
      <c r="C7" s="113"/>
      <c r="D7" s="120" t="s">
        <v>88</v>
      </c>
      <c r="E7" s="121"/>
      <c r="F7" s="121"/>
      <c r="G7" s="121"/>
      <c r="H7" s="122"/>
    </row>
    <row r="8" spans="1:9" s="62" customFormat="1" ht="12.75" customHeight="1" x14ac:dyDescent="0.2">
      <c r="B8" s="113" t="s">
        <v>26</v>
      </c>
      <c r="C8" s="113"/>
      <c r="D8" s="143" t="s">
        <v>90</v>
      </c>
      <c r="E8" s="103"/>
      <c r="F8" s="65" t="s">
        <v>45</v>
      </c>
      <c r="G8" s="102" t="s">
        <v>50</v>
      </c>
      <c r="H8" s="103"/>
    </row>
    <row r="9" spans="1:9" s="62" customFormat="1" ht="25.5" x14ac:dyDescent="0.2">
      <c r="B9" s="113" t="s">
        <v>27</v>
      </c>
      <c r="C9" s="113"/>
      <c r="D9" s="102" t="s">
        <v>49</v>
      </c>
      <c r="E9" s="103"/>
      <c r="F9" s="65" t="s">
        <v>28</v>
      </c>
      <c r="G9" s="142" t="s">
        <v>89</v>
      </c>
      <c r="H9" s="103"/>
    </row>
    <row r="10" spans="1:9" s="62" customFormat="1" ht="25.5" x14ac:dyDescent="0.2">
      <c r="B10" s="113" t="s">
        <v>29</v>
      </c>
      <c r="C10" s="113"/>
      <c r="D10" s="102" t="s">
        <v>49</v>
      </c>
      <c r="E10" s="103"/>
      <c r="F10" s="65" t="s">
        <v>44</v>
      </c>
      <c r="G10" s="102" t="s">
        <v>48</v>
      </c>
      <c r="H10" s="103"/>
    </row>
    <row r="11" spans="1:9" s="62" customFormat="1" x14ac:dyDescent="0.2">
      <c r="H11" s="66"/>
      <c r="I11" s="66"/>
    </row>
    <row r="12" spans="1:9" ht="15.75" customHeight="1" x14ac:dyDescent="0.25">
      <c r="B12" s="5" t="s">
        <v>0</v>
      </c>
      <c r="C12" s="6" t="s">
        <v>96</v>
      </c>
      <c r="D12" s="7"/>
      <c r="E12" s="8"/>
      <c r="G12" s="3"/>
      <c r="H12" s="3"/>
    </row>
    <row r="13" spans="1:9" x14ac:dyDescent="0.2">
      <c r="G13" s="3"/>
      <c r="H13" s="3"/>
    </row>
    <row r="14" spans="1:9" ht="15.75" customHeight="1" x14ac:dyDescent="0.25">
      <c r="B14" s="9" t="s">
        <v>1</v>
      </c>
      <c r="C14" s="10"/>
    </row>
    <row r="15" spans="1:9" x14ac:dyDescent="0.2">
      <c r="B15" s="70" t="s">
        <v>95</v>
      </c>
      <c r="C15" s="128" t="s">
        <v>93</v>
      </c>
      <c r="D15" s="129"/>
    </row>
    <row r="16" spans="1:9" x14ac:dyDescent="0.2">
      <c r="B16" s="70" t="s">
        <v>95</v>
      </c>
      <c r="C16" s="114" t="s">
        <v>92</v>
      </c>
      <c r="D16" s="115"/>
    </row>
    <row r="17" spans="2:6" ht="12.75" customHeight="1" x14ac:dyDescent="0.2">
      <c r="B17" s="70" t="s">
        <v>95</v>
      </c>
      <c r="C17" s="114" t="s">
        <v>94</v>
      </c>
      <c r="D17" s="115"/>
    </row>
    <row r="18" spans="2:6" x14ac:dyDescent="0.2">
      <c r="B18" s="75" t="s">
        <v>1</v>
      </c>
      <c r="C18" s="116"/>
      <c r="D18" s="116"/>
    </row>
    <row r="19" spans="2:6" x14ac:dyDescent="0.2">
      <c r="B19" s="76"/>
      <c r="C19" s="116"/>
      <c r="D19" s="116"/>
    </row>
    <row r="20" spans="2:6" x14ac:dyDescent="0.2">
      <c r="B20" s="76" t="s">
        <v>2</v>
      </c>
      <c r="C20" s="116"/>
      <c r="D20" s="116"/>
    </row>
    <row r="22" spans="2:6" ht="15.75" customHeight="1" x14ac:dyDescent="0.25">
      <c r="B22" s="9" t="s">
        <v>3</v>
      </c>
      <c r="C22" s="10"/>
      <c r="D22" s="11"/>
      <c r="E22" s="12" t="s">
        <v>4</v>
      </c>
    </row>
    <row r="23" spans="2:6" ht="45" customHeight="1" x14ac:dyDescent="0.2">
      <c r="B23" s="15">
        <v>1</v>
      </c>
      <c r="C23" s="131" t="s">
        <v>55</v>
      </c>
      <c r="D23" s="132"/>
      <c r="E23" s="13" t="s">
        <v>13</v>
      </c>
      <c r="F23" s="14">
        <f t="shared" ref="F23:F32" si="0">VLOOKUP(E23,mvevaluacion,2,FALSE)</f>
        <v>1</v>
      </c>
    </row>
    <row r="24" spans="2:6" ht="51.75" customHeight="1" x14ac:dyDescent="0.2">
      <c r="B24" s="15">
        <v>2</v>
      </c>
      <c r="C24" s="126" t="s">
        <v>56</v>
      </c>
      <c r="D24" s="127"/>
      <c r="E24" s="16" t="s">
        <v>17</v>
      </c>
      <c r="F24" s="14">
        <f t="shared" si="0"/>
        <v>0.5</v>
      </c>
    </row>
    <row r="25" spans="2:6" ht="38.25" customHeight="1" x14ac:dyDescent="0.2">
      <c r="B25" s="15">
        <v>3</v>
      </c>
      <c r="C25" s="126" t="s">
        <v>57</v>
      </c>
      <c r="D25" s="127"/>
      <c r="E25" s="16" t="s">
        <v>15</v>
      </c>
      <c r="F25" s="14">
        <f t="shared" si="0"/>
        <v>0.9</v>
      </c>
    </row>
    <row r="26" spans="2:6" ht="31.5" customHeight="1" x14ac:dyDescent="0.2">
      <c r="B26" s="15">
        <v>4</v>
      </c>
      <c r="C26" s="126" t="s">
        <v>157</v>
      </c>
      <c r="D26" s="127"/>
      <c r="E26" s="16" t="s">
        <v>13</v>
      </c>
      <c r="F26" s="14">
        <f t="shared" si="0"/>
        <v>1</v>
      </c>
    </row>
    <row r="27" spans="2:6" x14ac:dyDescent="0.2">
      <c r="B27" s="15">
        <v>5</v>
      </c>
      <c r="C27" s="126"/>
      <c r="D27" s="127"/>
      <c r="E27" s="16"/>
      <c r="F27" s="14" t="e">
        <f t="shared" si="0"/>
        <v>#N/A</v>
      </c>
    </row>
    <row r="28" spans="2:6" x14ac:dyDescent="0.2">
      <c r="B28" s="15">
        <v>6</v>
      </c>
      <c r="C28" s="126"/>
      <c r="D28" s="127"/>
      <c r="E28" s="16"/>
      <c r="F28" s="14" t="e">
        <f t="shared" si="0"/>
        <v>#N/A</v>
      </c>
    </row>
    <row r="29" spans="2:6" x14ac:dyDescent="0.2">
      <c r="B29" s="15">
        <v>7</v>
      </c>
      <c r="C29" s="126"/>
      <c r="D29" s="127"/>
      <c r="E29" s="16"/>
      <c r="F29" s="14" t="e">
        <f t="shared" si="0"/>
        <v>#N/A</v>
      </c>
    </row>
    <row r="30" spans="2:6" x14ac:dyDescent="0.2">
      <c r="B30" s="15">
        <v>8</v>
      </c>
      <c r="C30" s="126"/>
      <c r="D30" s="127"/>
      <c r="E30" s="16"/>
      <c r="F30" s="14" t="e">
        <f t="shared" si="0"/>
        <v>#N/A</v>
      </c>
    </row>
    <row r="31" spans="2:6" x14ac:dyDescent="0.2">
      <c r="B31" s="15">
        <v>9</v>
      </c>
      <c r="C31" s="126"/>
      <c r="D31" s="127"/>
      <c r="E31" s="16"/>
      <c r="F31" s="14" t="e">
        <f t="shared" si="0"/>
        <v>#N/A</v>
      </c>
    </row>
    <row r="32" spans="2:6" x14ac:dyDescent="0.2">
      <c r="B32" s="17">
        <v>10</v>
      </c>
      <c r="C32" s="136"/>
      <c r="D32" s="137"/>
      <c r="E32" s="18"/>
      <c r="F32" s="14" t="e">
        <f t="shared" si="0"/>
        <v>#N/A</v>
      </c>
    </row>
    <row r="33" spans="2:8" x14ac:dyDescent="0.2">
      <c r="B33" s="19"/>
      <c r="C33" s="20"/>
      <c r="D33" s="19"/>
    </row>
    <row r="34" spans="2:8" ht="15.75" customHeight="1" x14ac:dyDescent="0.25">
      <c r="B34" s="117" t="s">
        <v>5</v>
      </c>
      <c r="C34" s="118"/>
      <c r="D34" s="119"/>
    </row>
    <row r="35" spans="2:8" ht="22.5" x14ac:dyDescent="0.2">
      <c r="B35" s="21"/>
      <c r="C35" s="22" t="str">
        <f t="array" ref="C35:H35">TRANSPOSE(lalternativas)</f>
        <v xml:space="preserve">Asimetrica </v>
      </c>
      <c r="D35" s="23" t="str">
        <v xml:space="preserve">Simetrica </v>
      </c>
      <c r="E35" s="23" t="str">
        <v>Hibrida</v>
      </c>
      <c r="F35" s="24">
        <v>0</v>
      </c>
      <c r="G35" s="25">
        <v>0</v>
      </c>
      <c r="H35" s="25">
        <v>0</v>
      </c>
    </row>
    <row r="36" spans="2:8" ht="46.5" customHeight="1" x14ac:dyDescent="0.2">
      <c r="B36" s="26" t="str">
        <f t="array" ref="B36:B45">lcriterios</f>
        <v>Una decisión está directamente relacionada con cuestiones cuyo riesgo sea de impacto medio a alto</v>
      </c>
      <c r="C36" s="27" t="s">
        <v>14</v>
      </c>
      <c r="D36" s="27" t="s">
        <v>12</v>
      </c>
      <c r="E36" s="27" t="s">
        <v>16</v>
      </c>
      <c r="F36" s="28"/>
      <c r="G36" s="29"/>
      <c r="H36" s="29"/>
    </row>
    <row r="37" spans="2:8" ht="45" x14ac:dyDescent="0.2">
      <c r="B37" s="26" t="str">
        <v>Los costes del proceso de evaluación formal son razonables en comparación con el impacto de la decisión</v>
      </c>
      <c r="C37" s="30" t="s">
        <v>14</v>
      </c>
      <c r="D37" s="30" t="s">
        <v>12</v>
      </c>
      <c r="E37" s="30" t="s">
        <v>16</v>
      </c>
      <c r="F37" s="31"/>
      <c r="G37" s="32"/>
      <c r="H37" s="32"/>
    </row>
    <row r="38" spans="2:8" ht="45" x14ac:dyDescent="0.2">
      <c r="B38" s="26" t="str">
        <v xml:space="preserve">Una decisión afecta a la capacidad del proyecto para conseguir sus objetivos.
</v>
      </c>
      <c r="C38" s="30" t="s">
        <v>12</v>
      </c>
      <c r="D38" s="30" t="s">
        <v>12</v>
      </c>
      <c r="E38" s="30" t="s">
        <v>14</v>
      </c>
      <c r="F38" s="31"/>
      <c r="G38" s="32"/>
      <c r="H38" s="32"/>
    </row>
    <row r="39" spans="2:8" ht="22.5" x14ac:dyDescent="0.2">
      <c r="B39" s="26" t="str">
        <v xml:space="preserve">Existe una obligación legal durante el proceso de implementación </v>
      </c>
      <c r="C39" s="30" t="s">
        <v>14</v>
      </c>
      <c r="D39" s="30" t="s">
        <v>14</v>
      </c>
      <c r="E39" s="30" t="s">
        <v>16</v>
      </c>
      <c r="F39" s="31"/>
      <c r="G39" s="32"/>
      <c r="H39" s="32"/>
    </row>
    <row r="40" spans="2:8" x14ac:dyDescent="0.2">
      <c r="B40" s="26">
        <v>0</v>
      </c>
      <c r="C40" s="30"/>
      <c r="D40" s="30"/>
      <c r="E40" s="30"/>
      <c r="F40" s="31"/>
      <c r="G40" s="32"/>
      <c r="H40" s="32"/>
    </row>
    <row r="41" spans="2:8" x14ac:dyDescent="0.2">
      <c r="B41" s="26">
        <v>0</v>
      </c>
      <c r="C41" s="30"/>
      <c r="D41" s="30"/>
      <c r="E41" s="30"/>
      <c r="F41" s="31"/>
      <c r="G41" s="32"/>
      <c r="H41" s="32"/>
    </row>
    <row r="42" spans="2:8" x14ac:dyDescent="0.2">
      <c r="B42" s="26">
        <v>0</v>
      </c>
      <c r="C42" s="30"/>
      <c r="D42" s="30"/>
      <c r="E42" s="30"/>
      <c r="F42" s="31"/>
      <c r="G42" s="32"/>
      <c r="H42" s="32"/>
    </row>
    <row r="43" spans="2:8" x14ac:dyDescent="0.2">
      <c r="B43" s="26">
        <v>0</v>
      </c>
      <c r="C43" s="30"/>
      <c r="D43" s="30"/>
      <c r="E43" s="30"/>
      <c r="F43" s="31"/>
      <c r="G43" s="32"/>
      <c r="H43" s="32"/>
    </row>
    <row r="44" spans="2:8" x14ac:dyDescent="0.2">
      <c r="B44" s="26">
        <v>0</v>
      </c>
      <c r="C44" s="30"/>
      <c r="D44" s="30"/>
      <c r="E44" s="30"/>
      <c r="F44" s="31"/>
      <c r="G44" s="32"/>
      <c r="H44" s="32"/>
    </row>
    <row r="45" spans="2:8" x14ac:dyDescent="0.2">
      <c r="B45" s="33">
        <v>0</v>
      </c>
      <c r="C45" s="34"/>
      <c r="D45" s="34"/>
      <c r="E45" s="34"/>
      <c r="F45" s="35"/>
      <c r="G45" s="36"/>
      <c r="H45" s="36"/>
    </row>
    <row r="46" spans="2:8" x14ac:dyDescent="0.2">
      <c r="B46" s="37" t="s">
        <v>6</v>
      </c>
      <c r="C46" s="38">
        <f>IF(ISERROR(AVERAGE(C96:C105)),0,AVERAGE(C96:C105))</f>
        <v>0.78749999999999998</v>
      </c>
      <c r="D46" s="38">
        <f t="shared" ref="D46:H46" si="1">IF(ISERROR(AVERAGE(D96:D105)),0,AVERAGE(D96:D105))</f>
        <v>0.82499999999999996</v>
      </c>
      <c r="E46" s="38">
        <f t="shared" si="1"/>
        <v>0.51500000000000001</v>
      </c>
      <c r="F46" s="38"/>
      <c r="G46" s="38">
        <f t="shared" si="1"/>
        <v>0</v>
      </c>
      <c r="H46" s="38">
        <f t="shared" si="1"/>
        <v>0</v>
      </c>
    </row>
    <row r="47" spans="2:8" x14ac:dyDescent="0.2">
      <c r="C47" s="14" t="str">
        <f t="array" ref="C47:H47">C35:H35</f>
        <v xml:space="preserve">Asimetrica </v>
      </c>
      <c r="D47" s="14" t="str">
        <v xml:space="preserve">Simetrica </v>
      </c>
      <c r="E47" s="14" t="str">
        <v>Hibrida</v>
      </c>
      <c r="F47" s="14">
        <v>0</v>
      </c>
      <c r="G47" s="14">
        <v>0</v>
      </c>
      <c r="H47" s="14">
        <v>0</v>
      </c>
    </row>
    <row r="48" spans="2:8" ht="16.5" customHeight="1" thickBot="1" x14ac:dyDescent="0.3">
      <c r="B48" s="39" t="s">
        <v>7</v>
      </c>
      <c r="C48" s="3"/>
      <c r="D48" s="3"/>
      <c r="E48" s="3"/>
    </row>
    <row r="49" spans="2:7" ht="16.5" customHeight="1" thickTop="1" x14ac:dyDescent="0.25">
      <c r="B49" s="3"/>
      <c r="C49" s="123" t="str">
        <f>C12</f>
        <v>Elección</v>
      </c>
      <c r="D49" s="124"/>
      <c r="E49" s="124"/>
      <c r="F49" s="124"/>
      <c r="G49" s="125"/>
    </row>
    <row r="50" spans="2:7" ht="15" customHeight="1" thickBot="1" x14ac:dyDescent="0.3">
      <c r="B50" s="3"/>
      <c r="C50" s="139" t="str">
        <f>"es: "&amp;HLOOKUP(MIN(C46:E46),C46:E47,2,FALSE)</f>
        <v>es: Hibrida</v>
      </c>
      <c r="D50" s="140"/>
      <c r="E50" s="140"/>
      <c r="F50" s="140"/>
      <c r="G50" s="141"/>
    </row>
    <row r="51" spans="2:7" ht="13.5" customHeight="1" thickTop="1" x14ac:dyDescent="0.2">
      <c r="B51" s="3"/>
      <c r="C51" s="3"/>
    </row>
    <row r="52" spans="2:7" ht="16.5" customHeight="1" thickBot="1" x14ac:dyDescent="0.3">
      <c r="B52" s="11" t="s">
        <v>47</v>
      </c>
      <c r="C52" s="3"/>
      <c r="D52" s="3"/>
      <c r="E52" s="3"/>
    </row>
    <row r="53" spans="2:7" ht="16.5" customHeight="1" thickTop="1" x14ac:dyDescent="0.2">
      <c r="B53" s="3"/>
      <c r="C53" s="144" t="s">
        <v>51</v>
      </c>
      <c r="D53" s="104"/>
      <c r="E53" s="104"/>
      <c r="F53" s="104"/>
      <c r="G53" s="105"/>
    </row>
    <row r="54" spans="2:7" ht="16.5" customHeight="1" x14ac:dyDescent="0.2">
      <c r="B54" s="3"/>
      <c r="C54" s="106"/>
      <c r="D54" s="107"/>
      <c r="E54" s="107"/>
      <c r="F54" s="107"/>
      <c r="G54" s="108"/>
    </row>
    <row r="55" spans="2:7" ht="15" customHeight="1" thickBot="1" x14ac:dyDescent="0.25">
      <c r="B55" s="3"/>
      <c r="C55" s="109"/>
      <c r="D55" s="110"/>
      <c r="E55" s="110"/>
      <c r="F55" s="110"/>
      <c r="G55" s="111"/>
    </row>
    <row r="56" spans="2:7" ht="13.5" customHeight="1" thickTop="1" x14ac:dyDescent="0.2">
      <c r="B56" s="3"/>
      <c r="C56" s="3"/>
    </row>
    <row r="57" spans="2:7" ht="13.5" customHeight="1" x14ac:dyDescent="0.2">
      <c r="B57" s="3"/>
      <c r="C57" s="3"/>
    </row>
    <row r="58" spans="2:7" s="62" customFormat="1" ht="15.75" x14ac:dyDescent="0.25">
      <c r="B58" s="63" t="s">
        <v>35</v>
      </c>
      <c r="C58" s="63"/>
    </row>
    <row r="59" spans="2:7" s="62" customFormat="1" ht="12.75" customHeight="1" x14ac:dyDescent="0.2">
      <c r="B59" s="64" t="s">
        <v>42</v>
      </c>
      <c r="C59" s="112" t="s">
        <v>36</v>
      </c>
      <c r="D59" s="112"/>
      <c r="E59" s="112"/>
    </row>
    <row r="60" spans="2:7" s="62" customFormat="1" x14ac:dyDescent="0.2">
      <c r="B60" s="64" t="s">
        <v>42</v>
      </c>
      <c r="C60" s="112" t="s">
        <v>37</v>
      </c>
      <c r="D60" s="112"/>
      <c r="E60" s="112"/>
    </row>
    <row r="61" spans="2:7" s="62" customFormat="1" x14ac:dyDescent="0.2">
      <c r="B61" s="64" t="s">
        <v>43</v>
      </c>
      <c r="C61" s="112" t="s">
        <v>38</v>
      </c>
      <c r="D61" s="112"/>
      <c r="E61" s="112"/>
    </row>
    <row r="62" spans="2:7" s="62" customFormat="1" x14ac:dyDescent="0.2">
      <c r="B62" s="64" t="s">
        <v>42</v>
      </c>
      <c r="C62" s="112" t="s">
        <v>39</v>
      </c>
      <c r="D62" s="112"/>
      <c r="E62" s="112"/>
    </row>
    <row r="63" spans="2:7" s="62" customFormat="1" x14ac:dyDescent="0.2">
      <c r="B63" s="64" t="s">
        <v>42</v>
      </c>
      <c r="C63" s="112" t="s">
        <v>40</v>
      </c>
      <c r="D63" s="112"/>
      <c r="E63" s="112"/>
    </row>
    <row r="64" spans="2:7" s="62" customFormat="1" x14ac:dyDescent="0.2"/>
    <row r="65" spans="1:9" s="62" customFormat="1" ht="12.75" customHeight="1" x14ac:dyDescent="0.25">
      <c r="A65" s="67"/>
      <c r="B65" s="101" t="s">
        <v>30</v>
      </c>
      <c r="C65" s="101"/>
      <c r="D65" s="101"/>
      <c r="E65" s="101"/>
      <c r="F65" s="101"/>
      <c r="G65" s="101"/>
      <c r="H65" s="101"/>
      <c r="I65" s="68"/>
    </row>
    <row r="66" spans="1:9" s="62" customFormat="1" ht="12.75" customHeight="1" x14ac:dyDescent="0.2">
      <c r="B66" s="100" t="s">
        <v>31</v>
      </c>
      <c r="C66" s="100"/>
      <c r="D66" s="98" t="s">
        <v>32</v>
      </c>
      <c r="E66" s="99"/>
      <c r="F66" s="100" t="s">
        <v>46</v>
      </c>
      <c r="G66" s="100"/>
      <c r="H66" s="69" t="s">
        <v>33</v>
      </c>
    </row>
    <row r="67" spans="1:9" s="62" customFormat="1" x14ac:dyDescent="0.2">
      <c r="B67" s="145" t="s">
        <v>89</v>
      </c>
      <c r="C67" s="135"/>
      <c r="D67" s="95" t="s">
        <v>52</v>
      </c>
      <c r="E67" s="96"/>
      <c r="F67" s="95"/>
      <c r="G67" s="96"/>
      <c r="H67" s="61" t="s">
        <v>43</v>
      </c>
    </row>
    <row r="68" spans="1:9" s="62" customFormat="1" x14ac:dyDescent="0.2">
      <c r="B68" s="146" t="s">
        <v>97</v>
      </c>
      <c r="C68" s="94"/>
      <c r="D68" s="97" t="s">
        <v>54</v>
      </c>
      <c r="E68" s="94"/>
      <c r="F68" s="93"/>
      <c r="G68" s="94"/>
      <c r="H68" s="60" t="s">
        <v>43</v>
      </c>
    </row>
    <row r="69" spans="1:9" s="62" customFormat="1" ht="12.75" customHeight="1" x14ac:dyDescent="0.2">
      <c r="B69" s="146" t="s">
        <v>98</v>
      </c>
      <c r="C69" s="94"/>
      <c r="D69" s="97" t="s">
        <v>53</v>
      </c>
      <c r="E69" s="94"/>
      <c r="F69" s="93"/>
      <c r="G69" s="94"/>
      <c r="H69" s="60" t="s">
        <v>43</v>
      </c>
    </row>
    <row r="70" spans="1:9" s="62" customFormat="1" x14ac:dyDescent="0.2">
      <c r="B70" s="146" t="s">
        <v>99</v>
      </c>
      <c r="C70" s="94"/>
      <c r="D70" s="133" t="s">
        <v>101</v>
      </c>
      <c r="E70" s="134"/>
      <c r="F70" s="97"/>
      <c r="G70" s="94"/>
      <c r="H70" s="60" t="s">
        <v>43</v>
      </c>
    </row>
    <row r="71" spans="1:9" s="62" customFormat="1" x14ac:dyDescent="0.2">
      <c r="B71" s="146" t="s">
        <v>100</v>
      </c>
      <c r="C71" s="94"/>
      <c r="D71" s="97" t="s">
        <v>102</v>
      </c>
      <c r="E71" s="94"/>
      <c r="F71" s="97"/>
      <c r="G71" s="94"/>
      <c r="H71" s="60" t="s">
        <v>43</v>
      </c>
    </row>
    <row r="72" spans="1:9" s="62" customFormat="1" x14ac:dyDescent="0.2">
      <c r="B72" s="97"/>
      <c r="C72" s="94"/>
      <c r="D72" s="97"/>
      <c r="E72" s="94"/>
      <c r="F72" s="97"/>
      <c r="G72" s="94"/>
      <c r="H72" s="60"/>
    </row>
    <row r="73" spans="1:9" s="62" customFormat="1" x14ac:dyDescent="0.2">
      <c r="B73" s="67"/>
      <c r="C73" s="67"/>
      <c r="D73" s="67"/>
      <c r="E73" s="67"/>
      <c r="F73" s="67"/>
      <c r="G73" s="67"/>
    </row>
    <row r="74" spans="1:9" s="62" customFormat="1" ht="12.75" customHeight="1" x14ac:dyDescent="0.25">
      <c r="B74" s="101" t="s">
        <v>34</v>
      </c>
      <c r="C74" s="101"/>
      <c r="D74" s="101"/>
      <c r="E74" s="101"/>
      <c r="F74" s="101"/>
      <c r="G74" s="101"/>
    </row>
    <row r="75" spans="1:9" s="62" customFormat="1" x14ac:dyDescent="0.2">
      <c r="B75" s="100" t="s">
        <v>31</v>
      </c>
      <c r="C75" s="100"/>
      <c r="D75" s="98" t="s">
        <v>32</v>
      </c>
      <c r="E75" s="99"/>
      <c r="F75" s="100" t="s">
        <v>46</v>
      </c>
      <c r="G75" s="100"/>
      <c r="H75" s="69" t="s">
        <v>33</v>
      </c>
    </row>
    <row r="76" spans="1:9" s="62" customFormat="1" x14ac:dyDescent="0.2">
      <c r="B76" s="146" t="s">
        <v>98</v>
      </c>
      <c r="C76" s="94"/>
      <c r="D76" s="95" t="s">
        <v>53</v>
      </c>
      <c r="E76" s="96"/>
      <c r="F76" s="95"/>
      <c r="G76" s="96"/>
      <c r="H76" s="61" t="s">
        <v>42</v>
      </c>
    </row>
    <row r="77" spans="1:9" s="62" customFormat="1" x14ac:dyDescent="0.2">
      <c r="B77" s="97"/>
      <c r="C77" s="94"/>
      <c r="D77" s="97"/>
      <c r="E77" s="94"/>
      <c r="F77" s="97"/>
      <c r="G77" s="94"/>
      <c r="H77" s="60"/>
    </row>
    <row r="78" spans="1:9" s="62" customFormat="1" x14ac:dyDescent="0.2">
      <c r="B78" s="97"/>
      <c r="C78" s="94"/>
      <c r="D78" s="97"/>
      <c r="E78" s="94"/>
      <c r="F78" s="97"/>
      <c r="G78" s="94"/>
      <c r="H78" s="60"/>
    </row>
    <row r="79" spans="1:9" s="62" customFormat="1" x14ac:dyDescent="0.2">
      <c r="B79" s="97"/>
      <c r="C79" s="94"/>
      <c r="D79" s="97"/>
      <c r="E79" s="94"/>
      <c r="F79" s="97"/>
      <c r="G79" s="94"/>
      <c r="H79" s="60"/>
    </row>
    <row r="80" spans="1:9" s="62" customFormat="1" x14ac:dyDescent="0.2">
      <c r="B80" s="97"/>
      <c r="C80" s="94"/>
      <c r="D80" s="97"/>
      <c r="E80" s="94"/>
      <c r="F80" s="97"/>
      <c r="G80" s="94"/>
      <c r="H80" s="60"/>
    </row>
    <row r="81" spans="2:8" s="62" customFormat="1" x14ac:dyDescent="0.2"/>
    <row r="83" spans="2:8" ht="15.75" customHeight="1" x14ac:dyDescent="0.25">
      <c r="B83" s="40" t="s">
        <v>8</v>
      </c>
    </row>
    <row r="84" spans="2:8" x14ac:dyDescent="0.2">
      <c r="B84" s="41" t="s">
        <v>9</v>
      </c>
      <c r="C84" s="42" t="s">
        <v>10</v>
      </c>
      <c r="D84" s="43" t="s">
        <v>11</v>
      </c>
    </row>
    <row r="85" spans="2:8" x14ac:dyDescent="0.2">
      <c r="B85" s="44" t="s">
        <v>12</v>
      </c>
      <c r="C85" s="45" t="s">
        <v>13</v>
      </c>
      <c r="D85" s="46">
        <v>1</v>
      </c>
    </row>
    <row r="86" spans="2:8" x14ac:dyDescent="0.2">
      <c r="B86" s="44" t="s">
        <v>14</v>
      </c>
      <c r="C86" s="45" t="s">
        <v>15</v>
      </c>
      <c r="D86" s="46">
        <v>0.9</v>
      </c>
    </row>
    <row r="87" spans="2:8" x14ac:dyDescent="0.2">
      <c r="B87" s="44" t="s">
        <v>16</v>
      </c>
      <c r="C87" s="45" t="s">
        <v>17</v>
      </c>
      <c r="D87" s="46">
        <v>0.5</v>
      </c>
    </row>
    <row r="88" spans="2:8" x14ac:dyDescent="0.2">
      <c r="B88" s="44" t="s">
        <v>18</v>
      </c>
      <c r="C88" s="45" t="s">
        <v>19</v>
      </c>
      <c r="D88" s="46">
        <v>0.01</v>
      </c>
    </row>
    <row r="89" spans="2:8" x14ac:dyDescent="0.2">
      <c r="B89" s="44"/>
      <c r="C89" s="45" t="s">
        <v>20</v>
      </c>
      <c r="D89" s="46">
        <v>-0.2</v>
      </c>
    </row>
    <row r="90" spans="2:8" x14ac:dyDescent="0.2">
      <c r="B90" s="44"/>
      <c r="C90" s="45" t="s">
        <v>21</v>
      </c>
      <c r="D90" s="46">
        <v>-0.5</v>
      </c>
    </row>
    <row r="91" spans="2:8" x14ac:dyDescent="0.2">
      <c r="B91" s="47"/>
      <c r="C91" s="48" t="s">
        <v>22</v>
      </c>
      <c r="D91" s="49">
        <v>-1</v>
      </c>
    </row>
    <row r="94" spans="2:8" ht="15.75" customHeight="1" x14ac:dyDescent="0.25">
      <c r="B94" s="40" t="s">
        <v>23</v>
      </c>
    </row>
    <row r="95" spans="2:8" x14ac:dyDescent="0.2">
      <c r="B95" s="21"/>
      <c r="C95" s="148" t="str">
        <f t="array" ref="C95:H95">TRANSPOSE(lalternativas)</f>
        <v xml:space="preserve">Asimetrica </v>
      </c>
      <c r="D95" s="149" t="str">
        <v xml:space="preserve">Simetrica </v>
      </c>
      <c r="E95" s="166" t="str">
        <v>Hibrida</v>
      </c>
      <c r="F95" s="58">
        <v>0</v>
      </c>
      <c r="G95" s="58">
        <v>0</v>
      </c>
      <c r="H95" s="58">
        <v>0</v>
      </c>
    </row>
    <row r="96" spans="2:8" ht="72.75" customHeight="1" x14ac:dyDescent="0.2">
      <c r="B96" s="147" t="str">
        <f t="array" ref="B96:B105">lcriterios</f>
        <v>Una decisión está directamente relacionada con cuestiones cuyo riesgo sea de impacto medio a alto</v>
      </c>
      <c r="C96" s="51">
        <f t="shared" ref="C96:H105" si="2">IF(ISNA(VLOOKUP(C36,mevaluacion,3,FALSE)*VLOOKUP($B96,ecriterios,4,FALSE)),"",VLOOKUP(C36,mevaluacion,3,FALSE)*VLOOKUP($B96,ecriterios,4,FALSE))</f>
        <v>0.9</v>
      </c>
      <c r="D96" s="51">
        <f t="shared" si="2"/>
        <v>1</v>
      </c>
      <c r="E96" s="52">
        <f t="shared" si="2"/>
        <v>0.5</v>
      </c>
      <c r="F96" s="59" t="str">
        <f t="shared" si="2"/>
        <v/>
      </c>
      <c r="G96" s="59" t="str">
        <f t="shared" si="2"/>
        <v/>
      </c>
      <c r="H96" s="59" t="str">
        <f t="shared" si="2"/>
        <v/>
      </c>
    </row>
    <row r="97" spans="2:8" ht="63.75" x14ac:dyDescent="0.2">
      <c r="B97" s="147" t="str">
        <v>Los costes del proceso de evaluación formal son razonables en comparación con el impacto de la decisión</v>
      </c>
      <c r="C97" s="53">
        <f t="shared" si="2"/>
        <v>0.45</v>
      </c>
      <c r="D97" s="53">
        <f t="shared" si="2"/>
        <v>0.5</v>
      </c>
      <c r="E97" s="54">
        <f t="shared" si="2"/>
        <v>0.25</v>
      </c>
      <c r="F97" s="59" t="str">
        <f t="shared" si="2"/>
        <v/>
      </c>
      <c r="G97" s="59" t="str">
        <f t="shared" si="2"/>
        <v/>
      </c>
      <c r="H97" s="59" t="str">
        <f t="shared" si="2"/>
        <v/>
      </c>
    </row>
    <row r="98" spans="2:8" ht="63.75" x14ac:dyDescent="0.2">
      <c r="B98" s="147" t="str">
        <v xml:space="preserve">Una decisión afecta a la capacidad del proyecto para conseguir sus objetivos.
</v>
      </c>
      <c r="C98" s="53">
        <f t="shared" si="2"/>
        <v>0.9</v>
      </c>
      <c r="D98" s="53">
        <f t="shared" si="2"/>
        <v>0.9</v>
      </c>
      <c r="E98" s="54">
        <f t="shared" si="2"/>
        <v>0.81</v>
      </c>
      <c r="F98" s="59" t="str">
        <f t="shared" si="2"/>
        <v/>
      </c>
      <c r="G98" s="59" t="str">
        <f t="shared" si="2"/>
        <v/>
      </c>
      <c r="H98" s="59" t="str">
        <f t="shared" si="2"/>
        <v/>
      </c>
    </row>
    <row r="99" spans="2:8" ht="38.25" x14ac:dyDescent="0.2">
      <c r="B99" s="147" t="str">
        <v xml:space="preserve">Existe una obligación legal durante el proceso de implementación </v>
      </c>
      <c r="C99" s="53">
        <f t="shared" si="2"/>
        <v>0.9</v>
      </c>
      <c r="D99" s="53">
        <f t="shared" si="2"/>
        <v>0.9</v>
      </c>
      <c r="E99" s="54">
        <f>IF(ISNA(VLOOKUP(E39,mevaluacion,3,FALSE)*VLOOKUP($B99,ecriterios,4,FALSE)),"",VLOOKUP(E39,mevaluacion,3,FALSE)*VLOOKUP($B99,ecriterios,4,FALSE))</f>
        <v>0.5</v>
      </c>
      <c r="F99" s="59" t="str">
        <f t="shared" si="2"/>
        <v/>
      </c>
      <c r="G99" s="59" t="str">
        <f t="shared" si="2"/>
        <v/>
      </c>
      <c r="H99" s="59" t="str">
        <f t="shared" si="2"/>
        <v/>
      </c>
    </row>
    <row r="100" spans="2:8" x14ac:dyDescent="0.2">
      <c r="B100" s="50">
        <v>0</v>
      </c>
      <c r="C100" s="53" t="str">
        <f t="shared" si="2"/>
        <v/>
      </c>
      <c r="D100" s="53" t="str">
        <f t="shared" si="2"/>
        <v/>
      </c>
      <c r="E100" s="54" t="str">
        <f t="shared" si="2"/>
        <v/>
      </c>
      <c r="F100" s="59" t="str">
        <f t="shared" si="2"/>
        <v/>
      </c>
      <c r="G100" s="59" t="str">
        <f t="shared" si="2"/>
        <v/>
      </c>
      <c r="H100" s="59" t="str">
        <f t="shared" si="2"/>
        <v/>
      </c>
    </row>
    <row r="101" spans="2:8" x14ac:dyDescent="0.2">
      <c r="B101" s="50">
        <v>0</v>
      </c>
      <c r="C101" s="53" t="str">
        <f t="shared" si="2"/>
        <v/>
      </c>
      <c r="D101" s="53" t="str">
        <f t="shared" si="2"/>
        <v/>
      </c>
      <c r="E101" s="54" t="str">
        <f t="shared" si="2"/>
        <v/>
      </c>
      <c r="F101" s="59" t="str">
        <f t="shared" si="2"/>
        <v/>
      </c>
      <c r="G101" s="59" t="str">
        <f t="shared" si="2"/>
        <v/>
      </c>
      <c r="H101" s="59" t="str">
        <f t="shared" si="2"/>
        <v/>
      </c>
    </row>
    <row r="102" spans="2:8" x14ac:dyDescent="0.2">
      <c r="B102" s="50">
        <v>0</v>
      </c>
      <c r="C102" s="53" t="str">
        <f t="shared" si="2"/>
        <v/>
      </c>
      <c r="D102" s="53" t="str">
        <f t="shared" si="2"/>
        <v/>
      </c>
      <c r="E102" s="54" t="str">
        <f t="shared" si="2"/>
        <v/>
      </c>
      <c r="F102" s="59" t="str">
        <f t="shared" si="2"/>
        <v/>
      </c>
      <c r="G102" s="59" t="str">
        <f t="shared" si="2"/>
        <v/>
      </c>
      <c r="H102" s="59" t="str">
        <f t="shared" si="2"/>
        <v/>
      </c>
    </row>
    <row r="103" spans="2:8" x14ac:dyDescent="0.2">
      <c r="B103" s="50">
        <v>0</v>
      </c>
      <c r="C103" s="53" t="str">
        <f t="shared" si="2"/>
        <v/>
      </c>
      <c r="D103" s="53" t="str">
        <f t="shared" si="2"/>
        <v/>
      </c>
      <c r="E103" s="54" t="str">
        <f t="shared" si="2"/>
        <v/>
      </c>
      <c r="F103" s="59" t="str">
        <f t="shared" si="2"/>
        <v/>
      </c>
      <c r="G103" s="59" t="str">
        <f t="shared" si="2"/>
        <v/>
      </c>
      <c r="H103" s="59" t="str">
        <f t="shared" si="2"/>
        <v/>
      </c>
    </row>
    <row r="104" spans="2:8" x14ac:dyDescent="0.2">
      <c r="B104" s="50">
        <v>0</v>
      </c>
      <c r="C104" s="53" t="str">
        <f t="shared" si="2"/>
        <v/>
      </c>
      <c r="D104" s="53" t="str">
        <f t="shared" si="2"/>
        <v/>
      </c>
      <c r="E104" s="54" t="str">
        <f t="shared" si="2"/>
        <v/>
      </c>
      <c r="F104" s="59" t="str">
        <f t="shared" si="2"/>
        <v/>
      </c>
      <c r="G104" s="59" t="str">
        <f t="shared" si="2"/>
        <v/>
      </c>
      <c r="H104" s="59" t="str">
        <f t="shared" si="2"/>
        <v/>
      </c>
    </row>
    <row r="105" spans="2:8" x14ac:dyDescent="0.2">
      <c r="B105" s="55">
        <v>0</v>
      </c>
      <c r="C105" s="56" t="str">
        <f t="shared" si="2"/>
        <v/>
      </c>
      <c r="D105" s="56" t="str">
        <f t="shared" si="2"/>
        <v/>
      </c>
      <c r="E105" s="57" t="str">
        <f t="shared" si="2"/>
        <v/>
      </c>
      <c r="F105" s="59" t="str">
        <f t="shared" si="2"/>
        <v/>
      </c>
      <c r="G105" s="59" t="str">
        <f t="shared" si="2"/>
        <v/>
      </c>
      <c r="H105" s="59" t="str">
        <f t="shared" si="2"/>
        <v/>
      </c>
    </row>
    <row r="106" spans="2:8" x14ac:dyDescent="0.2">
      <c r="B106" s="58"/>
      <c r="C106" s="59"/>
      <c r="D106" s="59"/>
      <c r="E106" s="59"/>
      <c r="F106" s="59"/>
      <c r="G106" s="59"/>
      <c r="H106" s="59"/>
    </row>
    <row r="108" spans="2:8" ht="15.75" customHeight="1" x14ac:dyDescent="0.25">
      <c r="B108" s="40"/>
    </row>
    <row r="109" spans="2:8" x14ac:dyDescent="0.2">
      <c r="B109" s="71"/>
      <c r="C109" s="138"/>
      <c r="D109" s="138"/>
      <c r="E109" s="71"/>
    </row>
    <row r="110" spans="2:8" x14ac:dyDescent="0.2">
      <c r="B110" s="72">
        <v>1</v>
      </c>
      <c r="C110" s="130"/>
      <c r="D110" s="130"/>
      <c r="E110" s="73"/>
    </row>
    <row r="111" spans="2:8" x14ac:dyDescent="0.2">
      <c r="B111" s="72">
        <v>2</v>
      </c>
      <c r="C111" s="130"/>
      <c r="D111" s="130"/>
      <c r="E111" s="73"/>
    </row>
    <row r="112" spans="2:8" x14ac:dyDescent="0.2">
      <c r="B112" s="72">
        <v>3</v>
      </c>
      <c r="C112" s="130"/>
      <c r="D112" s="130"/>
      <c r="E112" s="73"/>
    </row>
    <row r="113" spans="2:5" x14ac:dyDescent="0.2">
      <c r="B113" s="72">
        <v>4</v>
      </c>
      <c r="C113" s="130"/>
      <c r="D113" s="130"/>
      <c r="E113" s="73"/>
    </row>
    <row r="114" spans="2:5" x14ac:dyDescent="0.2">
      <c r="B114" s="72">
        <v>5</v>
      </c>
      <c r="C114" s="130"/>
      <c r="D114" s="130"/>
      <c r="E114" s="73"/>
    </row>
    <row r="115" spans="2:5" x14ac:dyDescent="0.2">
      <c r="B115" s="72">
        <v>6</v>
      </c>
      <c r="C115" s="130"/>
      <c r="D115" s="130"/>
      <c r="E115" s="73"/>
    </row>
    <row r="116" spans="2:5" x14ac:dyDescent="0.2">
      <c r="B116" s="72">
        <v>7</v>
      </c>
      <c r="C116" s="130"/>
      <c r="D116" s="130"/>
      <c r="E116" s="73"/>
    </row>
    <row r="117" spans="2:5" x14ac:dyDescent="0.2">
      <c r="B117" s="72">
        <v>8</v>
      </c>
      <c r="C117" s="130"/>
      <c r="D117" s="130"/>
      <c r="E117" s="73"/>
    </row>
    <row r="118" spans="2:5" x14ac:dyDescent="0.2">
      <c r="B118" s="72">
        <v>9</v>
      </c>
      <c r="C118" s="130"/>
      <c r="D118" s="130"/>
      <c r="E118" s="73"/>
    </row>
    <row r="119" spans="2:5" x14ac:dyDescent="0.2">
      <c r="B119" s="72">
        <v>10</v>
      </c>
      <c r="C119" s="130"/>
      <c r="D119" s="130"/>
      <c r="E119" s="73"/>
    </row>
    <row r="120" spans="2:5" x14ac:dyDescent="0.2">
      <c r="B120" s="72">
        <v>11</v>
      </c>
      <c r="C120" s="130"/>
      <c r="D120" s="130"/>
      <c r="E120" s="73"/>
    </row>
    <row r="121" spans="2:5" x14ac:dyDescent="0.2">
      <c r="B121" s="72">
        <v>12</v>
      </c>
      <c r="C121" s="130"/>
      <c r="D121" s="130"/>
      <c r="E121" s="73"/>
    </row>
  </sheetData>
  <sheetProtection selectLockedCells="1"/>
  <mergeCells count="94">
    <mergeCell ref="B1:I1"/>
    <mergeCell ref="C121:D121"/>
    <mergeCell ref="C117:D117"/>
    <mergeCell ref="C118:D118"/>
    <mergeCell ref="C119:D119"/>
    <mergeCell ref="C120:D120"/>
    <mergeCell ref="C113:D113"/>
    <mergeCell ref="C114:D114"/>
    <mergeCell ref="C115:D115"/>
    <mergeCell ref="C116:D116"/>
    <mergeCell ref="C112:D112"/>
    <mergeCell ref="C109:D109"/>
    <mergeCell ref="C50:G50"/>
    <mergeCell ref="B75:C75"/>
    <mergeCell ref="D75:E75"/>
    <mergeCell ref="F75:G75"/>
    <mergeCell ref="B76:C76"/>
    <mergeCell ref="F76:G76"/>
    <mergeCell ref="D76:E76"/>
    <mergeCell ref="F80:G80"/>
    <mergeCell ref="B79:C79"/>
    <mergeCell ref="D79:E79"/>
    <mergeCell ref="B80:C80"/>
    <mergeCell ref="D80:E80"/>
    <mergeCell ref="F77:G77"/>
    <mergeCell ref="F78:G78"/>
    <mergeCell ref="F79:G79"/>
    <mergeCell ref="C110:D110"/>
    <mergeCell ref="C111:D111"/>
    <mergeCell ref="C19:D19"/>
    <mergeCell ref="C20:D20"/>
    <mergeCell ref="C23:D23"/>
    <mergeCell ref="C24:D24"/>
    <mergeCell ref="C25:D25"/>
    <mergeCell ref="C26:D26"/>
    <mergeCell ref="D69:E69"/>
    <mergeCell ref="D70:E70"/>
    <mergeCell ref="B69:C69"/>
    <mergeCell ref="B67:C67"/>
    <mergeCell ref="B68:C68"/>
    <mergeCell ref="C30:D30"/>
    <mergeCell ref="C31:D31"/>
    <mergeCell ref="C32:D32"/>
    <mergeCell ref="B77:C77"/>
    <mergeCell ref="D77:E77"/>
    <mergeCell ref="B78:C78"/>
    <mergeCell ref="D78:E78"/>
    <mergeCell ref="F69:G69"/>
    <mergeCell ref="F70:G70"/>
    <mergeCell ref="F71:G71"/>
    <mergeCell ref="F72:G72"/>
    <mergeCell ref="B74:G74"/>
    <mergeCell ref="B72:C72"/>
    <mergeCell ref="D71:E71"/>
    <mergeCell ref="D72:E72"/>
    <mergeCell ref="B70:C70"/>
    <mergeCell ref="B71:C71"/>
    <mergeCell ref="B66:C66"/>
    <mergeCell ref="B5:H5"/>
    <mergeCell ref="D6:H6"/>
    <mergeCell ref="D7:H7"/>
    <mergeCell ref="D8:E8"/>
    <mergeCell ref="G9:H9"/>
    <mergeCell ref="G8:H8"/>
    <mergeCell ref="B6:C6"/>
    <mergeCell ref="B7:C7"/>
    <mergeCell ref="B9:C9"/>
    <mergeCell ref="B8:C8"/>
    <mergeCell ref="C49:G49"/>
    <mergeCell ref="C27:D27"/>
    <mergeCell ref="C28:D28"/>
    <mergeCell ref="C29:D29"/>
    <mergeCell ref="C15:D15"/>
    <mergeCell ref="B65:H65"/>
    <mergeCell ref="D9:E9"/>
    <mergeCell ref="D10:E10"/>
    <mergeCell ref="G10:H10"/>
    <mergeCell ref="C53:G55"/>
    <mergeCell ref="C62:E62"/>
    <mergeCell ref="C63:E63"/>
    <mergeCell ref="C59:E59"/>
    <mergeCell ref="B10:C10"/>
    <mergeCell ref="C60:E60"/>
    <mergeCell ref="C61:E61"/>
    <mergeCell ref="C16:D16"/>
    <mergeCell ref="C17:D17"/>
    <mergeCell ref="C18:D18"/>
    <mergeCell ref="B34:D34"/>
    <mergeCell ref="F68:G68"/>
    <mergeCell ref="D67:E67"/>
    <mergeCell ref="D68:E68"/>
    <mergeCell ref="D66:E66"/>
    <mergeCell ref="F67:G67"/>
    <mergeCell ref="F66:G66"/>
  </mergeCells>
  <phoneticPr fontId="15" type="noConversion"/>
  <conditionalFormatting sqref="B15:B16 B18:B20">
    <cfRule type="expression" dxfId="5" priority="2" stopIfTrue="1">
      <formula>(C15="")</formula>
    </cfRule>
  </conditionalFormatting>
  <conditionalFormatting sqref="B110:B121 B23:B33">
    <cfRule type="expression" dxfId="4" priority="3" stopIfTrue="1">
      <formula>(C23="")</formula>
    </cfRule>
  </conditionalFormatting>
  <conditionalFormatting sqref="B95:H106 C49:G49 B35:H46 C53">
    <cfRule type="cellIs" dxfId="3" priority="4" stopIfTrue="1" operator="equal">
      <formula>0</formula>
    </cfRule>
  </conditionalFormatting>
  <conditionalFormatting sqref="C50:G50">
    <cfRule type="expression" dxfId="2" priority="5" stopIfTrue="1">
      <formula>$C$49=0</formula>
    </cfRule>
  </conditionalFormatting>
  <conditionalFormatting sqref="F23:F32">
    <cfRule type="expression" dxfId="1" priority="6" stopIfTrue="1">
      <formula>ISNA(F23)</formula>
    </cfRule>
  </conditionalFormatting>
  <conditionalFormatting sqref="B17">
    <cfRule type="expression" dxfId="0" priority="1" stopIfTrue="1">
      <formula>(C17="")</formula>
    </cfRule>
  </conditionalFormatting>
  <dataValidations count="7">
    <dataValidation type="list" allowBlank="1" showInputMessage="1" showErrorMessage="1" sqref="H76:H80 B59:B63 H67:H72">
      <formula1>"Si,No"</formula1>
    </dataValidation>
    <dataValidation type="list" allowBlank="1" showInputMessage="1" showErrorMessage="1" sqref="F67:G72 F76:G80">
      <formula1>"Tobias Aliaga,Manuel Diestra,Percy Calizaya"</formula1>
    </dataValidation>
    <dataValidation type="list" allowBlank="1" showInputMessage="1" showErrorMessage="1" sqref="D76:E80 D67:E69 D72:E72">
      <formula1>"Gerente General,Gerente UN,Jefe de Proyecto,Analista,Analista Programador,Programador,Documentador,Otro"</formula1>
    </dataValidation>
    <dataValidation type="list" allowBlank="1" showInputMessage="1" showErrorMessage="1" sqref="D33">
      <formula1>$F$2:$F$15</formula1>
    </dataValidation>
    <dataValidation type="list" allowBlank="1" showInputMessage="1" showErrorMessage="1" sqref="C36:H45">
      <formula1>$B$85:$B$88</formula1>
    </dataValidation>
    <dataValidation type="list" allowBlank="1" showInputMessage="1" showErrorMessage="1" sqref="E23:E32">
      <formula1>$C$85:$C$91</formula1>
    </dataValidation>
    <dataValidation type="list" allowBlank="1" showInputMessage="1" showErrorMessage="1" sqref="D70:E71">
      <formula1>"Gerente General,Gerente UN,Jefe de Proyecto,Analista Funcional, Analista de Calidad,Analista,Analista Programador,Programador,Documentador,Otro"</formula1>
    </dataValidation>
  </dataValidations>
  <pageMargins left="0.75" right="0.75" top="1" bottom="1" header="0" footer="0"/>
  <pageSetup paperSize="9" scale="98" orientation="portrait" horizontalDpi="96" verticalDpi="96" r:id="rId1"/>
  <headerFooter alignWithMargins="0"/>
  <rowBreaks count="2" manualBreakCount="2">
    <brk id="57" max="7" man="1"/>
    <brk id="107" max="7" man="1"/>
  </rowBreaks>
  <cellWatches>
    <cellWatch r="C96"/>
  </cellWatche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7"/>
  <sheetViews>
    <sheetView topLeftCell="A51" workbookViewId="0">
      <selection activeCell="I7" sqref="I7"/>
    </sheetView>
  </sheetViews>
  <sheetFormatPr baseColWidth="10" defaultRowHeight="12.75" x14ac:dyDescent="0.2"/>
  <sheetData>
    <row r="2" spans="2:9" x14ac:dyDescent="0.2">
      <c r="B2" s="151" t="s">
        <v>103</v>
      </c>
      <c r="C2" s="151"/>
      <c r="D2" s="151"/>
      <c r="E2" s="151"/>
      <c r="F2" s="151"/>
      <c r="G2" s="151"/>
      <c r="H2" s="151"/>
      <c r="I2" s="151"/>
    </row>
    <row r="4" spans="2:9" x14ac:dyDescent="0.2">
      <c r="B4" s="74" t="s">
        <v>58</v>
      </c>
      <c r="C4" s="150" t="s">
        <v>104</v>
      </c>
    </row>
    <row r="17" spans="2:3" x14ac:dyDescent="0.2">
      <c r="B17" s="74"/>
    </row>
    <row r="19" spans="2:3" x14ac:dyDescent="0.2">
      <c r="B19" s="74" t="s">
        <v>59</v>
      </c>
      <c r="C19" s="150" t="s">
        <v>105</v>
      </c>
    </row>
    <row r="38" spans="2:3" x14ac:dyDescent="0.2">
      <c r="B38" s="74" t="s">
        <v>60</v>
      </c>
      <c r="C38" s="150" t="s">
        <v>61</v>
      </c>
    </row>
    <row r="57" spans="2:3" x14ac:dyDescent="0.2">
      <c r="B57" s="74" t="s">
        <v>62</v>
      </c>
      <c r="C57" s="150" t="s">
        <v>106</v>
      </c>
    </row>
  </sheetData>
  <mergeCells count="1">
    <mergeCell ref="B2:I2"/>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topLeftCell="A2" workbookViewId="0">
      <selection activeCell="L23" sqref="L23"/>
    </sheetView>
  </sheetViews>
  <sheetFormatPr baseColWidth="10" defaultRowHeight="12.75" x14ac:dyDescent="0.2"/>
  <sheetData>
    <row r="2" spans="2:11" x14ac:dyDescent="0.2">
      <c r="B2" s="151" t="s">
        <v>107</v>
      </c>
      <c r="C2" s="152"/>
      <c r="D2" s="152"/>
      <c r="E2" s="152"/>
      <c r="F2" s="152"/>
      <c r="G2" s="152"/>
      <c r="H2" s="152"/>
      <c r="I2" s="152"/>
    </row>
    <row r="4" spans="2:11" x14ac:dyDescent="0.2">
      <c r="C4" s="74" t="s">
        <v>63</v>
      </c>
    </row>
    <row r="7" spans="2:11" x14ac:dyDescent="0.2">
      <c r="K7" s="74" t="s">
        <v>66</v>
      </c>
    </row>
    <row r="14" spans="2:11" x14ac:dyDescent="0.2">
      <c r="K14" s="150" t="s">
        <v>115</v>
      </c>
    </row>
  </sheetData>
  <mergeCells count="1">
    <mergeCell ref="B2:I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4"/>
  <sheetViews>
    <sheetView zoomScale="90" zoomScaleNormal="90" workbookViewId="0">
      <selection activeCell="O16" sqref="O16"/>
    </sheetView>
  </sheetViews>
  <sheetFormatPr baseColWidth="10" defaultRowHeight="15" x14ac:dyDescent="0.25"/>
  <cols>
    <col min="1" max="1" width="6.140625" style="77" customWidth="1"/>
    <col min="2" max="2" width="7.5703125" style="77" customWidth="1"/>
    <col min="3" max="13" width="11.42578125" style="77"/>
    <col min="14" max="14" width="14.7109375" style="77" customWidth="1"/>
    <col min="15" max="16" width="11.42578125" style="77"/>
    <col min="17" max="17" width="16.5703125" style="77" customWidth="1"/>
    <col min="18" max="16384" width="11.42578125" style="77"/>
  </cols>
  <sheetData>
    <row r="2" spans="2:17" x14ac:dyDescent="0.25">
      <c r="B2" s="154" t="s">
        <v>108</v>
      </c>
      <c r="C2" s="153"/>
      <c r="D2" s="153"/>
      <c r="E2" s="153"/>
      <c r="F2" s="153"/>
      <c r="G2" s="153"/>
      <c r="H2" s="153"/>
      <c r="I2" s="153"/>
    </row>
    <row r="4" spans="2:17" ht="15.75" thickBot="1" x14ac:dyDescent="0.3"/>
    <row r="5" spans="2:17" ht="15.75" thickBot="1" x14ac:dyDescent="0.3">
      <c r="L5" s="161" t="s">
        <v>64</v>
      </c>
      <c r="M5" s="162"/>
      <c r="N5" s="163"/>
      <c r="O5" s="161" t="s">
        <v>65</v>
      </c>
      <c r="P5" s="162"/>
      <c r="Q5" s="163"/>
    </row>
    <row r="6" spans="2:17" x14ac:dyDescent="0.25">
      <c r="L6" s="85"/>
      <c r="M6" s="86"/>
      <c r="N6" s="87"/>
      <c r="O6" s="79"/>
      <c r="P6" s="79"/>
      <c r="Q6" s="80"/>
    </row>
    <row r="7" spans="2:17" x14ac:dyDescent="0.25">
      <c r="C7" s="156" t="s">
        <v>109</v>
      </c>
      <c r="D7" s="156"/>
      <c r="L7" s="164" t="s">
        <v>126</v>
      </c>
      <c r="M7" s="79"/>
      <c r="N7" s="80"/>
      <c r="O7" s="165" t="s">
        <v>127</v>
      </c>
      <c r="P7" s="79"/>
      <c r="Q7" s="80"/>
    </row>
    <row r="8" spans="2:17" x14ac:dyDescent="0.25">
      <c r="L8" s="164" t="s">
        <v>130</v>
      </c>
      <c r="M8" s="79"/>
      <c r="N8" s="80"/>
      <c r="O8" s="165" t="s">
        <v>128</v>
      </c>
      <c r="P8" s="79"/>
      <c r="Q8" s="80"/>
    </row>
    <row r="9" spans="2:17" x14ac:dyDescent="0.25">
      <c r="L9" s="164" t="s">
        <v>131</v>
      </c>
      <c r="M9" s="79"/>
      <c r="N9" s="80"/>
      <c r="O9" s="165" t="s">
        <v>129</v>
      </c>
      <c r="P9" s="79"/>
      <c r="Q9" s="80"/>
    </row>
    <row r="10" spans="2:17" x14ac:dyDescent="0.25">
      <c r="L10" s="78"/>
      <c r="M10" s="79"/>
      <c r="N10" s="80"/>
      <c r="O10" s="79"/>
      <c r="P10" s="79"/>
      <c r="Q10" s="80"/>
    </row>
    <row r="11" spans="2:17" x14ac:dyDescent="0.25">
      <c r="L11" s="164" t="s">
        <v>134</v>
      </c>
      <c r="M11" s="79"/>
      <c r="N11" s="80"/>
      <c r="O11" s="79"/>
      <c r="P11" s="79"/>
      <c r="Q11" s="80"/>
    </row>
    <row r="12" spans="2:17" x14ac:dyDescent="0.25">
      <c r="H12"/>
      <c r="L12" s="164" t="s">
        <v>135</v>
      </c>
      <c r="M12" s="79"/>
      <c r="N12" s="80"/>
      <c r="O12" s="79"/>
      <c r="P12" s="79"/>
      <c r="Q12" s="80"/>
    </row>
    <row r="13" spans="2:17" x14ac:dyDescent="0.25">
      <c r="L13" s="164" t="s">
        <v>136</v>
      </c>
      <c r="M13" s="79"/>
      <c r="N13" s="80"/>
      <c r="O13" s="79"/>
      <c r="P13" s="79"/>
      <c r="Q13" s="80"/>
    </row>
    <row r="14" spans="2:17" x14ac:dyDescent="0.25">
      <c r="L14" s="164" t="s">
        <v>137</v>
      </c>
      <c r="M14" s="79"/>
      <c r="N14" s="80"/>
      <c r="O14" s="79"/>
      <c r="P14" s="79"/>
      <c r="Q14" s="80"/>
    </row>
    <row r="15" spans="2:17" x14ac:dyDescent="0.25">
      <c r="L15" s="78"/>
      <c r="M15" s="79"/>
      <c r="N15" s="80"/>
      <c r="O15" s="79"/>
      <c r="P15" s="79"/>
      <c r="Q15" s="80"/>
    </row>
    <row r="16" spans="2:17" x14ac:dyDescent="0.25">
      <c r="L16" s="78"/>
      <c r="M16" s="79"/>
      <c r="N16" s="80"/>
      <c r="O16" s="79"/>
      <c r="P16" s="79"/>
      <c r="Q16" s="80"/>
    </row>
    <row r="17" spans="3:17" x14ac:dyDescent="0.25">
      <c r="L17" s="78"/>
      <c r="M17" s="79"/>
      <c r="N17" s="80"/>
      <c r="O17" s="79"/>
      <c r="P17" s="79"/>
      <c r="Q17" s="80"/>
    </row>
    <row r="18" spans="3:17" ht="15.75" thickBot="1" x14ac:dyDescent="0.3">
      <c r="L18" s="78"/>
      <c r="M18" s="79"/>
      <c r="N18" s="80"/>
      <c r="O18" s="79"/>
      <c r="P18" s="79"/>
      <c r="Q18" s="80"/>
    </row>
    <row r="19" spans="3:17" x14ac:dyDescent="0.25">
      <c r="L19" s="85"/>
      <c r="M19" s="86"/>
      <c r="N19" s="87"/>
      <c r="O19" s="86"/>
      <c r="P19" s="86"/>
      <c r="Q19" s="87"/>
    </row>
    <row r="20" spans="3:17" x14ac:dyDescent="0.25">
      <c r="L20" s="78"/>
      <c r="M20" s="79"/>
      <c r="N20" s="80"/>
      <c r="O20" s="79"/>
      <c r="P20" s="79"/>
      <c r="Q20" s="80"/>
    </row>
    <row r="21" spans="3:17" x14ac:dyDescent="0.25">
      <c r="L21" s="78"/>
      <c r="M21" s="79"/>
      <c r="N21" s="80"/>
      <c r="O21" s="79"/>
      <c r="P21" s="79"/>
      <c r="Q21" s="80"/>
    </row>
    <row r="22" spans="3:17" x14ac:dyDescent="0.25">
      <c r="L22" s="164" t="s">
        <v>138</v>
      </c>
      <c r="M22" s="79"/>
      <c r="N22" s="80"/>
      <c r="O22" s="79"/>
      <c r="P22" s="79"/>
      <c r="Q22" s="80"/>
    </row>
    <row r="23" spans="3:17" x14ac:dyDescent="0.25">
      <c r="L23" s="164" t="s">
        <v>121</v>
      </c>
      <c r="M23" s="79"/>
      <c r="N23" s="80"/>
      <c r="O23" s="165" t="s">
        <v>122</v>
      </c>
      <c r="P23" s="79"/>
      <c r="Q23" s="80"/>
    </row>
    <row r="24" spans="3:17" x14ac:dyDescent="0.25">
      <c r="L24" s="164" t="s">
        <v>125</v>
      </c>
      <c r="M24" s="79"/>
      <c r="N24" s="80"/>
      <c r="O24" s="165" t="s">
        <v>123</v>
      </c>
      <c r="P24" s="79"/>
      <c r="Q24" s="80"/>
    </row>
    <row r="25" spans="3:17" x14ac:dyDescent="0.25">
      <c r="L25" s="78"/>
      <c r="M25" s="79"/>
      <c r="N25" s="80"/>
      <c r="O25" s="165" t="s">
        <v>124</v>
      </c>
      <c r="P25" s="79"/>
      <c r="Q25" s="80"/>
    </row>
    <row r="26" spans="3:17" x14ac:dyDescent="0.25">
      <c r="C26" s="156" t="s">
        <v>110</v>
      </c>
      <c r="D26" s="156"/>
      <c r="L26" s="164" t="s">
        <v>134</v>
      </c>
      <c r="M26" s="79"/>
      <c r="N26" s="80"/>
      <c r="O26" s="79"/>
      <c r="P26" s="79"/>
      <c r="Q26" s="80"/>
    </row>
    <row r="27" spans="3:17" x14ac:dyDescent="0.25">
      <c r="L27" s="164" t="s">
        <v>135</v>
      </c>
      <c r="M27" s="79"/>
      <c r="N27" s="80"/>
      <c r="O27" s="79"/>
      <c r="P27" s="79"/>
      <c r="Q27" s="80"/>
    </row>
    <row r="28" spans="3:17" x14ac:dyDescent="0.25">
      <c r="L28" s="164" t="s">
        <v>136</v>
      </c>
      <c r="M28" s="79"/>
      <c r="N28" s="80"/>
      <c r="O28" s="81"/>
      <c r="P28" s="79"/>
      <c r="Q28" s="80"/>
    </row>
    <row r="29" spans="3:17" x14ac:dyDescent="0.25">
      <c r="L29" s="78"/>
      <c r="M29" s="79"/>
      <c r="N29" s="80"/>
      <c r="O29" s="81"/>
      <c r="P29" s="79"/>
      <c r="Q29" s="80"/>
    </row>
    <row r="30" spans="3:17" x14ac:dyDescent="0.25">
      <c r="L30" s="78"/>
      <c r="M30" s="79"/>
      <c r="N30" s="80"/>
      <c r="O30" s="81"/>
      <c r="P30" s="79"/>
      <c r="Q30" s="80"/>
    </row>
    <row r="31" spans="3:17" x14ac:dyDescent="0.25">
      <c r="F31"/>
      <c r="L31" s="78"/>
      <c r="M31" s="79"/>
      <c r="N31" s="80"/>
      <c r="O31" s="79"/>
      <c r="P31" s="79"/>
      <c r="Q31" s="80"/>
    </row>
    <row r="32" spans="3:17" x14ac:dyDescent="0.25">
      <c r="L32" s="78"/>
      <c r="M32" s="79"/>
      <c r="N32" s="80"/>
      <c r="O32" s="79"/>
      <c r="P32" s="79"/>
      <c r="Q32" s="80"/>
    </row>
    <row r="33" spans="3:17" ht="15.75" thickBot="1" x14ac:dyDescent="0.3">
      <c r="L33" s="82"/>
      <c r="M33" s="83"/>
      <c r="N33" s="84"/>
      <c r="O33" s="83"/>
      <c r="P33" s="83"/>
      <c r="Q33" s="84"/>
    </row>
    <row r="34" spans="3:17" x14ac:dyDescent="0.25">
      <c r="L34" s="85"/>
      <c r="M34" s="86"/>
      <c r="N34" s="86"/>
      <c r="O34" s="85"/>
      <c r="P34" s="86"/>
      <c r="Q34" s="87"/>
    </row>
    <row r="35" spans="3:17" x14ac:dyDescent="0.25">
      <c r="L35" s="78"/>
      <c r="M35" s="79"/>
      <c r="N35" s="79"/>
      <c r="O35" s="78"/>
      <c r="P35" s="79"/>
      <c r="Q35" s="80"/>
    </row>
    <row r="36" spans="3:17" x14ac:dyDescent="0.25">
      <c r="L36" s="78"/>
      <c r="M36" s="79"/>
      <c r="N36" s="79"/>
      <c r="O36" s="78"/>
      <c r="P36" s="79"/>
      <c r="Q36" s="80"/>
    </row>
    <row r="37" spans="3:17" x14ac:dyDescent="0.25">
      <c r="L37" s="164" t="s">
        <v>139</v>
      </c>
      <c r="M37" s="79"/>
      <c r="N37" s="79"/>
      <c r="O37" s="164" t="s">
        <v>143</v>
      </c>
      <c r="P37" s="79"/>
      <c r="Q37" s="80"/>
    </row>
    <row r="38" spans="3:17" x14ac:dyDescent="0.25">
      <c r="C38" s="156" t="s">
        <v>111</v>
      </c>
      <c r="D38" s="156"/>
      <c r="L38" s="164" t="s">
        <v>140</v>
      </c>
      <c r="M38" s="79"/>
      <c r="N38" s="79"/>
      <c r="O38" s="164" t="s">
        <v>144</v>
      </c>
      <c r="P38" s="79"/>
      <c r="Q38" s="80"/>
    </row>
    <row r="39" spans="3:17" x14ac:dyDescent="0.25">
      <c r="F39"/>
      <c r="L39" s="164" t="s">
        <v>141</v>
      </c>
      <c r="M39" s="79"/>
      <c r="N39" s="79"/>
      <c r="O39" s="164" t="s">
        <v>145</v>
      </c>
      <c r="P39" s="79"/>
      <c r="Q39" s="80"/>
    </row>
    <row r="40" spans="3:17" x14ac:dyDescent="0.25">
      <c r="L40" s="164" t="s">
        <v>142</v>
      </c>
      <c r="M40" s="79"/>
      <c r="N40" s="79"/>
      <c r="O40" s="78"/>
      <c r="P40" s="79"/>
      <c r="Q40" s="80"/>
    </row>
    <row r="41" spans="3:17" x14ac:dyDescent="0.25">
      <c r="L41" s="78"/>
      <c r="M41" s="79"/>
      <c r="N41" s="79"/>
      <c r="O41" s="78"/>
      <c r="P41" s="79"/>
      <c r="Q41" s="80"/>
    </row>
    <row r="42" spans="3:17" x14ac:dyDescent="0.25">
      <c r="L42" s="78"/>
      <c r="M42" s="79"/>
      <c r="N42" s="79"/>
      <c r="O42" s="78"/>
      <c r="P42" s="79"/>
      <c r="Q42" s="80"/>
    </row>
    <row r="43" spans="3:17" x14ac:dyDescent="0.25">
      <c r="L43" s="78"/>
      <c r="M43" s="79"/>
      <c r="N43" s="79"/>
      <c r="O43" s="78"/>
      <c r="P43" s="79"/>
      <c r="Q43" s="80"/>
    </row>
    <row r="44" spans="3:17" x14ac:dyDescent="0.25">
      <c r="L44" s="78"/>
      <c r="M44" s="79"/>
      <c r="N44" s="79"/>
      <c r="O44" s="78"/>
      <c r="P44" s="79"/>
      <c r="Q44" s="80"/>
    </row>
    <row r="45" spans="3:17" x14ac:dyDescent="0.25">
      <c r="L45" s="78"/>
      <c r="M45" s="79"/>
      <c r="N45" s="79"/>
      <c r="O45" s="78"/>
      <c r="P45" s="79"/>
      <c r="Q45" s="80"/>
    </row>
    <row r="46" spans="3:17" x14ac:dyDescent="0.25">
      <c r="L46" s="78"/>
      <c r="M46" s="79"/>
      <c r="N46" s="79"/>
      <c r="O46" s="78"/>
      <c r="P46" s="79"/>
      <c r="Q46" s="80"/>
    </row>
    <row r="47" spans="3:17" x14ac:dyDescent="0.25">
      <c r="L47" s="78"/>
      <c r="M47" s="79"/>
      <c r="N47" s="79"/>
      <c r="O47" s="78"/>
      <c r="P47" s="79"/>
      <c r="Q47" s="80"/>
    </row>
    <row r="48" spans="3:17" x14ac:dyDescent="0.25">
      <c r="L48" s="78"/>
      <c r="M48" s="79"/>
      <c r="N48" s="79"/>
      <c r="O48" s="78"/>
      <c r="P48" s="79"/>
      <c r="Q48" s="80"/>
    </row>
    <row r="49" spans="12:17" x14ac:dyDescent="0.25">
      <c r="L49" s="78"/>
      <c r="M49" s="79"/>
      <c r="N49" s="79"/>
      <c r="O49" s="78"/>
      <c r="P49" s="79"/>
      <c r="Q49" s="80"/>
    </row>
    <row r="50" spans="12:17" x14ac:dyDescent="0.25">
      <c r="L50" s="78"/>
      <c r="M50" s="79"/>
      <c r="N50" s="79"/>
      <c r="O50" s="78"/>
      <c r="P50" s="79"/>
      <c r="Q50" s="80"/>
    </row>
    <row r="51" spans="12:17" x14ac:dyDescent="0.25">
      <c r="L51" s="78"/>
      <c r="M51" s="79"/>
      <c r="N51" s="79"/>
      <c r="O51" s="78"/>
      <c r="P51" s="79"/>
      <c r="Q51" s="80"/>
    </row>
    <row r="52" spans="12:17" x14ac:dyDescent="0.25">
      <c r="L52" s="78"/>
      <c r="M52" s="79"/>
      <c r="N52" s="79"/>
      <c r="O52" s="78"/>
      <c r="P52" s="79"/>
      <c r="Q52" s="80"/>
    </row>
    <row r="53" spans="12:17" x14ac:dyDescent="0.25">
      <c r="L53" s="78"/>
      <c r="M53" s="79"/>
      <c r="N53" s="79"/>
      <c r="O53" s="78"/>
      <c r="P53" s="79"/>
      <c r="Q53" s="80"/>
    </row>
    <row r="54" spans="12:17" ht="15.75" thickBot="1" x14ac:dyDescent="0.3">
      <c r="L54" s="82"/>
      <c r="M54" s="83"/>
      <c r="N54" s="83"/>
      <c r="O54" s="82"/>
      <c r="P54" s="83"/>
      <c r="Q54" s="84"/>
    </row>
  </sheetData>
  <mergeCells count="6">
    <mergeCell ref="B2:I2"/>
    <mergeCell ref="L5:N5"/>
    <mergeCell ref="O5:Q5"/>
    <mergeCell ref="C7:D7"/>
    <mergeCell ref="C26:D26"/>
    <mergeCell ref="C38:D38"/>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6"/>
  <sheetViews>
    <sheetView topLeftCell="A64" workbookViewId="0">
      <selection activeCell="Q76" sqref="Q76"/>
    </sheetView>
  </sheetViews>
  <sheetFormatPr baseColWidth="10" defaultRowHeight="15" x14ac:dyDescent="0.25"/>
  <cols>
    <col min="1" max="9" width="11.42578125" style="77"/>
    <col min="10" max="10" width="18.140625" style="77" bestFit="1" customWidth="1"/>
    <col min="11" max="11" width="4.140625" style="77" customWidth="1"/>
    <col min="12" max="16384" width="11.42578125" style="77"/>
  </cols>
  <sheetData>
    <row r="2" spans="1:9" x14ac:dyDescent="0.25">
      <c r="B2" s="154" t="s">
        <v>112</v>
      </c>
      <c r="C2" s="153"/>
      <c r="D2" s="153"/>
      <c r="E2" s="153"/>
      <c r="F2" s="153"/>
      <c r="G2" s="153"/>
      <c r="H2" s="153"/>
      <c r="I2" s="153"/>
    </row>
    <row r="4" spans="1:9" x14ac:dyDescent="0.25">
      <c r="A4" s="155" t="s">
        <v>120</v>
      </c>
      <c r="B4" s="77" t="s">
        <v>81</v>
      </c>
    </row>
    <row r="6" spans="1:9" x14ac:dyDescent="0.25">
      <c r="F6" s="77" t="s">
        <v>83</v>
      </c>
    </row>
    <row r="7" spans="1:9" x14ac:dyDescent="0.25">
      <c r="F7" s="77" t="s">
        <v>82</v>
      </c>
      <c r="H7"/>
    </row>
    <row r="8" spans="1:9" x14ac:dyDescent="0.25">
      <c r="F8" s="77" t="s">
        <v>84</v>
      </c>
    </row>
    <row r="9" spans="1:9" x14ac:dyDescent="0.25">
      <c r="F9" s="92"/>
    </row>
    <row r="19" spans="1:5" x14ac:dyDescent="0.25">
      <c r="A19" s="77" t="s">
        <v>85</v>
      </c>
    </row>
    <row r="20" spans="1:5" x14ac:dyDescent="0.25">
      <c r="B20" s="155" t="s">
        <v>116</v>
      </c>
    </row>
    <row r="28" spans="1:5" x14ac:dyDescent="0.25">
      <c r="E28"/>
    </row>
    <row r="40" spans="1:13" x14ac:dyDescent="0.25">
      <c r="A40" s="77" t="s">
        <v>67</v>
      </c>
    </row>
    <row r="41" spans="1:13" x14ac:dyDescent="0.25">
      <c r="B41" s="155" t="s">
        <v>117</v>
      </c>
      <c r="J41" s="77" t="s">
        <v>68</v>
      </c>
    </row>
    <row r="42" spans="1:13" x14ac:dyDescent="0.25">
      <c r="J42" s="77" t="s">
        <v>69</v>
      </c>
      <c r="L42" s="77" t="s">
        <v>70</v>
      </c>
    </row>
    <row r="43" spans="1:13" x14ac:dyDescent="0.25">
      <c r="J43" s="77" t="s">
        <v>71</v>
      </c>
      <c r="L43" s="77" t="s">
        <v>72</v>
      </c>
    </row>
    <row r="45" spans="1:13" x14ac:dyDescent="0.25">
      <c r="L45" s="77" t="s">
        <v>73</v>
      </c>
      <c r="M45" s="77" t="s">
        <v>74</v>
      </c>
    </row>
    <row r="47" spans="1:13" x14ac:dyDescent="0.25">
      <c r="J47" s="77" t="s">
        <v>75</v>
      </c>
      <c r="L47" s="155" t="s">
        <v>147</v>
      </c>
    </row>
    <row r="59" spans="2:13" x14ac:dyDescent="0.25">
      <c r="B59" s="155" t="s">
        <v>118</v>
      </c>
      <c r="J59" s="77" t="s">
        <v>77</v>
      </c>
    </row>
    <row r="60" spans="2:13" x14ac:dyDescent="0.25">
      <c r="J60" s="77" t="s">
        <v>69</v>
      </c>
      <c r="L60" s="77" t="s">
        <v>78</v>
      </c>
    </row>
    <row r="61" spans="2:13" x14ac:dyDescent="0.25">
      <c r="J61" s="77" t="s">
        <v>71</v>
      </c>
      <c r="L61" s="77" t="s">
        <v>79</v>
      </c>
    </row>
    <row r="63" spans="2:13" x14ac:dyDescent="0.25">
      <c r="L63" s="77" t="s">
        <v>80</v>
      </c>
      <c r="M63" s="77" t="s">
        <v>74</v>
      </c>
    </row>
    <row r="65" spans="2:12" x14ac:dyDescent="0.25">
      <c r="J65" s="77" t="s">
        <v>75</v>
      </c>
      <c r="L65" s="155" t="s">
        <v>76</v>
      </c>
    </row>
    <row r="73" spans="2:12" x14ac:dyDescent="0.25">
      <c r="B73" s="155" t="s">
        <v>119</v>
      </c>
    </row>
    <row r="76" spans="2:12" x14ac:dyDescent="0.25">
      <c r="J76" s="155" t="s">
        <v>148</v>
      </c>
    </row>
    <row r="78" spans="2:12" x14ac:dyDescent="0.25">
      <c r="J78" s="155" t="s">
        <v>149</v>
      </c>
      <c r="L78" s="155" t="s">
        <v>156</v>
      </c>
    </row>
    <row r="79" spans="2:12" x14ac:dyDescent="0.25">
      <c r="J79" s="155" t="s">
        <v>150</v>
      </c>
      <c r="L79" s="155" t="s">
        <v>151</v>
      </c>
    </row>
    <row r="81" spans="10:13" x14ac:dyDescent="0.25">
      <c r="L81" s="155" t="s">
        <v>153</v>
      </c>
      <c r="M81" s="155" t="s">
        <v>152</v>
      </c>
    </row>
    <row r="83" spans="10:13" x14ac:dyDescent="0.25">
      <c r="J83" s="155" t="s">
        <v>154</v>
      </c>
      <c r="L83" s="155" t="s">
        <v>155</v>
      </c>
    </row>
    <row r="86" spans="10:13" x14ac:dyDescent="0.25">
      <c r="K86" s="155"/>
    </row>
  </sheetData>
  <mergeCells count="1">
    <mergeCell ref="B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workbookViewId="0">
      <selection activeCell="H14" sqref="H14"/>
    </sheetView>
  </sheetViews>
  <sheetFormatPr baseColWidth="10" defaultRowHeight="12.75" x14ac:dyDescent="0.2"/>
  <cols>
    <col min="2" max="2" width="9.140625" bestFit="1" customWidth="1"/>
    <col min="3" max="3" width="25.7109375" customWidth="1"/>
    <col min="4" max="4" width="22.5703125" bestFit="1" customWidth="1"/>
    <col min="5" max="5" width="12.42578125" bestFit="1" customWidth="1"/>
  </cols>
  <sheetData>
    <row r="2" spans="2:9" x14ac:dyDescent="0.2">
      <c r="B2" s="151" t="s">
        <v>113</v>
      </c>
      <c r="C2" s="151"/>
      <c r="D2" s="151"/>
      <c r="E2" s="151"/>
      <c r="F2" s="151"/>
      <c r="G2" s="151"/>
      <c r="H2" s="151"/>
      <c r="I2" s="151"/>
    </row>
    <row r="3" spans="2:9" ht="13.5" thickBot="1" x14ac:dyDescent="0.25"/>
    <row r="4" spans="2:9" ht="13.5" thickBot="1" x14ac:dyDescent="0.25">
      <c r="C4" s="168" t="str">
        <f>DAR!B94</f>
        <v>Evaluación de alternativas</v>
      </c>
      <c r="D4" s="169"/>
      <c r="E4" s="169"/>
      <c r="F4" s="171"/>
    </row>
    <row r="5" spans="2:9" x14ac:dyDescent="0.2">
      <c r="C5" s="172" t="s">
        <v>146</v>
      </c>
      <c r="D5" s="167" t="str">
        <f>DAR!C95</f>
        <v xml:space="preserve">Asimetrica </v>
      </c>
      <c r="E5" s="167" t="str">
        <f>DAR!D95</f>
        <v xml:space="preserve">Simetrica </v>
      </c>
      <c r="F5" s="170" t="s">
        <v>132</v>
      </c>
      <c r="H5" s="150" t="s">
        <v>133</v>
      </c>
    </row>
    <row r="6" spans="2:9" ht="51" x14ac:dyDescent="0.2">
      <c r="C6" s="157" t="str">
        <f>DAR!B96</f>
        <v>Una decisión está directamente relacionada con cuestiones cuyo riesgo sea de impacto medio a alto</v>
      </c>
      <c r="D6" s="88">
        <f>DAR!C96</f>
        <v>0.9</v>
      </c>
      <c r="E6" s="88">
        <f>DAR!D96</f>
        <v>1</v>
      </c>
      <c r="F6" s="89">
        <f>DAR!E96</f>
        <v>0.5</v>
      </c>
    </row>
    <row r="7" spans="2:9" ht="51" x14ac:dyDescent="0.2">
      <c r="C7" s="157" t="str">
        <f>DAR!B97</f>
        <v>Los costes del proceso de evaluación formal son razonables en comparación con el impacto de la decisión</v>
      </c>
      <c r="D7" s="88">
        <f>DAR!C97</f>
        <v>0.45</v>
      </c>
      <c r="E7" s="88">
        <f>DAR!D97</f>
        <v>0.5</v>
      </c>
      <c r="F7" s="89">
        <f>DAR!E97</f>
        <v>0.25</v>
      </c>
    </row>
    <row r="8" spans="2:9" ht="51" customHeight="1" x14ac:dyDescent="0.2">
      <c r="C8" s="157" t="str">
        <f>DAR!B98</f>
        <v xml:space="preserve">Una decisión afecta a la capacidad del proyecto para conseguir sus objetivos.
</v>
      </c>
      <c r="D8" s="88">
        <f>DAR!C98</f>
        <v>0.9</v>
      </c>
      <c r="E8" s="88">
        <f>DAR!D98</f>
        <v>0.9</v>
      </c>
      <c r="F8" s="89">
        <f>DAR!E98</f>
        <v>0.81</v>
      </c>
    </row>
    <row r="9" spans="2:9" ht="40.5" customHeight="1" thickBot="1" x14ac:dyDescent="0.25">
      <c r="C9" s="158" t="str">
        <f>DAR!B99</f>
        <v xml:space="preserve">Existe una obligación legal durante el proceso de implementación </v>
      </c>
      <c r="D9" s="90">
        <f>DAR!C99</f>
        <v>0.9</v>
      </c>
      <c r="E9" s="90">
        <f>DAR!D99</f>
        <v>0.9</v>
      </c>
      <c r="F9" s="91">
        <f>DAR!E99</f>
        <v>0.5</v>
      </c>
    </row>
    <row r="10" spans="2:9" x14ac:dyDescent="0.2">
      <c r="C10" s="74" t="s">
        <v>86</v>
      </c>
      <c r="D10">
        <f>SUM(D6:D9)</f>
        <v>3.15</v>
      </c>
      <c r="E10">
        <f>SUM(E6:E9)</f>
        <v>3.3</v>
      </c>
      <c r="F10">
        <f>SUM(F6:F9)</f>
        <v>2.06</v>
      </c>
    </row>
  </sheetData>
  <mergeCells count="2">
    <mergeCell ref="B2:I2"/>
    <mergeCell ref="C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workbookViewId="0">
      <selection activeCell="I15" sqref="I15"/>
    </sheetView>
  </sheetViews>
  <sheetFormatPr baseColWidth="10" defaultRowHeight="12.75" x14ac:dyDescent="0.2"/>
  <sheetData>
    <row r="2" spans="2:9" x14ac:dyDescent="0.2">
      <c r="B2" s="151" t="s">
        <v>114</v>
      </c>
      <c r="C2" s="152"/>
      <c r="D2" s="152"/>
      <c r="E2" s="152"/>
      <c r="F2" s="152"/>
      <c r="G2" s="152"/>
      <c r="H2" s="152"/>
      <c r="I2" s="152"/>
    </row>
    <row r="5" spans="2:9" x14ac:dyDescent="0.2">
      <c r="B5" s="174" t="s">
        <v>158</v>
      </c>
      <c r="C5" s="173"/>
      <c r="D5" s="173"/>
      <c r="E5" s="173"/>
      <c r="F5" s="173"/>
      <c r="G5" s="173"/>
      <c r="H5" s="173"/>
    </row>
    <row r="7" spans="2:9" ht="84" customHeight="1" x14ac:dyDescent="0.2">
      <c r="C7" s="176" t="s">
        <v>160</v>
      </c>
      <c r="D7" s="177"/>
      <c r="E7" s="177"/>
      <c r="F7" s="177"/>
      <c r="G7" s="177"/>
      <c r="H7" s="177"/>
    </row>
    <row r="11" spans="2:9" x14ac:dyDescent="0.2">
      <c r="B11" s="174" t="s">
        <v>159</v>
      </c>
      <c r="C11" s="173"/>
      <c r="D11" s="173"/>
      <c r="E11" s="173"/>
      <c r="F11" s="173"/>
      <c r="G11" s="173"/>
      <c r="H11" s="173"/>
    </row>
    <row r="13" spans="2:9" x14ac:dyDescent="0.2">
      <c r="C13" s="175"/>
      <c r="D13" s="175"/>
      <c r="E13" s="175"/>
      <c r="F13" s="175"/>
      <c r="G13" s="175"/>
      <c r="H13" s="175"/>
    </row>
  </sheetData>
  <mergeCells count="5">
    <mergeCell ref="B2:I2"/>
    <mergeCell ref="B5:H5"/>
    <mergeCell ref="B11:H11"/>
    <mergeCell ref="C7:H7"/>
    <mergeCell ref="C13: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10</vt:i4>
      </vt:variant>
    </vt:vector>
  </HeadingPairs>
  <TitlesOfParts>
    <vt:vector size="17" baseType="lpstr">
      <vt:lpstr>DAR</vt:lpstr>
      <vt:lpstr>1.1</vt:lpstr>
      <vt:lpstr>1.2</vt:lpstr>
      <vt:lpstr>1.3</vt:lpstr>
      <vt:lpstr>1.4</vt:lpstr>
      <vt:lpstr>1.5</vt:lpstr>
      <vt:lpstr>1.6</vt:lpstr>
      <vt:lpstr>DAR!Área_de_impresión</vt:lpstr>
      <vt:lpstr>ecriterios</vt:lpstr>
      <vt:lpstr>lalternativas</vt:lpstr>
      <vt:lpstr>lcriterios</vt:lpstr>
      <vt:lpstr>lresultados</vt:lpstr>
      <vt:lpstr>mevaluacion</vt:lpstr>
      <vt:lpstr>mresultados</vt:lpstr>
      <vt:lpstr>mvalores</vt:lpstr>
      <vt:lpstr>mvevaluacion</vt:lpstr>
      <vt:lpstr>resultados</vt:lpstr>
    </vt:vector>
  </TitlesOfParts>
  <Company>Familia Contreras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Eguiluz</dc:creator>
  <cp:lastModifiedBy>SAM</cp:lastModifiedBy>
  <cp:lastPrinted>2006-10-09T18:48:04Z</cp:lastPrinted>
  <dcterms:created xsi:type="dcterms:W3CDTF">2006-10-08T23:05:57Z</dcterms:created>
  <dcterms:modified xsi:type="dcterms:W3CDTF">2018-07-02T19:29:54Z</dcterms:modified>
</cp:coreProperties>
</file>